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ThisWorkbook" defaultThemeVersion="124226"/>
  <bookViews>
    <workbookView xWindow="-135" yWindow="-75" windowWidth="10095" windowHeight="8025" tabRatio="724"/>
  </bookViews>
  <sheets>
    <sheet name="Título" sheetId="13" r:id="rId1"/>
    <sheet name="Datos" sheetId="12" r:id="rId2"/>
    <sheet name="BHOA" sheetId="11" r:id="rId3"/>
    <sheet name="Gráficos " sheetId="21" r:id="rId4"/>
    <sheet name="Estadística de datos" sheetId="14" r:id="rId5"/>
    <sheet name="Graf PP y ETP" sheetId="15" r:id="rId6"/>
    <sheet name="Estadística del BHOA" sheetId="17" r:id="rId7"/>
    <sheet name="Gráf Alm+Exc" sheetId="18" r:id="rId8"/>
    <sheet name="Acrónimos" sheetId="19" r:id="rId9"/>
  </sheets>
  <calcPr calcId="125725"/>
</workbook>
</file>

<file path=xl/calcChain.xml><?xml version="1.0" encoding="utf-8"?>
<calcChain xmlns="http://schemas.openxmlformats.org/spreadsheetml/2006/main">
  <c r="AE33" i="21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18"/>
  <c r="AE19"/>
  <c r="AE20"/>
  <c r="AE21"/>
  <c r="AE22"/>
  <c r="AE23"/>
  <c r="AE24"/>
  <c r="AE25"/>
  <c r="AE26"/>
  <c r="AE27"/>
  <c r="AE28"/>
  <c r="AE29"/>
  <c r="AE30"/>
  <c r="AE31"/>
  <c r="AE32"/>
  <c r="AE17"/>
  <c r="AE16"/>
  <c r="AE15"/>
  <c r="H35"/>
  <c r="AA15"/>
  <c r="AA16" s="1"/>
  <c r="AA17" s="1"/>
  <c r="AA18" s="1"/>
  <c r="AA19" s="1"/>
  <c r="AA20" s="1"/>
  <c r="AA21" s="1"/>
  <c r="AA22" s="1"/>
  <c r="AA23" s="1"/>
  <c r="AA24" s="1"/>
  <c r="AA25" s="1"/>
  <c r="AA26" s="1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64" s="1"/>
  <c r="AA65" s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Z15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Z66" s="1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Z96" s="1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Z125" s="1"/>
  <c r="Z126" s="1"/>
  <c r="Z127" s="1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Z156" s="1"/>
  <c r="Z157" s="1"/>
  <c r="Z158" s="1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Z187" s="1"/>
  <c r="Z188" s="1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Z206" s="1"/>
  <c r="Z207" s="1"/>
  <c r="Z208" s="1"/>
  <c r="Z209" s="1"/>
  <c r="Z210" s="1"/>
  <c r="Z211" s="1"/>
  <c r="Z212" s="1"/>
  <c r="Z213" s="1"/>
  <c r="Z214" s="1"/>
  <c r="Z215" s="1"/>
  <c r="Z216" s="1"/>
  <c r="Z217" s="1"/>
  <c r="Z218" s="1"/>
  <c r="Z219" s="1"/>
  <c r="Z220" s="1"/>
  <c r="Z221" s="1"/>
  <c r="Z222" s="1"/>
  <c r="Z223" s="1"/>
  <c r="Z224" s="1"/>
  <c r="Z225" s="1"/>
  <c r="Z226" s="1"/>
  <c r="Z227" s="1"/>
  <c r="Z228" s="1"/>
  <c r="X70" l="1"/>
  <c r="X37"/>
  <c r="X183"/>
  <c r="X86"/>
  <c r="X38"/>
  <c r="X191"/>
  <c r="X89"/>
  <c r="X58"/>
  <c r="X114"/>
  <c r="X101"/>
  <c r="X60"/>
  <c r="X130"/>
  <c r="X105"/>
  <c r="X78"/>
  <c r="X46"/>
  <c r="X128"/>
  <c r="X175"/>
  <c r="X96"/>
  <c r="X74"/>
  <c r="X52"/>
  <c r="X137"/>
  <c r="X112"/>
  <c r="X170"/>
  <c r="X99"/>
  <c r="X85"/>
  <c r="X65"/>
  <c r="X49"/>
  <c r="X142"/>
  <c r="X120"/>
  <c r="X190"/>
  <c r="X167"/>
  <c r="X104"/>
  <c r="X94"/>
  <c r="X80"/>
  <c r="X68"/>
  <c r="X57"/>
  <c r="X42"/>
  <c r="X141"/>
  <c r="X122"/>
  <c r="X195"/>
  <c r="X180"/>
  <c r="X163"/>
  <c r="X100"/>
  <c r="X92"/>
  <c r="X81"/>
  <c r="X73"/>
  <c r="X64"/>
  <c r="X53"/>
  <c r="X44"/>
  <c r="X36"/>
  <c r="X133"/>
  <c r="X121"/>
  <c r="X109"/>
  <c r="X184"/>
  <c r="X174"/>
  <c r="X162"/>
  <c r="X103"/>
  <c r="X97"/>
  <c r="X90"/>
  <c r="X84"/>
  <c r="X76"/>
  <c r="X69"/>
  <c r="X62"/>
  <c r="X54"/>
  <c r="X48"/>
  <c r="X41"/>
  <c r="X144"/>
  <c r="X136"/>
  <c r="X126"/>
  <c r="X116"/>
  <c r="X196"/>
  <c r="X188"/>
  <c r="X178"/>
  <c r="X168"/>
  <c r="X159"/>
  <c r="X156"/>
  <c r="X154"/>
  <c r="X152"/>
  <c r="X106"/>
  <c r="X102"/>
  <c r="X98"/>
  <c r="X93"/>
  <c r="X88"/>
  <c r="X82"/>
  <c r="X77"/>
  <c r="X72"/>
  <c r="X66"/>
  <c r="X61"/>
  <c r="X56"/>
  <c r="X50"/>
  <c r="X45"/>
  <c r="X40"/>
  <c r="X146"/>
  <c r="X138"/>
  <c r="X132"/>
  <c r="X125"/>
  <c r="X117"/>
  <c r="X110"/>
  <c r="X194"/>
  <c r="X186"/>
  <c r="X179"/>
  <c r="X172"/>
  <c r="X164"/>
  <c r="X158"/>
  <c r="X151"/>
  <c r="H12"/>
  <c r="J12" s="1"/>
  <c r="X15"/>
  <c r="X19"/>
  <c r="X23"/>
  <c r="X27"/>
  <c r="X31"/>
  <c r="X35"/>
  <c r="X16"/>
  <c r="X20"/>
  <c r="X24"/>
  <c r="X28"/>
  <c r="X32"/>
  <c r="X148"/>
  <c r="X155"/>
  <c r="X160"/>
  <c r="X166"/>
  <c r="X171"/>
  <c r="X176"/>
  <c r="X182"/>
  <c r="X187"/>
  <c r="X192"/>
  <c r="X108"/>
  <c r="X113"/>
  <c r="X118"/>
  <c r="X124"/>
  <c r="X129"/>
  <c r="X134"/>
  <c r="X140"/>
  <c r="X145"/>
  <c r="X17"/>
  <c r="X21"/>
  <c r="X25"/>
  <c r="X29"/>
  <c r="X33"/>
  <c r="X18"/>
  <c r="X22"/>
  <c r="X26"/>
  <c r="X30"/>
  <c r="X34"/>
  <c r="X95"/>
  <c r="X91"/>
  <c r="X87"/>
  <c r="X83"/>
  <c r="X79"/>
  <c r="X75"/>
  <c r="X71"/>
  <c r="X67"/>
  <c r="X63"/>
  <c r="X59"/>
  <c r="X55"/>
  <c r="X51"/>
  <c r="X47"/>
  <c r="X43"/>
  <c r="X39"/>
  <c r="X107"/>
  <c r="X143"/>
  <c r="X139"/>
  <c r="X135"/>
  <c r="X131"/>
  <c r="X127"/>
  <c r="X123"/>
  <c r="X119"/>
  <c r="X115"/>
  <c r="X111"/>
  <c r="X197"/>
  <c r="X193"/>
  <c r="X189"/>
  <c r="X185"/>
  <c r="X181"/>
  <c r="X177"/>
  <c r="X173"/>
  <c r="X169"/>
  <c r="X165"/>
  <c r="X161"/>
  <c r="X157"/>
  <c r="X153"/>
  <c r="X147"/>
  <c r="X150"/>
  <c r="X149"/>
  <c r="C48" i="17"/>
  <c r="D48" s="1"/>
  <c r="E48" s="1"/>
  <c r="F48" s="1"/>
  <c r="G48" s="1"/>
  <c r="H48" s="1"/>
  <c r="I48" s="1"/>
  <c r="J48" s="1"/>
  <c r="K48" s="1"/>
  <c r="L48" s="1"/>
  <c r="M48" s="1"/>
  <c r="N48" s="1"/>
  <c r="C47"/>
  <c r="D47" s="1"/>
  <c r="E47" s="1"/>
  <c r="F47" s="1"/>
  <c r="G47" s="1"/>
  <c r="H47" s="1"/>
  <c r="I47" s="1"/>
  <c r="J47" s="1"/>
  <c r="K47" s="1"/>
  <c r="L47" s="1"/>
  <c r="M47" s="1"/>
  <c r="N47" s="1"/>
  <c r="B18"/>
  <c r="B3"/>
  <c r="C35" s="1"/>
  <c r="G15" i="11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B16"/>
  <c r="W16" s="1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W20" s="1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W24" s="1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W28" s="1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W32" s="1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W36" s="1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W40" s="1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W44" s="1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W48" s="1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W52" s="1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W56" s="1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W60" s="1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W64" s="1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W68" s="1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W72" s="1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W76" s="1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W80" s="1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W84" s="1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W88" s="1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W92" s="1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W96" s="1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W100" s="1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W104" s="1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W108" s="1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W112" s="1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W116" s="1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W120" s="1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W124" s="1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W128" s="1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W132" s="1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W136" s="1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W140" s="1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W144" s="1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W148" s="1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W152" s="1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W156" s="1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W160" s="1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W164" s="1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W168" s="1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W172" s="1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W176" s="1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W180" s="1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W184" s="1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W188" s="1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W192" s="1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W196" s="1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W200" s="1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W204" s="1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W208" s="1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W212" s="1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W216" s="1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W220" s="1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W224" s="1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W228" s="1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W232" s="1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W236" s="1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W240" s="1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W244" s="1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W248" s="1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W252" s="1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W256" s="1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W260" s="1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W264" s="1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W268" s="1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W272" s="1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W276" s="1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W280" s="1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W284" s="1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W288" s="1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W292" s="1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W296" s="1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W300" s="1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W304" s="1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W308" s="1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W312" s="1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W316" s="1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W320" s="1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W324" s="1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W328" s="1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W332" s="1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W336" s="1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W340" s="1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W344" s="1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W348" s="1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W352" s="1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W356" s="1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W360" s="1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W364" s="1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W368" s="1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W372" s="1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W376" s="1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W380" s="1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W384" s="1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W388" s="1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W392" s="1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W396" s="1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W400" s="1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W404" s="1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W408" s="1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W412" s="1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W416" s="1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W420" s="1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W424" s="1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W428" s="1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W432" s="1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W436" s="1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W440" s="1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W444" s="1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W448" s="1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W452" s="1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W456" s="1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W460" s="1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W464" s="1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W468" s="1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W472" s="1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W476" s="1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W480" s="1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W484" s="1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W488" s="1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W492" s="1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W496" s="1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W500" s="1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W504" s="1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W508" s="1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W512" s="1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W516" s="1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W520" s="1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W524" s="1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W528" s="1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W532" s="1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W536" s="1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W540" s="1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W544" s="1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W548" s="1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W552" s="1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W556" s="1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W560" s="1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W564" s="1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W568" s="1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W572" s="1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W576" s="1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W580" s="1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W584" s="1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W588" s="1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W592" s="1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W596" s="1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W600" s="1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W604" s="1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W608" s="1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W612" s="1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W616" s="1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W620" s="1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W624" s="1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W628" s="1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W632" s="1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W636" s="1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W640" s="1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W644" s="1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W648" s="1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W652" s="1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W656" s="1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W660" s="1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W664" s="1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W668" s="1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W672" s="1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W676" s="1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W680" s="1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W684" s="1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W688" s="1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W692" s="1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W696" s="1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W700" s="1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W704" s="1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W708" s="1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W712" s="1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W716" s="1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W720" s="1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W724" s="1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W728" s="1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W732" s="1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W736" s="1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W740" s="1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W744" s="1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W748" s="1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W752" s="1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W756" s="1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W760" s="1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W764" s="1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W768" s="1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W772" s="1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W776" s="1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W780" s="1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W784" s="1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W788" s="1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W792" s="1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W796" s="1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W800" s="1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W804" s="1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W808" s="1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W812" s="1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W816" s="1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W820" s="1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W824" s="1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W828" s="1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W832" s="1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W836" s="1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W840" s="1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W844" s="1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W848" s="1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W852" s="1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W856" s="1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W860" s="1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W864" s="1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W868" s="1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W872" s="1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W876" s="1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W880" s="1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W884" s="1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W888" s="1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W892" s="1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W896" s="1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W900" s="1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W904" s="1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W908" s="1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W912" s="1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W916" s="1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W920" s="1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W924" s="1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W928" s="1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W932" s="1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W936" s="1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W940" s="1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W944" s="1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W948" s="1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W952" s="1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W956" s="1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W960" s="1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W964" s="1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W968" s="1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W972" s="1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W976" s="1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W980" s="1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W984" s="1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W988" s="1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W992" s="1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W996" s="1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W1000" s="1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W1004" s="1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W1008" s="1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W1012" s="1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W1016" s="1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W1020" s="1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W1024" s="1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W1028" s="1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W1032" s="1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W1036" s="1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W1040" s="1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W1044" s="1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W1048" s="1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W1052" s="1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W1056" s="1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W1060" s="1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W1064" s="1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W1068" s="1"/>
  <c r="C1068"/>
  <c r="D1068"/>
  <c r="E1068"/>
  <c r="F1068"/>
  <c r="B1069"/>
  <c r="W1069" s="1"/>
  <c r="C1069"/>
  <c r="D1069"/>
  <c r="E1069"/>
  <c r="F1069"/>
  <c r="B1070"/>
  <c r="C1070"/>
  <c r="D1070"/>
  <c r="E1070"/>
  <c r="F1070"/>
  <c r="B1071"/>
  <c r="C1071"/>
  <c r="D1071"/>
  <c r="E1071"/>
  <c r="F1071"/>
  <c r="B1072"/>
  <c r="W1072" s="1"/>
  <c r="C1072"/>
  <c r="D1072"/>
  <c r="E1072"/>
  <c r="F1072"/>
  <c r="B1073"/>
  <c r="W1073" s="1"/>
  <c r="C1073"/>
  <c r="D1073"/>
  <c r="E1073"/>
  <c r="F1073"/>
  <c r="B1074"/>
  <c r="C1074"/>
  <c r="D1074"/>
  <c r="E1074"/>
  <c r="F1074"/>
  <c r="B1075"/>
  <c r="C1075"/>
  <c r="D1075"/>
  <c r="E1075"/>
  <c r="F1075"/>
  <c r="B1076"/>
  <c r="W1076" s="1"/>
  <c r="C1076"/>
  <c r="D1076"/>
  <c r="E1076"/>
  <c r="F1076"/>
  <c r="B1077"/>
  <c r="W1077" s="1"/>
  <c r="C1077"/>
  <c r="D1077"/>
  <c r="E1077"/>
  <c r="F1077"/>
  <c r="B1078"/>
  <c r="C1078"/>
  <c r="D1078"/>
  <c r="E1078"/>
  <c r="F1078"/>
  <c r="B1079"/>
  <c r="C1079"/>
  <c r="D1079"/>
  <c r="E1079"/>
  <c r="F1079"/>
  <c r="B1080"/>
  <c r="W1080" s="1"/>
  <c r="C1080"/>
  <c r="D1080"/>
  <c r="E1080"/>
  <c r="F1080"/>
  <c r="B1081"/>
  <c r="W1081" s="1"/>
  <c r="C1081"/>
  <c r="D1081"/>
  <c r="E1081"/>
  <c r="F1081"/>
  <c r="B1082"/>
  <c r="C1082"/>
  <c r="D1082"/>
  <c r="E1082"/>
  <c r="F1082"/>
  <c r="B1083"/>
  <c r="C1083"/>
  <c r="D1083"/>
  <c r="E1083"/>
  <c r="F1083"/>
  <c r="B1084"/>
  <c r="W1084" s="1"/>
  <c r="C1084"/>
  <c r="D1084"/>
  <c r="E1084"/>
  <c r="F1084"/>
  <c r="B1085"/>
  <c r="W1085" s="1"/>
  <c r="C1085"/>
  <c r="D1085"/>
  <c r="E1085"/>
  <c r="F1085"/>
  <c r="B1086"/>
  <c r="C1086"/>
  <c r="D1086"/>
  <c r="E1086"/>
  <c r="F1086"/>
  <c r="B1087"/>
  <c r="C1087"/>
  <c r="D1087"/>
  <c r="E1087"/>
  <c r="F1087"/>
  <c r="B1088"/>
  <c r="W1088" s="1"/>
  <c r="C1088"/>
  <c r="D1088"/>
  <c r="E1088"/>
  <c r="F1088"/>
  <c r="B1089"/>
  <c r="W1089" s="1"/>
  <c r="C1089"/>
  <c r="D1089"/>
  <c r="E1089"/>
  <c r="F1089"/>
  <c r="B1090"/>
  <c r="C1090"/>
  <c r="D1090"/>
  <c r="E1090"/>
  <c r="F1090"/>
  <c r="B1091"/>
  <c r="C1091"/>
  <c r="D1091"/>
  <c r="E1091"/>
  <c r="F1091"/>
  <c r="B1092"/>
  <c r="W1092" s="1"/>
  <c r="C1092"/>
  <c r="D1092"/>
  <c r="E1092"/>
  <c r="F1092"/>
  <c r="B1093"/>
  <c r="W1093" s="1"/>
  <c r="C1093"/>
  <c r="D1093"/>
  <c r="E1093"/>
  <c r="F1093"/>
  <c r="B1094"/>
  <c r="C1094"/>
  <c r="D1094"/>
  <c r="E1094"/>
  <c r="F1094"/>
  <c r="B1095"/>
  <c r="C1095"/>
  <c r="D1095"/>
  <c r="E1095"/>
  <c r="F1095"/>
  <c r="B1096"/>
  <c r="W1096" s="1"/>
  <c r="C1096"/>
  <c r="D1096"/>
  <c r="E1096"/>
  <c r="F1096"/>
  <c r="B1097"/>
  <c r="W1097" s="1"/>
  <c r="C1097"/>
  <c r="D1097"/>
  <c r="E1097"/>
  <c r="F1097"/>
  <c r="B1098"/>
  <c r="C1098"/>
  <c r="D1098"/>
  <c r="E1098"/>
  <c r="F1098"/>
  <c r="B1099"/>
  <c r="C1099"/>
  <c r="D1099"/>
  <c r="E1099"/>
  <c r="F1099"/>
  <c r="B1100"/>
  <c r="W1100" s="1"/>
  <c r="C1100"/>
  <c r="D1100"/>
  <c r="E1100"/>
  <c r="F1100"/>
  <c r="B1101"/>
  <c r="W1101" s="1"/>
  <c r="C1101"/>
  <c r="D1101"/>
  <c r="E1101"/>
  <c r="F1101"/>
  <c r="B1102"/>
  <c r="C1102"/>
  <c r="D1102"/>
  <c r="E1102"/>
  <c r="F1102"/>
  <c r="B1103"/>
  <c r="C1103"/>
  <c r="D1103"/>
  <c r="E1103"/>
  <c r="F1103"/>
  <c r="B1104"/>
  <c r="W1104" s="1"/>
  <c r="C1104"/>
  <c r="D1104"/>
  <c r="E1104"/>
  <c r="F1104"/>
  <c r="B1105"/>
  <c r="W1105" s="1"/>
  <c r="C1105"/>
  <c r="D1105"/>
  <c r="E1105"/>
  <c r="F1105"/>
  <c r="B1106"/>
  <c r="C1106"/>
  <c r="D1106"/>
  <c r="E1106"/>
  <c r="F1106"/>
  <c r="B1107"/>
  <c r="C1107"/>
  <c r="D1107"/>
  <c r="E1107"/>
  <c r="F1107"/>
  <c r="B1108"/>
  <c r="W1108" s="1"/>
  <c r="C1108"/>
  <c r="D1108"/>
  <c r="E1108"/>
  <c r="F1108"/>
  <c r="B1109"/>
  <c r="W1109" s="1"/>
  <c r="C1109"/>
  <c r="D1109"/>
  <c r="E1109"/>
  <c r="F1109"/>
  <c r="B1110"/>
  <c r="C1110"/>
  <c r="D1110"/>
  <c r="E1110"/>
  <c r="F1110"/>
  <c r="B1111"/>
  <c r="C1111"/>
  <c r="D1111"/>
  <c r="E1111"/>
  <c r="F1111"/>
  <c r="B1112"/>
  <c r="W1112" s="1"/>
  <c r="C1112"/>
  <c r="D1112"/>
  <c r="E1112"/>
  <c r="F1112"/>
  <c r="B1113"/>
  <c r="W1113" s="1"/>
  <c r="C1113"/>
  <c r="D1113"/>
  <c r="E1113"/>
  <c r="F1113"/>
  <c r="B1114"/>
  <c r="C1114"/>
  <c r="D1114"/>
  <c r="E1114"/>
  <c r="F1114"/>
  <c r="B1115"/>
  <c r="C1115"/>
  <c r="D1115"/>
  <c r="E1115"/>
  <c r="F1115"/>
  <c r="B1116"/>
  <c r="W1116" s="1"/>
  <c r="C1116"/>
  <c r="D1116"/>
  <c r="E1116"/>
  <c r="F1116"/>
  <c r="B1117"/>
  <c r="W1117" s="1"/>
  <c r="C1117"/>
  <c r="D1117"/>
  <c r="E1117"/>
  <c r="F1117"/>
  <c r="B1118"/>
  <c r="C1118"/>
  <c r="D1118"/>
  <c r="E1118"/>
  <c r="F1118"/>
  <c r="B1119"/>
  <c r="C1119"/>
  <c r="D1119"/>
  <c r="E1119"/>
  <c r="F1119"/>
  <c r="B1120"/>
  <c r="W1120" s="1"/>
  <c r="C1120"/>
  <c r="D1120"/>
  <c r="E1120"/>
  <c r="F1120"/>
  <c r="B1121"/>
  <c r="W1121" s="1"/>
  <c r="C1121"/>
  <c r="D1121"/>
  <c r="E1121"/>
  <c r="F1121"/>
  <c r="B1122"/>
  <c r="C1122"/>
  <c r="D1122"/>
  <c r="E1122"/>
  <c r="F1122"/>
  <c r="B1123"/>
  <c r="C1123"/>
  <c r="D1123"/>
  <c r="E1123"/>
  <c r="F1123"/>
  <c r="B1124"/>
  <c r="W1124" s="1"/>
  <c r="C1124"/>
  <c r="D1124"/>
  <c r="E1124"/>
  <c r="F1124"/>
  <c r="B1125"/>
  <c r="W1125" s="1"/>
  <c r="C1125"/>
  <c r="D1125"/>
  <c r="E1125"/>
  <c r="F1125"/>
  <c r="B1126"/>
  <c r="C1126"/>
  <c r="D1126"/>
  <c r="E1126"/>
  <c r="F1126"/>
  <c r="B1127"/>
  <c r="C1127"/>
  <c r="D1127"/>
  <c r="E1127"/>
  <c r="F1127"/>
  <c r="B1128"/>
  <c r="W1128" s="1"/>
  <c r="C1128"/>
  <c r="D1128"/>
  <c r="E1128"/>
  <c r="F1128"/>
  <c r="B1129"/>
  <c r="W1129" s="1"/>
  <c r="C1129"/>
  <c r="D1129"/>
  <c r="E1129"/>
  <c r="F1129"/>
  <c r="B1130"/>
  <c r="C1130"/>
  <c r="D1130"/>
  <c r="E1130"/>
  <c r="F1130"/>
  <c r="B1131"/>
  <c r="C1131"/>
  <c r="D1131"/>
  <c r="E1131"/>
  <c r="F1131"/>
  <c r="B1132"/>
  <c r="W1132" s="1"/>
  <c r="C1132"/>
  <c r="D1132"/>
  <c r="E1132"/>
  <c r="F1132"/>
  <c r="B1133"/>
  <c r="W1133" s="1"/>
  <c r="C1133"/>
  <c r="D1133"/>
  <c r="E1133"/>
  <c r="F1133"/>
  <c r="B1134"/>
  <c r="C1134"/>
  <c r="D1134"/>
  <c r="E1134"/>
  <c r="F1134"/>
  <c r="B1135"/>
  <c r="C1135"/>
  <c r="D1135"/>
  <c r="E1135"/>
  <c r="F1135"/>
  <c r="B1136"/>
  <c r="W1136" s="1"/>
  <c r="C1136"/>
  <c r="D1136"/>
  <c r="E1136"/>
  <c r="F1136"/>
  <c r="B1137"/>
  <c r="W1137" s="1"/>
  <c r="C1137"/>
  <c r="D1137"/>
  <c r="E1137"/>
  <c r="F1137"/>
  <c r="B1138"/>
  <c r="C1138"/>
  <c r="D1138"/>
  <c r="E1138"/>
  <c r="F1138"/>
  <c r="B1139"/>
  <c r="C1139"/>
  <c r="D1139"/>
  <c r="E1139"/>
  <c r="F1139"/>
  <c r="B1140"/>
  <c r="W1140" s="1"/>
  <c r="C1140"/>
  <c r="D1140"/>
  <c r="E1140"/>
  <c r="F1140"/>
  <c r="B1141"/>
  <c r="W1141" s="1"/>
  <c r="C1141"/>
  <c r="D1141"/>
  <c r="E1141"/>
  <c r="F1141"/>
  <c r="B1142"/>
  <c r="C1142"/>
  <c r="D1142"/>
  <c r="E1142"/>
  <c r="F1142"/>
  <c r="B1143"/>
  <c r="C1143"/>
  <c r="D1143"/>
  <c r="E1143"/>
  <c r="F1143"/>
  <c r="B1144"/>
  <c r="W1144" s="1"/>
  <c r="C1144"/>
  <c r="D1144"/>
  <c r="E1144"/>
  <c r="F1144"/>
  <c r="B1145"/>
  <c r="W1145" s="1"/>
  <c r="C1145"/>
  <c r="D1145"/>
  <c r="E1145"/>
  <c r="F1145"/>
  <c r="B1146"/>
  <c r="C1146"/>
  <c r="D1146"/>
  <c r="E1146"/>
  <c r="F1146"/>
  <c r="B1147"/>
  <c r="C1147"/>
  <c r="D1147"/>
  <c r="E1147"/>
  <c r="F1147"/>
  <c r="B1148"/>
  <c r="W1148" s="1"/>
  <c r="C1148"/>
  <c r="D1148"/>
  <c r="E1148"/>
  <c r="F1148"/>
  <c r="B1149"/>
  <c r="W1149" s="1"/>
  <c r="C1149"/>
  <c r="D1149"/>
  <c r="E1149"/>
  <c r="F1149"/>
  <c r="B1150"/>
  <c r="C1150"/>
  <c r="D1150"/>
  <c r="E1150"/>
  <c r="F1150"/>
  <c r="B1151"/>
  <c r="C1151"/>
  <c r="D1151"/>
  <c r="E1151"/>
  <c r="F1151"/>
  <c r="B1152"/>
  <c r="W1152" s="1"/>
  <c r="C1152"/>
  <c r="D1152"/>
  <c r="E1152"/>
  <c r="F1152"/>
  <c r="B1153"/>
  <c r="W1153" s="1"/>
  <c r="C1153"/>
  <c r="D1153"/>
  <c r="E1153"/>
  <c r="F1153"/>
  <c r="B1154"/>
  <c r="C1154"/>
  <c r="D1154"/>
  <c r="E1154"/>
  <c r="F1154"/>
  <c r="B1155"/>
  <c r="C1155"/>
  <c r="D1155"/>
  <c r="E1155"/>
  <c r="F1155"/>
  <c r="B1156"/>
  <c r="W1156" s="1"/>
  <c r="C1156"/>
  <c r="D1156"/>
  <c r="E1156"/>
  <c r="F1156"/>
  <c r="B1157"/>
  <c r="W1157" s="1"/>
  <c r="C1157"/>
  <c r="D1157"/>
  <c r="E1157"/>
  <c r="F1157"/>
  <c r="B1158"/>
  <c r="C1158"/>
  <c r="D1158"/>
  <c r="E1158"/>
  <c r="F1158"/>
  <c r="B1159"/>
  <c r="C1159"/>
  <c r="D1159"/>
  <c r="E1159"/>
  <c r="F1159"/>
  <c r="B1160"/>
  <c r="W1160" s="1"/>
  <c r="C1160"/>
  <c r="D1160"/>
  <c r="E1160"/>
  <c r="F1160"/>
  <c r="B1161"/>
  <c r="W1161" s="1"/>
  <c r="C1161"/>
  <c r="D1161"/>
  <c r="E1161"/>
  <c r="F1161"/>
  <c r="B1162"/>
  <c r="C1162"/>
  <c r="D1162"/>
  <c r="E1162"/>
  <c r="F1162"/>
  <c r="B1163"/>
  <c r="C1163"/>
  <c r="D1163"/>
  <c r="E1163"/>
  <c r="F1163"/>
  <c r="B1164"/>
  <c r="W1164" s="1"/>
  <c r="C1164"/>
  <c r="D1164"/>
  <c r="E1164"/>
  <c r="F1164"/>
  <c r="B1165"/>
  <c r="W1165" s="1"/>
  <c r="C1165"/>
  <c r="D1165"/>
  <c r="E1165"/>
  <c r="F1165"/>
  <c r="B1166"/>
  <c r="C1166"/>
  <c r="D1166"/>
  <c r="E1166"/>
  <c r="F1166"/>
  <c r="B1167"/>
  <c r="C1167"/>
  <c r="D1167"/>
  <c r="E1167"/>
  <c r="F1167"/>
  <c r="B1168"/>
  <c r="W1168" s="1"/>
  <c r="C1168"/>
  <c r="D1168"/>
  <c r="E1168"/>
  <c r="F1168"/>
  <c r="B1169"/>
  <c r="W1169" s="1"/>
  <c r="C1169"/>
  <c r="D1169"/>
  <c r="E1169"/>
  <c r="F1169"/>
  <c r="B1170"/>
  <c r="C1170"/>
  <c r="D1170"/>
  <c r="E1170"/>
  <c r="F1170"/>
  <c r="B1171"/>
  <c r="C1171"/>
  <c r="D1171"/>
  <c r="E1171"/>
  <c r="F1171"/>
  <c r="B1172"/>
  <c r="W1172" s="1"/>
  <c r="C1172"/>
  <c r="D1172"/>
  <c r="E1172"/>
  <c r="F1172"/>
  <c r="B1173"/>
  <c r="W1173" s="1"/>
  <c r="C1173"/>
  <c r="D1173"/>
  <c r="E1173"/>
  <c r="F1173"/>
  <c r="B1174"/>
  <c r="C1174"/>
  <c r="D1174"/>
  <c r="E1174"/>
  <c r="F1174"/>
  <c r="B1175"/>
  <c r="C1175"/>
  <c r="D1175"/>
  <c r="E1175"/>
  <c r="F1175"/>
  <c r="B1176"/>
  <c r="W1176" s="1"/>
  <c r="C1176"/>
  <c r="D1176"/>
  <c r="E1176"/>
  <c r="F1176"/>
  <c r="B1177"/>
  <c r="W1177" s="1"/>
  <c r="C1177"/>
  <c r="D1177"/>
  <c r="E1177"/>
  <c r="F1177"/>
  <c r="B1178"/>
  <c r="C1178"/>
  <c r="D1178"/>
  <c r="E1178"/>
  <c r="F1178"/>
  <c r="B1179"/>
  <c r="C1179"/>
  <c r="D1179"/>
  <c r="E1179"/>
  <c r="F1179"/>
  <c r="B1180"/>
  <c r="W1180" s="1"/>
  <c r="C1180"/>
  <c r="D1180"/>
  <c r="E1180"/>
  <c r="F1180"/>
  <c r="B1181"/>
  <c r="W1181" s="1"/>
  <c r="C1181"/>
  <c r="D1181"/>
  <c r="E1181"/>
  <c r="F1181"/>
  <c r="B1182"/>
  <c r="C1182"/>
  <c r="D1182"/>
  <c r="E1182"/>
  <c r="F1182"/>
  <c r="B1183"/>
  <c r="C1183"/>
  <c r="D1183"/>
  <c r="E1183"/>
  <c r="F1183"/>
  <c r="B1184"/>
  <c r="W1184" s="1"/>
  <c r="C1184"/>
  <c r="D1184"/>
  <c r="E1184"/>
  <c r="F1184"/>
  <c r="B1185"/>
  <c r="W1185" s="1"/>
  <c r="C1185"/>
  <c r="D1185"/>
  <c r="E1185"/>
  <c r="F1185"/>
  <c r="B1186"/>
  <c r="C1186"/>
  <c r="D1186"/>
  <c r="E1186"/>
  <c r="F1186"/>
  <c r="B1187"/>
  <c r="C1187"/>
  <c r="D1187"/>
  <c r="E1187"/>
  <c r="F1187"/>
  <c r="B1188"/>
  <c r="W1188" s="1"/>
  <c r="C1188"/>
  <c r="D1188"/>
  <c r="E1188"/>
  <c r="F1188"/>
  <c r="B1189"/>
  <c r="W1189" s="1"/>
  <c r="C1189"/>
  <c r="D1189"/>
  <c r="E1189"/>
  <c r="F1189"/>
  <c r="B1190"/>
  <c r="C1190"/>
  <c r="D1190"/>
  <c r="E1190"/>
  <c r="F1190"/>
  <c r="B1191"/>
  <c r="C1191"/>
  <c r="D1191"/>
  <c r="E1191"/>
  <c r="F1191"/>
  <c r="B1192"/>
  <c r="W1192" s="1"/>
  <c r="C1192"/>
  <c r="D1192"/>
  <c r="E1192"/>
  <c r="F1192"/>
  <c r="B1193"/>
  <c r="W1193" s="1"/>
  <c r="C1193"/>
  <c r="D1193"/>
  <c r="E1193"/>
  <c r="F1193"/>
  <c r="B1194"/>
  <c r="C1194"/>
  <c r="D1194"/>
  <c r="E1194"/>
  <c r="F1194"/>
  <c r="B1195"/>
  <c r="C1195"/>
  <c r="D1195"/>
  <c r="E1195"/>
  <c r="F1195"/>
  <c r="B1196"/>
  <c r="W1196" s="1"/>
  <c r="C1196"/>
  <c r="D1196"/>
  <c r="E1196"/>
  <c r="F1196"/>
  <c r="B1197"/>
  <c r="W1197" s="1"/>
  <c r="C1197"/>
  <c r="D1197"/>
  <c r="E1197"/>
  <c r="F1197"/>
  <c r="B1198"/>
  <c r="C1198"/>
  <c r="D1198"/>
  <c r="E1198"/>
  <c r="F1198"/>
  <c r="B1199"/>
  <c r="C1199"/>
  <c r="D1199"/>
  <c r="E1199"/>
  <c r="F1199"/>
  <c r="B1200"/>
  <c r="W1200" s="1"/>
  <c r="C1200"/>
  <c r="D1200"/>
  <c r="E1200"/>
  <c r="F1200"/>
  <c r="B1201"/>
  <c r="W1201" s="1"/>
  <c r="C1201"/>
  <c r="D1201"/>
  <c r="E1201"/>
  <c r="F1201"/>
  <c r="B1202"/>
  <c r="C1202"/>
  <c r="D1202"/>
  <c r="E1202"/>
  <c r="F1202"/>
  <c r="B1203"/>
  <c r="C1203"/>
  <c r="D1203"/>
  <c r="E1203"/>
  <c r="F1203"/>
  <c r="B1204"/>
  <c r="W1204" s="1"/>
  <c r="C1204"/>
  <c r="D1204"/>
  <c r="E1204"/>
  <c r="F1204"/>
  <c r="B1205"/>
  <c r="W1205" s="1"/>
  <c r="C1205"/>
  <c r="D1205"/>
  <c r="E1205"/>
  <c r="F1205"/>
  <c r="B1206"/>
  <c r="C1206"/>
  <c r="D1206"/>
  <c r="E1206"/>
  <c r="F1206"/>
  <c r="B1207"/>
  <c r="C1207"/>
  <c r="D1207"/>
  <c r="E1207"/>
  <c r="F1207"/>
  <c r="B1208"/>
  <c r="W1208" s="1"/>
  <c r="C1208"/>
  <c r="D1208"/>
  <c r="E1208"/>
  <c r="F1208"/>
  <c r="B1209"/>
  <c r="W1209" s="1"/>
  <c r="C1209"/>
  <c r="D1209"/>
  <c r="E1209"/>
  <c r="F1209"/>
  <c r="B1210"/>
  <c r="C1210"/>
  <c r="D1210"/>
  <c r="E1210"/>
  <c r="F1210"/>
  <c r="B1211"/>
  <c r="C1211"/>
  <c r="D1211"/>
  <c r="E1211"/>
  <c r="F1211"/>
  <c r="B1212"/>
  <c r="W1212" s="1"/>
  <c r="C1212"/>
  <c r="D1212"/>
  <c r="E1212"/>
  <c r="F1212"/>
  <c r="B1213"/>
  <c r="W1213" s="1"/>
  <c r="C1213"/>
  <c r="D1213"/>
  <c r="E1213"/>
  <c r="F1213"/>
  <c r="B1214"/>
  <c r="C1214"/>
  <c r="D1214"/>
  <c r="E1214"/>
  <c r="F1214"/>
  <c r="B1215"/>
  <c r="C1215"/>
  <c r="D1215"/>
  <c r="E1215"/>
  <c r="F1215"/>
  <c r="B1216"/>
  <c r="W1216" s="1"/>
  <c r="C1216"/>
  <c r="D1216"/>
  <c r="E1216"/>
  <c r="F1216"/>
  <c r="B1217"/>
  <c r="W1217" s="1"/>
  <c r="C1217"/>
  <c r="D1217"/>
  <c r="E1217"/>
  <c r="F1217"/>
  <c r="B1218"/>
  <c r="C1218"/>
  <c r="D1218"/>
  <c r="E1218"/>
  <c r="F1218"/>
  <c r="B1219"/>
  <c r="C1219"/>
  <c r="D1219"/>
  <c r="E1219"/>
  <c r="F1219"/>
  <c r="B1220"/>
  <c r="W1220" s="1"/>
  <c r="C1220"/>
  <c r="D1220"/>
  <c r="E1220"/>
  <c r="F1220"/>
  <c r="B1221"/>
  <c r="W1221" s="1"/>
  <c r="C1221"/>
  <c r="D1221"/>
  <c r="E1221"/>
  <c r="F1221"/>
  <c r="B1222"/>
  <c r="C1222"/>
  <c r="D1222"/>
  <c r="E1222"/>
  <c r="F1222"/>
  <c r="B1223"/>
  <c r="C1223"/>
  <c r="D1223"/>
  <c r="E1223"/>
  <c r="F1223"/>
  <c r="B1224"/>
  <c r="W1224" s="1"/>
  <c r="C1224"/>
  <c r="D1224"/>
  <c r="E1224"/>
  <c r="F1224"/>
  <c r="B1225"/>
  <c r="W1225" s="1"/>
  <c r="C1225"/>
  <c r="D1225"/>
  <c r="E1225"/>
  <c r="F1225"/>
  <c r="B1226"/>
  <c r="C1226"/>
  <c r="D1226"/>
  <c r="E1226"/>
  <c r="F1226"/>
  <c r="B1227"/>
  <c r="C1227"/>
  <c r="D1227"/>
  <c r="E1227"/>
  <c r="F1227"/>
  <c r="B1228"/>
  <c r="W1228" s="1"/>
  <c r="C1228"/>
  <c r="D1228"/>
  <c r="E1228"/>
  <c r="F1228"/>
  <c r="B1229"/>
  <c r="W1229" s="1"/>
  <c r="C1229"/>
  <c r="D1229"/>
  <c r="E1229"/>
  <c r="F1229"/>
  <c r="B1230"/>
  <c r="C1230"/>
  <c r="D1230"/>
  <c r="E1230"/>
  <c r="F1230"/>
  <c r="B1231"/>
  <c r="C1231"/>
  <c r="D1231"/>
  <c r="E1231"/>
  <c r="F1231"/>
  <c r="B1232"/>
  <c r="W1232" s="1"/>
  <c r="C1232"/>
  <c r="D1232"/>
  <c r="E1232"/>
  <c r="F1232"/>
  <c r="B1233"/>
  <c r="W1233" s="1"/>
  <c r="C1233"/>
  <c r="D1233"/>
  <c r="E1233"/>
  <c r="F1233"/>
  <c r="B1234"/>
  <c r="C1234"/>
  <c r="D1234"/>
  <c r="E1234"/>
  <c r="F1234"/>
  <c r="B1235"/>
  <c r="C1235"/>
  <c r="D1235"/>
  <c r="E1235"/>
  <c r="F1235"/>
  <c r="B1236"/>
  <c r="W1236" s="1"/>
  <c r="C1236"/>
  <c r="D1236"/>
  <c r="E1236"/>
  <c r="F1236"/>
  <c r="B1237"/>
  <c r="W1237" s="1"/>
  <c r="C1237"/>
  <c r="D1237"/>
  <c r="E1237"/>
  <c r="F1237"/>
  <c r="B1238"/>
  <c r="C1238"/>
  <c r="D1238"/>
  <c r="E1238"/>
  <c r="F1238"/>
  <c r="B1239"/>
  <c r="C1239"/>
  <c r="D1239"/>
  <c r="E1239"/>
  <c r="F1239"/>
  <c r="B1240"/>
  <c r="W1240" s="1"/>
  <c r="C1240"/>
  <c r="D1240"/>
  <c r="E1240"/>
  <c r="F1240"/>
  <c r="B1241"/>
  <c r="W1241" s="1"/>
  <c r="C1241"/>
  <c r="D1241"/>
  <c r="E1241"/>
  <c r="F1241"/>
  <c r="B1242"/>
  <c r="C1242"/>
  <c r="D1242"/>
  <c r="E1242"/>
  <c r="F1242"/>
  <c r="B1243"/>
  <c r="C1243"/>
  <c r="D1243"/>
  <c r="E1243"/>
  <c r="F1243"/>
  <c r="B1244"/>
  <c r="W1244" s="1"/>
  <c r="C1244"/>
  <c r="D1244"/>
  <c r="E1244"/>
  <c r="F1244"/>
  <c r="B1245"/>
  <c r="W1245" s="1"/>
  <c r="C1245"/>
  <c r="D1245"/>
  <c r="E1245"/>
  <c r="F1245"/>
  <c r="B1246"/>
  <c r="C1246"/>
  <c r="D1246"/>
  <c r="E1246"/>
  <c r="F1246"/>
  <c r="B1247"/>
  <c r="C1247"/>
  <c r="D1247"/>
  <c r="E1247"/>
  <c r="F1247"/>
  <c r="B1248"/>
  <c r="W1248" s="1"/>
  <c r="C1248"/>
  <c r="D1248"/>
  <c r="E1248"/>
  <c r="F1248"/>
  <c r="B1249"/>
  <c r="W1249" s="1"/>
  <c r="C1249"/>
  <c r="D1249"/>
  <c r="E1249"/>
  <c r="F1249"/>
  <c r="B1250"/>
  <c r="C1250"/>
  <c r="D1250"/>
  <c r="E1250"/>
  <c r="F1250"/>
  <c r="B1251"/>
  <c r="C1251"/>
  <c r="D1251"/>
  <c r="E1251"/>
  <c r="F1251"/>
  <c r="B1252"/>
  <c r="W1252" s="1"/>
  <c r="C1252"/>
  <c r="D1252"/>
  <c r="E1252"/>
  <c r="F1252"/>
  <c r="B1253"/>
  <c r="W1253" s="1"/>
  <c r="C1253"/>
  <c r="D1253"/>
  <c r="E1253"/>
  <c r="F1253"/>
  <c r="B1254"/>
  <c r="C1254"/>
  <c r="D1254"/>
  <c r="E1254"/>
  <c r="F1254"/>
  <c r="B1255"/>
  <c r="C1255"/>
  <c r="D1255"/>
  <c r="E1255"/>
  <c r="F1255"/>
  <c r="B1256"/>
  <c r="W1256" s="1"/>
  <c r="C1256"/>
  <c r="D1256"/>
  <c r="E1256"/>
  <c r="F1256"/>
  <c r="B1257"/>
  <c r="W1257" s="1"/>
  <c r="C1257"/>
  <c r="D1257"/>
  <c r="E1257"/>
  <c r="F1257"/>
  <c r="B1258"/>
  <c r="C1258"/>
  <c r="D1258"/>
  <c r="E1258"/>
  <c r="F1258"/>
  <c r="B1259"/>
  <c r="C1259"/>
  <c r="D1259"/>
  <c r="E1259"/>
  <c r="F1259"/>
  <c r="B1260"/>
  <c r="W1260" s="1"/>
  <c r="C1260"/>
  <c r="D1260"/>
  <c r="E1260"/>
  <c r="F1260"/>
  <c r="B1261"/>
  <c r="W1261" s="1"/>
  <c r="C1261"/>
  <c r="D1261"/>
  <c r="E1261"/>
  <c r="F1261"/>
  <c r="B1262"/>
  <c r="C1262"/>
  <c r="D1262"/>
  <c r="E1262"/>
  <c r="F1262"/>
  <c r="B1263"/>
  <c r="C1263"/>
  <c r="D1263"/>
  <c r="E1263"/>
  <c r="F1263"/>
  <c r="B1264"/>
  <c r="W1264" s="1"/>
  <c r="C1264"/>
  <c r="D1264"/>
  <c r="E1264"/>
  <c r="F1264"/>
  <c r="B1265"/>
  <c r="W1265" s="1"/>
  <c r="C1265"/>
  <c r="D1265"/>
  <c r="E1265"/>
  <c r="F1265"/>
  <c r="B1266"/>
  <c r="C1266"/>
  <c r="D1266"/>
  <c r="E1266"/>
  <c r="F1266"/>
  <c r="B1267"/>
  <c r="C1267"/>
  <c r="D1267"/>
  <c r="E1267"/>
  <c r="F1267"/>
  <c r="B1268"/>
  <c r="W1268" s="1"/>
  <c r="C1268"/>
  <c r="D1268"/>
  <c r="E1268"/>
  <c r="F1268"/>
  <c r="B1269"/>
  <c r="W1269" s="1"/>
  <c r="C1269"/>
  <c r="D1269"/>
  <c r="E1269"/>
  <c r="F1269"/>
  <c r="B1270"/>
  <c r="C1270"/>
  <c r="D1270"/>
  <c r="E1270"/>
  <c r="F1270"/>
  <c r="B1271"/>
  <c r="C1271"/>
  <c r="D1271"/>
  <c r="E1271"/>
  <c r="F1271"/>
  <c r="B1272"/>
  <c r="W1272" s="1"/>
  <c r="C1272"/>
  <c r="D1272"/>
  <c r="E1272"/>
  <c r="F1272"/>
  <c r="B1273"/>
  <c r="W1273" s="1"/>
  <c r="C1273"/>
  <c r="D1273"/>
  <c r="E1273"/>
  <c r="F1273"/>
  <c r="B1274"/>
  <c r="C1274"/>
  <c r="D1274"/>
  <c r="E1274"/>
  <c r="F1274"/>
  <c r="B1275"/>
  <c r="C1275"/>
  <c r="D1275"/>
  <c r="E1275"/>
  <c r="F1275"/>
  <c r="B1276"/>
  <c r="W1276" s="1"/>
  <c r="C1276"/>
  <c r="D1276"/>
  <c r="E1276"/>
  <c r="F1276"/>
  <c r="B1277"/>
  <c r="W1277" s="1"/>
  <c r="C1277"/>
  <c r="D1277"/>
  <c r="E1277"/>
  <c r="F1277"/>
  <c r="B1278"/>
  <c r="C1278"/>
  <c r="D1278"/>
  <c r="E1278"/>
  <c r="F1278"/>
  <c r="B1279"/>
  <c r="C1279"/>
  <c r="D1279"/>
  <c r="E1279"/>
  <c r="F1279"/>
  <c r="B1280"/>
  <c r="W1280" s="1"/>
  <c r="C1280"/>
  <c r="D1280"/>
  <c r="E1280"/>
  <c r="F1280"/>
  <c r="B1281"/>
  <c r="W1281" s="1"/>
  <c r="C1281"/>
  <c r="D1281"/>
  <c r="E1281"/>
  <c r="F1281"/>
  <c r="B1282"/>
  <c r="C1282"/>
  <c r="D1282"/>
  <c r="E1282"/>
  <c r="F1282"/>
  <c r="B1283"/>
  <c r="C1283"/>
  <c r="D1283"/>
  <c r="E1283"/>
  <c r="F1283"/>
  <c r="B1284"/>
  <c r="W1284" s="1"/>
  <c r="C1284"/>
  <c r="D1284"/>
  <c r="E1284"/>
  <c r="F1284"/>
  <c r="B1285"/>
  <c r="W1285" s="1"/>
  <c r="C1285"/>
  <c r="D1285"/>
  <c r="E1285"/>
  <c r="F1285"/>
  <c r="B1286"/>
  <c r="C1286"/>
  <c r="D1286"/>
  <c r="E1286"/>
  <c r="F1286"/>
  <c r="B1287"/>
  <c r="C1287"/>
  <c r="D1287"/>
  <c r="E1287"/>
  <c r="F1287"/>
  <c r="B1288"/>
  <c r="W1288" s="1"/>
  <c r="C1288"/>
  <c r="D1288"/>
  <c r="E1288"/>
  <c r="F1288"/>
  <c r="B1289"/>
  <c r="W1289" s="1"/>
  <c r="C1289"/>
  <c r="D1289"/>
  <c r="E1289"/>
  <c r="F1289"/>
  <c r="B1290"/>
  <c r="C1290"/>
  <c r="D1290"/>
  <c r="E1290"/>
  <c r="F1290"/>
  <c r="B1291"/>
  <c r="C1291"/>
  <c r="D1291"/>
  <c r="E1291"/>
  <c r="F1291"/>
  <c r="B1292"/>
  <c r="W1292" s="1"/>
  <c r="C1292"/>
  <c r="D1292"/>
  <c r="E1292"/>
  <c r="F1292"/>
  <c r="B1293"/>
  <c r="W1293" s="1"/>
  <c r="C1293"/>
  <c r="D1293"/>
  <c r="E1293"/>
  <c r="F1293"/>
  <c r="B1294"/>
  <c r="C1294"/>
  <c r="D1294"/>
  <c r="E1294"/>
  <c r="F1294"/>
  <c r="B1295"/>
  <c r="C1295"/>
  <c r="D1295"/>
  <c r="E1295"/>
  <c r="F1295"/>
  <c r="B1296"/>
  <c r="W1296" s="1"/>
  <c r="C1296"/>
  <c r="D1296"/>
  <c r="E1296"/>
  <c r="F1296"/>
  <c r="B1297"/>
  <c r="W1297" s="1"/>
  <c r="C1297"/>
  <c r="D1297"/>
  <c r="E1297"/>
  <c r="F1297"/>
  <c r="B1298"/>
  <c r="C1298"/>
  <c r="D1298"/>
  <c r="E1298"/>
  <c r="F1298"/>
  <c r="B1299"/>
  <c r="C1299"/>
  <c r="D1299"/>
  <c r="E1299"/>
  <c r="F1299"/>
  <c r="B1300"/>
  <c r="W1300" s="1"/>
  <c r="C1300"/>
  <c r="D1300"/>
  <c r="E1300"/>
  <c r="F1300"/>
  <c r="B1301"/>
  <c r="W1301" s="1"/>
  <c r="C1301"/>
  <c r="D1301"/>
  <c r="E1301"/>
  <c r="F1301"/>
  <c r="B1302"/>
  <c r="C1302"/>
  <c r="D1302"/>
  <c r="E1302"/>
  <c r="F1302"/>
  <c r="B1303"/>
  <c r="C1303"/>
  <c r="D1303"/>
  <c r="E1303"/>
  <c r="F1303"/>
  <c r="B1304"/>
  <c r="W1304" s="1"/>
  <c r="C1304"/>
  <c r="D1304"/>
  <c r="E1304"/>
  <c r="F1304"/>
  <c r="B1305"/>
  <c r="W1305" s="1"/>
  <c r="C1305"/>
  <c r="D1305"/>
  <c r="E1305"/>
  <c r="F1305"/>
  <c r="B1306"/>
  <c r="C1306"/>
  <c r="D1306"/>
  <c r="E1306"/>
  <c r="F1306"/>
  <c r="B1307"/>
  <c r="C1307"/>
  <c r="D1307"/>
  <c r="E1307"/>
  <c r="F1307"/>
  <c r="B1308"/>
  <c r="W1308" s="1"/>
  <c r="C1308"/>
  <c r="D1308"/>
  <c r="E1308"/>
  <c r="F1308"/>
  <c r="B1309"/>
  <c r="W1309" s="1"/>
  <c r="C1309"/>
  <c r="D1309"/>
  <c r="E1309"/>
  <c r="F1309"/>
  <c r="B1310"/>
  <c r="C1310"/>
  <c r="D1310"/>
  <c r="E1310"/>
  <c r="F1310"/>
  <c r="B1311"/>
  <c r="C1311"/>
  <c r="D1311"/>
  <c r="E1311"/>
  <c r="F1311"/>
  <c r="B1312"/>
  <c r="W1312" s="1"/>
  <c r="C1312"/>
  <c r="D1312"/>
  <c r="E1312"/>
  <c r="F1312"/>
  <c r="B1313"/>
  <c r="W1313" s="1"/>
  <c r="C1313"/>
  <c r="D1313"/>
  <c r="E1313"/>
  <c r="F1313"/>
  <c r="B1314"/>
  <c r="C1314"/>
  <c r="D1314"/>
  <c r="E1314"/>
  <c r="F1314"/>
  <c r="B1315"/>
  <c r="C1315"/>
  <c r="D1315"/>
  <c r="E1315"/>
  <c r="F1315"/>
  <c r="B1316"/>
  <c r="W1316" s="1"/>
  <c r="C1316"/>
  <c r="D1316"/>
  <c r="E1316"/>
  <c r="F1316"/>
  <c r="B1317"/>
  <c r="W1317" s="1"/>
  <c r="C1317"/>
  <c r="D1317"/>
  <c r="E1317"/>
  <c r="F1317"/>
  <c r="B1318"/>
  <c r="C1318"/>
  <c r="D1318"/>
  <c r="E1318"/>
  <c r="F1318"/>
  <c r="B1319"/>
  <c r="C1319"/>
  <c r="D1319"/>
  <c r="E1319"/>
  <c r="F1319"/>
  <c r="B1320"/>
  <c r="W1320" s="1"/>
  <c r="C1320"/>
  <c r="D1320"/>
  <c r="E1320"/>
  <c r="F1320"/>
  <c r="B1321"/>
  <c r="W1321" s="1"/>
  <c r="C1321"/>
  <c r="D1321"/>
  <c r="E1321"/>
  <c r="F1321"/>
  <c r="B1322"/>
  <c r="C1322"/>
  <c r="D1322"/>
  <c r="E1322"/>
  <c r="F1322"/>
  <c r="B1323"/>
  <c r="C1323"/>
  <c r="D1323"/>
  <c r="E1323"/>
  <c r="F1323"/>
  <c r="B1324"/>
  <c r="W1324" s="1"/>
  <c r="C1324"/>
  <c r="D1324"/>
  <c r="E1324"/>
  <c r="F1324"/>
  <c r="B1325"/>
  <c r="W1325" s="1"/>
  <c r="C1325"/>
  <c r="D1325"/>
  <c r="E1325"/>
  <c r="F1325"/>
  <c r="B1326"/>
  <c r="C1326"/>
  <c r="D1326"/>
  <c r="E1326"/>
  <c r="F1326"/>
  <c r="B1327"/>
  <c r="C1327"/>
  <c r="D1327"/>
  <c r="E1327"/>
  <c r="F1327"/>
  <c r="B1328"/>
  <c r="W1328" s="1"/>
  <c r="C1328"/>
  <c r="D1328"/>
  <c r="E1328"/>
  <c r="F1328"/>
  <c r="B1329"/>
  <c r="W1329" s="1"/>
  <c r="C1329"/>
  <c r="D1329"/>
  <c r="E1329"/>
  <c r="F1329"/>
  <c r="B1330"/>
  <c r="C1330"/>
  <c r="D1330"/>
  <c r="E1330"/>
  <c r="F1330"/>
  <c r="B1331"/>
  <c r="C1331"/>
  <c r="D1331"/>
  <c r="E1331"/>
  <c r="F1331"/>
  <c r="B1332"/>
  <c r="W1332" s="1"/>
  <c r="C1332"/>
  <c r="D1332"/>
  <c r="E1332"/>
  <c r="F1332"/>
  <c r="B1333"/>
  <c r="W1333" s="1"/>
  <c r="C1333"/>
  <c r="D1333"/>
  <c r="E1333"/>
  <c r="F1333"/>
  <c r="B1334"/>
  <c r="C1334"/>
  <c r="D1334"/>
  <c r="E1334"/>
  <c r="F1334"/>
  <c r="B1335"/>
  <c r="C1335"/>
  <c r="D1335"/>
  <c r="E1335"/>
  <c r="F1335"/>
  <c r="B1336"/>
  <c r="W1336" s="1"/>
  <c r="C1336"/>
  <c r="D1336"/>
  <c r="E1336"/>
  <c r="F1336"/>
  <c r="B1337"/>
  <c r="W1337" s="1"/>
  <c r="C1337"/>
  <c r="D1337"/>
  <c r="E1337"/>
  <c r="F1337"/>
  <c r="B1338"/>
  <c r="C1338"/>
  <c r="D1338"/>
  <c r="E1338"/>
  <c r="F1338"/>
  <c r="B1339"/>
  <c r="C1339"/>
  <c r="D1339"/>
  <c r="E1339"/>
  <c r="F1339"/>
  <c r="B1340"/>
  <c r="W1340" s="1"/>
  <c r="C1340"/>
  <c r="D1340"/>
  <c r="E1340"/>
  <c r="F1340"/>
  <c r="B1341"/>
  <c r="W1341" s="1"/>
  <c r="C1341"/>
  <c r="D1341"/>
  <c r="E1341"/>
  <c r="F1341"/>
  <c r="B1342"/>
  <c r="C1342"/>
  <c r="D1342"/>
  <c r="E1342"/>
  <c r="F1342"/>
  <c r="B1343"/>
  <c r="C1343"/>
  <c r="D1343"/>
  <c r="E1343"/>
  <c r="F1343"/>
  <c r="B1344"/>
  <c r="W1344" s="1"/>
  <c r="C1344"/>
  <c r="D1344"/>
  <c r="E1344"/>
  <c r="F1344"/>
  <c r="B1345"/>
  <c r="W1345" s="1"/>
  <c r="C1345"/>
  <c r="D1345"/>
  <c r="E1345"/>
  <c r="F1345"/>
  <c r="B1346"/>
  <c r="C1346"/>
  <c r="D1346"/>
  <c r="E1346"/>
  <c r="F1346"/>
  <c r="B1347"/>
  <c r="C1347"/>
  <c r="D1347"/>
  <c r="E1347"/>
  <c r="F1347"/>
  <c r="B1348"/>
  <c r="W1348" s="1"/>
  <c r="C1348"/>
  <c r="D1348"/>
  <c r="E1348"/>
  <c r="F1348"/>
  <c r="B1349"/>
  <c r="W1349" s="1"/>
  <c r="C1349"/>
  <c r="D1349"/>
  <c r="E1349"/>
  <c r="F1349"/>
  <c r="B1350"/>
  <c r="C1350"/>
  <c r="D1350"/>
  <c r="E1350"/>
  <c r="F1350"/>
  <c r="B1351"/>
  <c r="C1351"/>
  <c r="D1351"/>
  <c r="E1351"/>
  <c r="F1351"/>
  <c r="B1352"/>
  <c r="W1352" s="1"/>
  <c r="C1352"/>
  <c r="D1352"/>
  <c r="E1352"/>
  <c r="F1352"/>
  <c r="B1353"/>
  <c r="W1353" s="1"/>
  <c r="C1353"/>
  <c r="D1353"/>
  <c r="E1353"/>
  <c r="F1353"/>
  <c r="B1354"/>
  <c r="C1354"/>
  <c r="D1354"/>
  <c r="E1354"/>
  <c r="F1354"/>
  <c r="B1355"/>
  <c r="C1355"/>
  <c r="D1355"/>
  <c r="E1355"/>
  <c r="F1355"/>
  <c r="B1356"/>
  <c r="W1356" s="1"/>
  <c r="C1356"/>
  <c r="D1356"/>
  <c r="E1356"/>
  <c r="F1356"/>
  <c r="B1357"/>
  <c r="W1357" s="1"/>
  <c r="C1357"/>
  <c r="D1357"/>
  <c r="E1357"/>
  <c r="F1357"/>
  <c r="B1358"/>
  <c r="C1358"/>
  <c r="D1358"/>
  <c r="E1358"/>
  <c r="F1358"/>
  <c r="B1359"/>
  <c r="C1359"/>
  <c r="D1359"/>
  <c r="E1359"/>
  <c r="F1359"/>
  <c r="B1360"/>
  <c r="W1360" s="1"/>
  <c r="C1360"/>
  <c r="D1360"/>
  <c r="E1360"/>
  <c r="F1360"/>
  <c r="B1361"/>
  <c r="W1361" s="1"/>
  <c r="C1361"/>
  <c r="D1361"/>
  <c r="E1361"/>
  <c r="F1361"/>
  <c r="B1362"/>
  <c r="C1362"/>
  <c r="D1362"/>
  <c r="E1362"/>
  <c r="F1362"/>
  <c r="B1363"/>
  <c r="C1363"/>
  <c r="D1363"/>
  <c r="E1363"/>
  <c r="F1363"/>
  <c r="B1364"/>
  <c r="W1364" s="1"/>
  <c r="C1364"/>
  <c r="D1364"/>
  <c r="E1364"/>
  <c r="F1364"/>
  <c r="B1365"/>
  <c r="W1365" s="1"/>
  <c r="C1365"/>
  <c r="D1365"/>
  <c r="E1365"/>
  <c r="F1365"/>
  <c r="B1366"/>
  <c r="C1366"/>
  <c r="D1366"/>
  <c r="E1366"/>
  <c r="F1366"/>
  <c r="B1367"/>
  <c r="C1367"/>
  <c r="D1367"/>
  <c r="E1367"/>
  <c r="F1367"/>
  <c r="B1368"/>
  <c r="W1368" s="1"/>
  <c r="C1368"/>
  <c r="D1368"/>
  <c r="E1368"/>
  <c r="F1368"/>
  <c r="B1369"/>
  <c r="W1369" s="1"/>
  <c r="C1369"/>
  <c r="D1369"/>
  <c r="E1369"/>
  <c r="F1369"/>
  <c r="B1370"/>
  <c r="C1370"/>
  <c r="D1370"/>
  <c r="E1370"/>
  <c r="F1370"/>
  <c r="B1371"/>
  <c r="C1371"/>
  <c r="D1371"/>
  <c r="E1371"/>
  <c r="F1371"/>
  <c r="B1372"/>
  <c r="W1372" s="1"/>
  <c r="C1372"/>
  <c r="D1372"/>
  <c r="E1372"/>
  <c r="F1372"/>
  <c r="B1373"/>
  <c r="W1373" s="1"/>
  <c r="C1373"/>
  <c r="D1373"/>
  <c r="E1373"/>
  <c r="F1373"/>
  <c r="B1374"/>
  <c r="C1374"/>
  <c r="D1374"/>
  <c r="E1374"/>
  <c r="F1374"/>
  <c r="B1375"/>
  <c r="C1375"/>
  <c r="D1375"/>
  <c r="E1375"/>
  <c r="F1375"/>
  <c r="B1376"/>
  <c r="W1376" s="1"/>
  <c r="C1376"/>
  <c r="D1376"/>
  <c r="E1376"/>
  <c r="F1376"/>
  <c r="B1377"/>
  <c r="W1377" s="1"/>
  <c r="C1377"/>
  <c r="D1377"/>
  <c r="E1377"/>
  <c r="F1377"/>
  <c r="B1378"/>
  <c r="C1378"/>
  <c r="D1378"/>
  <c r="E1378"/>
  <c r="F1378"/>
  <c r="B1379"/>
  <c r="C1379"/>
  <c r="D1379"/>
  <c r="E1379"/>
  <c r="F1379"/>
  <c r="B1380"/>
  <c r="W1380" s="1"/>
  <c r="C1380"/>
  <c r="D1380"/>
  <c r="E1380"/>
  <c r="F1380"/>
  <c r="B1381"/>
  <c r="W1381" s="1"/>
  <c r="C1381"/>
  <c r="D1381"/>
  <c r="E1381"/>
  <c r="F1381"/>
  <c r="B1382"/>
  <c r="C1382"/>
  <c r="D1382"/>
  <c r="E1382"/>
  <c r="F1382"/>
  <c r="B1383"/>
  <c r="C1383"/>
  <c r="D1383"/>
  <c r="E1383"/>
  <c r="F1383"/>
  <c r="B1384"/>
  <c r="W1384" s="1"/>
  <c r="C1384"/>
  <c r="D1384"/>
  <c r="E1384"/>
  <c r="F1384"/>
  <c r="B1385"/>
  <c r="W1385" s="1"/>
  <c r="C1385"/>
  <c r="D1385"/>
  <c r="E1385"/>
  <c r="F1385"/>
  <c r="B1386"/>
  <c r="C1386"/>
  <c r="D1386"/>
  <c r="E1386"/>
  <c r="F1386"/>
  <c r="B1387"/>
  <c r="C1387"/>
  <c r="D1387"/>
  <c r="E1387"/>
  <c r="F1387"/>
  <c r="B1388"/>
  <c r="W1388" s="1"/>
  <c r="C1388"/>
  <c r="D1388"/>
  <c r="E1388"/>
  <c r="F1388"/>
  <c r="B1389"/>
  <c r="W1389" s="1"/>
  <c r="C1389"/>
  <c r="D1389"/>
  <c r="E1389"/>
  <c r="F1389"/>
  <c r="B1390"/>
  <c r="C1390"/>
  <c r="D1390"/>
  <c r="E1390"/>
  <c r="F1390"/>
  <c r="B1391"/>
  <c r="C1391"/>
  <c r="D1391"/>
  <c r="E1391"/>
  <c r="F1391"/>
  <c r="B1392"/>
  <c r="W1392" s="1"/>
  <c r="C1392"/>
  <c r="D1392"/>
  <c r="E1392"/>
  <c r="F1392"/>
  <c r="B1393"/>
  <c r="W1393" s="1"/>
  <c r="C1393"/>
  <c r="D1393"/>
  <c r="E1393"/>
  <c r="F1393"/>
  <c r="B1394"/>
  <c r="C1394"/>
  <c r="D1394"/>
  <c r="E1394"/>
  <c r="F1394"/>
  <c r="B1395"/>
  <c r="C1395"/>
  <c r="D1395"/>
  <c r="E1395"/>
  <c r="F1395"/>
  <c r="B1396"/>
  <c r="W1396" s="1"/>
  <c r="C1396"/>
  <c r="D1396"/>
  <c r="E1396"/>
  <c r="F1396"/>
  <c r="B1397"/>
  <c r="W1397" s="1"/>
  <c r="C1397"/>
  <c r="D1397"/>
  <c r="E1397"/>
  <c r="F1397"/>
  <c r="B1398"/>
  <c r="C1398"/>
  <c r="D1398"/>
  <c r="E1398"/>
  <c r="F1398"/>
  <c r="B1399"/>
  <c r="C1399"/>
  <c r="D1399"/>
  <c r="E1399"/>
  <c r="F1399"/>
  <c r="B1400"/>
  <c r="W1400" s="1"/>
  <c r="C1400"/>
  <c r="D1400"/>
  <c r="E1400"/>
  <c r="F1400"/>
  <c r="B1401"/>
  <c r="W1401" s="1"/>
  <c r="C1401"/>
  <c r="D1401"/>
  <c r="E1401"/>
  <c r="F1401"/>
  <c r="B1402"/>
  <c r="C1402"/>
  <c r="D1402"/>
  <c r="E1402"/>
  <c r="F1402"/>
  <c r="B1403"/>
  <c r="C1403"/>
  <c r="D1403"/>
  <c r="E1403"/>
  <c r="F1403"/>
  <c r="B1404"/>
  <c r="W1404" s="1"/>
  <c r="C1404"/>
  <c r="D1404"/>
  <c r="E1404"/>
  <c r="F1404"/>
  <c r="B1405"/>
  <c r="W1405" s="1"/>
  <c r="C1405"/>
  <c r="D1405"/>
  <c r="E1405"/>
  <c r="F1405"/>
  <c r="B1406"/>
  <c r="C1406"/>
  <c r="D1406"/>
  <c r="E1406"/>
  <c r="F1406"/>
  <c r="B1407"/>
  <c r="C1407"/>
  <c r="D1407"/>
  <c r="E1407"/>
  <c r="F1407"/>
  <c r="B1408"/>
  <c r="W1408" s="1"/>
  <c r="C1408"/>
  <c r="D1408"/>
  <c r="E1408"/>
  <c r="F1408"/>
  <c r="B1409"/>
  <c r="W1409" s="1"/>
  <c r="C1409"/>
  <c r="D1409"/>
  <c r="E1409"/>
  <c r="F1409"/>
  <c r="B1410"/>
  <c r="C1410"/>
  <c r="D1410"/>
  <c r="E1410"/>
  <c r="F1410"/>
  <c r="B1411"/>
  <c r="C1411"/>
  <c r="D1411"/>
  <c r="E1411"/>
  <c r="F1411"/>
  <c r="B1412"/>
  <c r="W1412" s="1"/>
  <c r="C1412"/>
  <c r="D1412"/>
  <c r="E1412"/>
  <c r="F1412"/>
  <c r="B1413"/>
  <c r="W1413" s="1"/>
  <c r="C1413"/>
  <c r="D1413"/>
  <c r="E1413"/>
  <c r="F1413"/>
  <c r="B1414"/>
  <c r="C1414"/>
  <c r="D1414"/>
  <c r="E1414"/>
  <c r="F1414"/>
  <c r="B1415"/>
  <c r="C1415"/>
  <c r="D1415"/>
  <c r="E1415"/>
  <c r="F1415"/>
  <c r="B1416"/>
  <c r="W1416" s="1"/>
  <c r="C1416"/>
  <c r="D1416"/>
  <c r="E1416"/>
  <c r="F1416"/>
  <c r="B1417"/>
  <c r="W1417" s="1"/>
  <c r="C1417"/>
  <c r="D1417"/>
  <c r="E1417"/>
  <c r="F1417"/>
  <c r="B1418"/>
  <c r="C1418"/>
  <c r="D1418"/>
  <c r="E1418"/>
  <c r="F1418"/>
  <c r="B1419"/>
  <c r="C1419"/>
  <c r="D1419"/>
  <c r="E1419"/>
  <c r="F1419"/>
  <c r="B1420"/>
  <c r="W1420" s="1"/>
  <c r="C1420"/>
  <c r="D1420"/>
  <c r="E1420"/>
  <c r="F1420"/>
  <c r="B1421"/>
  <c r="W1421" s="1"/>
  <c r="C1421"/>
  <c r="D1421"/>
  <c r="E1421"/>
  <c r="F1421"/>
  <c r="B1422"/>
  <c r="C1422"/>
  <c r="D1422"/>
  <c r="E1422"/>
  <c r="F1422"/>
  <c r="B1423"/>
  <c r="C1423"/>
  <c r="D1423"/>
  <c r="E1423"/>
  <c r="F1423"/>
  <c r="B1424"/>
  <c r="W1424" s="1"/>
  <c r="C1424"/>
  <c r="D1424"/>
  <c r="E1424"/>
  <c r="F1424"/>
  <c r="B1425"/>
  <c r="W1425" s="1"/>
  <c r="C1425"/>
  <c r="D1425"/>
  <c r="E1425"/>
  <c r="F1425"/>
  <c r="B1426"/>
  <c r="C1426"/>
  <c r="D1426"/>
  <c r="E1426"/>
  <c r="F1426"/>
  <c r="B1427"/>
  <c r="C1427"/>
  <c r="D1427"/>
  <c r="E1427"/>
  <c r="F1427"/>
  <c r="B1428"/>
  <c r="W1428" s="1"/>
  <c r="C1428"/>
  <c r="D1428"/>
  <c r="E1428"/>
  <c r="F1428"/>
  <c r="B1429"/>
  <c r="W1429" s="1"/>
  <c r="C1429"/>
  <c r="D1429"/>
  <c r="E1429"/>
  <c r="F1429"/>
  <c r="B1430"/>
  <c r="C1430"/>
  <c r="D1430"/>
  <c r="E1430"/>
  <c r="F1430"/>
  <c r="B1431"/>
  <c r="C1431"/>
  <c r="D1431"/>
  <c r="E1431"/>
  <c r="F1431"/>
  <c r="B1432"/>
  <c r="W1432" s="1"/>
  <c r="C1432"/>
  <c r="D1432"/>
  <c r="E1432"/>
  <c r="F1432"/>
  <c r="B1433"/>
  <c r="W1433" s="1"/>
  <c r="C1433"/>
  <c r="D1433"/>
  <c r="E1433"/>
  <c r="F1433"/>
  <c r="B1434"/>
  <c r="C1434"/>
  <c r="D1434"/>
  <c r="E1434"/>
  <c r="F1434"/>
  <c r="B1435"/>
  <c r="C1435"/>
  <c r="D1435"/>
  <c r="E1435"/>
  <c r="F1435"/>
  <c r="B1436"/>
  <c r="W1436" s="1"/>
  <c r="C1436"/>
  <c r="D1436"/>
  <c r="E1436"/>
  <c r="F1436"/>
  <c r="B1437"/>
  <c r="W1437" s="1"/>
  <c r="C1437"/>
  <c r="D1437"/>
  <c r="E1437"/>
  <c r="F1437"/>
  <c r="B1438"/>
  <c r="C1438"/>
  <c r="D1438"/>
  <c r="E1438"/>
  <c r="F1438"/>
  <c r="B1439"/>
  <c r="C1439"/>
  <c r="D1439"/>
  <c r="E1439"/>
  <c r="F1439"/>
  <c r="B1440"/>
  <c r="W1440" s="1"/>
  <c r="C1440"/>
  <c r="D1440"/>
  <c r="E1440"/>
  <c r="F1440"/>
  <c r="B1441"/>
  <c r="W1441" s="1"/>
  <c r="C1441"/>
  <c r="D1441"/>
  <c r="E1441"/>
  <c r="F1441"/>
  <c r="B1442"/>
  <c r="C1442"/>
  <c r="D1442"/>
  <c r="E1442"/>
  <c r="F1442"/>
  <c r="B1443"/>
  <c r="C1443"/>
  <c r="D1443"/>
  <c r="E1443"/>
  <c r="F1443"/>
  <c r="B1444"/>
  <c r="W1444" s="1"/>
  <c r="C1444"/>
  <c r="D1444"/>
  <c r="E1444"/>
  <c r="F1444"/>
  <c r="B1445"/>
  <c r="W1445" s="1"/>
  <c r="C1445"/>
  <c r="D1445"/>
  <c r="E1445"/>
  <c r="F1445"/>
  <c r="B1446"/>
  <c r="C1446"/>
  <c r="D1446"/>
  <c r="E1446"/>
  <c r="F1446"/>
  <c r="B1447"/>
  <c r="C1447"/>
  <c r="D1447"/>
  <c r="E1447"/>
  <c r="F1447"/>
  <c r="B1448"/>
  <c r="W1448" s="1"/>
  <c r="C1448"/>
  <c r="D1448"/>
  <c r="E1448"/>
  <c r="F1448"/>
  <c r="B1449"/>
  <c r="W1449" s="1"/>
  <c r="C1449"/>
  <c r="D1449"/>
  <c r="E1449"/>
  <c r="F1449"/>
  <c r="B1450"/>
  <c r="C1450"/>
  <c r="D1450"/>
  <c r="E1450"/>
  <c r="F1450"/>
  <c r="B1451"/>
  <c r="C1451"/>
  <c r="D1451"/>
  <c r="E1451"/>
  <c r="F1451"/>
  <c r="B1452"/>
  <c r="W1452" s="1"/>
  <c r="C1452"/>
  <c r="D1452"/>
  <c r="E1452"/>
  <c r="F1452"/>
  <c r="B1453"/>
  <c r="W1453" s="1"/>
  <c r="C1453"/>
  <c r="D1453"/>
  <c r="E1453"/>
  <c r="F1453"/>
  <c r="B1454"/>
  <c r="C1454"/>
  <c r="D1454"/>
  <c r="E1454"/>
  <c r="F1454"/>
  <c r="B1455"/>
  <c r="C1455"/>
  <c r="D1455"/>
  <c r="E1455"/>
  <c r="F1455"/>
  <c r="B1456"/>
  <c r="W1456" s="1"/>
  <c r="C1456"/>
  <c r="D1456"/>
  <c r="E1456"/>
  <c r="F1456"/>
  <c r="B1457"/>
  <c r="W1457" s="1"/>
  <c r="C1457"/>
  <c r="D1457"/>
  <c r="E1457"/>
  <c r="F1457"/>
  <c r="B1458"/>
  <c r="C1458"/>
  <c r="D1458"/>
  <c r="E1458"/>
  <c r="F1458"/>
  <c r="B1459"/>
  <c r="C1459"/>
  <c r="D1459"/>
  <c r="E1459"/>
  <c r="F1459"/>
  <c r="B1460"/>
  <c r="W1460" s="1"/>
  <c r="C1460"/>
  <c r="D1460"/>
  <c r="E1460"/>
  <c r="F1460"/>
  <c r="B1461"/>
  <c r="W1461" s="1"/>
  <c r="C1461"/>
  <c r="D1461"/>
  <c r="E1461"/>
  <c r="F1461"/>
  <c r="B1462"/>
  <c r="C1462"/>
  <c r="D1462"/>
  <c r="E1462"/>
  <c r="F1462"/>
  <c r="B1463"/>
  <c r="C1463"/>
  <c r="D1463"/>
  <c r="E1463"/>
  <c r="F1463"/>
  <c r="B1464"/>
  <c r="W1464" s="1"/>
  <c r="C1464"/>
  <c r="D1464"/>
  <c r="E1464"/>
  <c r="F1464"/>
  <c r="B1465"/>
  <c r="W1465" s="1"/>
  <c r="C1465"/>
  <c r="D1465"/>
  <c r="E1465"/>
  <c r="F1465"/>
  <c r="B1466"/>
  <c r="C1466"/>
  <c r="D1466"/>
  <c r="E1466"/>
  <c r="F1466"/>
  <c r="B1467"/>
  <c r="C1467"/>
  <c r="D1467"/>
  <c r="E1467"/>
  <c r="F1467"/>
  <c r="B1468"/>
  <c r="W1468" s="1"/>
  <c r="C1468"/>
  <c r="D1468"/>
  <c r="E1468"/>
  <c r="F1468"/>
  <c r="B1469"/>
  <c r="W1469" s="1"/>
  <c r="C1469"/>
  <c r="D1469"/>
  <c r="E1469"/>
  <c r="F1469"/>
  <c r="B1470"/>
  <c r="C1470"/>
  <c r="D1470"/>
  <c r="E1470"/>
  <c r="F1470"/>
  <c r="B1471"/>
  <c r="C1471"/>
  <c r="D1471"/>
  <c r="E1471"/>
  <c r="F1471"/>
  <c r="B1472"/>
  <c r="W1472" s="1"/>
  <c r="C1472"/>
  <c r="D1472"/>
  <c r="E1472"/>
  <c r="F1472"/>
  <c r="B1473"/>
  <c r="W1473" s="1"/>
  <c r="C1473"/>
  <c r="D1473"/>
  <c r="E1473"/>
  <c r="F1473"/>
  <c r="B1474"/>
  <c r="C1474"/>
  <c r="D1474"/>
  <c r="E1474"/>
  <c r="F1474"/>
  <c r="B1475"/>
  <c r="C1475"/>
  <c r="D1475"/>
  <c r="E1475"/>
  <c r="F1475"/>
  <c r="B1476"/>
  <c r="W1476" s="1"/>
  <c r="C1476"/>
  <c r="D1476"/>
  <c r="E1476"/>
  <c r="F1476"/>
  <c r="B1477"/>
  <c r="W1477" s="1"/>
  <c r="C1477"/>
  <c r="D1477"/>
  <c r="E1477"/>
  <c r="F1477"/>
  <c r="B1478"/>
  <c r="C1478"/>
  <c r="D1478"/>
  <c r="E1478"/>
  <c r="F1478"/>
  <c r="B1479"/>
  <c r="C1479"/>
  <c r="D1479"/>
  <c r="E1479"/>
  <c r="F1479"/>
  <c r="B1480"/>
  <c r="W1480" s="1"/>
  <c r="C1480"/>
  <c r="D1480"/>
  <c r="E1480"/>
  <c r="F1480"/>
  <c r="B1481"/>
  <c r="W1481" s="1"/>
  <c r="C1481"/>
  <c r="D1481"/>
  <c r="E1481"/>
  <c r="F1481"/>
  <c r="B1482"/>
  <c r="C1482"/>
  <c r="D1482"/>
  <c r="E1482"/>
  <c r="F1482"/>
  <c r="B1483"/>
  <c r="C1483"/>
  <c r="D1483"/>
  <c r="E1483"/>
  <c r="F1483"/>
  <c r="B1484"/>
  <c r="W1484" s="1"/>
  <c r="C1484"/>
  <c r="D1484"/>
  <c r="E1484"/>
  <c r="F1484"/>
  <c r="B1485"/>
  <c r="W1485" s="1"/>
  <c r="C1485"/>
  <c r="D1485"/>
  <c r="E1485"/>
  <c r="F1485"/>
  <c r="B1486"/>
  <c r="C1486"/>
  <c r="D1486"/>
  <c r="E1486"/>
  <c r="F1486"/>
  <c r="B1487"/>
  <c r="C1487"/>
  <c r="D1487"/>
  <c r="E1487"/>
  <c r="F1487"/>
  <c r="B1488"/>
  <c r="W1488" s="1"/>
  <c r="C1488"/>
  <c r="D1488"/>
  <c r="E1488"/>
  <c r="F1488"/>
  <c r="B1489"/>
  <c r="W1489" s="1"/>
  <c r="C1489"/>
  <c r="D1489"/>
  <c r="E1489"/>
  <c r="F1489"/>
  <c r="B1490"/>
  <c r="C1490"/>
  <c r="D1490"/>
  <c r="E1490"/>
  <c r="F1490"/>
  <c r="B1491"/>
  <c r="C1491"/>
  <c r="D1491"/>
  <c r="E1491"/>
  <c r="F1491"/>
  <c r="B1492"/>
  <c r="W1492" s="1"/>
  <c r="C1492"/>
  <c r="D1492"/>
  <c r="E1492"/>
  <c r="F1492"/>
  <c r="B1493"/>
  <c r="W1493" s="1"/>
  <c r="C1493"/>
  <c r="D1493"/>
  <c r="E1493"/>
  <c r="F1493"/>
  <c r="B1494"/>
  <c r="C1494"/>
  <c r="D1494"/>
  <c r="E1494"/>
  <c r="F1494"/>
  <c r="B1495"/>
  <c r="C1495"/>
  <c r="D1495"/>
  <c r="E1495"/>
  <c r="F1495"/>
  <c r="B1496"/>
  <c r="W1496" s="1"/>
  <c r="C1496"/>
  <c r="D1496"/>
  <c r="E1496"/>
  <c r="F1496"/>
  <c r="B1497"/>
  <c r="W1497" s="1"/>
  <c r="C1497"/>
  <c r="D1497"/>
  <c r="E1497"/>
  <c r="F1497"/>
  <c r="B1498"/>
  <c r="C1498"/>
  <c r="D1498"/>
  <c r="E1498"/>
  <c r="F1498"/>
  <c r="B1499"/>
  <c r="C1499"/>
  <c r="D1499"/>
  <c r="E1499"/>
  <c r="F1499"/>
  <c r="B1500"/>
  <c r="W1500" s="1"/>
  <c r="C1500"/>
  <c r="D1500"/>
  <c r="E1500"/>
  <c r="F1500"/>
  <c r="B1501"/>
  <c r="W1501" s="1"/>
  <c r="C1501"/>
  <c r="D1501"/>
  <c r="E1501"/>
  <c r="F1501"/>
  <c r="B1502"/>
  <c r="C1502"/>
  <c r="D1502"/>
  <c r="E1502"/>
  <c r="F1502"/>
  <c r="B1503"/>
  <c r="C1503"/>
  <c r="D1503"/>
  <c r="E1503"/>
  <c r="F1503"/>
  <c r="B1504"/>
  <c r="W1504" s="1"/>
  <c r="C1504"/>
  <c r="D1504"/>
  <c r="E1504"/>
  <c r="F1504"/>
  <c r="B1505"/>
  <c r="W1505" s="1"/>
  <c r="C1505"/>
  <c r="D1505"/>
  <c r="E1505"/>
  <c r="F1505"/>
  <c r="B1506"/>
  <c r="C1506"/>
  <c r="D1506"/>
  <c r="E1506"/>
  <c r="F1506"/>
  <c r="B1507"/>
  <c r="C1507"/>
  <c r="D1507"/>
  <c r="E1507"/>
  <c r="F1507"/>
  <c r="B1508"/>
  <c r="W1508" s="1"/>
  <c r="C1508"/>
  <c r="D1508"/>
  <c r="E1508"/>
  <c r="F1508"/>
  <c r="B1509"/>
  <c r="W1509" s="1"/>
  <c r="C1509"/>
  <c r="D1509"/>
  <c r="E1509"/>
  <c r="F1509"/>
  <c r="B1510"/>
  <c r="C1510"/>
  <c r="D1510"/>
  <c r="E1510"/>
  <c r="F1510"/>
  <c r="B1511"/>
  <c r="C1511"/>
  <c r="D1511"/>
  <c r="E1511"/>
  <c r="F1511"/>
  <c r="B1512"/>
  <c r="W1512" s="1"/>
  <c r="C1512"/>
  <c r="D1512"/>
  <c r="E1512"/>
  <c r="F1512"/>
  <c r="B1513"/>
  <c r="W1513" s="1"/>
  <c r="C1513"/>
  <c r="D1513"/>
  <c r="E1513"/>
  <c r="F1513"/>
  <c r="B1514"/>
  <c r="C1514"/>
  <c r="D1514"/>
  <c r="E1514"/>
  <c r="F1514"/>
  <c r="B1515"/>
  <c r="C1515"/>
  <c r="D1515"/>
  <c r="E1515"/>
  <c r="F1515"/>
  <c r="B1516"/>
  <c r="W1516" s="1"/>
  <c r="C1516"/>
  <c r="D1516"/>
  <c r="E1516"/>
  <c r="F1516"/>
  <c r="B1517"/>
  <c r="W1517" s="1"/>
  <c r="C1517"/>
  <c r="D1517"/>
  <c r="E1517"/>
  <c r="F1517"/>
  <c r="B1518"/>
  <c r="C1518"/>
  <c r="D1518"/>
  <c r="E1518"/>
  <c r="F1518"/>
  <c r="B1519"/>
  <c r="C1519"/>
  <c r="D1519"/>
  <c r="E1519"/>
  <c r="F1519"/>
  <c r="B1520"/>
  <c r="W1520" s="1"/>
  <c r="C1520"/>
  <c r="D1520"/>
  <c r="E1520"/>
  <c r="F1520"/>
  <c r="B1521"/>
  <c r="W1521" s="1"/>
  <c r="C1521"/>
  <c r="D1521"/>
  <c r="E1521"/>
  <c r="F1521"/>
  <c r="B1522"/>
  <c r="C1522"/>
  <c r="D1522"/>
  <c r="E1522"/>
  <c r="F1522"/>
  <c r="B1523"/>
  <c r="C1523"/>
  <c r="D1523"/>
  <c r="E1523"/>
  <c r="F1523"/>
  <c r="B1524"/>
  <c r="W1524" s="1"/>
  <c r="C1524"/>
  <c r="D1524"/>
  <c r="E1524"/>
  <c r="F1524"/>
  <c r="B1525"/>
  <c r="W1525" s="1"/>
  <c r="C1525"/>
  <c r="D1525"/>
  <c r="E1525"/>
  <c r="F1525"/>
  <c r="B1526"/>
  <c r="C1526"/>
  <c r="D1526"/>
  <c r="E1526"/>
  <c r="F1526"/>
  <c r="B1527"/>
  <c r="C1527"/>
  <c r="D1527"/>
  <c r="E1527"/>
  <c r="F1527"/>
  <c r="B1528"/>
  <c r="W1528" s="1"/>
  <c r="C1528"/>
  <c r="D1528"/>
  <c r="E1528"/>
  <c r="F1528"/>
  <c r="B1529"/>
  <c r="W1529" s="1"/>
  <c r="C1529"/>
  <c r="D1529"/>
  <c r="E1529"/>
  <c r="F1529"/>
  <c r="B1530"/>
  <c r="C1530"/>
  <c r="D1530"/>
  <c r="E1530"/>
  <c r="F1530"/>
  <c r="B1531"/>
  <c r="C1531"/>
  <c r="D1531"/>
  <c r="E1531"/>
  <c r="F1531"/>
  <c r="B1532"/>
  <c r="W1532" s="1"/>
  <c r="C1532"/>
  <c r="D1532"/>
  <c r="E1532"/>
  <c r="F1532"/>
  <c r="B1533"/>
  <c r="W1533" s="1"/>
  <c r="C1533"/>
  <c r="D1533"/>
  <c r="E1533"/>
  <c r="F1533"/>
  <c r="B1534"/>
  <c r="C1534"/>
  <c r="D1534"/>
  <c r="E1534"/>
  <c r="F1534"/>
  <c r="B1535"/>
  <c r="C1535"/>
  <c r="D1535"/>
  <c r="E1535"/>
  <c r="F1535"/>
  <c r="B1536"/>
  <c r="W1536" s="1"/>
  <c r="C1536"/>
  <c r="D1536"/>
  <c r="E1536"/>
  <c r="F1536"/>
  <c r="B1537"/>
  <c r="W1537" s="1"/>
  <c r="C1537"/>
  <c r="D1537"/>
  <c r="E1537"/>
  <c r="F1537"/>
  <c r="B1538"/>
  <c r="C1538"/>
  <c r="D1538"/>
  <c r="E1538"/>
  <c r="F1538"/>
  <c r="B1539"/>
  <c r="C1539"/>
  <c r="D1539"/>
  <c r="E1539"/>
  <c r="F1539"/>
  <c r="B1540"/>
  <c r="W1540" s="1"/>
  <c r="C1540"/>
  <c r="D1540"/>
  <c r="E1540"/>
  <c r="F1540"/>
  <c r="B1541"/>
  <c r="W1541" s="1"/>
  <c r="C1541"/>
  <c r="D1541"/>
  <c r="E1541"/>
  <c r="F1541"/>
  <c r="B1542"/>
  <c r="C1542"/>
  <c r="D1542"/>
  <c r="E1542"/>
  <c r="F1542"/>
  <c r="B1543"/>
  <c r="C1543"/>
  <c r="D1543"/>
  <c r="E1543"/>
  <c r="F1543"/>
  <c r="B1544"/>
  <c r="W1544" s="1"/>
  <c r="C1544"/>
  <c r="D1544"/>
  <c r="E1544"/>
  <c r="F1544"/>
  <c r="B1545"/>
  <c r="W1545" s="1"/>
  <c r="C1545"/>
  <c r="D1545"/>
  <c r="E1545"/>
  <c r="F1545"/>
  <c r="B1546"/>
  <c r="C1546"/>
  <c r="D1546"/>
  <c r="E1546"/>
  <c r="F1546"/>
  <c r="B1547"/>
  <c r="C1547"/>
  <c r="D1547"/>
  <c r="E1547"/>
  <c r="F1547"/>
  <c r="B1548"/>
  <c r="W1548" s="1"/>
  <c r="C1548"/>
  <c r="D1548"/>
  <c r="E1548"/>
  <c r="F1548"/>
  <c r="B1549"/>
  <c r="W1549" s="1"/>
  <c r="C1549"/>
  <c r="D1549"/>
  <c r="E1549"/>
  <c r="F1549"/>
  <c r="B1550"/>
  <c r="C1550"/>
  <c r="D1550"/>
  <c r="E1550"/>
  <c r="F1550"/>
  <c r="B1551"/>
  <c r="C1551"/>
  <c r="D1551"/>
  <c r="E1551"/>
  <c r="F1551"/>
  <c r="B1552"/>
  <c r="W1552" s="1"/>
  <c r="C1552"/>
  <c r="D1552"/>
  <c r="E1552"/>
  <c r="F1552"/>
  <c r="B1553"/>
  <c r="W1553" s="1"/>
  <c r="C1553"/>
  <c r="D1553"/>
  <c r="E1553"/>
  <c r="F1553"/>
  <c r="B1554"/>
  <c r="C1554"/>
  <c r="D1554"/>
  <c r="E1554"/>
  <c r="F1554"/>
  <c r="B1555"/>
  <c r="C1555"/>
  <c r="D1555"/>
  <c r="E1555"/>
  <c r="F1555"/>
  <c r="B1556"/>
  <c r="W1556" s="1"/>
  <c r="C1556"/>
  <c r="D1556"/>
  <c r="E1556"/>
  <c r="F1556"/>
  <c r="B1557"/>
  <c r="W1557" s="1"/>
  <c r="C1557"/>
  <c r="D1557"/>
  <c r="E1557"/>
  <c r="F1557"/>
  <c r="B1558"/>
  <c r="C1558"/>
  <c r="D1558"/>
  <c r="E1558"/>
  <c r="F1558"/>
  <c r="B1559"/>
  <c r="C1559"/>
  <c r="D1559"/>
  <c r="E1559"/>
  <c r="F1559"/>
  <c r="B1560"/>
  <c r="W1560" s="1"/>
  <c r="C1560"/>
  <c r="D1560"/>
  <c r="E1560"/>
  <c r="F1560"/>
  <c r="B1561"/>
  <c r="W1561" s="1"/>
  <c r="C1561"/>
  <c r="D1561"/>
  <c r="E1561"/>
  <c r="F1561"/>
  <c r="B1562"/>
  <c r="C1562"/>
  <c r="D1562"/>
  <c r="E1562"/>
  <c r="F1562"/>
  <c r="B1563"/>
  <c r="C1563"/>
  <c r="D1563"/>
  <c r="E1563"/>
  <c r="F1563"/>
  <c r="B1564"/>
  <c r="W1564" s="1"/>
  <c r="C1564"/>
  <c r="D1564"/>
  <c r="E1564"/>
  <c r="F1564"/>
  <c r="B1565"/>
  <c r="W1565" s="1"/>
  <c r="C1565"/>
  <c r="D1565"/>
  <c r="E1565"/>
  <c r="F1565"/>
  <c r="B1566"/>
  <c r="C1566"/>
  <c r="D1566"/>
  <c r="E1566"/>
  <c r="F1566"/>
  <c r="B1567"/>
  <c r="C1567"/>
  <c r="D1567"/>
  <c r="E1567"/>
  <c r="F1567"/>
  <c r="B1568"/>
  <c r="W1568" s="1"/>
  <c r="C1568"/>
  <c r="D1568"/>
  <c r="E1568"/>
  <c r="F1568"/>
  <c r="B1569"/>
  <c r="W1569" s="1"/>
  <c r="C1569"/>
  <c r="D1569"/>
  <c r="E1569"/>
  <c r="F1569"/>
  <c r="B1570"/>
  <c r="C1570"/>
  <c r="D1570"/>
  <c r="E1570"/>
  <c r="F1570"/>
  <c r="B1571"/>
  <c r="C1571"/>
  <c r="D1571"/>
  <c r="E1571"/>
  <c r="F1571"/>
  <c r="B1572"/>
  <c r="W1572" s="1"/>
  <c r="C1572"/>
  <c r="D1572"/>
  <c r="E1572"/>
  <c r="F1572"/>
  <c r="B1573"/>
  <c r="W1573" s="1"/>
  <c r="C1573"/>
  <c r="D1573"/>
  <c r="E1573"/>
  <c r="F1573"/>
  <c r="B1574"/>
  <c r="C1574"/>
  <c r="D1574"/>
  <c r="E1574"/>
  <c r="F1574"/>
  <c r="B1575"/>
  <c r="C1575"/>
  <c r="D1575"/>
  <c r="E1575"/>
  <c r="F1575"/>
  <c r="B1576"/>
  <c r="W1576" s="1"/>
  <c r="C1576"/>
  <c r="D1576"/>
  <c r="E1576"/>
  <c r="F1576"/>
  <c r="B1577"/>
  <c r="W1577" s="1"/>
  <c r="C1577"/>
  <c r="D1577"/>
  <c r="E1577"/>
  <c r="F1577"/>
  <c r="B1578"/>
  <c r="C1578"/>
  <c r="D1578"/>
  <c r="E1578"/>
  <c r="F1578"/>
  <c r="B1579"/>
  <c r="C1579"/>
  <c r="D1579"/>
  <c r="E1579"/>
  <c r="F1579"/>
  <c r="B1580"/>
  <c r="W1580" s="1"/>
  <c r="C1580"/>
  <c r="D1580"/>
  <c r="E1580"/>
  <c r="F1580"/>
  <c r="B1581"/>
  <c r="W1581" s="1"/>
  <c r="C1581"/>
  <c r="D1581"/>
  <c r="E1581"/>
  <c r="F1581"/>
  <c r="B1582"/>
  <c r="C1582"/>
  <c r="D1582"/>
  <c r="E1582"/>
  <c r="F1582"/>
  <c r="B1583"/>
  <c r="C1583"/>
  <c r="D1583"/>
  <c r="E1583"/>
  <c r="F1583"/>
  <c r="B1584"/>
  <c r="W1584" s="1"/>
  <c r="C1584"/>
  <c r="D1584"/>
  <c r="E1584"/>
  <c r="F1584"/>
  <c r="B1585"/>
  <c r="W1585" s="1"/>
  <c r="C1585"/>
  <c r="D1585"/>
  <c r="E1585"/>
  <c r="F1585"/>
  <c r="B1586"/>
  <c r="C1586"/>
  <c r="D1586"/>
  <c r="E1586"/>
  <c r="F1586"/>
  <c r="B1587"/>
  <c r="C1587"/>
  <c r="D1587"/>
  <c r="E1587"/>
  <c r="F1587"/>
  <c r="B1588"/>
  <c r="W1588" s="1"/>
  <c r="C1588"/>
  <c r="D1588"/>
  <c r="E1588"/>
  <c r="F1588"/>
  <c r="B1589"/>
  <c r="W1589" s="1"/>
  <c r="C1589"/>
  <c r="D1589"/>
  <c r="E1589"/>
  <c r="F1589"/>
  <c r="B1590"/>
  <c r="C1590"/>
  <c r="D1590"/>
  <c r="E1590"/>
  <c r="F1590"/>
  <c r="B1591"/>
  <c r="C1591"/>
  <c r="D1591"/>
  <c r="E1591"/>
  <c r="F1591"/>
  <c r="B1592"/>
  <c r="W1592" s="1"/>
  <c r="C1592"/>
  <c r="D1592"/>
  <c r="E1592"/>
  <c r="F1592"/>
  <c r="B1593"/>
  <c r="W1593" s="1"/>
  <c r="C1593"/>
  <c r="D1593"/>
  <c r="E1593"/>
  <c r="F1593"/>
  <c r="B1594"/>
  <c r="C1594"/>
  <c r="D1594"/>
  <c r="E1594"/>
  <c r="F1594"/>
  <c r="B1595"/>
  <c r="C1595"/>
  <c r="D1595"/>
  <c r="E1595"/>
  <c r="F1595"/>
  <c r="B1596"/>
  <c r="W1596" s="1"/>
  <c r="C1596"/>
  <c r="D1596"/>
  <c r="E1596"/>
  <c r="F1596"/>
  <c r="B1597"/>
  <c r="W1597" s="1"/>
  <c r="C1597"/>
  <c r="D1597"/>
  <c r="E1597"/>
  <c r="F1597"/>
  <c r="B1598"/>
  <c r="C1598"/>
  <c r="D1598"/>
  <c r="E1598"/>
  <c r="F1598"/>
  <c r="B1599"/>
  <c r="C1599"/>
  <c r="D1599"/>
  <c r="E1599"/>
  <c r="F1599"/>
  <c r="B1600"/>
  <c r="W1600" s="1"/>
  <c r="C1600"/>
  <c r="D1600"/>
  <c r="E1600"/>
  <c r="F1600"/>
  <c r="B1601"/>
  <c r="W1601" s="1"/>
  <c r="C1601"/>
  <c r="D1601"/>
  <c r="E1601"/>
  <c r="F1601"/>
  <c r="B1602"/>
  <c r="C1602"/>
  <c r="D1602"/>
  <c r="E1602"/>
  <c r="F1602"/>
  <c r="B1603"/>
  <c r="C1603"/>
  <c r="D1603"/>
  <c r="E1603"/>
  <c r="F1603"/>
  <c r="B1604"/>
  <c r="W1604" s="1"/>
  <c r="C1604"/>
  <c r="D1604"/>
  <c r="E1604"/>
  <c r="F1604"/>
  <c r="B1605"/>
  <c r="W1605" s="1"/>
  <c r="C1605"/>
  <c r="D1605"/>
  <c r="E1605"/>
  <c r="F1605"/>
  <c r="B1606"/>
  <c r="C1606"/>
  <c r="D1606"/>
  <c r="E1606"/>
  <c r="F1606"/>
  <c r="B1607"/>
  <c r="C1607"/>
  <c r="D1607"/>
  <c r="E1607"/>
  <c r="F1607"/>
  <c r="B1608"/>
  <c r="W1608" s="1"/>
  <c r="C1608"/>
  <c r="D1608"/>
  <c r="E1608"/>
  <c r="F1608"/>
  <c r="B1609"/>
  <c r="W1609" s="1"/>
  <c r="C1609"/>
  <c r="D1609"/>
  <c r="E1609"/>
  <c r="F1609"/>
  <c r="B1610"/>
  <c r="C1610"/>
  <c r="D1610"/>
  <c r="E1610"/>
  <c r="F1610"/>
  <c r="B1611"/>
  <c r="C1611"/>
  <c r="D1611"/>
  <c r="E1611"/>
  <c r="F1611"/>
  <c r="B1612"/>
  <c r="W1612" s="1"/>
  <c r="C1612"/>
  <c r="D1612"/>
  <c r="E1612"/>
  <c r="F1612"/>
  <c r="B1613"/>
  <c r="W1613" s="1"/>
  <c r="C1613"/>
  <c r="D1613"/>
  <c r="E1613"/>
  <c r="F1613"/>
  <c r="B1614"/>
  <c r="C1614"/>
  <c r="D1614"/>
  <c r="E1614"/>
  <c r="F1614"/>
  <c r="B1615"/>
  <c r="C1615"/>
  <c r="D1615"/>
  <c r="E1615"/>
  <c r="F1615"/>
  <c r="B1616"/>
  <c r="W1616" s="1"/>
  <c r="C1616"/>
  <c r="D1616"/>
  <c r="E1616"/>
  <c r="F1616"/>
  <c r="B1617"/>
  <c r="W1617" s="1"/>
  <c r="C1617"/>
  <c r="D1617"/>
  <c r="E1617"/>
  <c r="F1617"/>
  <c r="B1618"/>
  <c r="C1618"/>
  <c r="D1618"/>
  <c r="E1618"/>
  <c r="F1618"/>
  <c r="B1619"/>
  <c r="C1619"/>
  <c r="D1619"/>
  <c r="E1619"/>
  <c r="F1619"/>
  <c r="B1620"/>
  <c r="W1620" s="1"/>
  <c r="C1620"/>
  <c r="D1620"/>
  <c r="E1620"/>
  <c r="F1620"/>
  <c r="B1621"/>
  <c r="W1621" s="1"/>
  <c r="C1621"/>
  <c r="D1621"/>
  <c r="E1621"/>
  <c r="F1621"/>
  <c r="B1622"/>
  <c r="C1622"/>
  <c r="D1622"/>
  <c r="E1622"/>
  <c r="F1622"/>
  <c r="B1623"/>
  <c r="C1623"/>
  <c r="D1623"/>
  <c r="E1623"/>
  <c r="F1623"/>
  <c r="B1624"/>
  <c r="W1624" s="1"/>
  <c r="C1624"/>
  <c r="D1624"/>
  <c r="E1624"/>
  <c r="F1624"/>
  <c r="B1625"/>
  <c r="W1625" s="1"/>
  <c r="C1625"/>
  <c r="D1625"/>
  <c r="E1625"/>
  <c r="F1625"/>
  <c r="B1626"/>
  <c r="C1626"/>
  <c r="D1626"/>
  <c r="E1626"/>
  <c r="F1626"/>
  <c r="B1627"/>
  <c r="C1627"/>
  <c r="D1627"/>
  <c r="E1627"/>
  <c r="F1627"/>
  <c r="B1628"/>
  <c r="W1628" s="1"/>
  <c r="C1628"/>
  <c r="D1628"/>
  <c r="E1628"/>
  <c r="F1628"/>
  <c r="B1629"/>
  <c r="W1629" s="1"/>
  <c r="C1629"/>
  <c r="D1629"/>
  <c r="E1629"/>
  <c r="F1629"/>
  <c r="B1630"/>
  <c r="C1630"/>
  <c r="D1630"/>
  <c r="E1630"/>
  <c r="F1630"/>
  <c r="B1631"/>
  <c r="C1631"/>
  <c r="D1631"/>
  <c r="E1631"/>
  <c r="F1631"/>
  <c r="B1632"/>
  <c r="W1632" s="1"/>
  <c r="C1632"/>
  <c r="D1632"/>
  <c r="E1632"/>
  <c r="F1632"/>
  <c r="B1633"/>
  <c r="W1633" s="1"/>
  <c r="C1633"/>
  <c r="D1633"/>
  <c r="E1633"/>
  <c r="F1633"/>
  <c r="B1634"/>
  <c r="C1634"/>
  <c r="D1634"/>
  <c r="E1634"/>
  <c r="F1634"/>
  <c r="B1635"/>
  <c r="C1635"/>
  <c r="D1635"/>
  <c r="E1635"/>
  <c r="F1635"/>
  <c r="B1636"/>
  <c r="W1636" s="1"/>
  <c r="C1636"/>
  <c r="D1636"/>
  <c r="E1636"/>
  <c r="F1636"/>
  <c r="B1637"/>
  <c r="W1637" s="1"/>
  <c r="C1637"/>
  <c r="D1637"/>
  <c r="E1637"/>
  <c r="F1637"/>
  <c r="B1638"/>
  <c r="C1638"/>
  <c r="D1638"/>
  <c r="E1638"/>
  <c r="F1638"/>
  <c r="B1639"/>
  <c r="C1639"/>
  <c r="D1639"/>
  <c r="E1639"/>
  <c r="F1639"/>
  <c r="B1640"/>
  <c r="W1640" s="1"/>
  <c r="C1640"/>
  <c r="D1640"/>
  <c r="E1640"/>
  <c r="F1640"/>
  <c r="B1641"/>
  <c r="W1641" s="1"/>
  <c r="C1641"/>
  <c r="D1641"/>
  <c r="E1641"/>
  <c r="F1641"/>
  <c r="B1642"/>
  <c r="C1642"/>
  <c r="D1642"/>
  <c r="E1642"/>
  <c r="F1642"/>
  <c r="B1643"/>
  <c r="C1643"/>
  <c r="D1643"/>
  <c r="E1643"/>
  <c r="F1643"/>
  <c r="B1644"/>
  <c r="W1644" s="1"/>
  <c r="C1644"/>
  <c r="D1644"/>
  <c r="E1644"/>
  <c r="F1644"/>
  <c r="B1645"/>
  <c r="W1645" s="1"/>
  <c r="C1645"/>
  <c r="D1645"/>
  <c r="E1645"/>
  <c r="F1645"/>
  <c r="B1646"/>
  <c r="C1646"/>
  <c r="D1646"/>
  <c r="E1646"/>
  <c r="F1646"/>
  <c r="B1647"/>
  <c r="C1647"/>
  <c r="D1647"/>
  <c r="E1647"/>
  <c r="F1647"/>
  <c r="B1648"/>
  <c r="W1648" s="1"/>
  <c r="C1648"/>
  <c r="D1648"/>
  <c r="E1648"/>
  <c r="F1648"/>
  <c r="B1649"/>
  <c r="W1649" s="1"/>
  <c r="C1649"/>
  <c r="D1649"/>
  <c r="E1649"/>
  <c r="F1649"/>
  <c r="B1650"/>
  <c r="C1650"/>
  <c r="D1650"/>
  <c r="E1650"/>
  <c r="F1650"/>
  <c r="B1651"/>
  <c r="C1651"/>
  <c r="D1651"/>
  <c r="E1651"/>
  <c r="F1651"/>
  <c r="B1652"/>
  <c r="W1652" s="1"/>
  <c r="C1652"/>
  <c r="D1652"/>
  <c r="E1652"/>
  <c r="F1652"/>
  <c r="B1653"/>
  <c r="W1653" s="1"/>
  <c r="C1653"/>
  <c r="D1653"/>
  <c r="E1653"/>
  <c r="F1653"/>
  <c r="B1654"/>
  <c r="C1654"/>
  <c r="D1654"/>
  <c r="E1654"/>
  <c r="F1654"/>
  <c r="B1655"/>
  <c r="C1655"/>
  <c r="D1655"/>
  <c r="E1655"/>
  <c r="F1655"/>
  <c r="B1656"/>
  <c r="W1656" s="1"/>
  <c r="C1656"/>
  <c r="D1656"/>
  <c r="E1656"/>
  <c r="F1656"/>
  <c r="B1657"/>
  <c r="W1657" s="1"/>
  <c r="C1657"/>
  <c r="D1657"/>
  <c r="E1657"/>
  <c r="F1657"/>
  <c r="B1658"/>
  <c r="C1658"/>
  <c r="D1658"/>
  <c r="E1658"/>
  <c r="F1658"/>
  <c r="B1659"/>
  <c r="C1659"/>
  <c r="D1659"/>
  <c r="E1659"/>
  <c r="F1659"/>
  <c r="B1660"/>
  <c r="W1660" s="1"/>
  <c r="C1660"/>
  <c r="D1660"/>
  <c r="E1660"/>
  <c r="F1660"/>
  <c r="B1661"/>
  <c r="W1661" s="1"/>
  <c r="C1661"/>
  <c r="D1661"/>
  <c r="E1661"/>
  <c r="F1661"/>
  <c r="B1662"/>
  <c r="C1662"/>
  <c r="D1662"/>
  <c r="E1662"/>
  <c r="F1662"/>
  <c r="B1663"/>
  <c r="C1663"/>
  <c r="D1663"/>
  <c r="E1663"/>
  <c r="F1663"/>
  <c r="B1664"/>
  <c r="W1664" s="1"/>
  <c r="C1664"/>
  <c r="D1664"/>
  <c r="E1664"/>
  <c r="F1664"/>
  <c r="B1665"/>
  <c r="W1665" s="1"/>
  <c r="C1665"/>
  <c r="D1665"/>
  <c r="E1665"/>
  <c r="F1665"/>
  <c r="B1666"/>
  <c r="C1666"/>
  <c r="D1666"/>
  <c r="E1666"/>
  <c r="F1666"/>
  <c r="B1667"/>
  <c r="C1667"/>
  <c r="D1667"/>
  <c r="E1667"/>
  <c r="F1667"/>
  <c r="B1668"/>
  <c r="W1668" s="1"/>
  <c r="C1668"/>
  <c r="D1668"/>
  <c r="E1668"/>
  <c r="F1668"/>
  <c r="B1669"/>
  <c r="W1669" s="1"/>
  <c r="C1669"/>
  <c r="D1669"/>
  <c r="E1669"/>
  <c r="F1669"/>
  <c r="B1670"/>
  <c r="C1670"/>
  <c r="D1670"/>
  <c r="E1670"/>
  <c r="F1670"/>
  <c r="B1671"/>
  <c r="C1671"/>
  <c r="D1671"/>
  <c r="E1671"/>
  <c r="F1671"/>
  <c r="B1672"/>
  <c r="W1672" s="1"/>
  <c r="C1672"/>
  <c r="D1672"/>
  <c r="E1672"/>
  <c r="F1672"/>
  <c r="B1673"/>
  <c r="W1673" s="1"/>
  <c r="C1673"/>
  <c r="D1673"/>
  <c r="E1673"/>
  <c r="F1673"/>
  <c r="B1674"/>
  <c r="C1674"/>
  <c r="D1674"/>
  <c r="E1674"/>
  <c r="F1674"/>
  <c r="B1675"/>
  <c r="C1675"/>
  <c r="D1675"/>
  <c r="E1675"/>
  <c r="F1675"/>
  <c r="B1676"/>
  <c r="W1676" s="1"/>
  <c r="C1676"/>
  <c r="D1676"/>
  <c r="E1676"/>
  <c r="F1676"/>
  <c r="B1677"/>
  <c r="W1677" s="1"/>
  <c r="C1677"/>
  <c r="D1677"/>
  <c r="E1677"/>
  <c r="F1677"/>
  <c r="B1678"/>
  <c r="C1678"/>
  <c r="D1678"/>
  <c r="E1678"/>
  <c r="F1678"/>
  <c r="B1679"/>
  <c r="C1679"/>
  <c r="D1679"/>
  <c r="E1679"/>
  <c r="F1679"/>
  <c r="B1680"/>
  <c r="W1680" s="1"/>
  <c r="C1680"/>
  <c r="D1680"/>
  <c r="E1680"/>
  <c r="F1680"/>
  <c r="B1681"/>
  <c r="W1681" s="1"/>
  <c r="C1681"/>
  <c r="D1681"/>
  <c r="E1681"/>
  <c r="F1681"/>
  <c r="B1682"/>
  <c r="C1682"/>
  <c r="D1682"/>
  <c r="E1682"/>
  <c r="F1682"/>
  <c r="B1683"/>
  <c r="C1683"/>
  <c r="D1683"/>
  <c r="E1683"/>
  <c r="F1683"/>
  <c r="B1684"/>
  <c r="W1684" s="1"/>
  <c r="C1684"/>
  <c r="D1684"/>
  <c r="E1684"/>
  <c r="F1684"/>
  <c r="B1685"/>
  <c r="W1685" s="1"/>
  <c r="C1685"/>
  <c r="D1685"/>
  <c r="E1685"/>
  <c r="F1685"/>
  <c r="B1686"/>
  <c r="C1686"/>
  <c r="D1686"/>
  <c r="E1686"/>
  <c r="F1686"/>
  <c r="B1687"/>
  <c r="C1687"/>
  <c r="D1687"/>
  <c r="E1687"/>
  <c r="F1687"/>
  <c r="B1688"/>
  <c r="W1688" s="1"/>
  <c r="C1688"/>
  <c r="D1688"/>
  <c r="E1688"/>
  <c r="F1688"/>
  <c r="B1689"/>
  <c r="W1689" s="1"/>
  <c r="C1689"/>
  <c r="D1689"/>
  <c r="E1689"/>
  <c r="F1689"/>
  <c r="B1690"/>
  <c r="C1690"/>
  <c r="D1690"/>
  <c r="E1690"/>
  <c r="F1690"/>
  <c r="B1691"/>
  <c r="C1691"/>
  <c r="D1691"/>
  <c r="E1691"/>
  <c r="F1691"/>
  <c r="B1692"/>
  <c r="W1692" s="1"/>
  <c r="C1692"/>
  <c r="D1692"/>
  <c r="E1692"/>
  <c r="F1692"/>
  <c r="B1693"/>
  <c r="W1693" s="1"/>
  <c r="C1693"/>
  <c r="D1693"/>
  <c r="E1693"/>
  <c r="F1693"/>
  <c r="B1694"/>
  <c r="C1694"/>
  <c r="D1694"/>
  <c r="E1694"/>
  <c r="F1694"/>
  <c r="B1695"/>
  <c r="C1695"/>
  <c r="D1695"/>
  <c r="E1695"/>
  <c r="F1695"/>
  <c r="B1696"/>
  <c r="W1696" s="1"/>
  <c r="C1696"/>
  <c r="D1696"/>
  <c r="E1696"/>
  <c r="F1696"/>
  <c r="B1697"/>
  <c r="W1697" s="1"/>
  <c r="C1697"/>
  <c r="D1697"/>
  <c r="E1697"/>
  <c r="F1697"/>
  <c r="B1698"/>
  <c r="C1698"/>
  <c r="D1698"/>
  <c r="E1698"/>
  <c r="F1698"/>
  <c r="B1699"/>
  <c r="C1699"/>
  <c r="D1699"/>
  <c r="E1699"/>
  <c r="F1699"/>
  <c r="B1700"/>
  <c r="W1700" s="1"/>
  <c r="C1700"/>
  <c r="D1700"/>
  <c r="E1700"/>
  <c r="F1700"/>
  <c r="B1701"/>
  <c r="W1701" s="1"/>
  <c r="C1701"/>
  <c r="D1701"/>
  <c r="E1701"/>
  <c r="F1701"/>
  <c r="B1702"/>
  <c r="C1702"/>
  <c r="D1702"/>
  <c r="E1702"/>
  <c r="F1702"/>
  <c r="B1703"/>
  <c r="C1703"/>
  <c r="D1703"/>
  <c r="E1703"/>
  <c r="F1703"/>
  <c r="B1704"/>
  <c r="W1704" s="1"/>
  <c r="C1704"/>
  <c r="D1704"/>
  <c r="E1704"/>
  <c r="F1704"/>
  <c r="B1705"/>
  <c r="W1705" s="1"/>
  <c r="C1705"/>
  <c r="D1705"/>
  <c r="E1705"/>
  <c r="F1705"/>
  <c r="B1706"/>
  <c r="C1706"/>
  <c r="D1706"/>
  <c r="E1706"/>
  <c r="F1706"/>
  <c r="B1707"/>
  <c r="C1707"/>
  <c r="D1707"/>
  <c r="E1707"/>
  <c r="F1707"/>
  <c r="B1708"/>
  <c r="W1708" s="1"/>
  <c r="C1708"/>
  <c r="D1708"/>
  <c r="E1708"/>
  <c r="F1708"/>
  <c r="B1709"/>
  <c r="W1709" s="1"/>
  <c r="C1709"/>
  <c r="D1709"/>
  <c r="E1709"/>
  <c r="F1709"/>
  <c r="B1710"/>
  <c r="C1710"/>
  <c r="D1710"/>
  <c r="E1710"/>
  <c r="F1710"/>
  <c r="B1711"/>
  <c r="C1711"/>
  <c r="D1711"/>
  <c r="E1711"/>
  <c r="F1711"/>
  <c r="B1712"/>
  <c r="W1712" s="1"/>
  <c r="C1712"/>
  <c r="D1712"/>
  <c r="E1712"/>
  <c r="F1712"/>
  <c r="B1713"/>
  <c r="W1713" s="1"/>
  <c r="C1713"/>
  <c r="D1713"/>
  <c r="E1713"/>
  <c r="F1713"/>
  <c r="B1714"/>
  <c r="C1714"/>
  <c r="D1714"/>
  <c r="E1714"/>
  <c r="F1714"/>
  <c r="B1715"/>
  <c r="C1715"/>
  <c r="D1715"/>
  <c r="E1715"/>
  <c r="F1715"/>
  <c r="B1716"/>
  <c r="W1716" s="1"/>
  <c r="C1716"/>
  <c r="D1716"/>
  <c r="E1716"/>
  <c r="F1716"/>
  <c r="B1717"/>
  <c r="W1717" s="1"/>
  <c r="C1717"/>
  <c r="D1717"/>
  <c r="E1717"/>
  <c r="F1717"/>
  <c r="B1718"/>
  <c r="C1718"/>
  <c r="D1718"/>
  <c r="E1718"/>
  <c r="F1718"/>
  <c r="B1719"/>
  <c r="C1719"/>
  <c r="D1719"/>
  <c r="E1719"/>
  <c r="F1719"/>
  <c r="B1720"/>
  <c r="W1720" s="1"/>
  <c r="C1720"/>
  <c r="D1720"/>
  <c r="E1720"/>
  <c r="F1720"/>
  <c r="B1721"/>
  <c r="W1721" s="1"/>
  <c r="C1721"/>
  <c r="D1721"/>
  <c r="E1721"/>
  <c r="F1721"/>
  <c r="B1722"/>
  <c r="C1722"/>
  <c r="D1722"/>
  <c r="E1722"/>
  <c r="F1722"/>
  <c r="B1723"/>
  <c r="C1723"/>
  <c r="D1723"/>
  <c r="E1723"/>
  <c r="F1723"/>
  <c r="B1724"/>
  <c r="W1724" s="1"/>
  <c r="C1724"/>
  <c r="D1724"/>
  <c r="E1724"/>
  <c r="F1724"/>
  <c r="B1725"/>
  <c r="W1725" s="1"/>
  <c r="C1725"/>
  <c r="D1725"/>
  <c r="E1725"/>
  <c r="F1725"/>
  <c r="B1726"/>
  <c r="C1726"/>
  <c r="D1726"/>
  <c r="E1726"/>
  <c r="F1726"/>
  <c r="B1727"/>
  <c r="C1727"/>
  <c r="D1727"/>
  <c r="E1727"/>
  <c r="F1727"/>
  <c r="B1728"/>
  <c r="W1728" s="1"/>
  <c r="C1728"/>
  <c r="D1728"/>
  <c r="E1728"/>
  <c r="F1728"/>
  <c r="B1729"/>
  <c r="W1729" s="1"/>
  <c r="C1729"/>
  <c r="D1729"/>
  <c r="E1729"/>
  <c r="F1729"/>
  <c r="B1730"/>
  <c r="C1730"/>
  <c r="D1730"/>
  <c r="E1730"/>
  <c r="F1730"/>
  <c r="B1731"/>
  <c r="C1731"/>
  <c r="D1731"/>
  <c r="E1731"/>
  <c r="F1731"/>
  <c r="B1732"/>
  <c r="W1732" s="1"/>
  <c r="C1732"/>
  <c r="D1732"/>
  <c r="E1732"/>
  <c r="F1732"/>
  <c r="B1733"/>
  <c r="W1733" s="1"/>
  <c r="C1733"/>
  <c r="D1733"/>
  <c r="E1733"/>
  <c r="F1733"/>
  <c r="B1734"/>
  <c r="C1734"/>
  <c r="D1734"/>
  <c r="E1734"/>
  <c r="F1734"/>
  <c r="B1735"/>
  <c r="C1735"/>
  <c r="D1735"/>
  <c r="E1735"/>
  <c r="F1735"/>
  <c r="B1736"/>
  <c r="W1736" s="1"/>
  <c r="C1736"/>
  <c r="D1736"/>
  <c r="E1736"/>
  <c r="F1736"/>
  <c r="B1737"/>
  <c r="W1737" s="1"/>
  <c r="C1737"/>
  <c r="D1737"/>
  <c r="E1737"/>
  <c r="F1737"/>
  <c r="B1738"/>
  <c r="C1738"/>
  <c r="D1738"/>
  <c r="E1738"/>
  <c r="F1738"/>
  <c r="B1739"/>
  <c r="C1739"/>
  <c r="D1739"/>
  <c r="E1739"/>
  <c r="F1739"/>
  <c r="B1740"/>
  <c r="W1740" s="1"/>
  <c r="C1740"/>
  <c r="D1740"/>
  <c r="E1740"/>
  <c r="F1740"/>
  <c r="B1741"/>
  <c r="W1741" s="1"/>
  <c r="C1741"/>
  <c r="D1741"/>
  <c r="E1741"/>
  <c r="F1741"/>
  <c r="B1742"/>
  <c r="C1742"/>
  <c r="D1742"/>
  <c r="E1742"/>
  <c r="F1742"/>
  <c r="B1743"/>
  <c r="C1743"/>
  <c r="D1743"/>
  <c r="E1743"/>
  <c r="F1743"/>
  <c r="B1744"/>
  <c r="W1744" s="1"/>
  <c r="C1744"/>
  <c r="D1744"/>
  <c r="E1744"/>
  <c r="F1744"/>
  <c r="B1745"/>
  <c r="W1745" s="1"/>
  <c r="C1745"/>
  <c r="D1745"/>
  <c r="E1745"/>
  <c r="F1745"/>
  <c r="B1746"/>
  <c r="C1746"/>
  <c r="D1746"/>
  <c r="E1746"/>
  <c r="F1746"/>
  <c r="B1747"/>
  <c r="C1747"/>
  <c r="D1747"/>
  <c r="E1747"/>
  <c r="F1747"/>
  <c r="B1748"/>
  <c r="W1748" s="1"/>
  <c r="C1748"/>
  <c r="D1748"/>
  <c r="E1748"/>
  <c r="F1748"/>
  <c r="B1749"/>
  <c r="W1749" s="1"/>
  <c r="C1749"/>
  <c r="D1749"/>
  <c r="E1749"/>
  <c r="F1749"/>
  <c r="B1750"/>
  <c r="C1750"/>
  <c r="D1750"/>
  <c r="E1750"/>
  <c r="F1750"/>
  <c r="B1751"/>
  <c r="C1751"/>
  <c r="D1751"/>
  <c r="E1751"/>
  <c r="F1751"/>
  <c r="B1752"/>
  <c r="W1752" s="1"/>
  <c r="C1752"/>
  <c r="D1752"/>
  <c r="E1752"/>
  <c r="F1752"/>
  <c r="B1753"/>
  <c r="W1753" s="1"/>
  <c r="C1753"/>
  <c r="D1753"/>
  <c r="E1753"/>
  <c r="F1753"/>
  <c r="B1754"/>
  <c r="C1754"/>
  <c r="D1754"/>
  <c r="E1754"/>
  <c r="F1754"/>
  <c r="B1755"/>
  <c r="C1755"/>
  <c r="D1755"/>
  <c r="E1755"/>
  <c r="F1755"/>
  <c r="B1756"/>
  <c r="W1756" s="1"/>
  <c r="C1756"/>
  <c r="D1756"/>
  <c r="E1756"/>
  <c r="F1756"/>
  <c r="B1757"/>
  <c r="W1757" s="1"/>
  <c r="C1757"/>
  <c r="D1757"/>
  <c r="E1757"/>
  <c r="F1757"/>
  <c r="B1758"/>
  <c r="C1758"/>
  <c r="D1758"/>
  <c r="E1758"/>
  <c r="F1758"/>
  <c r="B1759"/>
  <c r="C1759"/>
  <c r="D1759"/>
  <c r="E1759"/>
  <c r="F1759"/>
  <c r="B1760"/>
  <c r="W1760" s="1"/>
  <c r="C1760"/>
  <c r="D1760"/>
  <c r="E1760"/>
  <c r="F1760"/>
  <c r="B1761"/>
  <c r="W1761" s="1"/>
  <c r="C1761"/>
  <c r="D1761"/>
  <c r="E1761"/>
  <c r="F1761"/>
  <c r="B1762"/>
  <c r="C1762"/>
  <c r="D1762"/>
  <c r="E1762"/>
  <c r="F1762"/>
  <c r="B1763"/>
  <c r="C1763"/>
  <c r="D1763"/>
  <c r="E1763"/>
  <c r="F1763"/>
  <c r="B1764"/>
  <c r="W1764" s="1"/>
  <c r="C1764"/>
  <c r="D1764"/>
  <c r="E1764"/>
  <c r="F1764"/>
  <c r="B1765"/>
  <c r="W1765" s="1"/>
  <c r="C1765"/>
  <c r="D1765"/>
  <c r="E1765"/>
  <c r="F1765"/>
  <c r="B1766"/>
  <c r="C1766"/>
  <c r="D1766"/>
  <c r="E1766"/>
  <c r="F1766"/>
  <c r="B1767"/>
  <c r="C1767"/>
  <c r="D1767"/>
  <c r="E1767"/>
  <c r="F1767"/>
  <c r="B1768"/>
  <c r="W1768" s="1"/>
  <c r="C1768"/>
  <c r="D1768"/>
  <c r="E1768"/>
  <c r="F1768"/>
  <c r="B1769"/>
  <c r="W1769" s="1"/>
  <c r="C1769"/>
  <c r="D1769"/>
  <c r="E1769"/>
  <c r="F1769"/>
  <c r="B1770"/>
  <c r="C1770"/>
  <c r="D1770"/>
  <c r="E1770"/>
  <c r="F1770"/>
  <c r="B1771"/>
  <c r="C1771"/>
  <c r="D1771"/>
  <c r="E1771"/>
  <c r="F1771"/>
  <c r="B1772"/>
  <c r="W1772" s="1"/>
  <c r="C1772"/>
  <c r="D1772"/>
  <c r="E1772"/>
  <c r="F1772"/>
  <c r="B1773"/>
  <c r="W1773" s="1"/>
  <c r="C1773"/>
  <c r="D1773"/>
  <c r="E1773"/>
  <c r="F1773"/>
  <c r="B1774"/>
  <c r="C1774"/>
  <c r="D1774"/>
  <c r="E1774"/>
  <c r="F1774"/>
  <c r="B1775"/>
  <c r="C1775"/>
  <c r="D1775"/>
  <c r="E1775"/>
  <c r="F1775"/>
  <c r="B1776"/>
  <c r="W1776" s="1"/>
  <c r="C1776"/>
  <c r="D1776"/>
  <c r="E1776"/>
  <c r="F1776"/>
  <c r="B1777"/>
  <c r="W1777" s="1"/>
  <c r="C1777"/>
  <c r="D1777"/>
  <c r="E1777"/>
  <c r="F1777"/>
  <c r="B1778"/>
  <c r="C1778"/>
  <c r="D1778"/>
  <c r="E1778"/>
  <c r="F1778"/>
  <c r="B1779"/>
  <c r="C1779"/>
  <c r="D1779"/>
  <c r="E1779"/>
  <c r="F1779"/>
  <c r="B1780"/>
  <c r="W1780" s="1"/>
  <c r="C1780"/>
  <c r="D1780"/>
  <c r="E1780"/>
  <c r="F1780"/>
  <c r="B1781"/>
  <c r="W1781" s="1"/>
  <c r="C1781"/>
  <c r="D1781"/>
  <c r="E1781"/>
  <c r="F1781"/>
  <c r="B1782"/>
  <c r="C1782"/>
  <c r="D1782"/>
  <c r="E1782"/>
  <c r="F1782"/>
  <c r="B1783"/>
  <c r="C1783"/>
  <c r="D1783"/>
  <c r="E1783"/>
  <c r="F1783"/>
  <c r="B1784"/>
  <c r="W1784" s="1"/>
  <c r="C1784"/>
  <c r="D1784"/>
  <c r="E1784"/>
  <c r="F1784"/>
  <c r="B1785"/>
  <c r="W1785" s="1"/>
  <c r="C1785"/>
  <c r="D1785"/>
  <c r="E1785"/>
  <c r="F1785"/>
  <c r="B1786"/>
  <c r="C1786"/>
  <c r="D1786"/>
  <c r="E1786"/>
  <c r="F1786"/>
  <c r="B1787"/>
  <c r="C1787"/>
  <c r="D1787"/>
  <c r="E1787"/>
  <c r="F1787"/>
  <c r="B1788"/>
  <c r="W1788" s="1"/>
  <c r="C1788"/>
  <c r="D1788"/>
  <c r="E1788"/>
  <c r="F1788"/>
  <c r="B1789"/>
  <c r="W1789" s="1"/>
  <c r="C1789"/>
  <c r="D1789"/>
  <c r="E1789"/>
  <c r="F1789"/>
  <c r="B1790"/>
  <c r="C1790"/>
  <c r="D1790"/>
  <c r="E1790"/>
  <c r="F1790"/>
  <c r="B1791"/>
  <c r="C1791"/>
  <c r="D1791"/>
  <c r="E1791"/>
  <c r="F1791"/>
  <c r="B1792"/>
  <c r="W1792" s="1"/>
  <c r="C1792"/>
  <c r="D1792"/>
  <c r="E1792"/>
  <c r="F1792"/>
  <c r="B1793"/>
  <c r="W1793" s="1"/>
  <c r="C1793"/>
  <c r="D1793"/>
  <c r="E1793"/>
  <c r="F1793"/>
  <c r="B1794"/>
  <c r="C1794"/>
  <c r="D1794"/>
  <c r="E1794"/>
  <c r="F1794"/>
  <c r="B1795"/>
  <c r="C1795"/>
  <c r="D1795"/>
  <c r="E1795"/>
  <c r="F1795"/>
  <c r="B1796"/>
  <c r="W1796" s="1"/>
  <c r="C1796"/>
  <c r="D1796"/>
  <c r="E1796"/>
  <c r="F1796"/>
  <c r="B1797"/>
  <c r="W1797" s="1"/>
  <c r="C1797"/>
  <c r="D1797"/>
  <c r="E1797"/>
  <c r="F1797"/>
  <c r="B1798"/>
  <c r="C1798"/>
  <c r="D1798"/>
  <c r="E1798"/>
  <c r="F1798"/>
  <c r="B1799"/>
  <c r="C1799"/>
  <c r="D1799"/>
  <c r="E1799"/>
  <c r="F1799"/>
  <c r="B1800"/>
  <c r="W1800" s="1"/>
  <c r="C1800"/>
  <c r="D1800"/>
  <c r="E1800"/>
  <c r="F1800"/>
  <c r="B1801"/>
  <c r="W1801" s="1"/>
  <c r="C1801"/>
  <c r="D1801"/>
  <c r="E1801"/>
  <c r="F1801"/>
  <c r="B1802"/>
  <c r="C1802"/>
  <c r="D1802"/>
  <c r="E1802"/>
  <c r="F1802"/>
  <c r="B1803"/>
  <c r="C1803"/>
  <c r="D1803"/>
  <c r="E1803"/>
  <c r="F1803"/>
  <c r="B1804"/>
  <c r="W1804" s="1"/>
  <c r="C1804"/>
  <c r="D1804"/>
  <c r="E1804"/>
  <c r="F1804"/>
  <c r="B1805"/>
  <c r="W1805" s="1"/>
  <c r="C1805"/>
  <c r="D1805"/>
  <c r="E1805"/>
  <c r="F1805"/>
  <c r="B1806"/>
  <c r="C1806"/>
  <c r="D1806"/>
  <c r="E1806"/>
  <c r="F1806"/>
  <c r="B1807"/>
  <c r="C1807"/>
  <c r="D1807"/>
  <c r="E1807"/>
  <c r="F1807"/>
  <c r="B1808"/>
  <c r="W1808" s="1"/>
  <c r="C1808"/>
  <c r="D1808"/>
  <c r="E1808"/>
  <c r="F1808"/>
  <c r="B1809"/>
  <c r="W1809" s="1"/>
  <c r="C1809"/>
  <c r="D1809"/>
  <c r="E1809"/>
  <c r="F1809"/>
  <c r="B1810"/>
  <c r="C1810"/>
  <c r="D1810"/>
  <c r="E1810"/>
  <c r="F1810"/>
  <c r="B1811"/>
  <c r="C1811"/>
  <c r="D1811"/>
  <c r="E1811"/>
  <c r="F1811"/>
  <c r="B1812"/>
  <c r="W1812" s="1"/>
  <c r="C1812"/>
  <c r="D1812"/>
  <c r="E1812"/>
  <c r="F1812"/>
  <c r="B1813"/>
  <c r="W1813" s="1"/>
  <c r="C1813"/>
  <c r="D1813"/>
  <c r="E1813"/>
  <c r="F1813"/>
  <c r="B1814"/>
  <c r="C1814"/>
  <c r="D1814"/>
  <c r="E1814"/>
  <c r="F1814"/>
  <c r="B1815"/>
  <c r="C1815"/>
  <c r="D1815"/>
  <c r="E1815"/>
  <c r="F1815"/>
  <c r="B1816"/>
  <c r="W1816" s="1"/>
  <c r="C1816"/>
  <c r="D1816"/>
  <c r="E1816"/>
  <c r="F1816"/>
  <c r="B1817"/>
  <c r="W1817" s="1"/>
  <c r="C1817"/>
  <c r="D1817"/>
  <c r="E1817"/>
  <c r="F1817"/>
  <c r="B1818"/>
  <c r="C1818"/>
  <c r="D1818"/>
  <c r="E1818"/>
  <c r="F1818"/>
  <c r="B1819"/>
  <c r="C1819"/>
  <c r="D1819"/>
  <c r="E1819"/>
  <c r="F1819"/>
  <c r="B1820"/>
  <c r="W1820" s="1"/>
  <c r="C1820"/>
  <c r="D1820"/>
  <c r="E1820"/>
  <c r="F1820"/>
  <c r="B1821"/>
  <c r="W1821" s="1"/>
  <c r="C1821"/>
  <c r="D1821"/>
  <c r="E1821"/>
  <c r="F1821"/>
  <c r="B1822"/>
  <c r="C1822"/>
  <c r="D1822"/>
  <c r="E1822"/>
  <c r="F1822"/>
  <c r="B1823"/>
  <c r="C1823"/>
  <c r="D1823"/>
  <c r="E1823"/>
  <c r="F1823"/>
  <c r="B1824"/>
  <c r="W1824" s="1"/>
  <c r="C1824"/>
  <c r="D1824"/>
  <c r="E1824"/>
  <c r="F1824"/>
  <c r="B1825"/>
  <c r="W1825" s="1"/>
  <c r="C1825"/>
  <c r="D1825"/>
  <c r="E1825"/>
  <c r="F1825"/>
  <c r="B1826"/>
  <c r="C1826"/>
  <c r="D1826"/>
  <c r="E1826"/>
  <c r="F1826"/>
  <c r="B1827"/>
  <c r="C1827"/>
  <c r="D1827"/>
  <c r="E1827"/>
  <c r="F1827"/>
  <c r="B1828"/>
  <c r="W1828" s="1"/>
  <c r="C1828"/>
  <c r="D1828"/>
  <c r="E1828"/>
  <c r="F1828"/>
  <c r="B1829"/>
  <c r="W1829" s="1"/>
  <c r="C1829"/>
  <c r="D1829"/>
  <c r="E1829"/>
  <c r="F1829"/>
  <c r="B1830"/>
  <c r="C1830"/>
  <c r="D1830"/>
  <c r="E1830"/>
  <c r="F1830"/>
  <c r="B1831"/>
  <c r="C1831"/>
  <c r="D1831"/>
  <c r="E1831"/>
  <c r="F1831"/>
  <c r="B1832"/>
  <c r="W1832" s="1"/>
  <c r="C1832"/>
  <c r="D1832"/>
  <c r="E1832"/>
  <c r="F1832"/>
  <c r="B1833"/>
  <c r="W1833" s="1"/>
  <c r="C1833"/>
  <c r="D1833"/>
  <c r="E1833"/>
  <c r="F1833"/>
  <c r="B1834"/>
  <c r="C1834"/>
  <c r="D1834"/>
  <c r="E1834"/>
  <c r="F1834"/>
  <c r="B1835"/>
  <c r="C1835"/>
  <c r="D1835"/>
  <c r="E1835"/>
  <c r="F1835"/>
  <c r="B1836"/>
  <c r="W1836" s="1"/>
  <c r="C1836"/>
  <c r="D1836"/>
  <c r="E1836"/>
  <c r="F1836"/>
  <c r="B1837"/>
  <c r="W1837" s="1"/>
  <c r="C1837"/>
  <c r="D1837"/>
  <c r="E1837"/>
  <c r="F1837"/>
  <c r="B1838"/>
  <c r="C1838"/>
  <c r="D1838"/>
  <c r="E1838"/>
  <c r="F1838"/>
  <c r="B1839"/>
  <c r="C1839"/>
  <c r="D1839"/>
  <c r="E1839"/>
  <c r="F1839"/>
  <c r="B1840"/>
  <c r="W1840" s="1"/>
  <c r="C1840"/>
  <c r="D1840"/>
  <c r="E1840"/>
  <c r="F1840"/>
  <c r="B1841"/>
  <c r="W1841" s="1"/>
  <c r="C1841"/>
  <c r="D1841"/>
  <c r="E1841"/>
  <c r="F1841"/>
  <c r="B1842"/>
  <c r="C1842"/>
  <c r="D1842"/>
  <c r="E1842"/>
  <c r="F1842"/>
  <c r="B1843"/>
  <c r="C1843"/>
  <c r="D1843"/>
  <c r="E1843"/>
  <c r="F1843"/>
  <c r="B1844"/>
  <c r="W1844" s="1"/>
  <c r="C1844"/>
  <c r="D1844"/>
  <c r="E1844"/>
  <c r="F1844"/>
  <c r="B1845"/>
  <c r="W1845" s="1"/>
  <c r="C1845"/>
  <c r="D1845"/>
  <c r="E1845"/>
  <c r="F1845"/>
  <c r="B1846"/>
  <c r="C1846"/>
  <c r="D1846"/>
  <c r="E1846"/>
  <c r="F1846"/>
  <c r="B1847"/>
  <c r="C1847"/>
  <c r="D1847"/>
  <c r="E1847"/>
  <c r="F1847"/>
  <c r="B1848"/>
  <c r="W1848" s="1"/>
  <c r="C1848"/>
  <c r="D1848"/>
  <c r="E1848"/>
  <c r="F1848"/>
  <c r="B1849"/>
  <c r="W1849" s="1"/>
  <c r="C1849"/>
  <c r="D1849"/>
  <c r="E1849"/>
  <c r="F1849"/>
  <c r="B1850"/>
  <c r="C1850"/>
  <c r="D1850"/>
  <c r="E1850"/>
  <c r="F1850"/>
  <c r="B1851"/>
  <c r="C1851"/>
  <c r="D1851"/>
  <c r="E1851"/>
  <c r="F1851"/>
  <c r="B1852"/>
  <c r="W1852" s="1"/>
  <c r="C1852"/>
  <c r="D1852"/>
  <c r="E1852"/>
  <c r="F1852"/>
  <c r="B1853"/>
  <c r="W1853" s="1"/>
  <c r="C1853"/>
  <c r="D1853"/>
  <c r="E1853"/>
  <c r="F1853"/>
  <c r="B1854"/>
  <c r="C1854"/>
  <c r="D1854"/>
  <c r="E1854"/>
  <c r="F1854"/>
  <c r="B1855"/>
  <c r="C1855"/>
  <c r="D1855"/>
  <c r="E1855"/>
  <c r="F1855"/>
  <c r="B1856"/>
  <c r="W1856" s="1"/>
  <c r="C1856"/>
  <c r="D1856"/>
  <c r="E1856"/>
  <c r="F1856"/>
  <c r="B1857"/>
  <c r="W1857" s="1"/>
  <c r="C1857"/>
  <c r="D1857"/>
  <c r="E1857"/>
  <c r="F1857"/>
  <c r="B1858"/>
  <c r="C1858"/>
  <c r="D1858"/>
  <c r="E1858"/>
  <c r="F1858"/>
  <c r="B1859"/>
  <c r="C1859"/>
  <c r="D1859"/>
  <c r="E1859"/>
  <c r="F1859"/>
  <c r="B1860"/>
  <c r="W1860" s="1"/>
  <c r="C1860"/>
  <c r="D1860"/>
  <c r="E1860"/>
  <c r="F1860"/>
  <c r="B1861"/>
  <c r="W1861" s="1"/>
  <c r="C1861"/>
  <c r="D1861"/>
  <c r="E1861"/>
  <c r="F1861"/>
  <c r="B1862"/>
  <c r="C1862"/>
  <c r="D1862"/>
  <c r="E1862"/>
  <c r="F1862"/>
  <c r="B1863"/>
  <c r="C1863"/>
  <c r="D1863"/>
  <c r="E1863"/>
  <c r="F1863"/>
  <c r="B1864"/>
  <c r="W1864" s="1"/>
  <c r="C1864"/>
  <c r="D1864"/>
  <c r="E1864"/>
  <c r="F1864"/>
  <c r="B1865"/>
  <c r="W1865" s="1"/>
  <c r="C1865"/>
  <c r="D1865"/>
  <c r="E1865"/>
  <c r="F1865"/>
  <c r="B1866"/>
  <c r="C1866"/>
  <c r="D1866"/>
  <c r="E1866"/>
  <c r="F1866"/>
  <c r="B1867"/>
  <c r="C1867"/>
  <c r="D1867"/>
  <c r="E1867"/>
  <c r="F1867"/>
  <c r="B1868"/>
  <c r="W1868" s="1"/>
  <c r="C1868"/>
  <c r="D1868"/>
  <c r="E1868"/>
  <c r="F1868"/>
  <c r="B1869"/>
  <c r="W1869" s="1"/>
  <c r="C1869"/>
  <c r="D1869"/>
  <c r="E1869"/>
  <c r="F1869"/>
  <c r="B1870"/>
  <c r="C1870"/>
  <c r="D1870"/>
  <c r="E1870"/>
  <c r="F1870"/>
  <c r="B1871"/>
  <c r="C1871"/>
  <c r="D1871"/>
  <c r="E1871"/>
  <c r="F1871"/>
  <c r="B1872"/>
  <c r="W1872" s="1"/>
  <c r="C1872"/>
  <c r="D1872"/>
  <c r="E1872"/>
  <c r="F1872"/>
  <c r="B1873"/>
  <c r="W1873" s="1"/>
  <c r="C1873"/>
  <c r="D1873"/>
  <c r="E1873"/>
  <c r="F1873"/>
  <c r="B1874"/>
  <c r="C1874"/>
  <c r="D1874"/>
  <c r="E1874"/>
  <c r="F1874"/>
  <c r="B1875"/>
  <c r="C1875"/>
  <c r="D1875"/>
  <c r="E1875"/>
  <c r="F1875"/>
  <c r="B1876"/>
  <c r="W1876" s="1"/>
  <c r="C1876"/>
  <c r="D1876"/>
  <c r="E1876"/>
  <c r="F1876"/>
  <c r="B1877"/>
  <c r="W1877" s="1"/>
  <c r="C1877"/>
  <c r="D1877"/>
  <c r="E1877"/>
  <c r="F1877"/>
  <c r="B1878"/>
  <c r="C1878"/>
  <c r="D1878"/>
  <c r="E1878"/>
  <c r="F1878"/>
  <c r="B1879"/>
  <c r="C1879"/>
  <c r="D1879"/>
  <c r="E1879"/>
  <c r="F1879"/>
  <c r="B1880"/>
  <c r="W1880" s="1"/>
  <c r="C1880"/>
  <c r="D1880"/>
  <c r="E1880"/>
  <c r="F1880"/>
  <c r="B1881"/>
  <c r="W1881" s="1"/>
  <c r="C1881"/>
  <c r="D1881"/>
  <c r="E1881"/>
  <c r="F1881"/>
  <c r="B1882"/>
  <c r="C1882"/>
  <c r="D1882"/>
  <c r="E1882"/>
  <c r="F1882"/>
  <c r="B1883"/>
  <c r="C1883"/>
  <c r="D1883"/>
  <c r="E1883"/>
  <c r="F1883"/>
  <c r="B1884"/>
  <c r="W1884" s="1"/>
  <c r="C1884"/>
  <c r="D1884"/>
  <c r="E1884"/>
  <c r="F1884"/>
  <c r="B1885"/>
  <c r="W1885" s="1"/>
  <c r="C1885"/>
  <c r="D1885"/>
  <c r="E1885"/>
  <c r="F1885"/>
  <c r="B1886"/>
  <c r="C1886"/>
  <c r="D1886"/>
  <c r="E1886"/>
  <c r="F1886"/>
  <c r="B1887"/>
  <c r="C1887"/>
  <c r="D1887"/>
  <c r="E1887"/>
  <c r="F1887"/>
  <c r="B1888"/>
  <c r="W1888" s="1"/>
  <c r="C1888"/>
  <c r="D1888"/>
  <c r="E1888"/>
  <c r="F1888"/>
  <c r="B1889"/>
  <c r="W1889" s="1"/>
  <c r="C1889"/>
  <c r="D1889"/>
  <c r="E1889"/>
  <c r="F1889"/>
  <c r="B1890"/>
  <c r="C1890"/>
  <c r="D1890"/>
  <c r="E1890"/>
  <c r="F1890"/>
  <c r="B1891"/>
  <c r="C1891"/>
  <c r="D1891"/>
  <c r="E1891"/>
  <c r="F1891"/>
  <c r="B1892"/>
  <c r="W1892" s="1"/>
  <c r="C1892"/>
  <c r="D1892"/>
  <c r="E1892"/>
  <c r="F1892"/>
  <c r="B1893"/>
  <c r="W1893" s="1"/>
  <c r="C1893"/>
  <c r="D1893"/>
  <c r="E1893"/>
  <c r="F1893"/>
  <c r="B1894"/>
  <c r="C1894"/>
  <c r="D1894"/>
  <c r="E1894"/>
  <c r="F1894"/>
  <c r="B1895"/>
  <c r="C1895"/>
  <c r="D1895"/>
  <c r="E1895"/>
  <c r="F1895"/>
  <c r="B1896"/>
  <c r="W1896" s="1"/>
  <c r="C1896"/>
  <c r="D1896"/>
  <c r="E1896"/>
  <c r="F1896"/>
  <c r="B1897"/>
  <c r="W1897" s="1"/>
  <c r="C1897"/>
  <c r="D1897"/>
  <c r="E1897"/>
  <c r="F1897"/>
  <c r="B1898"/>
  <c r="C1898"/>
  <c r="D1898"/>
  <c r="E1898"/>
  <c r="F1898"/>
  <c r="B1899"/>
  <c r="C1899"/>
  <c r="D1899"/>
  <c r="E1899"/>
  <c r="F1899"/>
  <c r="B1900"/>
  <c r="W1900" s="1"/>
  <c r="C1900"/>
  <c r="D1900"/>
  <c r="E1900"/>
  <c r="F1900"/>
  <c r="B1901"/>
  <c r="W1901" s="1"/>
  <c r="C1901"/>
  <c r="D1901"/>
  <c r="E1901"/>
  <c r="F1901"/>
  <c r="B1902"/>
  <c r="C1902"/>
  <c r="D1902"/>
  <c r="E1902"/>
  <c r="F1902"/>
  <c r="B1903"/>
  <c r="C1903"/>
  <c r="D1903"/>
  <c r="E1903"/>
  <c r="F1903"/>
  <c r="B1904"/>
  <c r="W1904" s="1"/>
  <c r="C1904"/>
  <c r="D1904"/>
  <c r="E1904"/>
  <c r="F1904"/>
  <c r="B1905"/>
  <c r="W1905" s="1"/>
  <c r="C1905"/>
  <c r="D1905"/>
  <c r="E1905"/>
  <c r="F1905"/>
  <c r="B1906"/>
  <c r="C1906"/>
  <c r="D1906"/>
  <c r="E1906"/>
  <c r="F1906"/>
  <c r="B1907"/>
  <c r="C1907"/>
  <c r="D1907"/>
  <c r="E1907"/>
  <c r="F1907"/>
  <c r="B1908"/>
  <c r="W1908" s="1"/>
  <c r="C1908"/>
  <c r="D1908"/>
  <c r="E1908"/>
  <c r="F1908"/>
  <c r="B1909"/>
  <c r="W1909" s="1"/>
  <c r="C1909"/>
  <c r="D1909"/>
  <c r="E1909"/>
  <c r="F1909"/>
  <c r="B1910"/>
  <c r="C1910"/>
  <c r="D1910"/>
  <c r="E1910"/>
  <c r="F1910"/>
  <c r="B1911"/>
  <c r="C1911"/>
  <c r="D1911"/>
  <c r="E1911"/>
  <c r="F1911"/>
  <c r="B1912"/>
  <c r="W1912" s="1"/>
  <c r="C1912"/>
  <c r="D1912"/>
  <c r="E1912"/>
  <c r="F1912"/>
  <c r="B1913"/>
  <c r="W1913" s="1"/>
  <c r="C1913"/>
  <c r="D1913"/>
  <c r="E1913"/>
  <c r="F1913"/>
  <c r="B1914"/>
  <c r="C1914"/>
  <c r="D1914"/>
  <c r="E1914"/>
  <c r="F1914"/>
  <c r="B1915"/>
  <c r="C1915"/>
  <c r="D1915"/>
  <c r="E1915"/>
  <c r="F1915"/>
  <c r="B1916"/>
  <c r="W1916" s="1"/>
  <c r="C1916"/>
  <c r="D1916"/>
  <c r="E1916"/>
  <c r="F1916"/>
  <c r="B1917"/>
  <c r="W1917" s="1"/>
  <c r="C1917"/>
  <c r="D1917"/>
  <c r="E1917"/>
  <c r="F1917"/>
  <c r="B1918"/>
  <c r="C1918"/>
  <c r="D1918"/>
  <c r="E1918"/>
  <c r="F1918"/>
  <c r="B1919"/>
  <c r="C1919"/>
  <c r="D1919"/>
  <c r="E1919"/>
  <c r="F1919"/>
  <c r="B1920"/>
  <c r="W1920" s="1"/>
  <c r="C1920"/>
  <c r="D1920"/>
  <c r="E1920"/>
  <c r="F1920"/>
  <c r="B1921"/>
  <c r="W1921" s="1"/>
  <c r="C1921"/>
  <c r="D1921"/>
  <c r="E1921"/>
  <c r="F1921"/>
  <c r="B1922"/>
  <c r="C1922"/>
  <c r="D1922"/>
  <c r="E1922"/>
  <c r="F1922"/>
  <c r="B1923"/>
  <c r="C1923"/>
  <c r="D1923"/>
  <c r="E1923"/>
  <c r="F1923"/>
  <c r="B1924"/>
  <c r="W1924" s="1"/>
  <c r="C1924"/>
  <c r="D1924"/>
  <c r="E1924"/>
  <c r="F1924"/>
  <c r="B1925"/>
  <c r="W1925" s="1"/>
  <c r="C1925"/>
  <c r="D1925"/>
  <c r="E1925"/>
  <c r="F1925"/>
  <c r="B1926"/>
  <c r="C1926"/>
  <c r="D1926"/>
  <c r="E1926"/>
  <c r="F1926"/>
  <c r="B1927"/>
  <c r="C1927"/>
  <c r="D1927"/>
  <c r="E1927"/>
  <c r="F1927"/>
  <c r="B1928"/>
  <c r="W1928" s="1"/>
  <c r="C1928"/>
  <c r="D1928"/>
  <c r="E1928"/>
  <c r="F1928"/>
  <c r="B1929"/>
  <c r="W1929" s="1"/>
  <c r="C1929"/>
  <c r="D1929"/>
  <c r="E1929"/>
  <c r="F1929"/>
  <c r="B1930"/>
  <c r="C1930"/>
  <c r="D1930"/>
  <c r="E1930"/>
  <c r="F1930"/>
  <c r="B1931"/>
  <c r="C1931"/>
  <c r="D1931"/>
  <c r="E1931"/>
  <c r="F1931"/>
  <c r="B1932"/>
  <c r="W1932" s="1"/>
  <c r="C1932"/>
  <c r="D1932"/>
  <c r="E1932"/>
  <c r="F1932"/>
  <c r="B1933"/>
  <c r="W1933" s="1"/>
  <c r="C1933"/>
  <c r="D1933"/>
  <c r="E1933"/>
  <c r="F1933"/>
  <c r="B1934"/>
  <c r="C1934"/>
  <c r="D1934"/>
  <c r="E1934"/>
  <c r="F1934"/>
  <c r="B1935"/>
  <c r="C1935"/>
  <c r="D1935"/>
  <c r="E1935"/>
  <c r="F1935"/>
  <c r="B1936"/>
  <c r="W1936" s="1"/>
  <c r="C1936"/>
  <c r="D1936"/>
  <c r="E1936"/>
  <c r="F1936"/>
  <c r="B1937"/>
  <c r="W1937" s="1"/>
  <c r="C1937"/>
  <c r="D1937"/>
  <c r="E1937"/>
  <c r="F1937"/>
  <c r="B1938"/>
  <c r="C1938"/>
  <c r="D1938"/>
  <c r="E1938"/>
  <c r="F1938"/>
  <c r="B1939"/>
  <c r="C1939"/>
  <c r="D1939"/>
  <c r="E1939"/>
  <c r="F1939"/>
  <c r="B1940"/>
  <c r="W1940" s="1"/>
  <c r="C1940"/>
  <c r="D1940"/>
  <c r="E1940"/>
  <c r="F1940"/>
  <c r="B1941"/>
  <c r="W1941" s="1"/>
  <c r="C1941"/>
  <c r="D1941"/>
  <c r="E1941"/>
  <c r="F1941"/>
  <c r="B1942"/>
  <c r="C1942"/>
  <c r="D1942"/>
  <c r="E1942"/>
  <c r="F1942"/>
  <c r="B1943"/>
  <c r="C1943"/>
  <c r="D1943"/>
  <c r="E1943"/>
  <c r="F1943"/>
  <c r="B1944"/>
  <c r="W1944" s="1"/>
  <c r="C1944"/>
  <c r="D1944"/>
  <c r="E1944"/>
  <c r="F1944"/>
  <c r="B1945"/>
  <c r="W1945" s="1"/>
  <c r="C1945"/>
  <c r="D1945"/>
  <c r="E1945"/>
  <c r="F1945"/>
  <c r="B1946"/>
  <c r="C1946"/>
  <c r="D1946"/>
  <c r="E1946"/>
  <c r="F1946"/>
  <c r="B1947"/>
  <c r="C1947"/>
  <c r="D1947"/>
  <c r="E1947"/>
  <c r="F1947"/>
  <c r="B1948"/>
  <c r="W1948" s="1"/>
  <c r="C1948"/>
  <c r="D1948"/>
  <c r="E1948"/>
  <c r="F1948"/>
  <c r="B1949"/>
  <c r="W1949" s="1"/>
  <c r="C1949"/>
  <c r="D1949"/>
  <c r="E1949"/>
  <c r="F1949"/>
  <c r="B1950"/>
  <c r="C1950"/>
  <c r="D1950"/>
  <c r="E1950"/>
  <c r="F1950"/>
  <c r="B1951"/>
  <c r="C1951"/>
  <c r="D1951"/>
  <c r="E1951"/>
  <c r="F1951"/>
  <c r="B1952"/>
  <c r="W1952" s="1"/>
  <c r="C1952"/>
  <c r="D1952"/>
  <c r="E1952"/>
  <c r="F1952"/>
  <c r="B1953"/>
  <c r="W1953" s="1"/>
  <c r="C1953"/>
  <c r="D1953"/>
  <c r="E1953"/>
  <c r="F1953"/>
  <c r="B1954"/>
  <c r="C1954"/>
  <c r="D1954"/>
  <c r="E1954"/>
  <c r="F1954"/>
  <c r="B1955"/>
  <c r="C1955"/>
  <c r="D1955"/>
  <c r="E1955"/>
  <c r="F1955"/>
  <c r="B1956"/>
  <c r="W1956" s="1"/>
  <c r="C1956"/>
  <c r="D1956"/>
  <c r="E1956"/>
  <c r="F1956"/>
  <c r="B1957"/>
  <c r="W1957" s="1"/>
  <c r="C1957"/>
  <c r="D1957"/>
  <c r="E1957"/>
  <c r="F1957"/>
  <c r="B1958"/>
  <c r="C1958"/>
  <c r="D1958"/>
  <c r="E1958"/>
  <c r="F1958"/>
  <c r="B1959"/>
  <c r="C1959"/>
  <c r="D1959"/>
  <c r="E1959"/>
  <c r="F1959"/>
  <c r="B1960"/>
  <c r="W1960" s="1"/>
  <c r="C1960"/>
  <c r="D1960"/>
  <c r="E1960"/>
  <c r="F1960"/>
  <c r="B1961"/>
  <c r="W1961" s="1"/>
  <c r="C1961"/>
  <c r="D1961"/>
  <c r="E1961"/>
  <c r="F1961"/>
  <c r="B1962"/>
  <c r="C1962"/>
  <c r="D1962"/>
  <c r="E1962"/>
  <c r="F1962"/>
  <c r="B1963"/>
  <c r="C1963"/>
  <c r="D1963"/>
  <c r="E1963"/>
  <c r="F1963"/>
  <c r="B1964"/>
  <c r="W1964" s="1"/>
  <c r="C1964"/>
  <c r="D1964"/>
  <c r="E1964"/>
  <c r="F1964"/>
  <c r="B1965"/>
  <c r="W1965" s="1"/>
  <c r="C1965"/>
  <c r="D1965"/>
  <c r="E1965"/>
  <c r="F1965"/>
  <c r="B1966"/>
  <c r="C1966"/>
  <c r="D1966"/>
  <c r="E1966"/>
  <c r="F1966"/>
  <c r="B1967"/>
  <c r="C1967"/>
  <c r="D1967"/>
  <c r="E1967"/>
  <c r="F1967"/>
  <c r="B1968"/>
  <c r="W1968" s="1"/>
  <c r="C1968"/>
  <c r="D1968"/>
  <c r="E1968"/>
  <c r="F1968"/>
  <c r="B1969"/>
  <c r="W1969" s="1"/>
  <c r="C1969"/>
  <c r="D1969"/>
  <c r="E1969"/>
  <c r="F1969"/>
  <c r="B1970"/>
  <c r="C1970"/>
  <c r="D1970"/>
  <c r="E1970"/>
  <c r="F1970"/>
  <c r="B1971"/>
  <c r="C1971"/>
  <c r="D1971"/>
  <c r="E1971"/>
  <c r="F1971"/>
  <c r="B1972"/>
  <c r="W1972" s="1"/>
  <c r="C1972"/>
  <c r="D1972"/>
  <c r="E1972"/>
  <c r="F1972"/>
  <c r="B1973"/>
  <c r="W1973" s="1"/>
  <c r="C1973"/>
  <c r="D1973"/>
  <c r="E1973"/>
  <c r="F1973"/>
  <c r="B1974"/>
  <c r="C1974"/>
  <c r="D1974"/>
  <c r="E1974"/>
  <c r="F1974"/>
  <c r="B1975"/>
  <c r="C1975"/>
  <c r="D1975"/>
  <c r="E1975"/>
  <c r="F1975"/>
  <c r="B1976"/>
  <c r="W1976" s="1"/>
  <c r="C1976"/>
  <c r="D1976"/>
  <c r="E1976"/>
  <c r="F1976"/>
  <c r="B1977"/>
  <c r="W1977" s="1"/>
  <c r="C1977"/>
  <c r="D1977"/>
  <c r="E1977"/>
  <c r="F1977"/>
  <c r="B1978"/>
  <c r="C1978"/>
  <c r="D1978"/>
  <c r="E1978"/>
  <c r="F1978"/>
  <c r="B1979"/>
  <c r="C1979"/>
  <c r="D1979"/>
  <c r="E1979"/>
  <c r="F1979"/>
  <c r="B1980"/>
  <c r="W1980" s="1"/>
  <c r="C1980"/>
  <c r="D1980"/>
  <c r="E1980"/>
  <c r="F1980"/>
  <c r="B1981"/>
  <c r="W1981" s="1"/>
  <c r="C1981"/>
  <c r="D1981"/>
  <c r="E1981"/>
  <c r="F1981"/>
  <c r="B1982"/>
  <c r="C1982"/>
  <c r="D1982"/>
  <c r="E1982"/>
  <c r="F1982"/>
  <c r="B1983"/>
  <c r="C1983"/>
  <c r="D1983"/>
  <c r="E1983"/>
  <c r="F1983"/>
  <c r="B1984"/>
  <c r="W1984" s="1"/>
  <c r="C1984"/>
  <c r="D1984"/>
  <c r="E1984"/>
  <c r="F1984"/>
  <c r="B1985"/>
  <c r="W1985" s="1"/>
  <c r="C1985"/>
  <c r="D1985"/>
  <c r="E1985"/>
  <c r="F1985"/>
  <c r="B1986"/>
  <c r="C1986"/>
  <c r="D1986"/>
  <c r="E1986"/>
  <c r="F1986"/>
  <c r="B1987"/>
  <c r="C1987"/>
  <c r="D1987"/>
  <c r="E1987"/>
  <c r="F1987"/>
  <c r="B1988"/>
  <c r="W1988" s="1"/>
  <c r="C1988"/>
  <c r="D1988"/>
  <c r="E1988"/>
  <c r="F1988"/>
  <c r="B1989"/>
  <c r="W1989" s="1"/>
  <c r="C1989"/>
  <c r="D1989"/>
  <c r="E1989"/>
  <c r="F1989"/>
  <c r="B1990"/>
  <c r="C1990"/>
  <c r="D1990"/>
  <c r="E1990"/>
  <c r="F1990"/>
  <c r="B1991"/>
  <c r="C1991"/>
  <c r="D1991"/>
  <c r="E1991"/>
  <c r="F1991"/>
  <c r="B1992"/>
  <c r="W1992" s="1"/>
  <c r="C1992"/>
  <c r="D1992"/>
  <c r="E1992"/>
  <c r="F1992"/>
  <c r="B1993"/>
  <c r="W1993" s="1"/>
  <c r="C1993"/>
  <c r="D1993"/>
  <c r="E1993"/>
  <c r="F1993"/>
  <c r="B1994"/>
  <c r="C1994"/>
  <c r="D1994"/>
  <c r="E1994"/>
  <c r="F1994"/>
  <c r="B1995"/>
  <c r="C1995"/>
  <c r="D1995"/>
  <c r="E1995"/>
  <c r="F1995"/>
  <c r="B1996"/>
  <c r="W1996" s="1"/>
  <c r="C1996"/>
  <c r="D1996"/>
  <c r="E1996"/>
  <c r="F1996"/>
  <c r="B1997"/>
  <c r="W1997" s="1"/>
  <c r="C1997"/>
  <c r="D1997"/>
  <c r="E1997"/>
  <c r="F1997"/>
  <c r="B1998"/>
  <c r="C1998"/>
  <c r="D1998"/>
  <c r="E1998"/>
  <c r="F1998"/>
  <c r="B1999"/>
  <c r="C1999"/>
  <c r="D1999"/>
  <c r="E1999"/>
  <c r="F1999"/>
  <c r="B2000"/>
  <c r="W2000" s="1"/>
  <c r="C2000"/>
  <c r="D2000"/>
  <c r="E2000"/>
  <c r="F2000"/>
  <c r="B2001"/>
  <c r="W2001" s="1"/>
  <c r="C2001"/>
  <c r="D2001"/>
  <c r="E2001"/>
  <c r="F2001"/>
  <c r="B2002"/>
  <c r="C2002"/>
  <c r="D2002"/>
  <c r="E2002"/>
  <c r="F2002"/>
  <c r="B2003"/>
  <c r="C2003"/>
  <c r="D2003"/>
  <c r="E2003"/>
  <c r="F2003"/>
  <c r="B2004"/>
  <c r="W2004" s="1"/>
  <c r="C2004"/>
  <c r="D2004"/>
  <c r="E2004"/>
  <c r="F2004"/>
  <c r="B2005"/>
  <c r="W2005" s="1"/>
  <c r="C2005"/>
  <c r="D2005"/>
  <c r="E2005"/>
  <c r="F2005"/>
  <c r="B2006"/>
  <c r="C2006"/>
  <c r="D2006"/>
  <c r="E2006"/>
  <c r="F2006"/>
  <c r="B2007"/>
  <c r="C2007"/>
  <c r="D2007"/>
  <c r="E2007"/>
  <c r="F2007"/>
  <c r="B2008"/>
  <c r="W2008" s="1"/>
  <c r="C2008"/>
  <c r="D2008"/>
  <c r="E2008"/>
  <c r="F2008"/>
  <c r="B2009"/>
  <c r="W2009" s="1"/>
  <c r="C2009"/>
  <c r="D2009"/>
  <c r="E2009"/>
  <c r="F2009"/>
  <c r="B2010"/>
  <c r="C2010"/>
  <c r="D2010"/>
  <c r="E2010"/>
  <c r="F2010"/>
  <c r="B2011"/>
  <c r="C2011"/>
  <c r="D2011"/>
  <c r="E2011"/>
  <c r="F2011"/>
  <c r="B2012"/>
  <c r="W2012" s="1"/>
  <c r="C2012"/>
  <c r="D2012"/>
  <c r="E2012"/>
  <c r="F2012"/>
  <c r="B2013"/>
  <c r="W2013" s="1"/>
  <c r="C2013"/>
  <c r="D2013"/>
  <c r="E2013"/>
  <c r="F2013"/>
  <c r="B2014"/>
  <c r="C2014"/>
  <c r="D2014"/>
  <c r="E2014"/>
  <c r="F2014"/>
  <c r="B2015"/>
  <c r="C2015"/>
  <c r="D2015"/>
  <c r="E2015"/>
  <c r="F2015"/>
  <c r="B2016"/>
  <c r="W2016" s="1"/>
  <c r="C2016"/>
  <c r="D2016"/>
  <c r="E2016"/>
  <c r="F2016"/>
  <c r="B2017"/>
  <c r="W2017" s="1"/>
  <c r="C2017"/>
  <c r="D2017"/>
  <c r="E2017"/>
  <c r="F2017"/>
  <c r="B2018"/>
  <c r="C2018"/>
  <c r="D2018"/>
  <c r="E2018"/>
  <c r="F2018"/>
  <c r="B2019"/>
  <c r="C2019"/>
  <c r="D2019"/>
  <c r="E2019"/>
  <c r="F2019"/>
  <c r="B2020"/>
  <c r="W2020" s="1"/>
  <c r="C2020"/>
  <c r="D2020"/>
  <c r="E2020"/>
  <c r="F2020"/>
  <c r="B2021"/>
  <c r="W2021" s="1"/>
  <c r="C2021"/>
  <c r="D2021"/>
  <c r="E2021"/>
  <c r="F2021"/>
  <c r="B2022"/>
  <c r="C2022"/>
  <c r="D2022"/>
  <c r="E2022"/>
  <c r="F2022"/>
  <c r="B2023"/>
  <c r="C2023"/>
  <c r="D2023"/>
  <c r="E2023"/>
  <c r="F2023"/>
  <c r="B2024"/>
  <c r="W2024" s="1"/>
  <c r="C2024"/>
  <c r="D2024"/>
  <c r="E2024"/>
  <c r="F2024"/>
  <c r="B2025"/>
  <c r="W2025" s="1"/>
  <c r="C2025"/>
  <c r="D2025"/>
  <c r="E2025"/>
  <c r="F2025"/>
  <c r="B2026"/>
  <c r="C2026"/>
  <c r="D2026"/>
  <c r="E2026"/>
  <c r="F2026"/>
  <c r="B2027"/>
  <c r="C2027"/>
  <c r="D2027"/>
  <c r="E2027"/>
  <c r="F2027"/>
  <c r="B2028"/>
  <c r="W2028" s="1"/>
  <c r="C2028"/>
  <c r="D2028"/>
  <c r="E2028"/>
  <c r="F2028"/>
  <c r="B2029"/>
  <c r="W2029" s="1"/>
  <c r="C2029"/>
  <c r="D2029"/>
  <c r="E2029"/>
  <c r="F2029"/>
  <c r="B2030"/>
  <c r="C2030"/>
  <c r="D2030"/>
  <c r="E2030"/>
  <c r="F2030"/>
  <c r="B2031"/>
  <c r="C2031"/>
  <c r="D2031"/>
  <c r="E2031"/>
  <c r="F2031"/>
  <c r="B2032"/>
  <c r="W2032" s="1"/>
  <c r="C2032"/>
  <c r="D2032"/>
  <c r="E2032"/>
  <c r="F2032"/>
  <c r="B2033"/>
  <c r="W2033" s="1"/>
  <c r="C2033"/>
  <c r="D2033"/>
  <c r="E2033"/>
  <c r="F2033"/>
  <c r="B2034"/>
  <c r="C2034"/>
  <c r="D2034"/>
  <c r="E2034"/>
  <c r="F2034"/>
  <c r="B2035"/>
  <c r="C2035"/>
  <c r="D2035"/>
  <c r="E2035"/>
  <c r="F2035"/>
  <c r="B2036"/>
  <c r="W2036" s="1"/>
  <c r="C2036"/>
  <c r="D2036"/>
  <c r="E2036"/>
  <c r="F2036"/>
  <c r="B2037"/>
  <c r="W2037" s="1"/>
  <c r="C2037"/>
  <c r="D2037"/>
  <c r="E2037"/>
  <c r="F2037"/>
  <c r="B2038"/>
  <c r="C2038"/>
  <c r="D2038"/>
  <c r="E2038"/>
  <c r="F2038"/>
  <c r="B2039"/>
  <c r="C2039"/>
  <c r="D2039"/>
  <c r="E2039"/>
  <c r="F2039"/>
  <c r="B2040"/>
  <c r="W2040" s="1"/>
  <c r="C2040"/>
  <c r="D2040"/>
  <c r="E2040"/>
  <c r="F2040"/>
  <c r="B2041"/>
  <c r="W2041" s="1"/>
  <c r="C2041"/>
  <c r="D2041"/>
  <c r="E2041"/>
  <c r="F2041"/>
  <c r="B2042"/>
  <c r="C2042"/>
  <c r="D2042"/>
  <c r="E2042"/>
  <c r="F2042"/>
  <c r="B2043"/>
  <c r="C2043"/>
  <c r="D2043"/>
  <c r="E2043"/>
  <c r="F2043"/>
  <c r="B2044"/>
  <c r="W2044" s="1"/>
  <c r="C2044"/>
  <c r="D2044"/>
  <c r="E2044"/>
  <c r="F2044"/>
  <c r="B2045"/>
  <c r="W2045" s="1"/>
  <c r="C2045"/>
  <c r="D2045"/>
  <c r="E2045"/>
  <c r="F2045"/>
  <c r="B2046"/>
  <c r="C2046"/>
  <c r="D2046"/>
  <c r="E2046"/>
  <c r="F2046"/>
  <c r="B2047"/>
  <c r="C2047"/>
  <c r="D2047"/>
  <c r="E2047"/>
  <c r="F2047"/>
  <c r="B2048"/>
  <c r="W2048" s="1"/>
  <c r="C2048"/>
  <c r="D2048"/>
  <c r="E2048"/>
  <c r="F2048"/>
  <c r="B2049"/>
  <c r="W2049" s="1"/>
  <c r="C2049"/>
  <c r="D2049"/>
  <c r="E2049"/>
  <c r="F2049"/>
  <c r="B2050"/>
  <c r="C2050"/>
  <c r="D2050"/>
  <c r="E2050"/>
  <c r="F2050"/>
  <c r="B2051"/>
  <c r="C2051"/>
  <c r="D2051"/>
  <c r="E2051"/>
  <c r="F2051"/>
  <c r="B2052"/>
  <c r="W2052" s="1"/>
  <c r="C2052"/>
  <c r="D2052"/>
  <c r="E2052"/>
  <c r="F2052"/>
  <c r="B2053"/>
  <c r="W2053" s="1"/>
  <c r="C2053"/>
  <c r="D2053"/>
  <c r="E2053"/>
  <c r="F2053"/>
  <c r="B2054"/>
  <c r="C2054"/>
  <c r="D2054"/>
  <c r="E2054"/>
  <c r="F2054"/>
  <c r="B2055"/>
  <c r="C2055"/>
  <c r="D2055"/>
  <c r="E2055"/>
  <c r="F2055"/>
  <c r="B2056"/>
  <c r="W2056" s="1"/>
  <c r="C2056"/>
  <c r="D2056"/>
  <c r="E2056"/>
  <c r="F2056"/>
  <c r="B2057"/>
  <c r="W2057" s="1"/>
  <c r="C2057"/>
  <c r="D2057"/>
  <c r="E2057"/>
  <c r="F2057"/>
  <c r="B2058"/>
  <c r="C2058"/>
  <c r="D2058"/>
  <c r="E2058"/>
  <c r="F2058"/>
  <c r="B2059"/>
  <c r="C2059"/>
  <c r="D2059"/>
  <c r="E2059"/>
  <c r="F2059"/>
  <c r="B2060"/>
  <c r="W2060" s="1"/>
  <c r="C2060"/>
  <c r="D2060"/>
  <c r="E2060"/>
  <c r="F2060"/>
  <c r="B2061"/>
  <c r="W2061" s="1"/>
  <c r="C2061"/>
  <c r="D2061"/>
  <c r="E2061"/>
  <c r="F2061"/>
  <c r="B2062"/>
  <c r="C2062"/>
  <c r="D2062"/>
  <c r="E2062"/>
  <c r="F2062"/>
  <c r="B2063"/>
  <c r="C2063"/>
  <c r="D2063"/>
  <c r="E2063"/>
  <c r="F2063"/>
  <c r="B2064"/>
  <c r="W2064" s="1"/>
  <c r="C2064"/>
  <c r="D2064"/>
  <c r="E2064"/>
  <c r="F2064"/>
  <c r="B2065"/>
  <c r="W2065" s="1"/>
  <c r="C2065"/>
  <c r="D2065"/>
  <c r="E2065"/>
  <c r="F2065"/>
  <c r="B2066"/>
  <c r="C2066"/>
  <c r="D2066"/>
  <c r="E2066"/>
  <c r="F2066"/>
  <c r="B2067"/>
  <c r="C2067"/>
  <c r="D2067"/>
  <c r="E2067"/>
  <c r="F2067"/>
  <c r="B2068"/>
  <c r="W2068" s="1"/>
  <c r="C2068"/>
  <c r="D2068"/>
  <c r="E2068"/>
  <c r="F2068"/>
  <c r="B2069"/>
  <c r="W2069" s="1"/>
  <c r="C2069"/>
  <c r="D2069"/>
  <c r="E2069"/>
  <c r="F2069"/>
  <c r="B2070"/>
  <c r="C2070"/>
  <c r="D2070"/>
  <c r="E2070"/>
  <c r="F2070"/>
  <c r="B2071"/>
  <c r="C2071"/>
  <c r="D2071"/>
  <c r="E2071"/>
  <c r="F2071"/>
  <c r="B2072"/>
  <c r="W2072" s="1"/>
  <c r="C2072"/>
  <c r="D2072"/>
  <c r="E2072"/>
  <c r="F2072"/>
  <c r="B2073"/>
  <c r="W2073" s="1"/>
  <c r="C2073"/>
  <c r="D2073"/>
  <c r="E2073"/>
  <c r="F2073"/>
  <c r="B2074"/>
  <c r="C2074"/>
  <c r="D2074"/>
  <c r="E2074"/>
  <c r="F2074"/>
  <c r="B2075"/>
  <c r="C2075"/>
  <c r="D2075"/>
  <c r="E2075"/>
  <c r="F2075"/>
  <c r="B2076"/>
  <c r="W2076" s="1"/>
  <c r="C2076"/>
  <c r="D2076"/>
  <c r="E2076"/>
  <c r="F2076"/>
  <c r="B2077"/>
  <c r="W2077" s="1"/>
  <c r="C2077"/>
  <c r="D2077"/>
  <c r="E2077"/>
  <c r="F2077"/>
  <c r="B2078"/>
  <c r="C2078"/>
  <c r="D2078"/>
  <c r="E2078"/>
  <c r="F2078"/>
  <c r="B2079"/>
  <c r="C2079"/>
  <c r="D2079"/>
  <c r="E2079"/>
  <c r="F2079"/>
  <c r="B2080"/>
  <c r="W2080" s="1"/>
  <c r="C2080"/>
  <c r="D2080"/>
  <c r="E2080"/>
  <c r="F2080"/>
  <c r="B2081"/>
  <c r="W2081" s="1"/>
  <c r="C2081"/>
  <c r="D2081"/>
  <c r="E2081"/>
  <c r="F2081"/>
  <c r="B2082"/>
  <c r="C2082"/>
  <c r="D2082"/>
  <c r="E2082"/>
  <c r="F2082"/>
  <c r="B2083"/>
  <c r="C2083"/>
  <c r="D2083"/>
  <c r="E2083"/>
  <c r="F2083"/>
  <c r="B2084"/>
  <c r="W2084" s="1"/>
  <c r="C2084"/>
  <c r="D2084"/>
  <c r="E2084"/>
  <c r="F2084"/>
  <c r="B2085"/>
  <c r="W2085" s="1"/>
  <c r="C2085"/>
  <c r="D2085"/>
  <c r="E2085"/>
  <c r="F2085"/>
  <c r="B2086"/>
  <c r="C2086"/>
  <c r="D2086"/>
  <c r="E2086"/>
  <c r="F2086"/>
  <c r="B2087"/>
  <c r="C2087"/>
  <c r="D2087"/>
  <c r="E2087"/>
  <c r="F2087"/>
  <c r="B2088"/>
  <c r="W2088" s="1"/>
  <c r="C2088"/>
  <c r="D2088"/>
  <c r="E2088"/>
  <c r="F2088"/>
  <c r="B2089"/>
  <c r="W2089" s="1"/>
  <c r="C2089"/>
  <c r="D2089"/>
  <c r="E2089"/>
  <c r="F2089"/>
  <c r="B2090"/>
  <c r="C2090"/>
  <c r="D2090"/>
  <c r="E2090"/>
  <c r="F2090"/>
  <c r="B2091"/>
  <c r="C2091"/>
  <c r="D2091"/>
  <c r="E2091"/>
  <c r="F2091"/>
  <c r="B2092"/>
  <c r="W2092" s="1"/>
  <c r="C2092"/>
  <c r="D2092"/>
  <c r="E2092"/>
  <c r="F2092"/>
  <c r="B2093"/>
  <c r="W2093" s="1"/>
  <c r="C2093"/>
  <c r="D2093"/>
  <c r="E2093"/>
  <c r="F2093"/>
  <c r="B2094"/>
  <c r="C2094"/>
  <c r="D2094"/>
  <c r="E2094"/>
  <c r="F2094"/>
  <c r="B2095"/>
  <c r="C2095"/>
  <c r="D2095"/>
  <c r="E2095"/>
  <c r="F2095"/>
  <c r="B2096"/>
  <c r="W2096" s="1"/>
  <c r="C2096"/>
  <c r="D2096"/>
  <c r="E2096"/>
  <c r="F2096"/>
  <c r="B2097"/>
  <c r="W2097" s="1"/>
  <c r="C2097"/>
  <c r="D2097"/>
  <c r="E2097"/>
  <c r="F2097"/>
  <c r="B2098"/>
  <c r="C2098"/>
  <c r="D2098"/>
  <c r="E2098"/>
  <c r="F2098"/>
  <c r="B2099"/>
  <c r="C2099"/>
  <c r="D2099"/>
  <c r="E2099"/>
  <c r="F2099"/>
  <c r="B2100"/>
  <c r="W2100" s="1"/>
  <c r="C2100"/>
  <c r="D2100"/>
  <c r="E2100"/>
  <c r="F2100"/>
  <c r="B2101"/>
  <c r="W2101" s="1"/>
  <c r="C2101"/>
  <c r="D2101"/>
  <c r="E2101"/>
  <c r="F2101"/>
  <c r="B2102"/>
  <c r="C2102"/>
  <c r="D2102"/>
  <c r="E2102"/>
  <c r="F2102"/>
  <c r="B2103"/>
  <c r="C2103"/>
  <c r="D2103"/>
  <c r="E2103"/>
  <c r="F2103"/>
  <c r="B2104"/>
  <c r="W2104" s="1"/>
  <c r="C2104"/>
  <c r="D2104"/>
  <c r="E2104"/>
  <c r="F2104"/>
  <c r="B2105"/>
  <c r="W2105" s="1"/>
  <c r="C2105"/>
  <c r="D2105"/>
  <c r="E2105"/>
  <c r="F2105"/>
  <c r="B2106"/>
  <c r="C2106"/>
  <c r="D2106"/>
  <c r="E2106"/>
  <c r="F2106"/>
  <c r="B2107"/>
  <c r="C2107"/>
  <c r="D2107"/>
  <c r="E2107"/>
  <c r="F2107"/>
  <c r="B2108"/>
  <c r="W2108" s="1"/>
  <c r="C2108"/>
  <c r="D2108"/>
  <c r="E2108"/>
  <c r="F2108"/>
  <c r="B2109"/>
  <c r="W2109" s="1"/>
  <c r="C2109"/>
  <c r="D2109"/>
  <c r="E2109"/>
  <c r="F2109"/>
  <c r="B2110"/>
  <c r="C2110"/>
  <c r="D2110"/>
  <c r="E2110"/>
  <c r="F2110"/>
  <c r="B2111"/>
  <c r="C2111"/>
  <c r="D2111"/>
  <c r="E2111"/>
  <c r="F2111"/>
  <c r="B2112"/>
  <c r="W2112" s="1"/>
  <c r="C2112"/>
  <c r="D2112"/>
  <c r="E2112"/>
  <c r="F2112"/>
  <c r="B2113"/>
  <c r="W2113" s="1"/>
  <c r="C2113"/>
  <c r="D2113"/>
  <c r="E2113"/>
  <c r="F2113"/>
  <c r="B2114"/>
  <c r="C2114"/>
  <c r="D2114"/>
  <c r="E2114"/>
  <c r="F2114"/>
  <c r="B2115"/>
  <c r="C2115"/>
  <c r="D2115"/>
  <c r="E2115"/>
  <c r="F2115"/>
  <c r="B2116"/>
  <c r="W2116" s="1"/>
  <c r="C2116"/>
  <c r="D2116"/>
  <c r="E2116"/>
  <c r="F2116"/>
  <c r="B2117"/>
  <c r="W2117" s="1"/>
  <c r="C2117"/>
  <c r="D2117"/>
  <c r="E2117"/>
  <c r="F2117"/>
  <c r="B2118"/>
  <c r="C2118"/>
  <c r="D2118"/>
  <c r="E2118"/>
  <c r="F2118"/>
  <c r="B2119"/>
  <c r="C2119"/>
  <c r="D2119"/>
  <c r="E2119"/>
  <c r="F2119"/>
  <c r="B2120"/>
  <c r="W2120" s="1"/>
  <c r="C2120"/>
  <c r="D2120"/>
  <c r="E2120"/>
  <c r="F2120"/>
  <c r="B2121"/>
  <c r="W2121" s="1"/>
  <c r="C2121"/>
  <c r="D2121"/>
  <c r="E2121"/>
  <c r="F2121"/>
  <c r="B2122"/>
  <c r="C2122"/>
  <c r="D2122"/>
  <c r="E2122"/>
  <c r="F2122"/>
  <c r="B2123"/>
  <c r="C2123"/>
  <c r="D2123"/>
  <c r="E2123"/>
  <c r="F2123"/>
  <c r="B2124"/>
  <c r="W2124" s="1"/>
  <c r="C2124"/>
  <c r="D2124"/>
  <c r="E2124"/>
  <c r="F2124"/>
  <c r="B2125"/>
  <c r="W2125" s="1"/>
  <c r="C2125"/>
  <c r="D2125"/>
  <c r="E2125"/>
  <c r="F2125"/>
  <c r="B2126"/>
  <c r="C2126"/>
  <c r="D2126"/>
  <c r="E2126"/>
  <c r="F2126"/>
  <c r="B2127"/>
  <c r="C2127"/>
  <c r="D2127"/>
  <c r="E2127"/>
  <c r="F2127"/>
  <c r="B2128"/>
  <c r="W2128" s="1"/>
  <c r="C2128"/>
  <c r="D2128"/>
  <c r="E2128"/>
  <c r="F2128"/>
  <c r="B2129"/>
  <c r="W2129" s="1"/>
  <c r="C2129"/>
  <c r="D2129"/>
  <c r="E2129"/>
  <c r="F2129"/>
  <c r="B2130"/>
  <c r="C2130"/>
  <c r="D2130"/>
  <c r="E2130"/>
  <c r="F2130"/>
  <c r="B2131"/>
  <c r="C2131"/>
  <c r="D2131"/>
  <c r="E2131"/>
  <c r="F2131"/>
  <c r="B2132"/>
  <c r="W2132" s="1"/>
  <c r="C2132"/>
  <c r="D2132"/>
  <c r="E2132"/>
  <c r="F2132"/>
  <c r="B2133"/>
  <c r="W2133" s="1"/>
  <c r="C2133"/>
  <c r="D2133"/>
  <c r="E2133"/>
  <c r="F2133"/>
  <c r="B2134"/>
  <c r="C2134"/>
  <c r="D2134"/>
  <c r="E2134"/>
  <c r="F2134"/>
  <c r="B2135"/>
  <c r="C2135"/>
  <c r="D2135"/>
  <c r="E2135"/>
  <c r="F2135"/>
  <c r="B2136"/>
  <c r="W2136" s="1"/>
  <c r="C2136"/>
  <c r="D2136"/>
  <c r="E2136"/>
  <c r="F2136"/>
  <c r="B2137"/>
  <c r="W2137" s="1"/>
  <c r="C2137"/>
  <c r="D2137"/>
  <c r="E2137"/>
  <c r="F2137"/>
  <c r="B2138"/>
  <c r="C2138"/>
  <c r="D2138"/>
  <c r="E2138"/>
  <c r="F2138"/>
  <c r="B2139"/>
  <c r="C2139"/>
  <c r="D2139"/>
  <c r="E2139"/>
  <c r="F2139"/>
  <c r="B2140"/>
  <c r="W2140" s="1"/>
  <c r="C2140"/>
  <c r="D2140"/>
  <c r="E2140"/>
  <c r="F2140"/>
  <c r="B2141"/>
  <c r="W2141" s="1"/>
  <c r="C2141"/>
  <c r="D2141"/>
  <c r="E2141"/>
  <c r="F2141"/>
  <c r="B2142"/>
  <c r="C2142"/>
  <c r="D2142"/>
  <c r="E2142"/>
  <c r="F2142"/>
  <c r="B2143"/>
  <c r="C2143"/>
  <c r="D2143"/>
  <c r="E2143"/>
  <c r="F2143"/>
  <c r="B2144"/>
  <c r="W2144" s="1"/>
  <c r="C2144"/>
  <c r="D2144"/>
  <c r="E2144"/>
  <c r="F2144"/>
  <c r="B2145"/>
  <c r="W2145" s="1"/>
  <c r="C2145"/>
  <c r="D2145"/>
  <c r="E2145"/>
  <c r="F2145"/>
  <c r="B2146"/>
  <c r="C2146"/>
  <c r="D2146"/>
  <c r="E2146"/>
  <c r="F2146"/>
  <c r="B2147"/>
  <c r="C2147"/>
  <c r="D2147"/>
  <c r="E2147"/>
  <c r="F2147"/>
  <c r="B2148"/>
  <c r="W2148" s="1"/>
  <c r="C2148"/>
  <c r="D2148"/>
  <c r="E2148"/>
  <c r="F2148"/>
  <c r="B2149"/>
  <c r="W2149" s="1"/>
  <c r="C2149"/>
  <c r="D2149"/>
  <c r="E2149"/>
  <c r="F2149"/>
  <c r="B2150"/>
  <c r="C2150"/>
  <c r="D2150"/>
  <c r="E2150"/>
  <c r="F2150"/>
  <c r="B2151"/>
  <c r="C2151"/>
  <c r="D2151"/>
  <c r="E2151"/>
  <c r="F2151"/>
  <c r="B2152"/>
  <c r="W2152" s="1"/>
  <c r="C2152"/>
  <c r="D2152"/>
  <c r="E2152"/>
  <c r="F2152"/>
  <c r="B2153"/>
  <c r="W2153" s="1"/>
  <c r="C2153"/>
  <c r="D2153"/>
  <c r="E2153"/>
  <c r="F2153"/>
  <c r="B2154"/>
  <c r="C2154"/>
  <c r="D2154"/>
  <c r="E2154"/>
  <c r="F2154"/>
  <c r="B2155"/>
  <c r="C2155"/>
  <c r="D2155"/>
  <c r="E2155"/>
  <c r="F2155"/>
  <c r="B2156"/>
  <c r="W2156" s="1"/>
  <c r="C2156"/>
  <c r="D2156"/>
  <c r="E2156"/>
  <c r="F2156"/>
  <c r="B2157"/>
  <c r="W2157" s="1"/>
  <c r="C2157"/>
  <c r="D2157"/>
  <c r="E2157"/>
  <c r="F2157"/>
  <c r="B2158"/>
  <c r="C2158"/>
  <c r="D2158"/>
  <c r="E2158"/>
  <c r="F2158"/>
  <c r="B2159"/>
  <c r="C2159"/>
  <c r="D2159"/>
  <c r="E2159"/>
  <c r="F2159"/>
  <c r="B2160"/>
  <c r="W2160" s="1"/>
  <c r="C2160"/>
  <c r="D2160"/>
  <c r="E2160"/>
  <c r="F2160"/>
  <c r="B2161"/>
  <c r="W2161" s="1"/>
  <c r="C2161"/>
  <c r="D2161"/>
  <c r="E2161"/>
  <c r="F2161"/>
  <c r="B2162"/>
  <c r="C2162"/>
  <c r="D2162"/>
  <c r="E2162"/>
  <c r="F2162"/>
  <c r="B2163"/>
  <c r="C2163"/>
  <c r="D2163"/>
  <c r="E2163"/>
  <c r="F2163"/>
  <c r="B2164"/>
  <c r="W2164" s="1"/>
  <c r="C2164"/>
  <c r="D2164"/>
  <c r="E2164"/>
  <c r="F2164"/>
  <c r="B2165"/>
  <c r="W2165" s="1"/>
  <c r="C2165"/>
  <c r="D2165"/>
  <c r="E2165"/>
  <c r="F2165"/>
  <c r="B2166"/>
  <c r="C2166"/>
  <c r="D2166"/>
  <c r="E2166"/>
  <c r="F2166"/>
  <c r="B2167"/>
  <c r="C2167"/>
  <c r="D2167"/>
  <c r="E2167"/>
  <c r="F2167"/>
  <c r="B2168"/>
  <c r="W2168" s="1"/>
  <c r="C2168"/>
  <c r="D2168"/>
  <c r="E2168"/>
  <c r="F2168"/>
  <c r="B2169"/>
  <c r="W2169" s="1"/>
  <c r="C2169"/>
  <c r="D2169"/>
  <c r="E2169"/>
  <c r="F2169"/>
  <c r="B2170"/>
  <c r="C2170"/>
  <c r="D2170"/>
  <c r="E2170"/>
  <c r="F2170"/>
  <c r="B2171"/>
  <c r="C2171"/>
  <c r="D2171"/>
  <c r="E2171"/>
  <c r="F2171"/>
  <c r="B2172"/>
  <c r="W2172" s="1"/>
  <c r="C2172"/>
  <c r="D2172"/>
  <c r="E2172"/>
  <c r="F2172"/>
  <c r="B2173"/>
  <c r="W2173" s="1"/>
  <c r="C2173"/>
  <c r="D2173"/>
  <c r="E2173"/>
  <c r="F2173"/>
  <c r="B2174"/>
  <c r="C2174"/>
  <c r="D2174"/>
  <c r="E2174"/>
  <c r="F2174"/>
  <c r="B2175"/>
  <c r="C2175"/>
  <c r="D2175"/>
  <c r="E2175"/>
  <c r="F2175"/>
  <c r="B2176"/>
  <c r="W2176" s="1"/>
  <c r="C2176"/>
  <c r="D2176"/>
  <c r="E2176"/>
  <c r="F2176"/>
  <c r="B2177"/>
  <c r="W2177" s="1"/>
  <c r="C2177"/>
  <c r="D2177"/>
  <c r="E2177"/>
  <c r="F2177"/>
  <c r="B2178"/>
  <c r="C2178"/>
  <c r="D2178"/>
  <c r="E2178"/>
  <c r="F2178"/>
  <c r="B2179"/>
  <c r="C2179"/>
  <c r="D2179"/>
  <c r="E2179"/>
  <c r="F2179"/>
  <c r="B2180"/>
  <c r="W2180" s="1"/>
  <c r="C2180"/>
  <c r="D2180"/>
  <c r="E2180"/>
  <c r="F2180"/>
  <c r="B2181"/>
  <c r="W2181" s="1"/>
  <c r="C2181"/>
  <c r="D2181"/>
  <c r="E2181"/>
  <c r="F2181"/>
  <c r="B2182"/>
  <c r="C2182"/>
  <c r="D2182"/>
  <c r="E2182"/>
  <c r="F2182"/>
  <c r="B2183"/>
  <c r="C2183"/>
  <c r="D2183"/>
  <c r="E2183"/>
  <c r="F2183"/>
  <c r="B2184"/>
  <c r="W2184" s="1"/>
  <c r="C2184"/>
  <c r="D2184"/>
  <c r="E2184"/>
  <c r="F2184"/>
  <c r="B2185"/>
  <c r="W2185" s="1"/>
  <c r="C2185"/>
  <c r="D2185"/>
  <c r="E2185"/>
  <c r="F2185"/>
  <c r="B2186"/>
  <c r="C2186"/>
  <c r="D2186"/>
  <c r="E2186"/>
  <c r="F2186"/>
  <c r="B2187"/>
  <c r="C2187"/>
  <c r="D2187"/>
  <c r="E2187"/>
  <c r="F2187"/>
  <c r="B2188"/>
  <c r="W2188" s="1"/>
  <c r="C2188"/>
  <c r="D2188"/>
  <c r="E2188"/>
  <c r="F2188"/>
  <c r="B2189"/>
  <c r="W2189" s="1"/>
  <c r="C2189"/>
  <c r="D2189"/>
  <c r="E2189"/>
  <c r="F2189"/>
  <c r="B2190"/>
  <c r="C2190"/>
  <c r="D2190"/>
  <c r="E2190"/>
  <c r="F2190"/>
  <c r="B2191"/>
  <c r="C2191"/>
  <c r="D2191"/>
  <c r="E2191"/>
  <c r="F2191"/>
  <c r="B2192"/>
  <c r="W2192" s="1"/>
  <c r="C2192"/>
  <c r="D2192"/>
  <c r="E2192"/>
  <c r="F2192"/>
  <c r="B2193"/>
  <c r="W2193" s="1"/>
  <c r="C2193"/>
  <c r="D2193"/>
  <c r="E2193"/>
  <c r="F2193"/>
  <c r="B2194"/>
  <c r="C2194"/>
  <c r="D2194"/>
  <c r="E2194"/>
  <c r="F2194"/>
  <c r="B2195"/>
  <c r="C2195"/>
  <c r="D2195"/>
  <c r="E2195"/>
  <c r="F2195"/>
  <c r="B2196"/>
  <c r="W2196" s="1"/>
  <c r="C2196"/>
  <c r="D2196"/>
  <c r="E2196"/>
  <c r="F2196"/>
  <c r="B2197"/>
  <c r="W2197" s="1"/>
  <c r="C2197"/>
  <c r="D2197"/>
  <c r="E2197"/>
  <c r="F2197"/>
  <c r="B2198"/>
  <c r="C2198"/>
  <c r="D2198"/>
  <c r="E2198"/>
  <c r="F2198"/>
  <c r="B2199"/>
  <c r="C2199"/>
  <c r="D2199"/>
  <c r="E2199"/>
  <c r="F2199"/>
  <c r="B2200"/>
  <c r="W2200" s="1"/>
  <c r="C2200"/>
  <c r="D2200"/>
  <c r="E2200"/>
  <c r="F2200"/>
  <c r="B2201"/>
  <c r="W2201" s="1"/>
  <c r="C2201"/>
  <c r="D2201"/>
  <c r="E2201"/>
  <c r="F2201"/>
  <c r="B2202"/>
  <c r="C2202"/>
  <c r="D2202"/>
  <c r="E2202"/>
  <c r="F2202"/>
  <c r="B2203"/>
  <c r="C2203"/>
  <c r="D2203"/>
  <c r="E2203"/>
  <c r="F2203"/>
  <c r="B2204"/>
  <c r="W2204" s="1"/>
  <c r="C2204"/>
  <c r="D2204"/>
  <c r="E2204"/>
  <c r="F2204"/>
  <c r="B2205"/>
  <c r="W2205" s="1"/>
  <c r="C2205"/>
  <c r="D2205"/>
  <c r="E2205"/>
  <c r="F2205"/>
  <c r="B2206"/>
  <c r="C2206"/>
  <c r="D2206"/>
  <c r="E2206"/>
  <c r="F2206"/>
  <c r="B2207"/>
  <c r="C2207"/>
  <c r="D2207"/>
  <c r="E2207"/>
  <c r="F2207"/>
  <c r="B2208"/>
  <c r="W2208" s="1"/>
  <c r="C2208"/>
  <c r="D2208"/>
  <c r="E2208"/>
  <c r="F2208"/>
  <c r="B2209"/>
  <c r="W2209" s="1"/>
  <c r="C2209"/>
  <c r="D2209"/>
  <c r="E2209"/>
  <c r="F2209"/>
  <c r="B2210"/>
  <c r="C2210"/>
  <c r="D2210"/>
  <c r="E2210"/>
  <c r="F2210"/>
  <c r="B2211"/>
  <c r="C2211"/>
  <c r="D2211"/>
  <c r="E2211"/>
  <c r="F2211"/>
  <c r="B2212"/>
  <c r="W2212" s="1"/>
  <c r="C2212"/>
  <c r="D2212"/>
  <c r="E2212"/>
  <c r="F2212"/>
  <c r="B2213"/>
  <c r="W2213" s="1"/>
  <c r="C2213"/>
  <c r="D2213"/>
  <c r="E2213"/>
  <c r="F2213"/>
  <c r="B2214"/>
  <c r="C2214"/>
  <c r="D2214"/>
  <c r="E2214"/>
  <c r="F2214"/>
  <c r="B2215"/>
  <c r="C2215"/>
  <c r="D2215"/>
  <c r="E2215"/>
  <c r="F2215"/>
  <c r="B2216"/>
  <c r="W2216" s="1"/>
  <c r="C2216"/>
  <c r="D2216"/>
  <c r="E2216"/>
  <c r="F2216"/>
  <c r="B2217"/>
  <c r="W2217" s="1"/>
  <c r="C2217"/>
  <c r="D2217"/>
  <c r="E2217"/>
  <c r="F2217"/>
  <c r="B2218"/>
  <c r="C2218"/>
  <c r="D2218"/>
  <c r="E2218"/>
  <c r="F2218"/>
  <c r="B2219"/>
  <c r="C2219"/>
  <c r="D2219"/>
  <c r="E2219"/>
  <c r="F2219"/>
  <c r="B2220"/>
  <c r="W2220" s="1"/>
  <c r="C2220"/>
  <c r="D2220"/>
  <c r="E2220"/>
  <c r="F2220"/>
  <c r="B2221"/>
  <c r="W2221" s="1"/>
  <c r="C2221"/>
  <c r="D2221"/>
  <c r="E2221"/>
  <c r="F2221"/>
  <c r="B2222"/>
  <c r="C2222"/>
  <c r="D2222"/>
  <c r="E2222"/>
  <c r="F2222"/>
  <c r="B2223"/>
  <c r="C2223"/>
  <c r="D2223"/>
  <c r="E2223"/>
  <c r="F2223"/>
  <c r="B2224"/>
  <c r="W2224" s="1"/>
  <c r="C2224"/>
  <c r="D2224"/>
  <c r="E2224"/>
  <c r="F2224"/>
  <c r="B2225"/>
  <c r="W2225" s="1"/>
  <c r="C2225"/>
  <c r="D2225"/>
  <c r="E2225"/>
  <c r="F2225"/>
  <c r="B2226"/>
  <c r="C2226"/>
  <c r="D2226"/>
  <c r="E2226"/>
  <c r="F2226"/>
  <c r="B2227"/>
  <c r="C2227"/>
  <c r="D2227"/>
  <c r="E2227"/>
  <c r="F2227"/>
  <c r="B2228"/>
  <c r="W2228" s="1"/>
  <c r="C2228"/>
  <c r="D2228"/>
  <c r="E2228"/>
  <c r="F2228"/>
  <c r="B2229"/>
  <c r="W2229" s="1"/>
  <c r="C2229"/>
  <c r="D2229"/>
  <c r="E2229"/>
  <c r="F2229"/>
  <c r="B2230"/>
  <c r="C2230"/>
  <c r="D2230"/>
  <c r="E2230"/>
  <c r="F2230"/>
  <c r="B2231"/>
  <c r="C2231"/>
  <c r="D2231"/>
  <c r="E2231"/>
  <c r="F2231"/>
  <c r="B2232"/>
  <c r="W2232" s="1"/>
  <c r="C2232"/>
  <c r="D2232"/>
  <c r="E2232"/>
  <c r="F2232"/>
  <c r="B2233"/>
  <c r="W2233" s="1"/>
  <c r="C2233"/>
  <c r="D2233"/>
  <c r="E2233"/>
  <c r="F2233"/>
  <c r="B2234"/>
  <c r="C2234"/>
  <c r="D2234"/>
  <c r="E2234"/>
  <c r="F2234"/>
  <c r="B2235"/>
  <c r="C2235"/>
  <c r="D2235"/>
  <c r="E2235"/>
  <c r="F2235"/>
  <c r="B2236"/>
  <c r="W2236" s="1"/>
  <c r="C2236"/>
  <c r="D2236"/>
  <c r="E2236"/>
  <c r="F2236"/>
  <c r="B2237"/>
  <c r="W2237" s="1"/>
  <c r="C2237"/>
  <c r="D2237"/>
  <c r="E2237"/>
  <c r="F2237"/>
  <c r="B2238"/>
  <c r="C2238"/>
  <c r="D2238"/>
  <c r="E2238"/>
  <c r="F2238"/>
  <c r="B2239"/>
  <c r="C2239"/>
  <c r="D2239"/>
  <c r="E2239"/>
  <c r="F2239"/>
  <c r="B2240"/>
  <c r="W2240" s="1"/>
  <c r="C2240"/>
  <c r="D2240"/>
  <c r="E2240"/>
  <c r="F2240"/>
  <c r="B2241"/>
  <c r="W2241" s="1"/>
  <c r="C2241"/>
  <c r="D2241"/>
  <c r="E2241"/>
  <c r="F2241"/>
  <c r="B2242"/>
  <c r="C2242"/>
  <c r="D2242"/>
  <c r="E2242"/>
  <c r="F2242"/>
  <c r="B2243"/>
  <c r="C2243"/>
  <c r="D2243"/>
  <c r="E2243"/>
  <c r="F2243"/>
  <c r="B2244"/>
  <c r="W2244" s="1"/>
  <c r="C2244"/>
  <c r="D2244"/>
  <c r="E2244"/>
  <c r="F2244"/>
  <c r="B2245"/>
  <c r="W2245" s="1"/>
  <c r="C2245"/>
  <c r="D2245"/>
  <c r="E2245"/>
  <c r="F2245"/>
  <c r="B2246"/>
  <c r="C2246"/>
  <c r="D2246"/>
  <c r="E2246"/>
  <c r="F2246"/>
  <c r="B2247"/>
  <c r="C2247"/>
  <c r="D2247"/>
  <c r="E2247"/>
  <c r="F2247"/>
  <c r="B2248"/>
  <c r="W2248" s="1"/>
  <c r="C2248"/>
  <c r="D2248"/>
  <c r="E2248"/>
  <c r="F2248"/>
  <c r="B2249"/>
  <c r="W2249" s="1"/>
  <c r="C2249"/>
  <c r="D2249"/>
  <c r="E2249"/>
  <c r="F2249"/>
  <c r="B2250"/>
  <c r="C2250"/>
  <c r="D2250"/>
  <c r="E2250"/>
  <c r="F2250"/>
  <c r="B2251"/>
  <c r="C2251"/>
  <c r="D2251"/>
  <c r="E2251"/>
  <c r="F2251"/>
  <c r="B2252"/>
  <c r="W2252" s="1"/>
  <c r="C2252"/>
  <c r="D2252"/>
  <c r="E2252"/>
  <c r="F2252"/>
  <c r="B2253"/>
  <c r="W2253" s="1"/>
  <c r="C2253"/>
  <c r="D2253"/>
  <c r="E2253"/>
  <c r="F2253"/>
  <c r="B2254"/>
  <c r="C2254"/>
  <c r="D2254"/>
  <c r="E2254"/>
  <c r="F2254"/>
  <c r="B2255"/>
  <c r="C2255"/>
  <c r="D2255"/>
  <c r="E2255"/>
  <c r="F2255"/>
  <c r="B2256"/>
  <c r="W2256" s="1"/>
  <c r="C2256"/>
  <c r="D2256"/>
  <c r="E2256"/>
  <c r="F2256"/>
  <c r="B2257"/>
  <c r="W2257" s="1"/>
  <c r="C2257"/>
  <c r="D2257"/>
  <c r="E2257"/>
  <c r="F2257"/>
  <c r="B2258"/>
  <c r="C2258"/>
  <c r="D2258"/>
  <c r="E2258"/>
  <c r="F2258"/>
  <c r="B2259"/>
  <c r="C2259"/>
  <c r="D2259"/>
  <c r="E2259"/>
  <c r="F2259"/>
  <c r="B2260"/>
  <c r="W2260" s="1"/>
  <c r="C2260"/>
  <c r="D2260"/>
  <c r="E2260"/>
  <c r="F2260"/>
  <c r="B2261"/>
  <c r="W2261" s="1"/>
  <c r="C2261"/>
  <c r="D2261"/>
  <c r="E2261"/>
  <c r="F2261"/>
  <c r="B2262"/>
  <c r="C2262"/>
  <c r="D2262"/>
  <c r="E2262"/>
  <c r="F2262"/>
  <c r="B2263"/>
  <c r="C2263"/>
  <c r="D2263"/>
  <c r="E2263"/>
  <c r="F2263"/>
  <c r="B2264"/>
  <c r="W2264" s="1"/>
  <c r="C2264"/>
  <c r="D2264"/>
  <c r="E2264"/>
  <c r="F2264"/>
  <c r="B2265"/>
  <c r="W2265" s="1"/>
  <c r="C2265"/>
  <c r="D2265"/>
  <c r="E2265"/>
  <c r="F2265"/>
  <c r="B2266"/>
  <c r="C2266"/>
  <c r="D2266"/>
  <c r="E2266"/>
  <c r="F2266"/>
  <c r="B2267"/>
  <c r="C2267"/>
  <c r="D2267"/>
  <c r="E2267"/>
  <c r="F2267"/>
  <c r="B2268"/>
  <c r="W2268" s="1"/>
  <c r="C2268"/>
  <c r="D2268"/>
  <c r="E2268"/>
  <c r="F2268"/>
  <c r="B2269"/>
  <c r="W2269" s="1"/>
  <c r="C2269"/>
  <c r="D2269"/>
  <c r="E2269"/>
  <c r="F2269"/>
  <c r="B2270"/>
  <c r="C2270"/>
  <c r="D2270"/>
  <c r="E2270"/>
  <c r="F2270"/>
  <c r="B2271"/>
  <c r="C2271"/>
  <c r="D2271"/>
  <c r="E2271"/>
  <c r="F2271"/>
  <c r="B2272"/>
  <c r="W2272" s="1"/>
  <c r="C2272"/>
  <c r="D2272"/>
  <c r="E2272"/>
  <c r="F2272"/>
  <c r="B2273"/>
  <c r="W2273" s="1"/>
  <c r="C2273"/>
  <c r="D2273"/>
  <c r="E2273"/>
  <c r="F2273"/>
  <c r="B2274"/>
  <c r="C2274"/>
  <c r="D2274"/>
  <c r="E2274"/>
  <c r="F2274"/>
  <c r="B2275"/>
  <c r="C2275"/>
  <c r="D2275"/>
  <c r="E2275"/>
  <c r="F2275"/>
  <c r="B2276"/>
  <c r="W2276" s="1"/>
  <c r="C2276"/>
  <c r="D2276"/>
  <c r="E2276"/>
  <c r="F2276"/>
  <c r="B2277"/>
  <c r="W2277" s="1"/>
  <c r="C2277"/>
  <c r="D2277"/>
  <c r="E2277"/>
  <c r="F2277"/>
  <c r="B2278"/>
  <c r="C2278"/>
  <c r="D2278"/>
  <c r="E2278"/>
  <c r="F2278"/>
  <c r="B2279"/>
  <c r="C2279"/>
  <c r="D2279"/>
  <c r="E2279"/>
  <c r="F2279"/>
  <c r="B2280"/>
  <c r="W2280" s="1"/>
  <c r="C2280"/>
  <c r="D2280"/>
  <c r="E2280"/>
  <c r="F2280"/>
  <c r="B2281"/>
  <c r="W2281" s="1"/>
  <c r="C2281"/>
  <c r="D2281"/>
  <c r="E2281"/>
  <c r="F2281"/>
  <c r="B2282"/>
  <c r="C2282"/>
  <c r="D2282"/>
  <c r="E2282"/>
  <c r="F2282"/>
  <c r="B2283"/>
  <c r="C2283"/>
  <c r="D2283"/>
  <c r="E2283"/>
  <c r="F2283"/>
  <c r="B2284"/>
  <c r="W2284" s="1"/>
  <c r="C2284"/>
  <c r="D2284"/>
  <c r="E2284"/>
  <c r="F2284"/>
  <c r="B2285"/>
  <c r="W2285" s="1"/>
  <c r="C2285"/>
  <c r="D2285"/>
  <c r="E2285"/>
  <c r="F2285"/>
  <c r="B2286"/>
  <c r="C2286"/>
  <c r="D2286"/>
  <c r="E2286"/>
  <c r="F2286"/>
  <c r="B2287"/>
  <c r="C2287"/>
  <c r="D2287"/>
  <c r="E2287"/>
  <c r="F2287"/>
  <c r="B2288"/>
  <c r="W2288" s="1"/>
  <c r="C2288"/>
  <c r="D2288"/>
  <c r="E2288"/>
  <c r="F2288"/>
  <c r="B2289"/>
  <c r="W2289" s="1"/>
  <c r="C2289"/>
  <c r="D2289"/>
  <c r="E2289"/>
  <c r="F2289"/>
  <c r="B2290"/>
  <c r="C2290"/>
  <c r="D2290"/>
  <c r="E2290"/>
  <c r="F2290"/>
  <c r="B2291"/>
  <c r="C2291"/>
  <c r="D2291"/>
  <c r="E2291"/>
  <c r="F2291"/>
  <c r="B2292"/>
  <c r="W2292" s="1"/>
  <c r="C2292"/>
  <c r="D2292"/>
  <c r="E2292"/>
  <c r="F2292"/>
  <c r="B2293"/>
  <c r="W2293" s="1"/>
  <c r="C2293"/>
  <c r="D2293"/>
  <c r="E2293"/>
  <c r="F2293"/>
  <c r="B2294"/>
  <c r="C2294"/>
  <c r="D2294"/>
  <c r="E2294"/>
  <c r="F2294"/>
  <c r="B2295"/>
  <c r="C2295"/>
  <c r="D2295"/>
  <c r="E2295"/>
  <c r="F2295"/>
  <c r="B2296"/>
  <c r="W2296" s="1"/>
  <c r="C2296"/>
  <c r="D2296"/>
  <c r="E2296"/>
  <c r="F2296"/>
  <c r="B2297"/>
  <c r="W2297" s="1"/>
  <c r="C2297"/>
  <c r="D2297"/>
  <c r="E2297"/>
  <c r="F2297"/>
  <c r="B2298"/>
  <c r="C2298"/>
  <c r="D2298"/>
  <c r="E2298"/>
  <c r="F2298"/>
  <c r="B2299"/>
  <c r="C2299"/>
  <c r="D2299"/>
  <c r="E2299"/>
  <c r="F2299"/>
  <c r="B2300"/>
  <c r="W2300" s="1"/>
  <c r="C2300"/>
  <c r="D2300"/>
  <c r="E2300"/>
  <c r="F2300"/>
  <c r="B2301"/>
  <c r="W2301" s="1"/>
  <c r="C2301"/>
  <c r="D2301"/>
  <c r="E2301"/>
  <c r="F2301"/>
  <c r="B2302"/>
  <c r="C2302"/>
  <c r="D2302"/>
  <c r="E2302"/>
  <c r="F2302"/>
  <c r="B2303"/>
  <c r="C2303"/>
  <c r="D2303"/>
  <c r="E2303"/>
  <c r="F2303"/>
  <c r="B2304"/>
  <c r="W2304" s="1"/>
  <c r="C2304"/>
  <c r="D2304"/>
  <c r="E2304"/>
  <c r="F2304"/>
  <c r="B2305"/>
  <c r="W2305" s="1"/>
  <c r="C2305"/>
  <c r="D2305"/>
  <c r="E2305"/>
  <c r="F2305"/>
  <c r="B2306"/>
  <c r="C2306"/>
  <c r="D2306"/>
  <c r="E2306"/>
  <c r="F2306"/>
  <c r="B2307"/>
  <c r="C2307"/>
  <c r="D2307"/>
  <c r="E2307"/>
  <c r="F2307"/>
  <c r="B2308"/>
  <c r="W2308" s="1"/>
  <c r="C2308"/>
  <c r="D2308"/>
  <c r="E2308"/>
  <c r="F2308"/>
  <c r="B2309"/>
  <c r="W2309" s="1"/>
  <c r="C2309"/>
  <c r="D2309"/>
  <c r="E2309"/>
  <c r="F2309"/>
  <c r="B2310"/>
  <c r="C2310"/>
  <c r="D2310"/>
  <c r="E2310"/>
  <c r="F2310"/>
  <c r="B2311"/>
  <c r="C2311"/>
  <c r="D2311"/>
  <c r="E2311"/>
  <c r="F2311"/>
  <c r="B2312"/>
  <c r="W2312" s="1"/>
  <c r="C2312"/>
  <c r="D2312"/>
  <c r="E2312"/>
  <c r="F2312"/>
  <c r="B2313"/>
  <c r="W2313" s="1"/>
  <c r="C2313"/>
  <c r="D2313"/>
  <c r="E2313"/>
  <c r="F2313"/>
  <c r="B2314"/>
  <c r="C2314"/>
  <c r="D2314"/>
  <c r="E2314"/>
  <c r="F2314"/>
  <c r="B2315"/>
  <c r="C2315"/>
  <c r="D2315"/>
  <c r="E2315"/>
  <c r="F2315"/>
  <c r="B2316"/>
  <c r="W2316" s="1"/>
  <c r="C2316"/>
  <c r="D2316"/>
  <c r="E2316"/>
  <c r="F2316"/>
  <c r="B2317"/>
  <c r="W2317" s="1"/>
  <c r="C2317"/>
  <c r="D2317"/>
  <c r="E2317"/>
  <c r="F2317"/>
  <c r="B2318"/>
  <c r="C2318"/>
  <c r="D2318"/>
  <c r="E2318"/>
  <c r="F2318"/>
  <c r="B2319"/>
  <c r="C2319"/>
  <c r="D2319"/>
  <c r="E2319"/>
  <c r="F2319"/>
  <c r="B2320"/>
  <c r="W2320" s="1"/>
  <c r="C2320"/>
  <c r="D2320"/>
  <c r="E2320"/>
  <c r="F2320"/>
  <c r="B2321"/>
  <c r="W2321" s="1"/>
  <c r="C2321"/>
  <c r="D2321"/>
  <c r="E2321"/>
  <c r="F2321"/>
  <c r="B2322"/>
  <c r="C2322"/>
  <c r="D2322"/>
  <c r="E2322"/>
  <c r="F2322"/>
  <c r="B2323"/>
  <c r="C2323"/>
  <c r="D2323"/>
  <c r="E2323"/>
  <c r="F2323"/>
  <c r="B2324"/>
  <c r="W2324" s="1"/>
  <c r="C2324"/>
  <c r="D2324"/>
  <c r="E2324"/>
  <c r="F2324"/>
  <c r="B2325"/>
  <c r="W2325" s="1"/>
  <c r="C2325"/>
  <c r="D2325"/>
  <c r="E2325"/>
  <c r="F2325"/>
  <c r="B2326"/>
  <c r="C2326"/>
  <c r="D2326"/>
  <c r="E2326"/>
  <c r="F2326"/>
  <c r="B2327"/>
  <c r="C2327"/>
  <c r="D2327"/>
  <c r="E2327"/>
  <c r="F2327"/>
  <c r="B2328"/>
  <c r="W2328" s="1"/>
  <c r="C2328"/>
  <c r="D2328"/>
  <c r="E2328"/>
  <c r="F2328"/>
  <c r="B2329"/>
  <c r="W2329" s="1"/>
  <c r="C2329"/>
  <c r="D2329"/>
  <c r="E2329"/>
  <c r="F2329"/>
  <c r="B2330"/>
  <c r="C2330"/>
  <c r="D2330"/>
  <c r="E2330"/>
  <c r="F2330"/>
  <c r="B2331"/>
  <c r="C2331"/>
  <c r="D2331"/>
  <c r="E2331"/>
  <c r="F2331"/>
  <c r="B2332"/>
  <c r="W2332" s="1"/>
  <c r="C2332"/>
  <c r="D2332"/>
  <c r="E2332"/>
  <c r="F2332"/>
  <c r="B2333"/>
  <c r="W2333" s="1"/>
  <c r="C2333"/>
  <c r="D2333"/>
  <c r="E2333"/>
  <c r="F2333"/>
  <c r="B2334"/>
  <c r="C2334"/>
  <c r="D2334"/>
  <c r="E2334"/>
  <c r="F2334"/>
  <c r="B2335"/>
  <c r="C2335"/>
  <c r="D2335"/>
  <c r="E2335"/>
  <c r="F2335"/>
  <c r="B2336"/>
  <c r="W2336" s="1"/>
  <c r="C2336"/>
  <c r="D2336"/>
  <c r="E2336"/>
  <c r="F2336"/>
  <c r="B2337"/>
  <c r="W2337" s="1"/>
  <c r="C2337"/>
  <c r="D2337"/>
  <c r="E2337"/>
  <c r="F2337"/>
  <c r="B2338"/>
  <c r="C2338"/>
  <c r="D2338"/>
  <c r="E2338"/>
  <c r="F2338"/>
  <c r="B2339"/>
  <c r="C2339"/>
  <c r="D2339"/>
  <c r="E2339"/>
  <c r="F2339"/>
  <c r="B2340"/>
  <c r="W2340" s="1"/>
  <c r="C2340"/>
  <c r="D2340"/>
  <c r="E2340"/>
  <c r="F2340"/>
  <c r="B2341"/>
  <c r="W2341" s="1"/>
  <c r="C2341"/>
  <c r="D2341"/>
  <c r="E2341"/>
  <c r="F2341"/>
  <c r="B2342"/>
  <c r="C2342"/>
  <c r="D2342"/>
  <c r="E2342"/>
  <c r="F2342"/>
  <c r="B2343"/>
  <c r="C2343"/>
  <c r="D2343"/>
  <c r="E2343"/>
  <c r="F2343"/>
  <c r="B2344"/>
  <c r="W2344" s="1"/>
  <c r="C2344"/>
  <c r="D2344"/>
  <c r="E2344"/>
  <c r="F2344"/>
  <c r="B2345"/>
  <c r="W2345" s="1"/>
  <c r="C2345"/>
  <c r="D2345"/>
  <c r="E2345"/>
  <c r="F2345"/>
  <c r="B2346"/>
  <c r="C2346"/>
  <c r="D2346"/>
  <c r="E2346"/>
  <c r="F2346"/>
  <c r="B2347"/>
  <c r="C2347"/>
  <c r="D2347"/>
  <c r="E2347"/>
  <c r="F2347"/>
  <c r="B2348"/>
  <c r="W2348" s="1"/>
  <c r="C2348"/>
  <c r="D2348"/>
  <c r="E2348"/>
  <c r="F2348"/>
  <c r="B2349"/>
  <c r="W2349" s="1"/>
  <c r="C2349"/>
  <c r="D2349"/>
  <c r="E2349"/>
  <c r="F2349"/>
  <c r="B2350"/>
  <c r="C2350"/>
  <c r="D2350"/>
  <c r="E2350"/>
  <c r="F2350"/>
  <c r="B2351"/>
  <c r="C2351"/>
  <c r="D2351"/>
  <c r="E2351"/>
  <c r="F2351"/>
  <c r="B2352"/>
  <c r="W2352" s="1"/>
  <c r="C2352"/>
  <c r="D2352"/>
  <c r="E2352"/>
  <c r="F2352"/>
  <c r="B2353"/>
  <c r="W2353" s="1"/>
  <c r="C2353"/>
  <c r="D2353"/>
  <c r="E2353"/>
  <c r="F2353"/>
  <c r="B2354"/>
  <c r="C2354"/>
  <c r="D2354"/>
  <c r="E2354"/>
  <c r="F2354"/>
  <c r="B2355"/>
  <c r="C2355"/>
  <c r="D2355"/>
  <c r="E2355"/>
  <c r="F2355"/>
  <c r="B2356"/>
  <c r="W2356" s="1"/>
  <c r="C2356"/>
  <c r="D2356"/>
  <c r="E2356"/>
  <c r="F2356"/>
  <c r="B2357"/>
  <c r="W2357" s="1"/>
  <c r="C2357"/>
  <c r="D2357"/>
  <c r="E2357"/>
  <c r="F2357"/>
  <c r="B2358"/>
  <c r="C2358"/>
  <c r="D2358"/>
  <c r="E2358"/>
  <c r="F2358"/>
  <c r="B2359"/>
  <c r="C2359"/>
  <c r="D2359"/>
  <c r="E2359"/>
  <c r="F2359"/>
  <c r="B2360"/>
  <c r="W2360" s="1"/>
  <c r="C2360"/>
  <c r="D2360"/>
  <c r="E2360"/>
  <c r="F2360"/>
  <c r="B2361"/>
  <c r="W2361" s="1"/>
  <c r="C2361"/>
  <c r="D2361"/>
  <c r="E2361"/>
  <c r="F2361"/>
  <c r="B2362"/>
  <c r="C2362"/>
  <c r="D2362"/>
  <c r="E2362"/>
  <c r="F2362"/>
  <c r="B2363"/>
  <c r="C2363"/>
  <c r="D2363"/>
  <c r="E2363"/>
  <c r="F2363"/>
  <c r="B2364"/>
  <c r="W2364" s="1"/>
  <c r="C2364"/>
  <c r="D2364"/>
  <c r="E2364"/>
  <c r="F2364"/>
  <c r="B2365"/>
  <c r="W2365" s="1"/>
  <c r="C2365"/>
  <c r="D2365"/>
  <c r="E2365"/>
  <c r="F2365"/>
  <c r="B2366"/>
  <c r="C2366"/>
  <c r="D2366"/>
  <c r="E2366"/>
  <c r="F2366"/>
  <c r="B2367"/>
  <c r="C2367"/>
  <c r="D2367"/>
  <c r="E2367"/>
  <c r="F2367"/>
  <c r="B2368"/>
  <c r="W2368" s="1"/>
  <c r="C2368"/>
  <c r="D2368"/>
  <c r="E2368"/>
  <c r="F2368"/>
  <c r="B2369"/>
  <c r="W2369" s="1"/>
  <c r="C2369"/>
  <c r="D2369"/>
  <c r="E2369"/>
  <c r="F2369"/>
  <c r="B2370"/>
  <c r="C2370"/>
  <c r="D2370"/>
  <c r="E2370"/>
  <c r="F2370"/>
  <c r="B2371"/>
  <c r="C2371"/>
  <c r="D2371"/>
  <c r="E2371"/>
  <c r="F2371"/>
  <c r="B2372"/>
  <c r="W2372" s="1"/>
  <c r="C2372"/>
  <c r="D2372"/>
  <c r="E2372"/>
  <c r="F2372"/>
  <c r="B2373"/>
  <c r="W2373" s="1"/>
  <c r="C2373"/>
  <c r="D2373"/>
  <c r="E2373"/>
  <c r="F2373"/>
  <c r="B2374"/>
  <c r="C2374"/>
  <c r="D2374"/>
  <c r="E2374"/>
  <c r="F2374"/>
  <c r="B2375"/>
  <c r="C2375"/>
  <c r="D2375"/>
  <c r="E2375"/>
  <c r="F2375"/>
  <c r="B2376"/>
  <c r="W2376" s="1"/>
  <c r="C2376"/>
  <c r="D2376"/>
  <c r="E2376"/>
  <c r="F2376"/>
  <c r="B2377"/>
  <c r="W2377" s="1"/>
  <c r="C2377"/>
  <c r="D2377"/>
  <c r="E2377"/>
  <c r="F2377"/>
  <c r="B2378"/>
  <c r="C2378"/>
  <c r="D2378"/>
  <c r="E2378"/>
  <c r="F2378"/>
  <c r="B2379"/>
  <c r="C2379"/>
  <c r="D2379"/>
  <c r="E2379"/>
  <c r="F2379"/>
  <c r="B2380"/>
  <c r="W2380" s="1"/>
  <c r="C2380"/>
  <c r="D2380"/>
  <c r="E2380"/>
  <c r="F2380"/>
  <c r="B2381"/>
  <c r="W2381" s="1"/>
  <c r="C2381"/>
  <c r="D2381"/>
  <c r="E2381"/>
  <c r="F2381"/>
  <c r="B2382"/>
  <c r="C2382"/>
  <c r="D2382"/>
  <c r="E2382"/>
  <c r="F2382"/>
  <c r="B2383"/>
  <c r="C2383"/>
  <c r="D2383"/>
  <c r="E2383"/>
  <c r="F2383"/>
  <c r="B2384"/>
  <c r="W2384" s="1"/>
  <c r="C2384"/>
  <c r="D2384"/>
  <c r="E2384"/>
  <c r="F2384"/>
  <c r="B2385"/>
  <c r="W2385" s="1"/>
  <c r="C2385"/>
  <c r="D2385"/>
  <c r="E2385"/>
  <c r="F2385"/>
  <c r="B2386"/>
  <c r="C2386"/>
  <c r="D2386"/>
  <c r="E2386"/>
  <c r="F2386"/>
  <c r="B2387"/>
  <c r="C2387"/>
  <c r="D2387"/>
  <c r="E2387"/>
  <c r="F2387"/>
  <c r="B2388"/>
  <c r="W2388" s="1"/>
  <c r="C2388"/>
  <c r="D2388"/>
  <c r="E2388"/>
  <c r="F2388"/>
  <c r="B2389"/>
  <c r="W2389" s="1"/>
  <c r="C2389"/>
  <c r="D2389"/>
  <c r="E2389"/>
  <c r="F2389"/>
  <c r="B2390"/>
  <c r="C2390"/>
  <c r="D2390"/>
  <c r="E2390"/>
  <c r="F2390"/>
  <c r="B2391"/>
  <c r="C2391"/>
  <c r="D2391"/>
  <c r="E2391"/>
  <c r="F2391"/>
  <c r="B2392"/>
  <c r="W2392" s="1"/>
  <c r="C2392"/>
  <c r="D2392"/>
  <c r="E2392"/>
  <c r="F2392"/>
  <c r="B2393"/>
  <c r="W2393" s="1"/>
  <c r="C2393"/>
  <c r="D2393"/>
  <c r="E2393"/>
  <c r="F2393"/>
  <c r="B2394"/>
  <c r="C2394"/>
  <c r="D2394"/>
  <c r="E2394"/>
  <c r="F2394"/>
  <c r="B2395"/>
  <c r="C2395"/>
  <c r="D2395"/>
  <c r="E2395"/>
  <c r="F2395"/>
  <c r="B2396"/>
  <c r="W2396" s="1"/>
  <c r="C2396"/>
  <c r="D2396"/>
  <c r="E2396"/>
  <c r="F2396"/>
  <c r="B2397"/>
  <c r="W2397" s="1"/>
  <c r="C2397"/>
  <c r="D2397"/>
  <c r="E2397"/>
  <c r="F2397"/>
  <c r="B2398"/>
  <c r="C2398"/>
  <c r="D2398"/>
  <c r="E2398"/>
  <c r="F2398"/>
  <c r="B2399"/>
  <c r="C2399"/>
  <c r="D2399"/>
  <c r="E2399"/>
  <c r="F2399"/>
  <c r="B2400"/>
  <c r="W2400" s="1"/>
  <c r="C2400"/>
  <c r="D2400"/>
  <c r="E2400"/>
  <c r="F2400"/>
  <c r="B2401"/>
  <c r="W2401" s="1"/>
  <c r="C2401"/>
  <c r="D2401"/>
  <c r="E2401"/>
  <c r="F2401"/>
  <c r="B2402"/>
  <c r="C2402"/>
  <c r="D2402"/>
  <c r="E2402"/>
  <c r="F2402"/>
  <c r="B2403"/>
  <c r="C2403"/>
  <c r="D2403"/>
  <c r="E2403"/>
  <c r="F2403"/>
  <c r="B2404"/>
  <c r="W2404" s="1"/>
  <c r="C2404"/>
  <c r="D2404"/>
  <c r="E2404"/>
  <c r="F2404"/>
  <c r="B2405"/>
  <c r="W2405" s="1"/>
  <c r="C2405"/>
  <c r="D2405"/>
  <c r="E2405"/>
  <c r="F2405"/>
  <c r="B2406"/>
  <c r="C2406"/>
  <c r="D2406"/>
  <c r="E2406"/>
  <c r="F2406"/>
  <c r="B2407"/>
  <c r="C2407"/>
  <c r="D2407"/>
  <c r="E2407"/>
  <c r="F2407"/>
  <c r="B2408"/>
  <c r="W2408" s="1"/>
  <c r="C2408"/>
  <c r="D2408"/>
  <c r="E2408"/>
  <c r="F2408"/>
  <c r="B2409"/>
  <c r="W2409" s="1"/>
  <c r="C2409"/>
  <c r="D2409"/>
  <c r="E2409"/>
  <c r="F2409"/>
  <c r="B2410"/>
  <c r="C2410"/>
  <c r="D2410"/>
  <c r="E2410"/>
  <c r="F2410"/>
  <c r="B2411"/>
  <c r="C2411"/>
  <c r="D2411"/>
  <c r="E2411"/>
  <c r="F2411"/>
  <c r="B2412"/>
  <c r="W2412" s="1"/>
  <c r="C2412"/>
  <c r="D2412"/>
  <c r="E2412"/>
  <c r="F2412"/>
  <c r="B2413"/>
  <c r="W2413" s="1"/>
  <c r="C2413"/>
  <c r="D2413"/>
  <c r="E2413"/>
  <c r="F2413"/>
  <c r="B2414"/>
  <c r="C2414"/>
  <c r="D2414"/>
  <c r="E2414"/>
  <c r="F2414"/>
  <c r="B2415"/>
  <c r="C2415"/>
  <c r="D2415"/>
  <c r="E2415"/>
  <c r="F2415"/>
  <c r="B2416"/>
  <c r="W2416" s="1"/>
  <c r="C2416"/>
  <c r="D2416"/>
  <c r="E2416"/>
  <c r="F2416"/>
  <c r="B2417"/>
  <c r="W2417" s="1"/>
  <c r="C2417"/>
  <c r="D2417"/>
  <c r="E2417"/>
  <c r="F2417"/>
  <c r="B2418"/>
  <c r="C2418"/>
  <c r="D2418"/>
  <c r="E2418"/>
  <c r="F2418"/>
  <c r="B2419"/>
  <c r="C2419"/>
  <c r="D2419"/>
  <c r="E2419"/>
  <c r="F2419"/>
  <c r="B2420"/>
  <c r="W2420" s="1"/>
  <c r="C2420"/>
  <c r="D2420"/>
  <c r="E2420"/>
  <c r="F2420"/>
  <c r="B2421"/>
  <c r="W2421" s="1"/>
  <c r="C2421"/>
  <c r="D2421"/>
  <c r="E2421"/>
  <c r="F2421"/>
  <c r="B2422"/>
  <c r="C2422"/>
  <c r="D2422"/>
  <c r="E2422"/>
  <c r="F2422"/>
  <c r="B2423"/>
  <c r="C2423"/>
  <c r="D2423"/>
  <c r="E2423"/>
  <c r="F2423"/>
  <c r="B2424"/>
  <c r="W2424" s="1"/>
  <c r="C2424"/>
  <c r="D2424"/>
  <c r="E2424"/>
  <c r="F2424"/>
  <c r="B2425"/>
  <c r="W2425" s="1"/>
  <c r="C2425"/>
  <c r="D2425"/>
  <c r="E2425"/>
  <c r="F2425"/>
  <c r="B2426"/>
  <c r="C2426"/>
  <c r="D2426"/>
  <c r="E2426"/>
  <c r="F2426"/>
  <c r="B2427"/>
  <c r="C2427"/>
  <c r="D2427"/>
  <c r="E2427"/>
  <c r="F2427"/>
  <c r="B2428"/>
  <c r="W2428" s="1"/>
  <c r="C2428"/>
  <c r="D2428"/>
  <c r="E2428"/>
  <c r="F2428"/>
  <c r="B2429"/>
  <c r="W2429" s="1"/>
  <c r="C2429"/>
  <c r="D2429"/>
  <c r="E2429"/>
  <c r="F2429"/>
  <c r="B2430"/>
  <c r="C2430"/>
  <c r="D2430"/>
  <c r="E2430"/>
  <c r="F2430"/>
  <c r="B2431"/>
  <c r="C2431"/>
  <c r="D2431"/>
  <c r="E2431"/>
  <c r="F2431"/>
  <c r="B2432"/>
  <c r="W2432" s="1"/>
  <c r="C2432"/>
  <c r="D2432"/>
  <c r="E2432"/>
  <c r="F2432"/>
  <c r="B2433"/>
  <c r="W2433" s="1"/>
  <c r="C2433"/>
  <c r="D2433"/>
  <c r="E2433"/>
  <c r="F2433"/>
  <c r="B2434"/>
  <c r="C2434"/>
  <c r="D2434"/>
  <c r="E2434"/>
  <c r="F2434"/>
  <c r="B2435"/>
  <c r="C2435"/>
  <c r="D2435"/>
  <c r="E2435"/>
  <c r="F2435"/>
  <c r="B2436"/>
  <c r="W2436" s="1"/>
  <c r="C2436"/>
  <c r="D2436"/>
  <c r="E2436"/>
  <c r="F2436"/>
  <c r="B2437"/>
  <c r="W2437" s="1"/>
  <c r="C2437"/>
  <c r="D2437"/>
  <c r="E2437"/>
  <c r="F2437"/>
  <c r="B2438"/>
  <c r="C2438"/>
  <c r="D2438"/>
  <c r="E2438"/>
  <c r="F2438"/>
  <c r="B2439"/>
  <c r="C2439"/>
  <c r="D2439"/>
  <c r="E2439"/>
  <c r="F2439"/>
  <c r="B2440"/>
  <c r="W2440" s="1"/>
  <c r="C2440"/>
  <c r="D2440"/>
  <c r="E2440"/>
  <c r="F2440"/>
  <c r="B2441"/>
  <c r="W2441" s="1"/>
  <c r="C2441"/>
  <c r="D2441"/>
  <c r="E2441"/>
  <c r="F2441"/>
  <c r="B2442"/>
  <c r="C2442"/>
  <c r="D2442"/>
  <c r="E2442"/>
  <c r="F2442"/>
  <c r="B2443"/>
  <c r="C2443"/>
  <c r="D2443"/>
  <c r="E2443"/>
  <c r="F2443"/>
  <c r="B2444"/>
  <c r="W2444" s="1"/>
  <c r="C2444"/>
  <c r="D2444"/>
  <c r="E2444"/>
  <c r="F2444"/>
  <c r="B2445"/>
  <c r="W2445" s="1"/>
  <c r="C2445"/>
  <c r="D2445"/>
  <c r="E2445"/>
  <c r="F2445"/>
  <c r="B2446"/>
  <c r="C2446"/>
  <c r="D2446"/>
  <c r="E2446"/>
  <c r="F2446"/>
  <c r="B2447"/>
  <c r="C2447"/>
  <c r="D2447"/>
  <c r="E2447"/>
  <c r="F2447"/>
  <c r="B2448"/>
  <c r="W2448" s="1"/>
  <c r="C2448"/>
  <c r="D2448"/>
  <c r="E2448"/>
  <c r="F2448"/>
  <c r="B2449"/>
  <c r="W2449" s="1"/>
  <c r="C2449"/>
  <c r="D2449"/>
  <c r="E2449"/>
  <c r="F2449"/>
  <c r="B2450"/>
  <c r="C2450"/>
  <c r="D2450"/>
  <c r="E2450"/>
  <c r="F2450"/>
  <c r="B2451"/>
  <c r="C2451"/>
  <c r="D2451"/>
  <c r="E2451"/>
  <c r="F2451"/>
  <c r="B2452"/>
  <c r="W2452" s="1"/>
  <c r="C2452"/>
  <c r="D2452"/>
  <c r="E2452"/>
  <c r="F2452"/>
  <c r="B2453"/>
  <c r="W2453" s="1"/>
  <c r="C2453"/>
  <c r="D2453"/>
  <c r="E2453"/>
  <c r="F2453"/>
  <c r="B2454"/>
  <c r="C2454"/>
  <c r="D2454"/>
  <c r="E2454"/>
  <c r="F2454"/>
  <c r="B2455"/>
  <c r="C2455"/>
  <c r="D2455"/>
  <c r="E2455"/>
  <c r="F2455"/>
  <c r="B2456"/>
  <c r="W2456" s="1"/>
  <c r="C2456"/>
  <c r="D2456"/>
  <c r="E2456"/>
  <c r="F2456"/>
  <c r="B2457"/>
  <c r="W2457" s="1"/>
  <c r="C2457"/>
  <c r="D2457"/>
  <c r="E2457"/>
  <c r="F2457"/>
  <c r="B2458"/>
  <c r="C2458"/>
  <c r="D2458"/>
  <c r="E2458"/>
  <c r="F2458"/>
  <c r="B2459"/>
  <c r="C2459"/>
  <c r="D2459"/>
  <c r="E2459"/>
  <c r="F2459"/>
  <c r="B2460"/>
  <c r="W2460" s="1"/>
  <c r="C2460"/>
  <c r="D2460"/>
  <c r="E2460"/>
  <c r="F2460"/>
  <c r="B2461"/>
  <c r="W2461" s="1"/>
  <c r="C2461"/>
  <c r="D2461"/>
  <c r="E2461"/>
  <c r="F2461"/>
  <c r="B2462"/>
  <c r="C2462"/>
  <c r="D2462"/>
  <c r="E2462"/>
  <c r="F2462"/>
  <c r="B2463"/>
  <c r="C2463"/>
  <c r="D2463"/>
  <c r="E2463"/>
  <c r="F2463"/>
  <c r="B2464"/>
  <c r="W2464" s="1"/>
  <c r="C2464"/>
  <c r="D2464"/>
  <c r="E2464"/>
  <c r="F2464"/>
  <c r="B2465"/>
  <c r="W2465" s="1"/>
  <c r="C2465"/>
  <c r="D2465"/>
  <c r="E2465"/>
  <c r="F2465"/>
  <c r="B2466"/>
  <c r="C2466"/>
  <c r="D2466"/>
  <c r="E2466"/>
  <c r="F2466"/>
  <c r="B2467"/>
  <c r="C2467"/>
  <c r="D2467"/>
  <c r="E2467"/>
  <c r="F2467"/>
  <c r="B2468"/>
  <c r="W2468" s="1"/>
  <c r="C2468"/>
  <c r="D2468"/>
  <c r="E2468"/>
  <c r="F2468"/>
  <c r="B2469"/>
  <c r="W2469" s="1"/>
  <c r="C2469"/>
  <c r="D2469"/>
  <c r="E2469"/>
  <c r="F2469"/>
  <c r="B2470"/>
  <c r="C2470"/>
  <c r="D2470"/>
  <c r="E2470"/>
  <c r="F2470"/>
  <c r="B2471"/>
  <c r="C2471"/>
  <c r="D2471"/>
  <c r="E2471"/>
  <c r="F2471"/>
  <c r="B2472"/>
  <c r="W2472" s="1"/>
  <c r="C2472"/>
  <c r="D2472"/>
  <c r="E2472"/>
  <c r="F2472"/>
  <c r="B2473"/>
  <c r="W2473" s="1"/>
  <c r="C2473"/>
  <c r="D2473"/>
  <c r="E2473"/>
  <c r="F2473"/>
  <c r="B2474"/>
  <c r="C2474"/>
  <c r="D2474"/>
  <c r="E2474"/>
  <c r="F2474"/>
  <c r="B2475"/>
  <c r="C2475"/>
  <c r="D2475"/>
  <c r="E2475"/>
  <c r="F2475"/>
  <c r="B2476"/>
  <c r="W2476" s="1"/>
  <c r="C2476"/>
  <c r="D2476"/>
  <c r="E2476"/>
  <c r="F2476"/>
  <c r="B2477"/>
  <c r="W2477" s="1"/>
  <c r="C2477"/>
  <c r="D2477"/>
  <c r="E2477"/>
  <c r="F2477"/>
  <c r="B2478"/>
  <c r="C2478"/>
  <c r="D2478"/>
  <c r="E2478"/>
  <c r="F2478"/>
  <c r="B2479"/>
  <c r="C2479"/>
  <c r="D2479"/>
  <c r="E2479"/>
  <c r="F2479"/>
  <c r="B2480"/>
  <c r="W2480" s="1"/>
  <c r="C2480"/>
  <c r="D2480"/>
  <c r="E2480"/>
  <c r="F2480"/>
  <c r="B2481"/>
  <c r="W2481" s="1"/>
  <c r="C2481"/>
  <c r="D2481"/>
  <c r="E2481"/>
  <c r="F2481"/>
  <c r="B2482"/>
  <c r="C2482"/>
  <c r="D2482"/>
  <c r="E2482"/>
  <c r="F2482"/>
  <c r="B2483"/>
  <c r="C2483"/>
  <c r="D2483"/>
  <c r="E2483"/>
  <c r="F2483"/>
  <c r="B2484"/>
  <c r="W2484" s="1"/>
  <c r="C2484"/>
  <c r="D2484"/>
  <c r="E2484"/>
  <c r="F2484"/>
  <c r="B2485"/>
  <c r="W2485" s="1"/>
  <c r="C2485"/>
  <c r="D2485"/>
  <c r="E2485"/>
  <c r="F2485"/>
  <c r="B2486"/>
  <c r="C2486"/>
  <c r="D2486"/>
  <c r="E2486"/>
  <c r="F2486"/>
  <c r="B2487"/>
  <c r="C2487"/>
  <c r="D2487"/>
  <c r="E2487"/>
  <c r="F2487"/>
  <c r="B2488"/>
  <c r="W2488" s="1"/>
  <c r="C2488"/>
  <c r="D2488"/>
  <c r="E2488"/>
  <c r="F2488"/>
  <c r="B2489"/>
  <c r="W2489" s="1"/>
  <c r="C2489"/>
  <c r="D2489"/>
  <c r="E2489"/>
  <c r="F2489"/>
  <c r="B2490"/>
  <c r="C2490"/>
  <c r="D2490"/>
  <c r="E2490"/>
  <c r="F2490"/>
  <c r="B2491"/>
  <c r="C2491"/>
  <c r="D2491"/>
  <c r="E2491"/>
  <c r="F2491"/>
  <c r="B2492"/>
  <c r="W2492" s="1"/>
  <c r="C2492"/>
  <c r="D2492"/>
  <c r="E2492"/>
  <c r="F2492"/>
  <c r="B2493"/>
  <c r="W2493" s="1"/>
  <c r="C2493"/>
  <c r="D2493"/>
  <c r="E2493"/>
  <c r="F2493"/>
  <c r="B2494"/>
  <c r="C2494"/>
  <c r="D2494"/>
  <c r="E2494"/>
  <c r="F2494"/>
  <c r="B2495"/>
  <c r="C2495"/>
  <c r="D2495"/>
  <c r="E2495"/>
  <c r="F2495"/>
  <c r="B2496"/>
  <c r="W2496" s="1"/>
  <c r="C2496"/>
  <c r="D2496"/>
  <c r="E2496"/>
  <c r="F2496"/>
  <c r="B2497"/>
  <c r="W2497" s="1"/>
  <c r="C2497"/>
  <c r="D2497"/>
  <c r="E2497"/>
  <c r="F2497"/>
  <c r="B2498"/>
  <c r="C2498"/>
  <c r="D2498"/>
  <c r="E2498"/>
  <c r="F2498"/>
  <c r="B2499"/>
  <c r="C2499"/>
  <c r="D2499"/>
  <c r="E2499"/>
  <c r="F2499"/>
  <c r="B2500"/>
  <c r="W2500" s="1"/>
  <c r="C2500"/>
  <c r="D2500"/>
  <c r="E2500"/>
  <c r="F2500"/>
  <c r="B2501"/>
  <c r="W2501" s="1"/>
  <c r="C2501"/>
  <c r="D2501"/>
  <c r="E2501"/>
  <c r="F2501"/>
  <c r="B2502"/>
  <c r="C2502"/>
  <c r="D2502"/>
  <c r="E2502"/>
  <c r="F2502"/>
  <c r="B2503"/>
  <c r="C2503"/>
  <c r="D2503"/>
  <c r="E2503"/>
  <c r="F2503"/>
  <c r="B2504"/>
  <c r="W2504" s="1"/>
  <c r="C2504"/>
  <c r="D2504"/>
  <c r="E2504"/>
  <c r="F2504"/>
  <c r="B2505"/>
  <c r="W2505" s="1"/>
  <c r="C2505"/>
  <c r="D2505"/>
  <c r="E2505"/>
  <c r="F2505"/>
  <c r="B2506"/>
  <c r="C2506"/>
  <c r="D2506"/>
  <c r="E2506"/>
  <c r="F2506"/>
  <c r="B2507"/>
  <c r="C2507"/>
  <c r="D2507"/>
  <c r="E2507"/>
  <c r="F2507"/>
  <c r="B2508"/>
  <c r="W2508" s="1"/>
  <c r="C2508"/>
  <c r="D2508"/>
  <c r="E2508"/>
  <c r="F2508"/>
  <c r="B2509"/>
  <c r="W2509" s="1"/>
  <c r="C2509"/>
  <c r="D2509"/>
  <c r="E2509"/>
  <c r="F2509"/>
  <c r="B2510"/>
  <c r="C2510"/>
  <c r="D2510"/>
  <c r="E2510"/>
  <c r="F2510"/>
  <c r="B2511"/>
  <c r="C2511"/>
  <c r="D2511"/>
  <c r="E2511"/>
  <c r="F2511"/>
  <c r="B2512"/>
  <c r="W2512" s="1"/>
  <c r="C2512"/>
  <c r="D2512"/>
  <c r="E2512"/>
  <c r="F2512"/>
  <c r="B2513"/>
  <c r="W2513" s="1"/>
  <c r="C2513"/>
  <c r="D2513"/>
  <c r="E2513"/>
  <c r="F2513"/>
  <c r="B2514"/>
  <c r="C2514"/>
  <c r="D2514"/>
  <c r="E2514"/>
  <c r="F2514"/>
  <c r="B2515"/>
  <c r="C2515"/>
  <c r="D2515"/>
  <c r="E2515"/>
  <c r="F2515"/>
  <c r="B2516"/>
  <c r="W2516" s="1"/>
  <c r="C2516"/>
  <c r="D2516"/>
  <c r="E2516"/>
  <c r="F2516"/>
  <c r="B2517"/>
  <c r="W2517" s="1"/>
  <c r="C2517"/>
  <c r="D2517"/>
  <c r="E2517"/>
  <c r="F2517"/>
  <c r="B2518"/>
  <c r="C2518"/>
  <c r="D2518"/>
  <c r="E2518"/>
  <c r="F2518"/>
  <c r="B2519"/>
  <c r="C2519"/>
  <c r="D2519"/>
  <c r="E2519"/>
  <c r="F2519"/>
  <c r="B2520"/>
  <c r="W2520" s="1"/>
  <c r="C2520"/>
  <c r="D2520"/>
  <c r="E2520"/>
  <c r="F2520"/>
  <c r="B2521"/>
  <c r="W2521" s="1"/>
  <c r="C2521"/>
  <c r="D2521"/>
  <c r="E2521"/>
  <c r="F2521"/>
  <c r="B2522"/>
  <c r="C2522"/>
  <c r="D2522"/>
  <c r="E2522"/>
  <c r="F2522"/>
  <c r="B2523"/>
  <c r="C2523"/>
  <c r="D2523"/>
  <c r="E2523"/>
  <c r="F2523"/>
  <c r="B2524"/>
  <c r="W2524" s="1"/>
  <c r="C2524"/>
  <c r="D2524"/>
  <c r="E2524"/>
  <c r="F2524"/>
  <c r="B2525"/>
  <c r="W2525" s="1"/>
  <c r="C2525"/>
  <c r="D2525"/>
  <c r="E2525"/>
  <c r="F2525"/>
  <c r="B2526"/>
  <c r="C2526"/>
  <c r="D2526"/>
  <c r="E2526"/>
  <c r="F2526"/>
  <c r="B2527"/>
  <c r="C2527"/>
  <c r="D2527"/>
  <c r="E2527"/>
  <c r="F2527"/>
  <c r="B2528"/>
  <c r="W2528" s="1"/>
  <c r="C2528"/>
  <c r="D2528"/>
  <c r="E2528"/>
  <c r="F2528"/>
  <c r="B2529"/>
  <c r="W2529" s="1"/>
  <c r="C2529"/>
  <c r="D2529"/>
  <c r="E2529"/>
  <c r="F2529"/>
  <c r="B2530"/>
  <c r="C2530"/>
  <c r="D2530"/>
  <c r="E2530"/>
  <c r="F2530"/>
  <c r="B2531"/>
  <c r="C2531"/>
  <c r="D2531"/>
  <c r="E2531"/>
  <c r="F2531"/>
  <c r="B2532"/>
  <c r="W2532" s="1"/>
  <c r="C2532"/>
  <c r="D2532"/>
  <c r="E2532"/>
  <c r="F2532"/>
  <c r="B2533"/>
  <c r="W2533" s="1"/>
  <c r="C2533"/>
  <c r="D2533"/>
  <c r="E2533"/>
  <c r="F2533"/>
  <c r="B2534"/>
  <c r="C2534"/>
  <c r="D2534"/>
  <c r="E2534"/>
  <c r="F2534"/>
  <c r="B2535"/>
  <c r="C2535"/>
  <c r="D2535"/>
  <c r="E2535"/>
  <c r="F2535"/>
  <c r="B2536"/>
  <c r="W2536" s="1"/>
  <c r="C2536"/>
  <c r="D2536"/>
  <c r="E2536"/>
  <c r="F2536"/>
  <c r="B2537"/>
  <c r="W2537" s="1"/>
  <c r="C2537"/>
  <c r="D2537"/>
  <c r="E2537"/>
  <c r="F2537"/>
  <c r="B2538"/>
  <c r="C2538"/>
  <c r="D2538"/>
  <c r="E2538"/>
  <c r="F2538"/>
  <c r="B2539"/>
  <c r="C2539"/>
  <c r="D2539"/>
  <c r="E2539"/>
  <c r="F2539"/>
  <c r="B2540"/>
  <c r="W2540" s="1"/>
  <c r="C2540"/>
  <c r="D2540"/>
  <c r="E2540"/>
  <c r="F2540"/>
  <c r="B2541"/>
  <c r="W2541" s="1"/>
  <c r="C2541"/>
  <c r="D2541"/>
  <c r="E2541"/>
  <c r="F2541"/>
  <c r="B2542"/>
  <c r="C2542"/>
  <c r="D2542"/>
  <c r="E2542"/>
  <c r="F2542"/>
  <c r="B2543"/>
  <c r="C2543"/>
  <c r="D2543"/>
  <c r="E2543"/>
  <c r="F2543"/>
  <c r="B2544"/>
  <c r="W2544" s="1"/>
  <c r="C2544"/>
  <c r="D2544"/>
  <c r="E2544"/>
  <c r="F2544"/>
  <c r="B2545"/>
  <c r="W2545" s="1"/>
  <c r="C2545"/>
  <c r="D2545"/>
  <c r="E2545"/>
  <c r="F2545"/>
  <c r="B2546"/>
  <c r="C2546"/>
  <c r="D2546"/>
  <c r="E2546"/>
  <c r="F2546"/>
  <c r="B2547"/>
  <c r="C2547"/>
  <c r="D2547"/>
  <c r="E2547"/>
  <c r="F2547"/>
  <c r="B2548"/>
  <c r="W2548" s="1"/>
  <c r="C2548"/>
  <c r="D2548"/>
  <c r="E2548"/>
  <c r="F2548"/>
  <c r="B2549"/>
  <c r="W2549" s="1"/>
  <c r="C2549"/>
  <c r="D2549"/>
  <c r="E2549"/>
  <c r="F2549"/>
  <c r="B2550"/>
  <c r="C2550"/>
  <c r="D2550"/>
  <c r="E2550"/>
  <c r="F2550"/>
  <c r="B2551"/>
  <c r="C2551"/>
  <c r="D2551"/>
  <c r="E2551"/>
  <c r="F2551"/>
  <c r="B2552"/>
  <c r="W2552" s="1"/>
  <c r="C2552"/>
  <c r="D2552"/>
  <c r="E2552"/>
  <c r="F2552"/>
  <c r="B2553"/>
  <c r="W2553" s="1"/>
  <c r="C2553"/>
  <c r="D2553"/>
  <c r="E2553"/>
  <c r="F2553"/>
  <c r="B2554"/>
  <c r="C2554"/>
  <c r="D2554"/>
  <c r="E2554"/>
  <c r="F2554"/>
  <c r="B2555"/>
  <c r="C2555"/>
  <c r="D2555"/>
  <c r="E2555"/>
  <c r="F2555"/>
  <c r="B2556"/>
  <c r="W2556" s="1"/>
  <c r="C2556"/>
  <c r="D2556"/>
  <c r="E2556"/>
  <c r="F2556"/>
  <c r="B2557"/>
  <c r="W2557" s="1"/>
  <c r="C2557"/>
  <c r="D2557"/>
  <c r="E2557"/>
  <c r="F2557"/>
  <c r="B2558"/>
  <c r="C2558"/>
  <c r="D2558"/>
  <c r="E2558"/>
  <c r="F2558"/>
  <c r="B2559"/>
  <c r="C2559"/>
  <c r="D2559"/>
  <c r="E2559"/>
  <c r="F2559"/>
  <c r="B2560"/>
  <c r="W2560" s="1"/>
  <c r="C2560"/>
  <c r="D2560"/>
  <c r="E2560"/>
  <c r="F2560"/>
  <c r="B2561"/>
  <c r="W2561" s="1"/>
  <c r="C2561"/>
  <c r="D2561"/>
  <c r="E2561"/>
  <c r="F2561"/>
  <c r="B2562"/>
  <c r="C2562"/>
  <c r="D2562"/>
  <c r="E2562"/>
  <c r="F2562"/>
  <c r="B2563"/>
  <c r="C2563"/>
  <c r="D2563"/>
  <c r="E2563"/>
  <c r="F2563"/>
  <c r="B2564"/>
  <c r="W2564" s="1"/>
  <c r="C2564"/>
  <c r="D2564"/>
  <c r="E2564"/>
  <c r="F2564"/>
  <c r="B2565"/>
  <c r="W2565" s="1"/>
  <c r="C2565"/>
  <c r="D2565"/>
  <c r="E2565"/>
  <c r="F2565"/>
  <c r="B2566"/>
  <c r="C2566"/>
  <c r="D2566"/>
  <c r="E2566"/>
  <c r="F2566"/>
  <c r="B2567"/>
  <c r="C2567"/>
  <c r="D2567"/>
  <c r="E2567"/>
  <c r="F2567"/>
  <c r="B2568"/>
  <c r="W2568" s="1"/>
  <c r="C2568"/>
  <c r="D2568"/>
  <c r="E2568"/>
  <c r="F2568"/>
  <c r="B2569"/>
  <c r="W2569" s="1"/>
  <c r="C2569"/>
  <c r="D2569"/>
  <c r="E2569"/>
  <c r="F2569"/>
  <c r="B2570"/>
  <c r="C2570"/>
  <c r="D2570"/>
  <c r="E2570"/>
  <c r="F2570"/>
  <c r="B2571"/>
  <c r="C2571"/>
  <c r="D2571"/>
  <c r="E2571"/>
  <c r="F2571"/>
  <c r="B2572"/>
  <c r="W2572" s="1"/>
  <c r="C2572"/>
  <c r="D2572"/>
  <c r="E2572"/>
  <c r="F2572"/>
  <c r="B2573"/>
  <c r="W2573" s="1"/>
  <c r="C2573"/>
  <c r="D2573"/>
  <c r="E2573"/>
  <c r="F2573"/>
  <c r="B2574"/>
  <c r="C2574"/>
  <c r="D2574"/>
  <c r="E2574"/>
  <c r="F2574"/>
  <c r="B2575"/>
  <c r="C2575"/>
  <c r="D2575"/>
  <c r="E2575"/>
  <c r="F2575"/>
  <c r="B2576"/>
  <c r="W2576" s="1"/>
  <c r="C2576"/>
  <c r="D2576"/>
  <c r="E2576"/>
  <c r="F2576"/>
  <c r="B2577"/>
  <c r="W2577" s="1"/>
  <c r="C2577"/>
  <c r="D2577"/>
  <c r="E2577"/>
  <c r="F2577"/>
  <c r="B2578"/>
  <c r="C2578"/>
  <c r="D2578"/>
  <c r="E2578"/>
  <c r="F2578"/>
  <c r="B2579"/>
  <c r="C2579"/>
  <c r="D2579"/>
  <c r="E2579"/>
  <c r="F2579"/>
  <c r="B2580"/>
  <c r="W2580" s="1"/>
  <c r="C2580"/>
  <c r="D2580"/>
  <c r="E2580"/>
  <c r="F2580"/>
  <c r="B2581"/>
  <c r="W2581" s="1"/>
  <c r="C2581"/>
  <c r="D2581"/>
  <c r="E2581"/>
  <c r="F2581"/>
  <c r="B2582"/>
  <c r="C2582"/>
  <c r="D2582"/>
  <c r="E2582"/>
  <c r="F2582"/>
  <c r="B2583"/>
  <c r="C2583"/>
  <c r="D2583"/>
  <c r="E2583"/>
  <c r="F2583"/>
  <c r="B2584"/>
  <c r="W2584" s="1"/>
  <c r="C2584"/>
  <c r="D2584"/>
  <c r="E2584"/>
  <c r="F2584"/>
  <c r="B2585"/>
  <c r="W2585" s="1"/>
  <c r="C2585"/>
  <c r="D2585"/>
  <c r="E2585"/>
  <c r="F2585"/>
  <c r="B2586"/>
  <c r="C2586"/>
  <c r="D2586"/>
  <c r="E2586"/>
  <c r="F2586"/>
  <c r="B2587"/>
  <c r="C2587"/>
  <c r="D2587"/>
  <c r="E2587"/>
  <c r="F2587"/>
  <c r="B2588"/>
  <c r="W2588" s="1"/>
  <c r="C2588"/>
  <c r="D2588"/>
  <c r="E2588"/>
  <c r="F2588"/>
  <c r="B2589"/>
  <c r="W2589" s="1"/>
  <c r="C2589"/>
  <c r="D2589"/>
  <c r="E2589"/>
  <c r="F2589"/>
  <c r="B2590"/>
  <c r="C2590"/>
  <c r="D2590"/>
  <c r="E2590"/>
  <c r="F2590"/>
  <c r="B2591"/>
  <c r="C2591"/>
  <c r="D2591"/>
  <c r="E2591"/>
  <c r="F2591"/>
  <c r="B2592"/>
  <c r="W2592" s="1"/>
  <c r="C2592"/>
  <c r="D2592"/>
  <c r="E2592"/>
  <c r="F2592"/>
  <c r="B2593"/>
  <c r="W2593" s="1"/>
  <c r="C2593"/>
  <c r="D2593"/>
  <c r="E2593"/>
  <c r="F2593"/>
  <c r="B2594"/>
  <c r="C2594"/>
  <c r="D2594"/>
  <c r="E2594"/>
  <c r="F2594"/>
  <c r="B2595"/>
  <c r="C2595"/>
  <c r="D2595"/>
  <c r="E2595"/>
  <c r="F2595"/>
  <c r="B2596"/>
  <c r="W2596" s="1"/>
  <c r="C2596"/>
  <c r="D2596"/>
  <c r="E2596"/>
  <c r="F2596"/>
  <c r="B2597"/>
  <c r="W2597" s="1"/>
  <c r="C2597"/>
  <c r="D2597"/>
  <c r="E2597"/>
  <c r="F2597"/>
  <c r="B2598"/>
  <c r="C2598"/>
  <c r="D2598"/>
  <c r="E2598"/>
  <c r="F2598"/>
  <c r="B2599"/>
  <c r="C2599"/>
  <c r="D2599"/>
  <c r="E2599"/>
  <c r="F2599"/>
  <c r="B2600"/>
  <c r="W2600" s="1"/>
  <c r="C2600"/>
  <c r="D2600"/>
  <c r="E2600"/>
  <c r="F2600"/>
  <c r="B2601"/>
  <c r="W2601" s="1"/>
  <c r="C2601"/>
  <c r="D2601"/>
  <c r="E2601"/>
  <c r="F2601"/>
  <c r="B2602"/>
  <c r="C2602"/>
  <c r="D2602"/>
  <c r="E2602"/>
  <c r="F2602"/>
  <c r="B2603"/>
  <c r="C2603"/>
  <c r="D2603"/>
  <c r="E2603"/>
  <c r="F2603"/>
  <c r="B2604"/>
  <c r="W2604" s="1"/>
  <c r="C2604"/>
  <c r="D2604"/>
  <c r="E2604"/>
  <c r="F2604"/>
  <c r="B2605"/>
  <c r="W2605" s="1"/>
  <c r="C2605"/>
  <c r="D2605"/>
  <c r="E2605"/>
  <c r="F2605"/>
  <c r="B2606"/>
  <c r="C2606"/>
  <c r="D2606"/>
  <c r="E2606"/>
  <c r="F2606"/>
  <c r="B2607"/>
  <c r="C2607"/>
  <c r="D2607"/>
  <c r="E2607"/>
  <c r="F2607"/>
  <c r="B2608"/>
  <c r="W2608" s="1"/>
  <c r="C2608"/>
  <c r="D2608"/>
  <c r="E2608"/>
  <c r="F2608"/>
  <c r="B2609"/>
  <c r="W2609" s="1"/>
  <c r="C2609"/>
  <c r="D2609"/>
  <c r="E2609"/>
  <c r="F2609"/>
  <c r="B2610"/>
  <c r="C2610"/>
  <c r="D2610"/>
  <c r="E2610"/>
  <c r="F2610"/>
  <c r="B2611"/>
  <c r="C2611"/>
  <c r="D2611"/>
  <c r="E2611"/>
  <c r="F2611"/>
  <c r="B2612"/>
  <c r="W2612" s="1"/>
  <c r="C2612"/>
  <c r="D2612"/>
  <c r="E2612"/>
  <c r="F2612"/>
  <c r="B2613"/>
  <c r="W2613" s="1"/>
  <c r="C2613"/>
  <c r="D2613"/>
  <c r="E2613"/>
  <c r="F2613"/>
  <c r="B2614"/>
  <c r="C2614"/>
  <c r="D2614"/>
  <c r="E2614"/>
  <c r="F2614"/>
  <c r="B2615"/>
  <c r="C2615"/>
  <c r="D2615"/>
  <c r="E2615"/>
  <c r="F2615"/>
  <c r="B2616"/>
  <c r="W2616" s="1"/>
  <c r="C2616"/>
  <c r="D2616"/>
  <c r="E2616"/>
  <c r="F2616"/>
  <c r="B2617"/>
  <c r="W2617" s="1"/>
  <c r="C2617"/>
  <c r="D2617"/>
  <c r="E2617"/>
  <c r="F2617"/>
  <c r="B2618"/>
  <c r="C2618"/>
  <c r="D2618"/>
  <c r="E2618"/>
  <c r="F2618"/>
  <c r="B2619"/>
  <c r="C2619"/>
  <c r="D2619"/>
  <c r="E2619"/>
  <c r="F2619"/>
  <c r="B2620"/>
  <c r="W2620" s="1"/>
  <c r="C2620"/>
  <c r="D2620"/>
  <c r="E2620"/>
  <c r="F2620"/>
  <c r="B2621"/>
  <c r="W2621" s="1"/>
  <c r="C2621"/>
  <c r="D2621"/>
  <c r="E2621"/>
  <c r="F2621"/>
  <c r="B2622"/>
  <c r="C2622"/>
  <c r="D2622"/>
  <c r="E2622"/>
  <c r="F2622"/>
  <c r="B2623"/>
  <c r="C2623"/>
  <c r="D2623"/>
  <c r="E2623"/>
  <c r="F2623"/>
  <c r="B2624"/>
  <c r="W2624" s="1"/>
  <c r="C2624"/>
  <c r="D2624"/>
  <c r="E2624"/>
  <c r="F2624"/>
  <c r="B2625"/>
  <c r="W2625" s="1"/>
  <c r="C2625"/>
  <c r="D2625"/>
  <c r="E2625"/>
  <c r="F2625"/>
  <c r="B2626"/>
  <c r="C2626"/>
  <c r="D2626"/>
  <c r="E2626"/>
  <c r="F2626"/>
  <c r="B2627"/>
  <c r="C2627"/>
  <c r="D2627"/>
  <c r="E2627"/>
  <c r="F2627"/>
  <c r="B2628"/>
  <c r="W2628" s="1"/>
  <c r="C2628"/>
  <c r="D2628"/>
  <c r="E2628"/>
  <c r="F2628"/>
  <c r="B2629"/>
  <c r="W2629" s="1"/>
  <c r="C2629"/>
  <c r="D2629"/>
  <c r="E2629"/>
  <c r="F2629"/>
  <c r="B2630"/>
  <c r="C2630"/>
  <c r="D2630"/>
  <c r="E2630"/>
  <c r="F2630"/>
  <c r="B2631"/>
  <c r="C2631"/>
  <c r="D2631"/>
  <c r="E2631"/>
  <c r="F2631"/>
  <c r="B2632"/>
  <c r="W2632" s="1"/>
  <c r="C2632"/>
  <c r="D2632"/>
  <c r="E2632"/>
  <c r="F2632"/>
  <c r="B2633"/>
  <c r="W2633" s="1"/>
  <c r="C2633"/>
  <c r="D2633"/>
  <c r="E2633"/>
  <c r="F2633"/>
  <c r="B2634"/>
  <c r="C2634"/>
  <c r="D2634"/>
  <c r="E2634"/>
  <c r="F2634"/>
  <c r="B2635"/>
  <c r="C2635"/>
  <c r="D2635"/>
  <c r="E2635"/>
  <c r="F2635"/>
  <c r="B2636"/>
  <c r="W2636" s="1"/>
  <c r="C2636"/>
  <c r="D2636"/>
  <c r="E2636"/>
  <c r="F2636"/>
  <c r="B2637"/>
  <c r="W2637" s="1"/>
  <c r="C2637"/>
  <c r="D2637"/>
  <c r="E2637"/>
  <c r="F2637"/>
  <c r="B2638"/>
  <c r="C2638"/>
  <c r="D2638"/>
  <c r="E2638"/>
  <c r="F2638"/>
  <c r="B2639"/>
  <c r="C2639"/>
  <c r="D2639"/>
  <c r="E2639"/>
  <c r="F2639"/>
  <c r="B2640"/>
  <c r="W2640" s="1"/>
  <c r="C2640"/>
  <c r="D2640"/>
  <c r="E2640"/>
  <c r="F2640"/>
  <c r="B2641"/>
  <c r="W2641" s="1"/>
  <c r="C2641"/>
  <c r="D2641"/>
  <c r="E2641"/>
  <c r="F2641"/>
  <c r="B2642"/>
  <c r="C2642"/>
  <c r="D2642"/>
  <c r="E2642"/>
  <c r="F2642"/>
  <c r="B2643"/>
  <c r="C2643"/>
  <c r="D2643"/>
  <c r="E2643"/>
  <c r="F2643"/>
  <c r="B2644"/>
  <c r="W2644" s="1"/>
  <c r="C2644"/>
  <c r="D2644"/>
  <c r="E2644"/>
  <c r="F2644"/>
  <c r="B2645"/>
  <c r="W2645" s="1"/>
  <c r="C2645"/>
  <c r="D2645"/>
  <c r="E2645"/>
  <c r="F2645"/>
  <c r="B2646"/>
  <c r="C2646"/>
  <c r="D2646"/>
  <c r="E2646"/>
  <c r="F2646"/>
  <c r="B2647"/>
  <c r="C2647"/>
  <c r="D2647"/>
  <c r="E2647"/>
  <c r="F2647"/>
  <c r="B2648"/>
  <c r="W2648" s="1"/>
  <c r="C2648"/>
  <c r="D2648"/>
  <c r="E2648"/>
  <c r="F2648"/>
  <c r="B2649"/>
  <c r="W2649" s="1"/>
  <c r="C2649"/>
  <c r="D2649"/>
  <c r="E2649"/>
  <c r="F2649"/>
  <c r="B2650"/>
  <c r="C2650"/>
  <c r="D2650"/>
  <c r="E2650"/>
  <c r="F2650"/>
  <c r="B2651"/>
  <c r="C2651"/>
  <c r="D2651"/>
  <c r="E2651"/>
  <c r="F2651"/>
  <c r="B2652"/>
  <c r="W2652" s="1"/>
  <c r="C2652"/>
  <c r="D2652"/>
  <c r="E2652"/>
  <c r="F2652"/>
  <c r="B2653"/>
  <c r="W2653" s="1"/>
  <c r="C2653"/>
  <c r="D2653"/>
  <c r="E2653"/>
  <c r="F2653"/>
  <c r="B2654"/>
  <c r="C2654"/>
  <c r="D2654"/>
  <c r="E2654"/>
  <c r="F2654"/>
  <c r="B2655"/>
  <c r="C2655"/>
  <c r="D2655"/>
  <c r="E2655"/>
  <c r="F2655"/>
  <c r="B2656"/>
  <c r="W2656" s="1"/>
  <c r="C2656"/>
  <c r="D2656"/>
  <c r="E2656"/>
  <c r="F2656"/>
  <c r="B2657"/>
  <c r="W2657" s="1"/>
  <c r="C2657"/>
  <c r="D2657"/>
  <c r="E2657"/>
  <c r="F2657"/>
  <c r="B2658"/>
  <c r="C2658"/>
  <c r="D2658"/>
  <c r="E2658"/>
  <c r="F2658"/>
  <c r="B2659"/>
  <c r="C2659"/>
  <c r="D2659"/>
  <c r="E2659"/>
  <c r="F2659"/>
  <c r="B2660"/>
  <c r="W2660" s="1"/>
  <c r="C2660"/>
  <c r="D2660"/>
  <c r="E2660"/>
  <c r="F2660"/>
  <c r="B2661"/>
  <c r="W2661" s="1"/>
  <c r="C2661"/>
  <c r="D2661"/>
  <c r="E2661"/>
  <c r="F2661"/>
  <c r="B2662"/>
  <c r="C2662"/>
  <c r="D2662"/>
  <c r="E2662"/>
  <c r="F2662"/>
  <c r="B2663"/>
  <c r="C2663"/>
  <c r="D2663"/>
  <c r="E2663"/>
  <c r="F2663"/>
  <c r="B2664"/>
  <c r="W2664" s="1"/>
  <c r="C2664"/>
  <c r="D2664"/>
  <c r="E2664"/>
  <c r="F2664"/>
  <c r="B2665"/>
  <c r="W2665" s="1"/>
  <c r="C2665"/>
  <c r="D2665"/>
  <c r="E2665"/>
  <c r="F2665"/>
  <c r="B2666"/>
  <c r="C2666"/>
  <c r="D2666"/>
  <c r="E2666"/>
  <c r="F2666"/>
  <c r="B2667"/>
  <c r="C2667"/>
  <c r="D2667"/>
  <c r="E2667"/>
  <c r="F2667"/>
  <c r="B2668"/>
  <c r="W2668" s="1"/>
  <c r="C2668"/>
  <c r="D2668"/>
  <c r="E2668"/>
  <c r="F2668"/>
  <c r="B2669"/>
  <c r="W2669" s="1"/>
  <c r="C2669"/>
  <c r="D2669"/>
  <c r="E2669"/>
  <c r="F2669"/>
  <c r="B2670"/>
  <c r="C2670"/>
  <c r="D2670"/>
  <c r="E2670"/>
  <c r="F2670"/>
  <c r="B2671"/>
  <c r="C2671"/>
  <c r="D2671"/>
  <c r="E2671"/>
  <c r="F2671"/>
  <c r="B2672"/>
  <c r="W2672" s="1"/>
  <c r="C2672"/>
  <c r="D2672"/>
  <c r="E2672"/>
  <c r="F2672"/>
  <c r="B2673"/>
  <c r="W2673" s="1"/>
  <c r="C2673"/>
  <c r="D2673"/>
  <c r="E2673"/>
  <c r="F2673"/>
  <c r="B2674"/>
  <c r="C2674"/>
  <c r="D2674"/>
  <c r="E2674"/>
  <c r="F2674"/>
  <c r="B2675"/>
  <c r="C2675"/>
  <c r="D2675"/>
  <c r="E2675"/>
  <c r="F2675"/>
  <c r="B2676"/>
  <c r="W2676" s="1"/>
  <c r="C2676"/>
  <c r="D2676"/>
  <c r="E2676"/>
  <c r="F2676"/>
  <c r="B2677"/>
  <c r="W2677" s="1"/>
  <c r="C2677"/>
  <c r="D2677"/>
  <c r="E2677"/>
  <c r="F2677"/>
  <c r="B2678"/>
  <c r="C2678"/>
  <c r="D2678"/>
  <c r="E2678"/>
  <c r="F2678"/>
  <c r="B2679"/>
  <c r="C2679"/>
  <c r="D2679"/>
  <c r="E2679"/>
  <c r="F2679"/>
  <c r="B2680"/>
  <c r="W2680" s="1"/>
  <c r="C2680"/>
  <c r="D2680"/>
  <c r="E2680"/>
  <c r="F2680"/>
  <c r="B2681"/>
  <c r="W2681" s="1"/>
  <c r="C2681"/>
  <c r="D2681"/>
  <c r="E2681"/>
  <c r="F2681"/>
  <c r="B2682"/>
  <c r="C2682"/>
  <c r="D2682"/>
  <c r="E2682"/>
  <c r="F2682"/>
  <c r="B2683"/>
  <c r="C2683"/>
  <c r="D2683"/>
  <c r="E2683"/>
  <c r="F2683"/>
  <c r="B2684"/>
  <c r="W2684" s="1"/>
  <c r="C2684"/>
  <c r="D2684"/>
  <c r="E2684"/>
  <c r="F2684"/>
  <c r="B2685"/>
  <c r="W2685" s="1"/>
  <c r="C2685"/>
  <c r="D2685"/>
  <c r="E2685"/>
  <c r="F2685"/>
  <c r="B2686"/>
  <c r="C2686"/>
  <c r="D2686"/>
  <c r="E2686"/>
  <c r="F2686"/>
  <c r="B2687"/>
  <c r="C2687"/>
  <c r="D2687"/>
  <c r="E2687"/>
  <c r="F2687"/>
  <c r="B2688"/>
  <c r="W2688" s="1"/>
  <c r="C2688"/>
  <c r="D2688"/>
  <c r="E2688"/>
  <c r="F2688"/>
  <c r="B2689"/>
  <c r="W2689" s="1"/>
  <c r="C2689"/>
  <c r="D2689"/>
  <c r="E2689"/>
  <c r="F2689"/>
  <c r="B2690"/>
  <c r="C2690"/>
  <c r="D2690"/>
  <c r="E2690"/>
  <c r="F2690"/>
  <c r="B2691"/>
  <c r="C2691"/>
  <c r="D2691"/>
  <c r="E2691"/>
  <c r="F2691"/>
  <c r="B2692"/>
  <c r="W2692" s="1"/>
  <c r="C2692"/>
  <c r="D2692"/>
  <c r="E2692"/>
  <c r="F2692"/>
  <c r="B2693"/>
  <c r="W2693" s="1"/>
  <c r="C2693"/>
  <c r="D2693"/>
  <c r="E2693"/>
  <c r="F2693"/>
  <c r="B2694"/>
  <c r="C2694"/>
  <c r="D2694"/>
  <c r="E2694"/>
  <c r="F2694"/>
  <c r="B2695"/>
  <c r="C2695"/>
  <c r="D2695"/>
  <c r="E2695"/>
  <c r="F2695"/>
  <c r="B2696"/>
  <c r="W2696" s="1"/>
  <c r="C2696"/>
  <c r="D2696"/>
  <c r="E2696"/>
  <c r="F2696"/>
  <c r="B2697"/>
  <c r="W2697" s="1"/>
  <c r="C2697"/>
  <c r="D2697"/>
  <c r="E2697"/>
  <c r="F2697"/>
  <c r="B2698"/>
  <c r="C2698"/>
  <c r="D2698"/>
  <c r="E2698"/>
  <c r="F2698"/>
  <c r="B2699"/>
  <c r="C2699"/>
  <c r="D2699"/>
  <c r="E2699"/>
  <c r="F2699"/>
  <c r="B2700"/>
  <c r="W2700" s="1"/>
  <c r="C2700"/>
  <c r="D2700"/>
  <c r="E2700"/>
  <c r="F2700"/>
  <c r="B2701"/>
  <c r="W2701" s="1"/>
  <c r="C2701"/>
  <c r="D2701"/>
  <c r="E2701"/>
  <c r="F2701"/>
  <c r="B2702"/>
  <c r="C2702"/>
  <c r="D2702"/>
  <c r="E2702"/>
  <c r="F2702"/>
  <c r="B2703"/>
  <c r="C2703"/>
  <c r="D2703"/>
  <c r="E2703"/>
  <c r="F2703"/>
  <c r="B2704"/>
  <c r="W2704" s="1"/>
  <c r="C2704"/>
  <c r="D2704"/>
  <c r="E2704"/>
  <c r="F2704"/>
  <c r="B2705"/>
  <c r="W2705" s="1"/>
  <c r="C2705"/>
  <c r="D2705"/>
  <c r="E2705"/>
  <c r="F2705"/>
  <c r="B2706"/>
  <c r="C2706"/>
  <c r="D2706"/>
  <c r="E2706"/>
  <c r="F2706"/>
  <c r="B2707"/>
  <c r="C2707"/>
  <c r="D2707"/>
  <c r="E2707"/>
  <c r="F2707"/>
  <c r="B2708"/>
  <c r="W2708" s="1"/>
  <c r="C2708"/>
  <c r="D2708"/>
  <c r="E2708"/>
  <c r="F2708"/>
  <c r="B2709"/>
  <c r="W2709" s="1"/>
  <c r="C2709"/>
  <c r="D2709"/>
  <c r="E2709"/>
  <c r="F2709"/>
  <c r="B2710"/>
  <c r="C2710"/>
  <c r="D2710"/>
  <c r="E2710"/>
  <c r="F2710"/>
  <c r="B2711"/>
  <c r="C2711"/>
  <c r="D2711"/>
  <c r="E2711"/>
  <c r="F2711"/>
  <c r="B2712"/>
  <c r="W2712" s="1"/>
  <c r="C2712"/>
  <c r="D2712"/>
  <c r="E2712"/>
  <c r="F2712"/>
  <c r="B2713"/>
  <c r="W2713" s="1"/>
  <c r="C2713"/>
  <c r="D2713"/>
  <c r="E2713"/>
  <c r="F2713"/>
  <c r="B2714"/>
  <c r="C2714"/>
  <c r="D2714"/>
  <c r="E2714"/>
  <c r="F2714"/>
  <c r="B2715"/>
  <c r="C2715"/>
  <c r="D2715"/>
  <c r="E2715"/>
  <c r="F2715"/>
  <c r="B2716"/>
  <c r="W2716" s="1"/>
  <c r="C2716"/>
  <c r="D2716"/>
  <c r="E2716"/>
  <c r="F2716"/>
  <c r="B2717"/>
  <c r="W2717" s="1"/>
  <c r="C2717"/>
  <c r="D2717"/>
  <c r="E2717"/>
  <c r="F2717"/>
  <c r="B2718"/>
  <c r="C2718"/>
  <c r="D2718"/>
  <c r="E2718"/>
  <c r="F2718"/>
  <c r="B2719"/>
  <c r="C2719"/>
  <c r="D2719"/>
  <c r="E2719"/>
  <c r="F2719"/>
  <c r="B2720"/>
  <c r="W2720" s="1"/>
  <c r="C2720"/>
  <c r="D2720"/>
  <c r="E2720"/>
  <c r="F2720"/>
  <c r="B2721"/>
  <c r="W2721" s="1"/>
  <c r="C2721"/>
  <c r="D2721"/>
  <c r="E2721"/>
  <c r="F2721"/>
  <c r="B2722"/>
  <c r="C2722"/>
  <c r="D2722"/>
  <c r="E2722"/>
  <c r="F2722"/>
  <c r="B2723"/>
  <c r="C2723"/>
  <c r="D2723"/>
  <c r="E2723"/>
  <c r="F2723"/>
  <c r="B2724"/>
  <c r="W2724" s="1"/>
  <c r="C2724"/>
  <c r="D2724"/>
  <c r="E2724"/>
  <c r="F2724"/>
  <c r="B2725"/>
  <c r="W2725" s="1"/>
  <c r="C2725"/>
  <c r="D2725"/>
  <c r="E2725"/>
  <c r="F2725"/>
  <c r="B2726"/>
  <c r="C2726"/>
  <c r="D2726"/>
  <c r="E2726"/>
  <c r="F2726"/>
  <c r="B2727"/>
  <c r="C2727"/>
  <c r="D2727"/>
  <c r="E2727"/>
  <c r="F2727"/>
  <c r="B2728"/>
  <c r="W2728" s="1"/>
  <c r="C2728"/>
  <c r="D2728"/>
  <c r="E2728"/>
  <c r="F2728"/>
  <c r="B2729"/>
  <c r="W2729" s="1"/>
  <c r="C2729"/>
  <c r="D2729"/>
  <c r="E2729"/>
  <c r="F2729"/>
  <c r="B2730"/>
  <c r="C2730"/>
  <c r="D2730"/>
  <c r="E2730"/>
  <c r="F2730"/>
  <c r="B2731"/>
  <c r="C2731"/>
  <c r="D2731"/>
  <c r="E2731"/>
  <c r="F2731"/>
  <c r="B2732"/>
  <c r="W2732" s="1"/>
  <c r="C2732"/>
  <c r="D2732"/>
  <c r="E2732"/>
  <c r="F2732"/>
  <c r="B2733"/>
  <c r="W2733" s="1"/>
  <c r="C2733"/>
  <c r="D2733"/>
  <c r="E2733"/>
  <c r="F2733"/>
  <c r="B2734"/>
  <c r="C2734"/>
  <c r="D2734"/>
  <c r="E2734"/>
  <c r="F2734"/>
  <c r="B2735"/>
  <c r="C2735"/>
  <c r="D2735"/>
  <c r="E2735"/>
  <c r="F2735"/>
  <c r="B2736"/>
  <c r="W2736" s="1"/>
  <c r="C2736"/>
  <c r="D2736"/>
  <c r="E2736"/>
  <c r="F2736"/>
  <c r="B2737"/>
  <c r="W2737" s="1"/>
  <c r="C2737"/>
  <c r="D2737"/>
  <c r="E2737"/>
  <c r="F2737"/>
  <c r="B2738"/>
  <c r="C2738"/>
  <c r="D2738"/>
  <c r="E2738"/>
  <c r="F2738"/>
  <c r="B2739"/>
  <c r="C2739"/>
  <c r="D2739"/>
  <c r="E2739"/>
  <c r="F2739"/>
  <c r="B2740"/>
  <c r="W2740" s="1"/>
  <c r="C2740"/>
  <c r="D2740"/>
  <c r="E2740"/>
  <c r="F2740"/>
  <c r="B2741"/>
  <c r="W2741" s="1"/>
  <c r="C2741"/>
  <c r="D2741"/>
  <c r="E2741"/>
  <c r="F2741"/>
  <c r="B2742"/>
  <c r="C2742"/>
  <c r="D2742"/>
  <c r="E2742"/>
  <c r="F2742"/>
  <c r="B2743"/>
  <c r="C2743"/>
  <c r="D2743"/>
  <c r="E2743"/>
  <c r="F2743"/>
  <c r="B2744"/>
  <c r="W2744" s="1"/>
  <c r="C2744"/>
  <c r="D2744"/>
  <c r="E2744"/>
  <c r="F2744"/>
  <c r="B2745"/>
  <c r="W2745" s="1"/>
  <c r="C2745"/>
  <c r="D2745"/>
  <c r="E2745"/>
  <c r="F2745"/>
  <c r="B2746"/>
  <c r="C2746"/>
  <c r="D2746"/>
  <c r="E2746"/>
  <c r="F2746"/>
  <c r="B2747"/>
  <c r="C2747"/>
  <c r="D2747"/>
  <c r="E2747"/>
  <c r="F2747"/>
  <c r="B2748"/>
  <c r="W2748" s="1"/>
  <c r="C2748"/>
  <c r="D2748"/>
  <c r="E2748"/>
  <c r="F2748"/>
  <c r="B2749"/>
  <c r="W2749" s="1"/>
  <c r="C2749"/>
  <c r="D2749"/>
  <c r="E2749"/>
  <c r="F2749"/>
  <c r="B2750"/>
  <c r="C2750"/>
  <c r="D2750"/>
  <c r="E2750"/>
  <c r="F2750"/>
  <c r="B2751"/>
  <c r="C2751"/>
  <c r="D2751"/>
  <c r="E2751"/>
  <c r="F2751"/>
  <c r="B2752"/>
  <c r="W2752" s="1"/>
  <c r="C2752"/>
  <c r="D2752"/>
  <c r="E2752"/>
  <c r="F2752"/>
  <c r="B2753"/>
  <c r="W2753" s="1"/>
  <c r="C2753"/>
  <c r="D2753"/>
  <c r="E2753"/>
  <c r="F2753"/>
  <c r="B2754"/>
  <c r="C2754"/>
  <c r="D2754"/>
  <c r="E2754"/>
  <c r="F2754"/>
  <c r="B2755"/>
  <c r="C2755"/>
  <c r="D2755"/>
  <c r="E2755"/>
  <c r="F2755"/>
  <c r="B2756"/>
  <c r="W2756" s="1"/>
  <c r="C2756"/>
  <c r="D2756"/>
  <c r="E2756"/>
  <c r="F2756"/>
  <c r="B2757"/>
  <c r="W2757" s="1"/>
  <c r="C2757"/>
  <c r="D2757"/>
  <c r="E2757"/>
  <c r="F2757"/>
  <c r="B2758"/>
  <c r="C2758"/>
  <c r="D2758"/>
  <c r="E2758"/>
  <c r="F2758"/>
  <c r="B2759"/>
  <c r="C2759"/>
  <c r="D2759"/>
  <c r="E2759"/>
  <c r="F2759"/>
  <c r="B2760"/>
  <c r="W2760" s="1"/>
  <c r="C2760"/>
  <c r="D2760"/>
  <c r="E2760"/>
  <c r="F2760"/>
  <c r="B2761"/>
  <c r="W2761" s="1"/>
  <c r="C2761"/>
  <c r="D2761"/>
  <c r="E2761"/>
  <c r="F2761"/>
  <c r="B2762"/>
  <c r="C2762"/>
  <c r="D2762"/>
  <c r="E2762"/>
  <c r="F2762"/>
  <c r="B2763"/>
  <c r="C2763"/>
  <c r="D2763"/>
  <c r="E2763"/>
  <c r="F2763"/>
  <c r="B2764"/>
  <c r="W2764" s="1"/>
  <c r="C2764"/>
  <c r="D2764"/>
  <c r="E2764"/>
  <c r="F2764"/>
  <c r="B2765"/>
  <c r="W2765" s="1"/>
  <c r="C2765"/>
  <c r="D2765"/>
  <c r="E2765"/>
  <c r="F2765"/>
  <c r="B2766"/>
  <c r="C2766"/>
  <c r="D2766"/>
  <c r="E2766"/>
  <c r="F2766"/>
  <c r="B2767"/>
  <c r="C2767"/>
  <c r="D2767"/>
  <c r="E2767"/>
  <c r="F2767"/>
  <c r="B2768"/>
  <c r="W2768" s="1"/>
  <c r="C2768"/>
  <c r="D2768"/>
  <c r="E2768"/>
  <c r="F2768"/>
  <c r="B2769"/>
  <c r="W2769" s="1"/>
  <c r="C2769"/>
  <c r="D2769"/>
  <c r="E2769"/>
  <c r="F2769"/>
  <c r="B2770"/>
  <c r="C2770"/>
  <c r="D2770"/>
  <c r="E2770"/>
  <c r="F2770"/>
  <c r="B2771"/>
  <c r="C2771"/>
  <c r="D2771"/>
  <c r="E2771"/>
  <c r="F2771"/>
  <c r="B2772"/>
  <c r="W2772" s="1"/>
  <c r="C2772"/>
  <c r="D2772"/>
  <c r="E2772"/>
  <c r="F2772"/>
  <c r="B2773"/>
  <c r="W2773" s="1"/>
  <c r="C2773"/>
  <c r="D2773"/>
  <c r="E2773"/>
  <c r="F2773"/>
  <c r="B2774"/>
  <c r="C2774"/>
  <c r="D2774"/>
  <c r="E2774"/>
  <c r="F2774"/>
  <c r="B2775"/>
  <c r="C2775"/>
  <c r="D2775"/>
  <c r="E2775"/>
  <c r="F2775"/>
  <c r="B2776"/>
  <c r="W2776" s="1"/>
  <c r="C2776"/>
  <c r="D2776"/>
  <c r="E2776"/>
  <c r="F2776"/>
  <c r="B2777"/>
  <c r="W2777" s="1"/>
  <c r="C2777"/>
  <c r="D2777"/>
  <c r="E2777"/>
  <c r="F2777"/>
  <c r="B2778"/>
  <c r="C2778"/>
  <c r="D2778"/>
  <c r="E2778"/>
  <c r="F2778"/>
  <c r="B2779"/>
  <c r="C2779"/>
  <c r="D2779"/>
  <c r="E2779"/>
  <c r="F2779"/>
  <c r="B2780"/>
  <c r="W2780" s="1"/>
  <c r="C2780"/>
  <c r="D2780"/>
  <c r="E2780"/>
  <c r="F2780"/>
  <c r="B2781"/>
  <c r="W2781" s="1"/>
  <c r="C2781"/>
  <c r="D2781"/>
  <c r="E2781"/>
  <c r="F2781"/>
  <c r="B2782"/>
  <c r="C2782"/>
  <c r="D2782"/>
  <c r="E2782"/>
  <c r="F2782"/>
  <c r="B2783"/>
  <c r="C2783"/>
  <c r="D2783"/>
  <c r="E2783"/>
  <c r="F2783"/>
  <c r="B2784"/>
  <c r="W2784" s="1"/>
  <c r="C2784"/>
  <c r="D2784"/>
  <c r="E2784"/>
  <c r="F2784"/>
  <c r="B2785"/>
  <c r="W2785" s="1"/>
  <c r="C2785"/>
  <c r="D2785"/>
  <c r="E2785"/>
  <c r="F2785"/>
  <c r="B2786"/>
  <c r="C2786"/>
  <c r="D2786"/>
  <c r="E2786"/>
  <c r="F2786"/>
  <c r="B2787"/>
  <c r="C2787"/>
  <c r="D2787"/>
  <c r="E2787"/>
  <c r="F2787"/>
  <c r="B2788"/>
  <c r="W2788" s="1"/>
  <c r="C2788"/>
  <c r="D2788"/>
  <c r="E2788"/>
  <c r="F2788"/>
  <c r="B2789"/>
  <c r="W2789" s="1"/>
  <c r="C2789"/>
  <c r="D2789"/>
  <c r="E2789"/>
  <c r="F2789"/>
  <c r="B2790"/>
  <c r="C2790"/>
  <c r="D2790"/>
  <c r="E2790"/>
  <c r="F2790"/>
  <c r="B2791"/>
  <c r="C2791"/>
  <c r="D2791"/>
  <c r="E2791"/>
  <c r="F2791"/>
  <c r="B2792"/>
  <c r="W2792" s="1"/>
  <c r="C2792"/>
  <c r="D2792"/>
  <c r="E2792"/>
  <c r="F2792"/>
  <c r="B2793"/>
  <c r="W2793" s="1"/>
  <c r="C2793"/>
  <c r="D2793"/>
  <c r="E2793"/>
  <c r="F2793"/>
  <c r="B2794"/>
  <c r="C2794"/>
  <c r="D2794"/>
  <c r="E2794"/>
  <c r="F2794"/>
  <c r="B2795"/>
  <c r="C2795"/>
  <c r="D2795"/>
  <c r="E2795"/>
  <c r="F2795"/>
  <c r="B2796"/>
  <c r="W2796" s="1"/>
  <c r="C2796"/>
  <c r="D2796"/>
  <c r="E2796"/>
  <c r="F2796"/>
  <c r="B2797"/>
  <c r="W2797" s="1"/>
  <c r="C2797"/>
  <c r="D2797"/>
  <c r="E2797"/>
  <c r="F2797"/>
  <c r="B2798"/>
  <c r="C2798"/>
  <c r="D2798"/>
  <c r="E2798"/>
  <c r="F2798"/>
  <c r="B2799"/>
  <c r="C2799"/>
  <c r="D2799"/>
  <c r="E2799"/>
  <c r="F2799"/>
  <c r="B2800"/>
  <c r="W2800" s="1"/>
  <c r="C2800"/>
  <c r="D2800"/>
  <c r="E2800"/>
  <c r="F2800"/>
  <c r="B2801"/>
  <c r="W2801" s="1"/>
  <c r="C2801"/>
  <c r="D2801"/>
  <c r="E2801"/>
  <c r="F2801"/>
  <c r="B2802"/>
  <c r="C2802"/>
  <c r="D2802"/>
  <c r="E2802"/>
  <c r="F2802"/>
  <c r="B2803"/>
  <c r="C2803"/>
  <c r="D2803"/>
  <c r="E2803"/>
  <c r="F2803"/>
  <c r="B2804"/>
  <c r="W2804" s="1"/>
  <c r="C2804"/>
  <c r="D2804"/>
  <c r="E2804"/>
  <c r="F2804"/>
  <c r="B2805"/>
  <c r="W2805" s="1"/>
  <c r="C2805"/>
  <c r="D2805"/>
  <c r="E2805"/>
  <c r="F2805"/>
  <c r="B2806"/>
  <c r="C2806"/>
  <c r="D2806"/>
  <c r="E2806"/>
  <c r="F2806"/>
  <c r="B2807"/>
  <c r="C2807"/>
  <c r="D2807"/>
  <c r="E2807"/>
  <c r="F2807"/>
  <c r="B2808"/>
  <c r="W2808" s="1"/>
  <c r="C2808"/>
  <c r="D2808"/>
  <c r="E2808"/>
  <c r="F2808"/>
  <c r="B2809"/>
  <c r="W2809" s="1"/>
  <c r="C2809"/>
  <c r="D2809"/>
  <c r="E2809"/>
  <c r="F2809"/>
  <c r="B2810"/>
  <c r="C2810"/>
  <c r="D2810"/>
  <c r="E2810"/>
  <c r="F2810"/>
  <c r="B2811"/>
  <c r="C2811"/>
  <c r="D2811"/>
  <c r="E2811"/>
  <c r="F2811"/>
  <c r="B2812"/>
  <c r="W2812" s="1"/>
  <c r="C2812"/>
  <c r="D2812"/>
  <c r="E2812"/>
  <c r="F2812"/>
  <c r="B2813"/>
  <c r="W2813" s="1"/>
  <c r="C2813"/>
  <c r="D2813"/>
  <c r="E2813"/>
  <c r="F2813"/>
  <c r="B2814"/>
  <c r="C2814"/>
  <c r="D2814"/>
  <c r="E2814"/>
  <c r="F2814"/>
  <c r="B2815"/>
  <c r="C2815"/>
  <c r="D2815"/>
  <c r="E2815"/>
  <c r="F2815"/>
  <c r="B2816"/>
  <c r="W2816" s="1"/>
  <c r="C2816"/>
  <c r="D2816"/>
  <c r="E2816"/>
  <c r="F2816"/>
  <c r="B2817"/>
  <c r="W2817" s="1"/>
  <c r="C2817"/>
  <c r="D2817"/>
  <c r="E2817"/>
  <c r="F2817"/>
  <c r="B2818"/>
  <c r="C2818"/>
  <c r="D2818"/>
  <c r="E2818"/>
  <c r="F2818"/>
  <c r="B2819"/>
  <c r="C2819"/>
  <c r="D2819"/>
  <c r="E2819"/>
  <c r="F2819"/>
  <c r="B2820"/>
  <c r="W2820" s="1"/>
  <c r="C2820"/>
  <c r="D2820"/>
  <c r="E2820"/>
  <c r="F2820"/>
  <c r="B2821"/>
  <c r="W2821" s="1"/>
  <c r="C2821"/>
  <c r="D2821"/>
  <c r="E2821"/>
  <c r="F2821"/>
  <c r="B2822"/>
  <c r="C2822"/>
  <c r="D2822"/>
  <c r="E2822"/>
  <c r="F2822"/>
  <c r="B2823"/>
  <c r="C2823"/>
  <c r="D2823"/>
  <c r="E2823"/>
  <c r="F2823"/>
  <c r="B2824"/>
  <c r="W2824" s="1"/>
  <c r="C2824"/>
  <c r="D2824"/>
  <c r="E2824"/>
  <c r="F2824"/>
  <c r="B2825"/>
  <c r="W2825" s="1"/>
  <c r="C2825"/>
  <c r="D2825"/>
  <c r="E2825"/>
  <c r="F2825"/>
  <c r="B2826"/>
  <c r="C2826"/>
  <c r="D2826"/>
  <c r="E2826"/>
  <c r="F2826"/>
  <c r="B2827"/>
  <c r="C2827"/>
  <c r="D2827"/>
  <c r="E2827"/>
  <c r="F2827"/>
  <c r="B2828"/>
  <c r="W2828" s="1"/>
  <c r="C2828"/>
  <c r="D2828"/>
  <c r="E2828"/>
  <c r="F2828"/>
  <c r="B2829"/>
  <c r="W2829" s="1"/>
  <c r="C2829"/>
  <c r="D2829"/>
  <c r="E2829"/>
  <c r="F2829"/>
  <c r="B2830"/>
  <c r="C2830"/>
  <c r="D2830"/>
  <c r="E2830"/>
  <c r="F2830"/>
  <c r="B2831"/>
  <c r="C2831"/>
  <c r="D2831"/>
  <c r="E2831"/>
  <c r="F2831"/>
  <c r="B2832"/>
  <c r="W2832" s="1"/>
  <c r="C2832"/>
  <c r="D2832"/>
  <c r="E2832"/>
  <c r="F2832"/>
  <c r="B2833"/>
  <c r="W2833" s="1"/>
  <c r="C2833"/>
  <c r="D2833"/>
  <c r="E2833"/>
  <c r="F2833"/>
  <c r="B2834"/>
  <c r="C2834"/>
  <c r="D2834"/>
  <c r="E2834"/>
  <c r="F2834"/>
  <c r="B2835"/>
  <c r="C2835"/>
  <c r="D2835"/>
  <c r="E2835"/>
  <c r="F2835"/>
  <c r="B2836"/>
  <c r="W2836" s="1"/>
  <c r="C2836"/>
  <c r="D2836"/>
  <c r="E2836"/>
  <c r="F2836"/>
  <c r="B2837"/>
  <c r="W2837" s="1"/>
  <c r="C2837"/>
  <c r="D2837"/>
  <c r="E2837"/>
  <c r="F2837"/>
  <c r="B2838"/>
  <c r="C2838"/>
  <c r="D2838"/>
  <c r="E2838"/>
  <c r="F2838"/>
  <c r="B2839"/>
  <c r="C2839"/>
  <c r="D2839"/>
  <c r="E2839"/>
  <c r="F2839"/>
  <c r="B2840"/>
  <c r="W2840" s="1"/>
  <c r="C2840"/>
  <c r="D2840"/>
  <c r="E2840"/>
  <c r="F2840"/>
  <c r="B2841"/>
  <c r="W2841" s="1"/>
  <c r="C2841"/>
  <c r="D2841"/>
  <c r="E2841"/>
  <c r="F2841"/>
  <c r="B2842"/>
  <c r="C2842"/>
  <c r="D2842"/>
  <c r="E2842"/>
  <c r="F2842"/>
  <c r="B2843"/>
  <c r="C2843"/>
  <c r="D2843"/>
  <c r="E2843"/>
  <c r="F2843"/>
  <c r="B2844"/>
  <c r="W2844" s="1"/>
  <c r="C2844"/>
  <c r="D2844"/>
  <c r="E2844"/>
  <c r="F2844"/>
  <c r="B2845"/>
  <c r="W2845" s="1"/>
  <c r="C2845"/>
  <c r="D2845"/>
  <c r="E2845"/>
  <c r="F2845"/>
  <c r="B2846"/>
  <c r="C2846"/>
  <c r="D2846"/>
  <c r="E2846"/>
  <c r="F2846"/>
  <c r="B2847"/>
  <c r="C2847"/>
  <c r="D2847"/>
  <c r="E2847"/>
  <c r="F2847"/>
  <c r="B2848"/>
  <c r="W2848" s="1"/>
  <c r="C2848"/>
  <c r="D2848"/>
  <c r="E2848"/>
  <c r="F2848"/>
  <c r="B2849"/>
  <c r="W2849" s="1"/>
  <c r="C2849"/>
  <c r="D2849"/>
  <c r="E2849"/>
  <c r="F2849"/>
  <c r="B2850"/>
  <c r="C2850"/>
  <c r="D2850"/>
  <c r="E2850"/>
  <c r="F2850"/>
  <c r="B2851"/>
  <c r="C2851"/>
  <c r="D2851"/>
  <c r="E2851"/>
  <c r="F2851"/>
  <c r="B2852"/>
  <c r="W2852" s="1"/>
  <c r="C2852"/>
  <c r="D2852"/>
  <c r="E2852"/>
  <c r="F2852"/>
  <c r="B2853"/>
  <c r="W2853" s="1"/>
  <c r="C2853"/>
  <c r="D2853"/>
  <c r="E2853"/>
  <c r="F2853"/>
  <c r="B2854"/>
  <c r="C2854"/>
  <c r="D2854"/>
  <c r="E2854"/>
  <c r="F2854"/>
  <c r="B2855"/>
  <c r="C2855"/>
  <c r="D2855"/>
  <c r="E2855"/>
  <c r="F2855"/>
  <c r="B2856"/>
  <c r="W2856" s="1"/>
  <c r="C2856"/>
  <c r="D2856"/>
  <c r="E2856"/>
  <c r="F2856"/>
  <c r="B2857"/>
  <c r="W2857" s="1"/>
  <c r="C2857"/>
  <c r="D2857"/>
  <c r="E2857"/>
  <c r="F2857"/>
  <c r="B2858"/>
  <c r="C2858"/>
  <c r="D2858"/>
  <c r="E2858"/>
  <c r="F2858"/>
  <c r="B2859"/>
  <c r="C2859"/>
  <c r="D2859"/>
  <c r="E2859"/>
  <c r="F2859"/>
  <c r="B2860"/>
  <c r="W2860" s="1"/>
  <c r="C2860"/>
  <c r="D2860"/>
  <c r="E2860"/>
  <c r="F2860"/>
  <c r="B2861"/>
  <c r="W2861" s="1"/>
  <c r="C2861"/>
  <c r="D2861"/>
  <c r="E2861"/>
  <c r="F2861"/>
  <c r="B2862"/>
  <c r="C2862"/>
  <c r="D2862"/>
  <c r="E2862"/>
  <c r="F2862"/>
  <c r="B2863"/>
  <c r="C2863"/>
  <c r="D2863"/>
  <c r="E2863"/>
  <c r="F2863"/>
  <c r="B2864"/>
  <c r="W2864" s="1"/>
  <c r="C2864"/>
  <c r="D2864"/>
  <c r="E2864"/>
  <c r="F2864"/>
  <c r="B2865"/>
  <c r="W2865" s="1"/>
  <c r="C2865"/>
  <c r="D2865"/>
  <c r="E2865"/>
  <c r="F2865"/>
  <c r="B2866"/>
  <c r="C2866"/>
  <c r="D2866"/>
  <c r="E2866"/>
  <c r="F2866"/>
  <c r="B2867"/>
  <c r="C2867"/>
  <c r="D2867"/>
  <c r="E2867"/>
  <c r="F2867"/>
  <c r="B2868"/>
  <c r="W2868" s="1"/>
  <c r="C2868"/>
  <c r="D2868"/>
  <c r="E2868"/>
  <c r="F2868"/>
  <c r="B2869"/>
  <c r="W2869" s="1"/>
  <c r="C2869"/>
  <c r="D2869"/>
  <c r="E2869"/>
  <c r="F2869"/>
  <c r="B2870"/>
  <c r="C2870"/>
  <c r="D2870"/>
  <c r="E2870"/>
  <c r="F2870"/>
  <c r="B2871"/>
  <c r="C2871"/>
  <c r="D2871"/>
  <c r="E2871"/>
  <c r="F2871"/>
  <c r="B2872"/>
  <c r="W2872" s="1"/>
  <c r="C2872"/>
  <c r="D2872"/>
  <c r="E2872"/>
  <c r="F2872"/>
  <c r="B2873"/>
  <c r="W2873" s="1"/>
  <c r="C2873"/>
  <c r="D2873"/>
  <c r="E2873"/>
  <c r="F2873"/>
  <c r="B2874"/>
  <c r="C2874"/>
  <c r="D2874"/>
  <c r="E2874"/>
  <c r="F2874"/>
  <c r="B2875"/>
  <c r="C2875"/>
  <c r="D2875"/>
  <c r="E2875"/>
  <c r="F2875"/>
  <c r="B2876"/>
  <c r="W2876" s="1"/>
  <c r="C2876"/>
  <c r="D2876"/>
  <c r="E2876"/>
  <c r="F2876"/>
  <c r="B2877"/>
  <c r="W2877" s="1"/>
  <c r="C2877"/>
  <c r="D2877"/>
  <c r="E2877"/>
  <c r="F2877"/>
  <c r="B2878"/>
  <c r="C2878"/>
  <c r="D2878"/>
  <c r="E2878"/>
  <c r="F2878"/>
  <c r="B2879"/>
  <c r="C2879"/>
  <c r="D2879"/>
  <c r="E2879"/>
  <c r="F2879"/>
  <c r="B2880"/>
  <c r="W2880" s="1"/>
  <c r="C2880"/>
  <c r="D2880"/>
  <c r="E2880"/>
  <c r="F2880"/>
  <c r="B2881"/>
  <c r="W2881" s="1"/>
  <c r="C2881"/>
  <c r="D2881"/>
  <c r="E2881"/>
  <c r="F2881"/>
  <c r="B2882"/>
  <c r="C2882"/>
  <c r="D2882"/>
  <c r="E2882"/>
  <c r="F2882"/>
  <c r="B2883"/>
  <c r="C2883"/>
  <c r="D2883"/>
  <c r="E2883"/>
  <c r="F2883"/>
  <c r="B2884"/>
  <c r="W2884" s="1"/>
  <c r="C2884"/>
  <c r="D2884"/>
  <c r="E2884"/>
  <c r="F2884"/>
  <c r="B2885"/>
  <c r="W2885" s="1"/>
  <c r="C2885"/>
  <c r="D2885"/>
  <c r="E2885"/>
  <c r="F2885"/>
  <c r="B2886"/>
  <c r="C2886"/>
  <c r="D2886"/>
  <c r="E2886"/>
  <c r="F2886"/>
  <c r="B2887"/>
  <c r="C2887"/>
  <c r="D2887"/>
  <c r="E2887"/>
  <c r="F2887"/>
  <c r="B2888"/>
  <c r="W2888" s="1"/>
  <c r="C2888"/>
  <c r="D2888"/>
  <c r="E2888"/>
  <c r="F2888"/>
  <c r="B2889"/>
  <c r="W2889" s="1"/>
  <c r="C2889"/>
  <c r="D2889"/>
  <c r="E2889"/>
  <c r="F2889"/>
  <c r="B2890"/>
  <c r="C2890"/>
  <c r="D2890"/>
  <c r="E2890"/>
  <c r="F2890"/>
  <c r="B2891"/>
  <c r="C2891"/>
  <c r="D2891"/>
  <c r="E2891"/>
  <c r="F2891"/>
  <c r="B2892"/>
  <c r="W2892" s="1"/>
  <c r="C2892"/>
  <c r="D2892"/>
  <c r="E2892"/>
  <c r="F2892"/>
  <c r="B2893"/>
  <c r="W2893" s="1"/>
  <c r="C2893"/>
  <c r="D2893"/>
  <c r="E2893"/>
  <c r="F2893"/>
  <c r="B2894"/>
  <c r="C2894"/>
  <c r="D2894"/>
  <c r="E2894"/>
  <c r="F2894"/>
  <c r="B2895"/>
  <c r="C2895"/>
  <c r="D2895"/>
  <c r="E2895"/>
  <c r="F2895"/>
  <c r="B2896"/>
  <c r="W2896" s="1"/>
  <c r="C2896"/>
  <c r="D2896"/>
  <c r="E2896"/>
  <c r="F2896"/>
  <c r="B2897"/>
  <c r="W2897" s="1"/>
  <c r="C2897"/>
  <c r="D2897"/>
  <c r="E2897"/>
  <c r="F2897"/>
  <c r="B2898"/>
  <c r="C2898"/>
  <c r="D2898"/>
  <c r="E2898"/>
  <c r="F2898"/>
  <c r="B2899"/>
  <c r="C2899"/>
  <c r="D2899"/>
  <c r="E2899"/>
  <c r="F2899"/>
  <c r="B2900"/>
  <c r="W2900" s="1"/>
  <c r="C2900"/>
  <c r="D2900"/>
  <c r="E2900"/>
  <c r="F2900"/>
  <c r="B2901"/>
  <c r="W2901" s="1"/>
  <c r="C2901"/>
  <c r="D2901"/>
  <c r="E2901"/>
  <c r="F2901"/>
  <c r="B2902"/>
  <c r="C2902"/>
  <c r="D2902"/>
  <c r="E2902"/>
  <c r="F2902"/>
  <c r="B2903"/>
  <c r="C2903"/>
  <c r="D2903"/>
  <c r="E2903"/>
  <c r="F2903"/>
  <c r="B2904"/>
  <c r="W2904" s="1"/>
  <c r="C2904"/>
  <c r="D2904"/>
  <c r="E2904"/>
  <c r="F2904"/>
  <c r="B2905"/>
  <c r="W2905" s="1"/>
  <c r="C2905"/>
  <c r="D2905"/>
  <c r="E2905"/>
  <c r="F2905"/>
  <c r="B2906"/>
  <c r="C2906"/>
  <c r="D2906"/>
  <c r="E2906"/>
  <c r="F2906"/>
  <c r="B2907"/>
  <c r="C2907"/>
  <c r="D2907"/>
  <c r="E2907"/>
  <c r="F2907"/>
  <c r="B2908"/>
  <c r="W2908" s="1"/>
  <c r="C2908"/>
  <c r="D2908"/>
  <c r="E2908"/>
  <c r="F2908"/>
  <c r="B2909"/>
  <c r="W2909" s="1"/>
  <c r="C2909"/>
  <c r="D2909"/>
  <c r="E2909"/>
  <c r="F2909"/>
  <c r="B2910"/>
  <c r="C2910"/>
  <c r="D2910"/>
  <c r="E2910"/>
  <c r="F2910"/>
  <c r="B2911"/>
  <c r="C2911"/>
  <c r="D2911"/>
  <c r="E2911"/>
  <c r="F2911"/>
  <c r="B2912"/>
  <c r="W2912" s="1"/>
  <c r="C2912"/>
  <c r="D2912"/>
  <c r="E2912"/>
  <c r="F2912"/>
  <c r="B2913"/>
  <c r="W2913" s="1"/>
  <c r="C2913"/>
  <c r="D2913"/>
  <c r="E2913"/>
  <c r="F2913"/>
  <c r="B2914"/>
  <c r="C2914"/>
  <c r="D2914"/>
  <c r="E2914"/>
  <c r="F2914"/>
  <c r="B2915"/>
  <c r="C2915"/>
  <c r="D2915"/>
  <c r="E2915"/>
  <c r="F2915"/>
  <c r="B2916"/>
  <c r="W2916" s="1"/>
  <c r="C2916"/>
  <c r="D2916"/>
  <c r="E2916"/>
  <c r="F2916"/>
  <c r="B2917"/>
  <c r="W2917" s="1"/>
  <c r="C2917"/>
  <c r="D2917"/>
  <c r="E2917"/>
  <c r="F2917"/>
  <c r="B2918"/>
  <c r="C2918"/>
  <c r="D2918"/>
  <c r="E2918"/>
  <c r="F2918"/>
  <c r="B2919"/>
  <c r="C2919"/>
  <c r="D2919"/>
  <c r="E2919"/>
  <c r="F2919"/>
  <c r="B2920"/>
  <c r="W2920" s="1"/>
  <c r="C2920"/>
  <c r="D2920"/>
  <c r="E2920"/>
  <c r="F2920"/>
  <c r="B2921"/>
  <c r="W2921" s="1"/>
  <c r="C2921"/>
  <c r="D2921"/>
  <c r="E2921"/>
  <c r="F2921"/>
  <c r="B2922"/>
  <c r="C2922"/>
  <c r="D2922"/>
  <c r="E2922"/>
  <c r="F2922"/>
  <c r="B2923"/>
  <c r="C2923"/>
  <c r="D2923"/>
  <c r="E2923"/>
  <c r="F2923"/>
  <c r="B2924"/>
  <c r="W2924" s="1"/>
  <c r="C2924"/>
  <c r="D2924"/>
  <c r="E2924"/>
  <c r="F2924"/>
  <c r="B2925"/>
  <c r="W2925" s="1"/>
  <c r="C2925"/>
  <c r="D2925"/>
  <c r="E2925"/>
  <c r="F2925"/>
  <c r="B2926"/>
  <c r="C2926"/>
  <c r="D2926"/>
  <c r="E2926"/>
  <c r="F2926"/>
  <c r="B2927"/>
  <c r="C2927"/>
  <c r="D2927"/>
  <c r="E2927"/>
  <c r="F2927"/>
  <c r="B2928"/>
  <c r="W2928" s="1"/>
  <c r="C2928"/>
  <c r="D2928"/>
  <c r="E2928"/>
  <c r="F2928"/>
  <c r="B2929"/>
  <c r="W2929" s="1"/>
  <c r="C2929"/>
  <c r="D2929"/>
  <c r="E2929"/>
  <c r="F2929"/>
  <c r="B2930"/>
  <c r="C2930"/>
  <c r="D2930"/>
  <c r="E2930"/>
  <c r="F2930"/>
  <c r="B2931"/>
  <c r="C2931"/>
  <c r="D2931"/>
  <c r="E2931"/>
  <c r="F2931"/>
  <c r="B2932"/>
  <c r="W2932" s="1"/>
  <c r="C2932"/>
  <c r="D2932"/>
  <c r="E2932"/>
  <c r="F2932"/>
  <c r="B2933"/>
  <c r="W2933" s="1"/>
  <c r="C2933"/>
  <c r="D2933"/>
  <c r="E2933"/>
  <c r="F2933"/>
  <c r="B2934"/>
  <c r="C2934"/>
  <c r="D2934"/>
  <c r="E2934"/>
  <c r="F2934"/>
  <c r="B2935"/>
  <c r="C2935"/>
  <c r="D2935"/>
  <c r="E2935"/>
  <c r="F2935"/>
  <c r="B2936"/>
  <c r="W2936" s="1"/>
  <c r="C2936"/>
  <c r="D2936"/>
  <c r="E2936"/>
  <c r="F2936"/>
  <c r="B2937"/>
  <c r="W2937" s="1"/>
  <c r="C2937"/>
  <c r="D2937"/>
  <c r="E2937"/>
  <c r="F2937"/>
  <c r="B2938"/>
  <c r="C2938"/>
  <c r="D2938"/>
  <c r="E2938"/>
  <c r="F2938"/>
  <c r="B2939"/>
  <c r="C2939"/>
  <c r="D2939"/>
  <c r="E2939"/>
  <c r="F2939"/>
  <c r="B2940"/>
  <c r="W2940" s="1"/>
  <c r="C2940"/>
  <c r="D2940"/>
  <c r="E2940"/>
  <c r="F2940"/>
  <c r="B2941"/>
  <c r="W2941" s="1"/>
  <c r="C2941"/>
  <c r="D2941"/>
  <c r="E2941"/>
  <c r="F2941"/>
  <c r="B2942"/>
  <c r="C2942"/>
  <c r="D2942"/>
  <c r="E2942"/>
  <c r="F2942"/>
  <c r="B2943"/>
  <c r="C2943"/>
  <c r="D2943"/>
  <c r="E2943"/>
  <c r="F2943"/>
  <c r="B2944"/>
  <c r="W2944" s="1"/>
  <c r="C2944"/>
  <c r="D2944"/>
  <c r="E2944"/>
  <c r="F2944"/>
  <c r="B2945"/>
  <c r="W2945" s="1"/>
  <c r="C2945"/>
  <c r="D2945"/>
  <c r="E2945"/>
  <c r="F2945"/>
  <c r="B2946"/>
  <c r="C2946"/>
  <c r="D2946"/>
  <c r="E2946"/>
  <c r="F2946"/>
  <c r="B2947"/>
  <c r="C2947"/>
  <c r="D2947"/>
  <c r="E2947"/>
  <c r="F2947"/>
  <c r="B2948"/>
  <c r="W2948" s="1"/>
  <c r="C2948"/>
  <c r="D2948"/>
  <c r="E2948"/>
  <c r="F2948"/>
  <c r="B2949"/>
  <c r="W2949" s="1"/>
  <c r="C2949"/>
  <c r="D2949"/>
  <c r="E2949"/>
  <c r="F2949"/>
  <c r="B2950"/>
  <c r="C2950"/>
  <c r="D2950"/>
  <c r="E2950"/>
  <c r="F2950"/>
  <c r="B2951"/>
  <c r="C2951"/>
  <c r="D2951"/>
  <c r="E2951"/>
  <c r="F2951"/>
  <c r="B2952"/>
  <c r="W2952" s="1"/>
  <c r="C2952"/>
  <c r="D2952"/>
  <c r="E2952"/>
  <c r="F2952"/>
  <c r="B2953"/>
  <c r="W2953" s="1"/>
  <c r="C2953"/>
  <c r="D2953"/>
  <c r="E2953"/>
  <c r="F2953"/>
  <c r="B2954"/>
  <c r="C2954"/>
  <c r="D2954"/>
  <c r="E2954"/>
  <c r="F2954"/>
  <c r="B2955"/>
  <c r="C2955"/>
  <c r="D2955"/>
  <c r="E2955"/>
  <c r="F2955"/>
  <c r="B2956"/>
  <c r="W2956" s="1"/>
  <c r="C2956"/>
  <c r="D2956"/>
  <c r="E2956"/>
  <c r="F2956"/>
  <c r="B2957"/>
  <c r="W2957" s="1"/>
  <c r="C2957"/>
  <c r="D2957"/>
  <c r="E2957"/>
  <c r="F2957"/>
  <c r="B2958"/>
  <c r="C2958"/>
  <c r="D2958"/>
  <c r="E2958"/>
  <c r="F2958"/>
  <c r="B2959"/>
  <c r="C2959"/>
  <c r="D2959"/>
  <c r="E2959"/>
  <c r="F2959"/>
  <c r="B2960"/>
  <c r="W2960" s="1"/>
  <c r="C2960"/>
  <c r="D2960"/>
  <c r="E2960"/>
  <c r="F2960"/>
  <c r="B2961"/>
  <c r="W2961" s="1"/>
  <c r="C2961"/>
  <c r="D2961"/>
  <c r="E2961"/>
  <c r="F2961"/>
  <c r="B2962"/>
  <c r="C2962"/>
  <c r="D2962"/>
  <c r="E2962"/>
  <c r="F2962"/>
  <c r="B2963"/>
  <c r="C2963"/>
  <c r="D2963"/>
  <c r="E2963"/>
  <c r="F2963"/>
  <c r="B2964"/>
  <c r="W2964" s="1"/>
  <c r="C2964"/>
  <c r="D2964"/>
  <c r="E2964"/>
  <c r="F2964"/>
  <c r="B2965"/>
  <c r="W2965" s="1"/>
  <c r="C2965"/>
  <c r="D2965"/>
  <c r="E2965"/>
  <c r="F2965"/>
  <c r="B2966"/>
  <c r="C2966"/>
  <c r="D2966"/>
  <c r="E2966"/>
  <c r="F2966"/>
  <c r="B2967"/>
  <c r="C2967"/>
  <c r="D2967"/>
  <c r="E2967"/>
  <c r="F2967"/>
  <c r="B2968"/>
  <c r="W2968" s="1"/>
  <c r="C2968"/>
  <c r="D2968"/>
  <c r="E2968"/>
  <c r="F2968"/>
  <c r="B2969"/>
  <c r="W2969" s="1"/>
  <c r="C2969"/>
  <c r="D2969"/>
  <c r="E2969"/>
  <c r="F2969"/>
  <c r="B2970"/>
  <c r="C2970"/>
  <c r="D2970"/>
  <c r="E2970"/>
  <c r="F2970"/>
  <c r="B2971"/>
  <c r="C2971"/>
  <c r="D2971"/>
  <c r="E2971"/>
  <c r="F2971"/>
  <c r="B2972"/>
  <c r="W2972" s="1"/>
  <c r="C2972"/>
  <c r="D2972"/>
  <c r="E2972"/>
  <c r="F2972"/>
  <c r="B2973"/>
  <c r="W2973" s="1"/>
  <c r="C2973"/>
  <c r="D2973"/>
  <c r="E2973"/>
  <c r="F2973"/>
  <c r="B2974"/>
  <c r="C2974"/>
  <c r="D2974"/>
  <c r="E2974"/>
  <c r="F2974"/>
  <c r="B2975"/>
  <c r="C2975"/>
  <c r="D2975"/>
  <c r="E2975"/>
  <c r="F2975"/>
  <c r="B2976"/>
  <c r="W2976" s="1"/>
  <c r="C2976"/>
  <c r="D2976"/>
  <c r="E2976"/>
  <c r="F2976"/>
  <c r="B2977"/>
  <c r="W2977" s="1"/>
  <c r="C2977"/>
  <c r="D2977"/>
  <c r="E2977"/>
  <c r="F2977"/>
  <c r="B2978"/>
  <c r="C2978"/>
  <c r="D2978"/>
  <c r="E2978"/>
  <c r="F2978"/>
  <c r="B2979"/>
  <c r="C2979"/>
  <c r="D2979"/>
  <c r="E2979"/>
  <c r="F2979"/>
  <c r="B2980"/>
  <c r="W2980" s="1"/>
  <c r="C2980"/>
  <c r="D2980"/>
  <c r="E2980"/>
  <c r="F2980"/>
  <c r="B2981"/>
  <c r="W2981" s="1"/>
  <c r="C2981"/>
  <c r="D2981"/>
  <c r="E2981"/>
  <c r="F2981"/>
  <c r="B2982"/>
  <c r="C2982"/>
  <c r="D2982"/>
  <c r="E2982"/>
  <c r="F2982"/>
  <c r="B2983"/>
  <c r="C2983"/>
  <c r="D2983"/>
  <c r="E2983"/>
  <c r="F2983"/>
  <c r="B2984"/>
  <c r="W2984" s="1"/>
  <c r="C2984"/>
  <c r="D2984"/>
  <c r="E2984"/>
  <c r="F2984"/>
  <c r="B2985"/>
  <c r="W2985" s="1"/>
  <c r="C2985"/>
  <c r="D2985"/>
  <c r="E2985"/>
  <c r="F2985"/>
  <c r="B2986"/>
  <c r="C2986"/>
  <c r="D2986"/>
  <c r="E2986"/>
  <c r="F2986"/>
  <c r="B2987"/>
  <c r="C2987"/>
  <c r="D2987"/>
  <c r="E2987"/>
  <c r="F2987"/>
  <c r="B2988"/>
  <c r="W2988" s="1"/>
  <c r="C2988"/>
  <c r="D2988"/>
  <c r="E2988"/>
  <c r="F2988"/>
  <c r="B2989"/>
  <c r="W2989" s="1"/>
  <c r="C2989"/>
  <c r="D2989"/>
  <c r="E2989"/>
  <c r="F2989"/>
  <c r="B2990"/>
  <c r="C2990"/>
  <c r="D2990"/>
  <c r="E2990"/>
  <c r="F2990"/>
  <c r="B2991"/>
  <c r="C2991"/>
  <c r="D2991"/>
  <c r="E2991"/>
  <c r="F2991"/>
  <c r="B2992"/>
  <c r="W2992" s="1"/>
  <c r="C2992"/>
  <c r="D2992"/>
  <c r="E2992"/>
  <c r="F2992"/>
  <c r="B2993"/>
  <c r="W2993" s="1"/>
  <c r="C2993"/>
  <c r="D2993"/>
  <c r="E2993"/>
  <c r="F2993"/>
  <c r="B2994"/>
  <c r="C2994"/>
  <c r="D2994"/>
  <c r="E2994"/>
  <c r="F2994"/>
  <c r="B2995"/>
  <c r="C2995"/>
  <c r="D2995"/>
  <c r="E2995"/>
  <c r="F2995"/>
  <c r="B2996"/>
  <c r="W2996" s="1"/>
  <c r="C2996"/>
  <c r="D2996"/>
  <c r="E2996"/>
  <c r="F2996"/>
  <c r="B2997"/>
  <c r="W2997" s="1"/>
  <c r="C2997"/>
  <c r="D2997"/>
  <c r="E2997"/>
  <c r="F2997"/>
  <c r="B2998"/>
  <c r="C2998"/>
  <c r="D2998"/>
  <c r="E2998"/>
  <c r="F2998"/>
  <c r="B2999"/>
  <c r="C2999"/>
  <c r="D2999"/>
  <c r="E2999"/>
  <c r="F2999"/>
  <c r="B3000"/>
  <c r="W3000" s="1"/>
  <c r="C3000"/>
  <c r="D3000"/>
  <c r="E3000"/>
  <c r="F3000"/>
  <c r="B3001"/>
  <c r="W3001" s="1"/>
  <c r="C3001"/>
  <c r="D3001"/>
  <c r="E3001"/>
  <c r="F3001"/>
  <c r="B3002"/>
  <c r="C3002"/>
  <c r="D3002"/>
  <c r="E3002"/>
  <c r="F3002"/>
  <c r="B3003"/>
  <c r="C3003"/>
  <c r="D3003"/>
  <c r="E3003"/>
  <c r="F3003"/>
  <c r="B3004"/>
  <c r="W3004" s="1"/>
  <c r="C3004"/>
  <c r="D3004"/>
  <c r="E3004"/>
  <c r="F3004"/>
  <c r="B3005"/>
  <c r="W3005" s="1"/>
  <c r="C3005"/>
  <c r="D3005"/>
  <c r="E3005"/>
  <c r="F3005"/>
  <c r="B3006"/>
  <c r="C3006"/>
  <c r="D3006"/>
  <c r="E3006"/>
  <c r="F3006"/>
  <c r="B3007"/>
  <c r="C3007"/>
  <c r="D3007"/>
  <c r="E3007"/>
  <c r="F3007"/>
  <c r="B3008"/>
  <c r="W3008" s="1"/>
  <c r="C3008"/>
  <c r="D3008"/>
  <c r="E3008"/>
  <c r="F3008"/>
  <c r="B3009"/>
  <c r="W3009" s="1"/>
  <c r="C3009"/>
  <c r="D3009"/>
  <c r="E3009"/>
  <c r="F3009"/>
  <c r="B3010"/>
  <c r="C3010"/>
  <c r="D3010"/>
  <c r="E3010"/>
  <c r="F3010"/>
  <c r="B3011"/>
  <c r="C3011"/>
  <c r="D3011"/>
  <c r="E3011"/>
  <c r="F3011"/>
  <c r="B3012"/>
  <c r="W3012" s="1"/>
  <c r="C3012"/>
  <c r="D3012"/>
  <c r="E3012"/>
  <c r="F3012"/>
  <c r="B3013"/>
  <c r="W3013" s="1"/>
  <c r="C3013"/>
  <c r="D3013"/>
  <c r="E3013"/>
  <c r="F3013"/>
  <c r="B3014"/>
  <c r="C3014"/>
  <c r="D3014"/>
  <c r="E3014"/>
  <c r="F3014"/>
  <c r="B3015"/>
  <c r="C3015"/>
  <c r="D3015"/>
  <c r="E3015"/>
  <c r="F3015"/>
  <c r="B3016"/>
  <c r="W3016" s="1"/>
  <c r="C3016"/>
  <c r="D3016"/>
  <c r="E3016"/>
  <c r="F3016"/>
  <c r="B3017"/>
  <c r="W3017" s="1"/>
  <c r="C3017"/>
  <c r="D3017"/>
  <c r="E3017"/>
  <c r="F3017"/>
  <c r="B3018"/>
  <c r="C3018"/>
  <c r="D3018"/>
  <c r="E3018"/>
  <c r="F3018"/>
  <c r="B3019"/>
  <c r="C3019"/>
  <c r="D3019"/>
  <c r="E3019"/>
  <c r="F3019"/>
  <c r="B3020"/>
  <c r="W3020" s="1"/>
  <c r="C3020"/>
  <c r="D3020"/>
  <c r="E3020"/>
  <c r="F3020"/>
  <c r="B3021"/>
  <c r="W3021" s="1"/>
  <c r="C3021"/>
  <c r="D3021"/>
  <c r="E3021"/>
  <c r="F3021"/>
  <c r="B3022"/>
  <c r="C3022"/>
  <c r="D3022"/>
  <c r="E3022"/>
  <c r="F3022"/>
  <c r="B3023"/>
  <c r="C3023"/>
  <c r="D3023"/>
  <c r="E3023"/>
  <c r="F3023"/>
  <c r="B3024"/>
  <c r="W3024" s="1"/>
  <c r="C3024"/>
  <c r="D3024"/>
  <c r="E3024"/>
  <c r="F3024"/>
  <c r="B3025"/>
  <c r="W3025" s="1"/>
  <c r="C3025"/>
  <c r="D3025"/>
  <c r="E3025"/>
  <c r="F3025"/>
  <c r="B3026"/>
  <c r="C3026"/>
  <c r="D3026"/>
  <c r="E3026"/>
  <c r="F3026"/>
  <c r="B3027"/>
  <c r="C3027"/>
  <c r="D3027"/>
  <c r="E3027"/>
  <c r="F3027"/>
  <c r="B3028"/>
  <c r="W3028" s="1"/>
  <c r="C3028"/>
  <c r="D3028"/>
  <c r="E3028"/>
  <c r="F3028"/>
  <c r="B3029"/>
  <c r="W3029" s="1"/>
  <c r="C3029"/>
  <c r="D3029"/>
  <c r="E3029"/>
  <c r="F3029"/>
  <c r="B3030"/>
  <c r="C3030"/>
  <c r="D3030"/>
  <c r="E3030"/>
  <c r="F3030"/>
  <c r="B3031"/>
  <c r="C3031"/>
  <c r="D3031"/>
  <c r="E3031"/>
  <c r="F3031"/>
  <c r="B3032"/>
  <c r="W3032" s="1"/>
  <c r="C3032"/>
  <c r="D3032"/>
  <c r="E3032"/>
  <c r="F3032"/>
  <c r="B3033"/>
  <c r="W3033" s="1"/>
  <c r="C3033"/>
  <c r="D3033"/>
  <c r="E3033"/>
  <c r="F3033"/>
  <c r="B3034"/>
  <c r="C3034"/>
  <c r="D3034"/>
  <c r="E3034"/>
  <c r="F3034"/>
  <c r="B3035"/>
  <c r="C3035"/>
  <c r="D3035"/>
  <c r="E3035"/>
  <c r="F3035"/>
  <c r="B3036"/>
  <c r="W3036" s="1"/>
  <c r="C3036"/>
  <c r="D3036"/>
  <c r="E3036"/>
  <c r="F3036"/>
  <c r="B3037"/>
  <c r="W3037" s="1"/>
  <c r="C3037"/>
  <c r="D3037"/>
  <c r="E3037"/>
  <c r="F3037"/>
  <c r="B3038"/>
  <c r="C3038"/>
  <c r="D3038"/>
  <c r="E3038"/>
  <c r="F3038"/>
  <c r="B3039"/>
  <c r="C3039"/>
  <c r="D3039"/>
  <c r="E3039"/>
  <c r="F3039"/>
  <c r="B3040"/>
  <c r="W3040" s="1"/>
  <c r="C3040"/>
  <c r="D3040"/>
  <c r="E3040"/>
  <c r="F3040"/>
  <c r="B3041"/>
  <c r="W3041" s="1"/>
  <c r="C3041"/>
  <c r="D3041"/>
  <c r="E3041"/>
  <c r="F3041"/>
  <c r="B3042"/>
  <c r="C3042"/>
  <c r="D3042"/>
  <c r="E3042"/>
  <c r="F3042"/>
  <c r="B3043"/>
  <c r="C3043"/>
  <c r="D3043"/>
  <c r="E3043"/>
  <c r="F3043"/>
  <c r="B3044"/>
  <c r="W3044" s="1"/>
  <c r="C3044"/>
  <c r="D3044"/>
  <c r="E3044"/>
  <c r="F3044"/>
  <c r="B3045"/>
  <c r="W3045" s="1"/>
  <c r="C3045"/>
  <c r="D3045"/>
  <c r="E3045"/>
  <c r="F3045"/>
  <c r="B3046"/>
  <c r="C3046"/>
  <c r="D3046"/>
  <c r="E3046"/>
  <c r="F3046"/>
  <c r="B3047"/>
  <c r="C3047"/>
  <c r="D3047"/>
  <c r="E3047"/>
  <c r="F3047"/>
  <c r="B3048"/>
  <c r="W3048" s="1"/>
  <c r="C3048"/>
  <c r="D3048"/>
  <c r="E3048"/>
  <c r="F3048"/>
  <c r="B3049"/>
  <c r="W3049" s="1"/>
  <c r="C3049"/>
  <c r="D3049"/>
  <c r="E3049"/>
  <c r="F3049"/>
  <c r="B3050"/>
  <c r="C3050"/>
  <c r="D3050"/>
  <c r="E3050"/>
  <c r="F3050"/>
  <c r="B3051"/>
  <c r="C3051"/>
  <c r="D3051"/>
  <c r="E3051"/>
  <c r="F3051"/>
  <c r="B3052"/>
  <c r="W3052" s="1"/>
  <c r="C3052"/>
  <c r="D3052"/>
  <c r="E3052"/>
  <c r="F3052"/>
  <c r="B3053"/>
  <c r="W3053" s="1"/>
  <c r="C3053"/>
  <c r="D3053"/>
  <c r="E3053"/>
  <c r="F3053"/>
  <c r="B3054"/>
  <c r="C3054"/>
  <c r="D3054"/>
  <c r="E3054"/>
  <c r="F3054"/>
  <c r="B3055"/>
  <c r="C3055"/>
  <c r="D3055"/>
  <c r="E3055"/>
  <c r="F3055"/>
  <c r="B3056"/>
  <c r="W3056" s="1"/>
  <c r="C3056"/>
  <c r="D3056"/>
  <c r="E3056"/>
  <c r="F3056"/>
  <c r="B3057"/>
  <c r="W3057" s="1"/>
  <c r="C3057"/>
  <c r="D3057"/>
  <c r="E3057"/>
  <c r="F3057"/>
  <c r="B3058"/>
  <c r="C3058"/>
  <c r="D3058"/>
  <c r="E3058"/>
  <c r="F3058"/>
  <c r="B3059"/>
  <c r="C3059"/>
  <c r="D3059"/>
  <c r="E3059"/>
  <c r="F3059"/>
  <c r="B3060"/>
  <c r="W3060" s="1"/>
  <c r="C3060"/>
  <c r="D3060"/>
  <c r="E3060"/>
  <c r="F3060"/>
  <c r="B3061"/>
  <c r="W3061" s="1"/>
  <c r="C3061"/>
  <c r="D3061"/>
  <c r="E3061"/>
  <c r="F3061"/>
  <c r="B3062"/>
  <c r="C3062"/>
  <c r="D3062"/>
  <c r="E3062"/>
  <c r="F3062"/>
  <c r="B3063"/>
  <c r="C3063"/>
  <c r="D3063"/>
  <c r="E3063"/>
  <c r="F3063"/>
  <c r="B3064"/>
  <c r="W3064" s="1"/>
  <c r="C3064"/>
  <c r="D3064"/>
  <c r="E3064"/>
  <c r="F3064"/>
  <c r="B3065"/>
  <c r="W3065" s="1"/>
  <c r="C3065"/>
  <c r="D3065"/>
  <c r="E3065"/>
  <c r="F3065"/>
  <c r="B3066"/>
  <c r="C3066"/>
  <c r="D3066"/>
  <c r="E3066"/>
  <c r="F3066"/>
  <c r="B3067"/>
  <c r="C3067"/>
  <c r="D3067"/>
  <c r="E3067"/>
  <c r="F3067"/>
  <c r="B3068"/>
  <c r="W3068" s="1"/>
  <c r="C3068"/>
  <c r="D3068"/>
  <c r="E3068"/>
  <c r="F3068"/>
  <c r="B3069"/>
  <c r="W3069" s="1"/>
  <c r="C3069"/>
  <c r="D3069"/>
  <c r="E3069"/>
  <c r="F3069"/>
  <c r="B3070"/>
  <c r="C3070"/>
  <c r="D3070"/>
  <c r="E3070"/>
  <c r="F3070"/>
  <c r="B3071"/>
  <c r="C3071"/>
  <c r="D3071"/>
  <c r="E3071"/>
  <c r="F3071"/>
  <c r="B3072"/>
  <c r="W3072" s="1"/>
  <c r="C3072"/>
  <c r="D3072"/>
  <c r="E3072"/>
  <c r="F3072"/>
  <c r="B3073"/>
  <c r="W3073" s="1"/>
  <c r="C3073"/>
  <c r="D3073"/>
  <c r="E3073"/>
  <c r="F3073"/>
  <c r="B3074"/>
  <c r="C3074"/>
  <c r="D3074"/>
  <c r="E3074"/>
  <c r="F3074"/>
  <c r="B3075"/>
  <c r="C3075"/>
  <c r="D3075"/>
  <c r="E3075"/>
  <c r="F3075"/>
  <c r="B3076"/>
  <c r="W3076" s="1"/>
  <c r="C3076"/>
  <c r="D3076"/>
  <c r="E3076"/>
  <c r="F3076"/>
  <c r="B3077"/>
  <c r="W3077" s="1"/>
  <c r="C3077"/>
  <c r="D3077"/>
  <c r="E3077"/>
  <c r="F3077"/>
  <c r="B3078"/>
  <c r="C3078"/>
  <c r="D3078"/>
  <c r="E3078"/>
  <c r="F3078"/>
  <c r="B3079"/>
  <c r="C3079"/>
  <c r="D3079"/>
  <c r="E3079"/>
  <c r="F3079"/>
  <c r="B3080"/>
  <c r="W3080" s="1"/>
  <c r="C3080"/>
  <c r="D3080"/>
  <c r="E3080"/>
  <c r="F3080"/>
  <c r="B3081"/>
  <c r="W3081" s="1"/>
  <c r="C3081"/>
  <c r="D3081"/>
  <c r="E3081"/>
  <c r="F3081"/>
  <c r="B3082"/>
  <c r="C3082"/>
  <c r="D3082"/>
  <c r="E3082"/>
  <c r="F3082"/>
  <c r="B3083"/>
  <c r="C3083"/>
  <c r="D3083"/>
  <c r="E3083"/>
  <c r="F3083"/>
  <c r="B3084"/>
  <c r="W3084" s="1"/>
  <c r="C3084"/>
  <c r="D3084"/>
  <c r="E3084"/>
  <c r="F3084"/>
  <c r="B3085"/>
  <c r="W3085" s="1"/>
  <c r="C3085"/>
  <c r="D3085"/>
  <c r="E3085"/>
  <c r="F3085"/>
  <c r="B3086"/>
  <c r="C3086"/>
  <c r="D3086"/>
  <c r="E3086"/>
  <c r="F3086"/>
  <c r="B3087"/>
  <c r="C3087"/>
  <c r="D3087"/>
  <c r="E3087"/>
  <c r="F3087"/>
  <c r="B3088"/>
  <c r="W3088" s="1"/>
  <c r="C3088"/>
  <c r="D3088"/>
  <c r="E3088"/>
  <c r="F3088"/>
  <c r="B3089"/>
  <c r="W3089" s="1"/>
  <c r="C3089"/>
  <c r="D3089"/>
  <c r="E3089"/>
  <c r="F3089"/>
  <c r="B3090"/>
  <c r="C3090"/>
  <c r="D3090"/>
  <c r="E3090"/>
  <c r="F3090"/>
  <c r="B3091"/>
  <c r="C3091"/>
  <c r="D3091"/>
  <c r="E3091"/>
  <c r="F3091"/>
  <c r="B3092"/>
  <c r="W3092" s="1"/>
  <c r="C3092"/>
  <c r="D3092"/>
  <c r="E3092"/>
  <c r="F3092"/>
  <c r="B3093"/>
  <c r="W3093" s="1"/>
  <c r="C3093"/>
  <c r="D3093"/>
  <c r="E3093"/>
  <c r="F3093"/>
  <c r="B3094"/>
  <c r="C3094"/>
  <c r="D3094"/>
  <c r="E3094"/>
  <c r="F3094"/>
  <c r="B3095"/>
  <c r="C3095"/>
  <c r="D3095"/>
  <c r="E3095"/>
  <c r="F3095"/>
  <c r="B3096"/>
  <c r="W3096" s="1"/>
  <c r="C3096"/>
  <c r="D3096"/>
  <c r="E3096"/>
  <c r="F3096"/>
  <c r="B3097"/>
  <c r="W3097" s="1"/>
  <c r="C3097"/>
  <c r="D3097"/>
  <c r="E3097"/>
  <c r="F3097"/>
  <c r="B3098"/>
  <c r="C3098"/>
  <c r="D3098"/>
  <c r="E3098"/>
  <c r="F3098"/>
  <c r="B3099"/>
  <c r="C3099"/>
  <c r="D3099"/>
  <c r="E3099"/>
  <c r="F3099"/>
  <c r="B3100"/>
  <c r="W3100" s="1"/>
  <c r="C3100"/>
  <c r="D3100"/>
  <c r="E3100"/>
  <c r="F3100"/>
  <c r="B3101"/>
  <c r="W3101" s="1"/>
  <c r="C3101"/>
  <c r="D3101"/>
  <c r="E3101"/>
  <c r="F3101"/>
  <c r="B3102"/>
  <c r="C3102"/>
  <c r="D3102"/>
  <c r="E3102"/>
  <c r="F3102"/>
  <c r="B3103"/>
  <c r="C3103"/>
  <c r="D3103"/>
  <c r="E3103"/>
  <c r="F3103"/>
  <c r="B3104"/>
  <c r="W3104" s="1"/>
  <c r="C3104"/>
  <c r="D3104"/>
  <c r="E3104"/>
  <c r="F3104"/>
  <c r="B3105"/>
  <c r="W3105" s="1"/>
  <c r="C3105"/>
  <c r="D3105"/>
  <c r="E3105"/>
  <c r="F3105"/>
  <c r="B3106"/>
  <c r="C3106"/>
  <c r="D3106"/>
  <c r="E3106"/>
  <c r="F3106"/>
  <c r="B3107"/>
  <c r="C3107"/>
  <c r="D3107"/>
  <c r="E3107"/>
  <c r="F3107"/>
  <c r="B3108"/>
  <c r="W3108" s="1"/>
  <c r="C3108"/>
  <c r="D3108"/>
  <c r="E3108"/>
  <c r="F3108"/>
  <c r="B3109"/>
  <c r="W3109" s="1"/>
  <c r="C3109"/>
  <c r="D3109"/>
  <c r="E3109"/>
  <c r="F3109"/>
  <c r="B3110"/>
  <c r="C3110"/>
  <c r="D3110"/>
  <c r="E3110"/>
  <c r="F3110"/>
  <c r="B3111"/>
  <c r="C3111"/>
  <c r="D3111"/>
  <c r="E3111"/>
  <c r="F3111"/>
  <c r="B3112"/>
  <c r="W3112" s="1"/>
  <c r="C3112"/>
  <c r="D3112"/>
  <c r="E3112"/>
  <c r="F3112"/>
  <c r="B3113"/>
  <c r="W3113" s="1"/>
  <c r="C3113"/>
  <c r="D3113"/>
  <c r="E3113"/>
  <c r="F3113"/>
  <c r="B3114"/>
  <c r="C3114"/>
  <c r="D3114"/>
  <c r="E3114"/>
  <c r="F3114"/>
  <c r="B3115"/>
  <c r="C3115"/>
  <c r="D3115"/>
  <c r="E3115"/>
  <c r="F3115"/>
  <c r="B3116"/>
  <c r="W3116" s="1"/>
  <c r="C3116"/>
  <c r="D3116"/>
  <c r="E3116"/>
  <c r="F3116"/>
  <c r="B3117"/>
  <c r="W3117" s="1"/>
  <c r="C3117"/>
  <c r="D3117"/>
  <c r="E3117"/>
  <c r="F3117"/>
  <c r="B3118"/>
  <c r="C3118"/>
  <c r="D3118"/>
  <c r="E3118"/>
  <c r="F3118"/>
  <c r="B3119"/>
  <c r="C3119"/>
  <c r="D3119"/>
  <c r="E3119"/>
  <c r="F3119"/>
  <c r="B3120"/>
  <c r="W3120" s="1"/>
  <c r="C3120"/>
  <c r="D3120"/>
  <c r="E3120"/>
  <c r="F3120"/>
  <c r="B3121"/>
  <c r="W3121" s="1"/>
  <c r="C3121"/>
  <c r="D3121"/>
  <c r="E3121"/>
  <c r="F3121"/>
  <c r="B3122"/>
  <c r="C3122"/>
  <c r="D3122"/>
  <c r="E3122"/>
  <c r="F3122"/>
  <c r="B3123"/>
  <c r="C3123"/>
  <c r="D3123"/>
  <c r="E3123"/>
  <c r="F3123"/>
  <c r="B3124"/>
  <c r="W3124" s="1"/>
  <c r="C3124"/>
  <c r="D3124"/>
  <c r="E3124"/>
  <c r="F3124"/>
  <c r="B3125"/>
  <c r="W3125" s="1"/>
  <c r="C3125"/>
  <c r="D3125"/>
  <c r="E3125"/>
  <c r="F3125"/>
  <c r="B3126"/>
  <c r="C3126"/>
  <c r="D3126"/>
  <c r="E3126"/>
  <c r="F3126"/>
  <c r="B3127"/>
  <c r="C3127"/>
  <c r="D3127"/>
  <c r="E3127"/>
  <c r="F3127"/>
  <c r="B3128"/>
  <c r="W3128" s="1"/>
  <c r="C3128"/>
  <c r="D3128"/>
  <c r="E3128"/>
  <c r="F3128"/>
  <c r="B3129"/>
  <c r="W3129" s="1"/>
  <c r="C3129"/>
  <c r="D3129"/>
  <c r="E3129"/>
  <c r="F3129"/>
  <c r="B3130"/>
  <c r="C3130"/>
  <c r="D3130"/>
  <c r="E3130"/>
  <c r="F3130"/>
  <c r="B3131"/>
  <c r="C3131"/>
  <c r="D3131"/>
  <c r="E3131"/>
  <c r="F3131"/>
  <c r="B3132"/>
  <c r="W3132" s="1"/>
  <c r="C3132"/>
  <c r="D3132"/>
  <c r="E3132"/>
  <c r="F3132"/>
  <c r="B3133"/>
  <c r="W3133" s="1"/>
  <c r="C3133"/>
  <c r="D3133"/>
  <c r="E3133"/>
  <c r="F3133"/>
  <c r="B3134"/>
  <c r="C3134"/>
  <c r="D3134"/>
  <c r="E3134"/>
  <c r="F3134"/>
  <c r="B3135"/>
  <c r="C3135"/>
  <c r="D3135"/>
  <c r="E3135"/>
  <c r="F3135"/>
  <c r="B3136"/>
  <c r="W3136" s="1"/>
  <c r="C3136"/>
  <c r="D3136"/>
  <c r="E3136"/>
  <c r="F3136"/>
  <c r="B3137"/>
  <c r="W3137" s="1"/>
  <c r="C3137"/>
  <c r="D3137"/>
  <c r="E3137"/>
  <c r="F3137"/>
  <c r="B3138"/>
  <c r="C3138"/>
  <c r="D3138"/>
  <c r="E3138"/>
  <c r="F3138"/>
  <c r="B3139"/>
  <c r="C3139"/>
  <c r="D3139"/>
  <c r="E3139"/>
  <c r="F3139"/>
  <c r="B3140"/>
  <c r="W3140" s="1"/>
  <c r="C3140"/>
  <c r="D3140"/>
  <c r="E3140"/>
  <c r="F3140"/>
  <c r="B3141"/>
  <c r="W3141" s="1"/>
  <c r="C3141"/>
  <c r="D3141"/>
  <c r="E3141"/>
  <c r="F3141"/>
  <c r="B3142"/>
  <c r="C3142"/>
  <c r="D3142"/>
  <c r="E3142"/>
  <c r="F3142"/>
  <c r="B3143"/>
  <c r="C3143"/>
  <c r="D3143"/>
  <c r="E3143"/>
  <c r="F3143"/>
  <c r="B3144"/>
  <c r="W3144" s="1"/>
  <c r="C3144"/>
  <c r="D3144"/>
  <c r="E3144"/>
  <c r="F3144"/>
  <c r="B3145"/>
  <c r="W3145" s="1"/>
  <c r="C3145"/>
  <c r="D3145"/>
  <c r="E3145"/>
  <c r="F3145"/>
  <c r="B3146"/>
  <c r="C3146"/>
  <c r="D3146"/>
  <c r="E3146"/>
  <c r="F3146"/>
  <c r="B3147"/>
  <c r="C3147"/>
  <c r="D3147"/>
  <c r="E3147"/>
  <c r="F3147"/>
  <c r="B3148"/>
  <c r="W3148" s="1"/>
  <c r="C3148"/>
  <c r="D3148"/>
  <c r="E3148"/>
  <c r="F3148"/>
  <c r="B3149"/>
  <c r="W3149" s="1"/>
  <c r="C3149"/>
  <c r="D3149"/>
  <c r="E3149"/>
  <c r="F3149"/>
  <c r="B3150"/>
  <c r="C3150"/>
  <c r="D3150"/>
  <c r="E3150"/>
  <c r="F3150"/>
  <c r="B3151"/>
  <c r="C3151"/>
  <c r="D3151"/>
  <c r="E3151"/>
  <c r="F3151"/>
  <c r="B3152"/>
  <c r="W3152" s="1"/>
  <c r="C3152"/>
  <c r="D3152"/>
  <c r="E3152"/>
  <c r="F3152"/>
  <c r="B3153"/>
  <c r="W3153" s="1"/>
  <c r="C3153"/>
  <c r="D3153"/>
  <c r="E3153"/>
  <c r="F3153"/>
  <c r="B3154"/>
  <c r="C3154"/>
  <c r="D3154"/>
  <c r="E3154"/>
  <c r="F3154"/>
  <c r="B3155"/>
  <c r="C3155"/>
  <c r="D3155"/>
  <c r="E3155"/>
  <c r="F3155"/>
  <c r="B3156"/>
  <c r="W3156" s="1"/>
  <c r="C3156"/>
  <c r="D3156"/>
  <c r="E3156"/>
  <c r="F3156"/>
  <c r="B3157"/>
  <c r="W3157" s="1"/>
  <c r="C3157"/>
  <c r="D3157"/>
  <c r="E3157"/>
  <c r="F3157"/>
  <c r="B3158"/>
  <c r="C3158"/>
  <c r="D3158"/>
  <c r="E3158"/>
  <c r="F3158"/>
  <c r="B3159"/>
  <c r="C3159"/>
  <c r="D3159"/>
  <c r="E3159"/>
  <c r="F3159"/>
  <c r="B3160"/>
  <c r="W3160" s="1"/>
  <c r="C3160"/>
  <c r="D3160"/>
  <c r="E3160"/>
  <c r="F3160"/>
  <c r="B3161"/>
  <c r="W3161" s="1"/>
  <c r="C3161"/>
  <c r="D3161"/>
  <c r="E3161"/>
  <c r="F3161"/>
  <c r="B3162"/>
  <c r="C3162"/>
  <c r="D3162"/>
  <c r="E3162"/>
  <c r="F3162"/>
  <c r="B3163"/>
  <c r="C3163"/>
  <c r="D3163"/>
  <c r="E3163"/>
  <c r="F3163"/>
  <c r="B3164"/>
  <c r="W3164" s="1"/>
  <c r="C3164"/>
  <c r="D3164"/>
  <c r="E3164"/>
  <c r="F3164"/>
  <c r="B3165"/>
  <c r="W3165" s="1"/>
  <c r="C3165"/>
  <c r="D3165"/>
  <c r="E3165"/>
  <c r="F3165"/>
  <c r="B3166"/>
  <c r="C3166"/>
  <c r="D3166"/>
  <c r="E3166"/>
  <c r="F3166"/>
  <c r="B3167"/>
  <c r="C3167"/>
  <c r="D3167"/>
  <c r="E3167"/>
  <c r="F3167"/>
  <c r="B3168"/>
  <c r="W3168" s="1"/>
  <c r="C3168"/>
  <c r="D3168"/>
  <c r="E3168"/>
  <c r="F3168"/>
  <c r="B3169"/>
  <c r="W3169" s="1"/>
  <c r="C3169"/>
  <c r="D3169"/>
  <c r="E3169"/>
  <c r="F3169"/>
  <c r="B3170"/>
  <c r="C3170"/>
  <c r="D3170"/>
  <c r="E3170"/>
  <c r="F3170"/>
  <c r="B3171"/>
  <c r="C3171"/>
  <c r="D3171"/>
  <c r="E3171"/>
  <c r="F3171"/>
  <c r="B3172"/>
  <c r="W3172" s="1"/>
  <c r="C3172"/>
  <c r="D3172"/>
  <c r="E3172"/>
  <c r="F3172"/>
  <c r="B3173"/>
  <c r="W3173" s="1"/>
  <c r="C3173"/>
  <c r="D3173"/>
  <c r="E3173"/>
  <c r="F3173"/>
  <c r="B3174"/>
  <c r="C3174"/>
  <c r="D3174"/>
  <c r="E3174"/>
  <c r="F3174"/>
  <c r="B3175"/>
  <c r="C3175"/>
  <c r="D3175"/>
  <c r="E3175"/>
  <c r="F3175"/>
  <c r="B3176"/>
  <c r="W3176" s="1"/>
  <c r="C3176"/>
  <c r="D3176"/>
  <c r="E3176"/>
  <c r="F3176"/>
  <c r="B3177"/>
  <c r="W3177" s="1"/>
  <c r="C3177"/>
  <c r="D3177"/>
  <c r="E3177"/>
  <c r="F3177"/>
  <c r="B3178"/>
  <c r="C3178"/>
  <c r="D3178"/>
  <c r="E3178"/>
  <c r="F3178"/>
  <c r="B3179"/>
  <c r="C3179"/>
  <c r="D3179"/>
  <c r="E3179"/>
  <c r="F3179"/>
  <c r="B3180"/>
  <c r="W3180" s="1"/>
  <c r="C3180"/>
  <c r="D3180"/>
  <c r="E3180"/>
  <c r="F3180"/>
  <c r="B3181"/>
  <c r="W3181" s="1"/>
  <c r="C3181"/>
  <c r="D3181"/>
  <c r="E3181"/>
  <c r="F3181"/>
  <c r="B3182"/>
  <c r="C3182"/>
  <c r="D3182"/>
  <c r="E3182"/>
  <c r="F3182"/>
  <c r="B3183"/>
  <c r="C3183"/>
  <c r="D3183"/>
  <c r="E3183"/>
  <c r="F3183"/>
  <c r="B3184"/>
  <c r="W3184" s="1"/>
  <c r="C3184"/>
  <c r="D3184"/>
  <c r="E3184"/>
  <c r="F3184"/>
  <c r="B3185"/>
  <c r="W3185" s="1"/>
  <c r="C3185"/>
  <c r="D3185"/>
  <c r="E3185"/>
  <c r="F3185"/>
  <c r="B3186"/>
  <c r="C3186"/>
  <c r="D3186"/>
  <c r="E3186"/>
  <c r="F3186"/>
  <c r="B3187"/>
  <c r="C3187"/>
  <c r="D3187"/>
  <c r="E3187"/>
  <c r="F3187"/>
  <c r="B3188"/>
  <c r="W3188" s="1"/>
  <c r="C3188"/>
  <c r="D3188"/>
  <c r="E3188"/>
  <c r="F3188"/>
  <c r="B3189"/>
  <c r="W3189" s="1"/>
  <c r="C3189"/>
  <c r="D3189"/>
  <c r="E3189"/>
  <c r="F3189"/>
  <c r="B3190"/>
  <c r="C3190"/>
  <c r="D3190"/>
  <c r="E3190"/>
  <c r="F3190"/>
  <c r="B3191"/>
  <c r="C3191"/>
  <c r="D3191"/>
  <c r="E3191"/>
  <c r="F3191"/>
  <c r="B3192"/>
  <c r="W3192" s="1"/>
  <c r="C3192"/>
  <c r="D3192"/>
  <c r="E3192"/>
  <c r="F3192"/>
  <c r="B3193"/>
  <c r="W3193" s="1"/>
  <c r="C3193"/>
  <c r="D3193"/>
  <c r="E3193"/>
  <c r="F3193"/>
  <c r="B3194"/>
  <c r="C3194"/>
  <c r="D3194"/>
  <c r="E3194"/>
  <c r="F3194"/>
  <c r="B3195"/>
  <c r="C3195"/>
  <c r="D3195"/>
  <c r="E3195"/>
  <c r="F3195"/>
  <c r="B3196"/>
  <c r="W3196" s="1"/>
  <c r="C3196"/>
  <c r="D3196"/>
  <c r="E3196"/>
  <c r="F3196"/>
  <c r="B3197"/>
  <c r="W3197" s="1"/>
  <c r="C3197"/>
  <c r="D3197"/>
  <c r="E3197"/>
  <c r="F3197"/>
  <c r="B3198"/>
  <c r="C3198"/>
  <c r="D3198"/>
  <c r="E3198"/>
  <c r="F3198"/>
  <c r="B3199"/>
  <c r="C3199"/>
  <c r="D3199"/>
  <c r="E3199"/>
  <c r="F3199"/>
  <c r="B3200"/>
  <c r="W3200" s="1"/>
  <c r="C3200"/>
  <c r="D3200"/>
  <c r="E3200"/>
  <c r="F3200"/>
  <c r="B3201"/>
  <c r="W3201" s="1"/>
  <c r="C3201"/>
  <c r="D3201"/>
  <c r="E3201"/>
  <c r="F3201"/>
  <c r="B3202"/>
  <c r="C3202"/>
  <c r="D3202"/>
  <c r="E3202"/>
  <c r="F3202"/>
  <c r="B3203"/>
  <c r="C3203"/>
  <c r="D3203"/>
  <c r="E3203"/>
  <c r="F3203"/>
  <c r="B3204"/>
  <c r="W3204" s="1"/>
  <c r="C3204"/>
  <c r="D3204"/>
  <c r="E3204"/>
  <c r="F3204"/>
  <c r="B3205"/>
  <c r="W3205" s="1"/>
  <c r="C3205"/>
  <c r="D3205"/>
  <c r="E3205"/>
  <c r="F3205"/>
  <c r="B3206"/>
  <c r="C3206"/>
  <c r="D3206"/>
  <c r="E3206"/>
  <c r="F3206"/>
  <c r="B3207"/>
  <c r="C3207"/>
  <c r="D3207"/>
  <c r="E3207"/>
  <c r="F3207"/>
  <c r="B3208"/>
  <c r="W3208" s="1"/>
  <c r="C3208"/>
  <c r="D3208"/>
  <c r="E3208"/>
  <c r="F3208"/>
  <c r="B3209"/>
  <c r="W3209" s="1"/>
  <c r="C3209"/>
  <c r="D3209"/>
  <c r="E3209"/>
  <c r="F3209"/>
  <c r="B3210"/>
  <c r="C3210"/>
  <c r="D3210"/>
  <c r="E3210"/>
  <c r="F3210"/>
  <c r="B3211"/>
  <c r="C3211"/>
  <c r="D3211"/>
  <c r="E3211"/>
  <c r="F3211"/>
  <c r="B3212"/>
  <c r="W3212" s="1"/>
  <c r="C3212"/>
  <c r="D3212"/>
  <c r="E3212"/>
  <c r="F3212"/>
  <c r="B3213"/>
  <c r="W3213" s="1"/>
  <c r="C3213"/>
  <c r="D3213"/>
  <c r="E3213"/>
  <c r="F3213"/>
  <c r="B3214"/>
  <c r="C3214"/>
  <c r="D3214"/>
  <c r="E3214"/>
  <c r="F3214"/>
  <c r="B3215"/>
  <c r="C3215"/>
  <c r="D3215"/>
  <c r="E3215"/>
  <c r="F3215"/>
  <c r="B3216"/>
  <c r="W3216" s="1"/>
  <c r="C3216"/>
  <c r="D3216"/>
  <c r="E3216"/>
  <c r="F3216"/>
  <c r="B3217"/>
  <c r="W3217" s="1"/>
  <c r="C3217"/>
  <c r="D3217"/>
  <c r="E3217"/>
  <c r="F3217"/>
  <c r="B3218"/>
  <c r="C3218"/>
  <c r="D3218"/>
  <c r="E3218"/>
  <c r="F3218"/>
  <c r="B3219"/>
  <c r="C3219"/>
  <c r="D3219"/>
  <c r="E3219"/>
  <c r="F3219"/>
  <c r="B3220"/>
  <c r="W3220" s="1"/>
  <c r="C3220"/>
  <c r="D3220"/>
  <c r="E3220"/>
  <c r="F3220"/>
  <c r="B3221"/>
  <c r="W3221" s="1"/>
  <c r="C3221"/>
  <c r="D3221"/>
  <c r="E3221"/>
  <c r="F3221"/>
  <c r="B3222"/>
  <c r="C3222"/>
  <c r="D3222"/>
  <c r="E3222"/>
  <c r="F3222"/>
  <c r="B3223"/>
  <c r="C3223"/>
  <c r="D3223"/>
  <c r="E3223"/>
  <c r="F3223"/>
  <c r="B3224"/>
  <c r="W3224" s="1"/>
  <c r="C3224"/>
  <c r="D3224"/>
  <c r="E3224"/>
  <c r="F3224"/>
  <c r="B3225"/>
  <c r="W3225" s="1"/>
  <c r="C3225"/>
  <c r="D3225"/>
  <c r="E3225"/>
  <c r="F3225"/>
  <c r="B3226"/>
  <c r="C3226"/>
  <c r="D3226"/>
  <c r="E3226"/>
  <c r="F3226"/>
  <c r="B3227"/>
  <c r="C3227"/>
  <c r="D3227"/>
  <c r="E3227"/>
  <c r="F3227"/>
  <c r="B3228"/>
  <c r="W3228" s="1"/>
  <c r="C3228"/>
  <c r="D3228"/>
  <c r="E3228"/>
  <c r="F3228"/>
  <c r="B3229"/>
  <c r="W3229" s="1"/>
  <c r="C3229"/>
  <c r="D3229"/>
  <c r="E3229"/>
  <c r="F3229"/>
  <c r="B3230"/>
  <c r="C3230"/>
  <c r="D3230"/>
  <c r="E3230"/>
  <c r="F3230"/>
  <c r="B3231"/>
  <c r="C3231"/>
  <c r="D3231"/>
  <c r="E3231"/>
  <c r="F3231"/>
  <c r="B3232"/>
  <c r="W3232" s="1"/>
  <c r="C3232"/>
  <c r="D3232"/>
  <c r="E3232"/>
  <c r="F3232"/>
  <c r="B3233"/>
  <c r="W3233" s="1"/>
  <c r="C3233"/>
  <c r="D3233"/>
  <c r="E3233"/>
  <c r="F3233"/>
  <c r="B3234"/>
  <c r="C3234"/>
  <c r="D3234"/>
  <c r="E3234"/>
  <c r="F3234"/>
  <c r="B3235"/>
  <c r="C3235"/>
  <c r="D3235"/>
  <c r="E3235"/>
  <c r="F3235"/>
  <c r="B3236"/>
  <c r="W3236" s="1"/>
  <c r="C3236"/>
  <c r="D3236"/>
  <c r="E3236"/>
  <c r="F3236"/>
  <c r="B3237"/>
  <c r="W3237" s="1"/>
  <c r="C3237"/>
  <c r="D3237"/>
  <c r="E3237"/>
  <c r="F3237"/>
  <c r="B3238"/>
  <c r="C3238"/>
  <c r="D3238"/>
  <c r="E3238"/>
  <c r="F3238"/>
  <c r="B3239"/>
  <c r="C3239"/>
  <c r="D3239"/>
  <c r="E3239"/>
  <c r="F3239"/>
  <c r="B3240"/>
  <c r="W3240" s="1"/>
  <c r="C3240"/>
  <c r="D3240"/>
  <c r="E3240"/>
  <c r="F3240"/>
  <c r="B3241"/>
  <c r="W3241" s="1"/>
  <c r="C3241"/>
  <c r="D3241"/>
  <c r="E3241"/>
  <c r="F3241"/>
  <c r="B3242"/>
  <c r="C3242"/>
  <c r="D3242"/>
  <c r="E3242"/>
  <c r="F3242"/>
  <c r="B3243"/>
  <c r="C3243"/>
  <c r="D3243"/>
  <c r="E3243"/>
  <c r="F3243"/>
  <c r="B3244"/>
  <c r="W3244" s="1"/>
  <c r="C3244"/>
  <c r="D3244"/>
  <c r="E3244"/>
  <c r="F3244"/>
  <c r="B3245"/>
  <c r="W3245" s="1"/>
  <c r="C3245"/>
  <c r="D3245"/>
  <c r="E3245"/>
  <c r="F3245"/>
  <c r="B3246"/>
  <c r="C3246"/>
  <c r="D3246"/>
  <c r="E3246"/>
  <c r="F3246"/>
  <c r="B3247"/>
  <c r="C3247"/>
  <c r="D3247"/>
  <c r="E3247"/>
  <c r="F3247"/>
  <c r="B3248"/>
  <c r="W3248" s="1"/>
  <c r="C3248"/>
  <c r="D3248"/>
  <c r="E3248"/>
  <c r="F3248"/>
  <c r="B3249"/>
  <c r="W3249" s="1"/>
  <c r="C3249"/>
  <c r="D3249"/>
  <c r="E3249"/>
  <c r="F3249"/>
  <c r="B3250"/>
  <c r="C3250"/>
  <c r="D3250"/>
  <c r="E3250"/>
  <c r="F3250"/>
  <c r="B3251"/>
  <c r="C3251"/>
  <c r="D3251"/>
  <c r="E3251"/>
  <c r="F3251"/>
  <c r="B3252"/>
  <c r="W3252" s="1"/>
  <c r="C3252"/>
  <c r="D3252"/>
  <c r="E3252"/>
  <c r="F3252"/>
  <c r="B3253"/>
  <c r="W3253" s="1"/>
  <c r="C3253"/>
  <c r="D3253"/>
  <c r="E3253"/>
  <c r="F3253"/>
  <c r="B3254"/>
  <c r="C3254"/>
  <c r="D3254"/>
  <c r="E3254"/>
  <c r="F3254"/>
  <c r="B3255"/>
  <c r="C3255"/>
  <c r="D3255"/>
  <c r="E3255"/>
  <c r="F3255"/>
  <c r="B3256"/>
  <c r="W3256" s="1"/>
  <c r="C3256"/>
  <c r="D3256"/>
  <c r="E3256"/>
  <c r="F3256"/>
  <c r="B3257"/>
  <c r="W3257" s="1"/>
  <c r="C3257"/>
  <c r="D3257"/>
  <c r="E3257"/>
  <c r="F3257"/>
  <c r="B3258"/>
  <c r="C3258"/>
  <c r="D3258"/>
  <c r="E3258"/>
  <c r="F3258"/>
  <c r="B3259"/>
  <c r="C3259"/>
  <c r="D3259"/>
  <c r="E3259"/>
  <c r="F3259"/>
  <c r="B3260"/>
  <c r="W3260" s="1"/>
  <c r="C3260"/>
  <c r="D3260"/>
  <c r="E3260"/>
  <c r="F3260"/>
  <c r="B3261"/>
  <c r="W3261" s="1"/>
  <c r="C3261"/>
  <c r="D3261"/>
  <c r="E3261"/>
  <c r="F3261"/>
  <c r="B3262"/>
  <c r="C3262"/>
  <c r="D3262"/>
  <c r="E3262"/>
  <c r="F3262"/>
  <c r="B3263"/>
  <c r="C3263"/>
  <c r="D3263"/>
  <c r="E3263"/>
  <c r="F3263"/>
  <c r="B3264"/>
  <c r="W3264" s="1"/>
  <c r="C3264"/>
  <c r="D3264"/>
  <c r="E3264"/>
  <c r="F3264"/>
  <c r="B3265"/>
  <c r="W3265" s="1"/>
  <c r="C3265"/>
  <c r="D3265"/>
  <c r="E3265"/>
  <c r="F3265"/>
  <c r="B3266"/>
  <c r="C3266"/>
  <c r="D3266"/>
  <c r="E3266"/>
  <c r="F3266"/>
  <c r="B3267"/>
  <c r="C3267"/>
  <c r="D3267"/>
  <c r="E3267"/>
  <c r="F3267"/>
  <c r="B3268"/>
  <c r="W3268" s="1"/>
  <c r="C3268"/>
  <c r="D3268"/>
  <c r="E3268"/>
  <c r="F3268"/>
  <c r="B3269"/>
  <c r="W3269" s="1"/>
  <c r="C3269"/>
  <c r="D3269"/>
  <c r="E3269"/>
  <c r="F3269"/>
  <c r="B3270"/>
  <c r="C3270"/>
  <c r="D3270"/>
  <c r="E3270"/>
  <c r="F3270"/>
  <c r="B3271"/>
  <c r="C3271"/>
  <c r="D3271"/>
  <c r="E3271"/>
  <c r="F3271"/>
  <c r="B3272"/>
  <c r="W3272" s="1"/>
  <c r="C3272"/>
  <c r="D3272"/>
  <c r="E3272"/>
  <c r="F3272"/>
  <c r="B3273"/>
  <c r="W3273" s="1"/>
  <c r="C3273"/>
  <c r="D3273"/>
  <c r="E3273"/>
  <c r="F3273"/>
  <c r="B3274"/>
  <c r="C3274"/>
  <c r="D3274"/>
  <c r="E3274"/>
  <c r="F3274"/>
  <c r="B3275"/>
  <c r="C3275"/>
  <c r="D3275"/>
  <c r="E3275"/>
  <c r="F3275"/>
  <c r="B3276"/>
  <c r="W3276" s="1"/>
  <c r="C3276"/>
  <c r="D3276"/>
  <c r="E3276"/>
  <c r="F3276"/>
  <c r="B3277"/>
  <c r="W3277" s="1"/>
  <c r="C3277"/>
  <c r="D3277"/>
  <c r="E3277"/>
  <c r="F3277"/>
  <c r="B3278"/>
  <c r="C3278"/>
  <c r="D3278"/>
  <c r="E3278"/>
  <c r="F3278"/>
  <c r="B3279"/>
  <c r="C3279"/>
  <c r="D3279"/>
  <c r="E3279"/>
  <c r="F3279"/>
  <c r="B3280"/>
  <c r="W3280" s="1"/>
  <c r="C3280"/>
  <c r="D3280"/>
  <c r="E3280"/>
  <c r="F3280"/>
  <c r="B3281"/>
  <c r="W3281" s="1"/>
  <c r="C3281"/>
  <c r="D3281"/>
  <c r="E3281"/>
  <c r="F3281"/>
  <c r="B3282"/>
  <c r="C3282"/>
  <c r="D3282"/>
  <c r="E3282"/>
  <c r="F3282"/>
  <c r="B3283"/>
  <c r="C3283"/>
  <c r="D3283"/>
  <c r="E3283"/>
  <c r="F3283"/>
  <c r="B3284"/>
  <c r="W3284" s="1"/>
  <c r="C3284"/>
  <c r="D3284"/>
  <c r="E3284"/>
  <c r="F3284"/>
  <c r="B3285"/>
  <c r="W3285" s="1"/>
  <c r="C3285"/>
  <c r="D3285"/>
  <c r="E3285"/>
  <c r="F3285"/>
  <c r="B3286"/>
  <c r="C3286"/>
  <c r="D3286"/>
  <c r="E3286"/>
  <c r="F3286"/>
  <c r="B3287"/>
  <c r="C3287"/>
  <c r="D3287"/>
  <c r="E3287"/>
  <c r="F3287"/>
  <c r="B3288"/>
  <c r="W3288" s="1"/>
  <c r="C3288"/>
  <c r="D3288"/>
  <c r="E3288"/>
  <c r="F3288"/>
  <c r="B3289"/>
  <c r="W3289" s="1"/>
  <c r="C3289"/>
  <c r="D3289"/>
  <c r="E3289"/>
  <c r="F3289"/>
  <c r="B3290"/>
  <c r="C3290"/>
  <c r="D3290"/>
  <c r="E3290"/>
  <c r="F3290"/>
  <c r="B3291"/>
  <c r="C3291"/>
  <c r="D3291"/>
  <c r="E3291"/>
  <c r="F3291"/>
  <c r="B3292"/>
  <c r="W3292" s="1"/>
  <c r="C3292"/>
  <c r="D3292"/>
  <c r="E3292"/>
  <c r="F3292"/>
  <c r="B3293"/>
  <c r="W3293" s="1"/>
  <c r="C3293"/>
  <c r="D3293"/>
  <c r="E3293"/>
  <c r="F3293"/>
  <c r="B3294"/>
  <c r="C3294"/>
  <c r="D3294"/>
  <c r="E3294"/>
  <c r="F3294"/>
  <c r="B3295"/>
  <c r="C3295"/>
  <c r="D3295"/>
  <c r="E3295"/>
  <c r="F3295"/>
  <c r="B3296"/>
  <c r="W3296" s="1"/>
  <c r="C3296"/>
  <c r="D3296"/>
  <c r="E3296"/>
  <c r="F3296"/>
  <c r="B3297"/>
  <c r="W3297" s="1"/>
  <c r="C3297"/>
  <c r="D3297"/>
  <c r="E3297"/>
  <c r="F3297"/>
  <c r="B3298"/>
  <c r="C3298"/>
  <c r="D3298"/>
  <c r="E3298"/>
  <c r="F3298"/>
  <c r="B3299"/>
  <c r="C3299"/>
  <c r="D3299"/>
  <c r="E3299"/>
  <c r="F3299"/>
  <c r="B3300"/>
  <c r="W3300" s="1"/>
  <c r="C3300"/>
  <c r="D3300"/>
  <c r="E3300"/>
  <c r="F3300"/>
  <c r="B3301"/>
  <c r="W3301" s="1"/>
  <c r="C3301"/>
  <c r="D3301"/>
  <c r="E3301"/>
  <c r="F3301"/>
  <c r="B3302"/>
  <c r="C3302"/>
  <c r="D3302"/>
  <c r="E3302"/>
  <c r="F3302"/>
  <c r="B3303"/>
  <c r="C3303"/>
  <c r="D3303"/>
  <c r="E3303"/>
  <c r="F3303"/>
  <c r="B3304"/>
  <c r="W3304" s="1"/>
  <c r="C3304"/>
  <c r="D3304"/>
  <c r="E3304"/>
  <c r="F3304"/>
  <c r="B3305"/>
  <c r="W3305" s="1"/>
  <c r="C3305"/>
  <c r="D3305"/>
  <c r="E3305"/>
  <c r="F3305"/>
  <c r="B3306"/>
  <c r="C3306"/>
  <c r="D3306"/>
  <c r="E3306"/>
  <c r="F3306"/>
  <c r="B3307"/>
  <c r="C3307"/>
  <c r="D3307"/>
  <c r="E3307"/>
  <c r="F3307"/>
  <c r="B3308"/>
  <c r="W3308" s="1"/>
  <c r="C3308"/>
  <c r="D3308"/>
  <c r="E3308"/>
  <c r="F3308"/>
  <c r="B3309"/>
  <c r="W3309" s="1"/>
  <c r="C3309"/>
  <c r="D3309"/>
  <c r="E3309"/>
  <c r="F3309"/>
  <c r="B3310"/>
  <c r="C3310"/>
  <c r="D3310"/>
  <c r="E3310"/>
  <c r="F3310"/>
  <c r="B3311"/>
  <c r="C3311"/>
  <c r="D3311"/>
  <c r="E3311"/>
  <c r="F3311"/>
  <c r="B3312"/>
  <c r="W3312" s="1"/>
  <c r="C3312"/>
  <c r="D3312"/>
  <c r="E3312"/>
  <c r="F3312"/>
  <c r="B3313"/>
  <c r="W3313" s="1"/>
  <c r="C3313"/>
  <c r="D3313"/>
  <c r="E3313"/>
  <c r="F3313"/>
  <c r="B3314"/>
  <c r="C3314"/>
  <c r="D3314"/>
  <c r="E3314"/>
  <c r="F3314"/>
  <c r="B3315"/>
  <c r="C3315"/>
  <c r="D3315"/>
  <c r="E3315"/>
  <c r="F3315"/>
  <c r="B3316"/>
  <c r="W3316" s="1"/>
  <c r="C3316"/>
  <c r="D3316"/>
  <c r="E3316"/>
  <c r="F3316"/>
  <c r="B3317"/>
  <c r="W3317" s="1"/>
  <c r="C3317"/>
  <c r="D3317"/>
  <c r="E3317"/>
  <c r="F3317"/>
  <c r="B3318"/>
  <c r="C3318"/>
  <c r="D3318"/>
  <c r="E3318"/>
  <c r="F3318"/>
  <c r="B3319"/>
  <c r="C3319"/>
  <c r="D3319"/>
  <c r="E3319"/>
  <c r="F3319"/>
  <c r="B3320"/>
  <c r="W3320" s="1"/>
  <c r="C3320"/>
  <c r="D3320"/>
  <c r="E3320"/>
  <c r="F3320"/>
  <c r="B3321"/>
  <c r="W3321" s="1"/>
  <c r="C3321"/>
  <c r="D3321"/>
  <c r="E3321"/>
  <c r="F3321"/>
  <c r="B3322"/>
  <c r="C3322"/>
  <c r="D3322"/>
  <c r="E3322"/>
  <c r="F3322"/>
  <c r="B3323"/>
  <c r="C3323"/>
  <c r="D3323"/>
  <c r="E3323"/>
  <c r="F3323"/>
  <c r="B3324"/>
  <c r="W3324" s="1"/>
  <c r="C3324"/>
  <c r="D3324"/>
  <c r="E3324"/>
  <c r="F3324"/>
  <c r="B3325"/>
  <c r="W3325" s="1"/>
  <c r="C3325"/>
  <c r="D3325"/>
  <c r="E3325"/>
  <c r="F3325"/>
  <c r="B3326"/>
  <c r="C3326"/>
  <c r="D3326"/>
  <c r="E3326"/>
  <c r="F3326"/>
  <c r="B3327"/>
  <c r="C3327"/>
  <c r="D3327"/>
  <c r="E3327"/>
  <c r="F3327"/>
  <c r="B3328"/>
  <c r="W3328" s="1"/>
  <c r="C3328"/>
  <c r="D3328"/>
  <c r="E3328"/>
  <c r="F3328"/>
  <c r="B3329"/>
  <c r="W3329" s="1"/>
  <c r="C3329"/>
  <c r="D3329"/>
  <c r="E3329"/>
  <c r="F3329"/>
  <c r="B3330"/>
  <c r="C3330"/>
  <c r="D3330"/>
  <c r="E3330"/>
  <c r="F3330"/>
  <c r="B3331"/>
  <c r="C3331"/>
  <c r="D3331"/>
  <c r="E3331"/>
  <c r="F3331"/>
  <c r="B3332"/>
  <c r="W3332" s="1"/>
  <c r="C3332"/>
  <c r="D3332"/>
  <c r="E3332"/>
  <c r="F3332"/>
  <c r="B3333"/>
  <c r="W3333" s="1"/>
  <c r="C3333"/>
  <c r="D3333"/>
  <c r="E3333"/>
  <c r="F3333"/>
  <c r="B3334"/>
  <c r="C3334"/>
  <c r="D3334"/>
  <c r="E3334"/>
  <c r="F3334"/>
  <c r="B3335"/>
  <c r="C3335"/>
  <c r="D3335"/>
  <c r="E3335"/>
  <c r="F3335"/>
  <c r="B3336"/>
  <c r="W3336" s="1"/>
  <c r="C3336"/>
  <c r="D3336"/>
  <c r="E3336"/>
  <c r="F3336"/>
  <c r="B3337"/>
  <c r="W3337" s="1"/>
  <c r="C3337"/>
  <c r="D3337"/>
  <c r="E3337"/>
  <c r="F3337"/>
  <c r="B3338"/>
  <c r="C3338"/>
  <c r="D3338"/>
  <c r="E3338"/>
  <c r="F3338"/>
  <c r="B3339"/>
  <c r="C3339"/>
  <c r="D3339"/>
  <c r="E3339"/>
  <c r="F3339"/>
  <c r="B3340"/>
  <c r="W3340" s="1"/>
  <c r="C3340"/>
  <c r="D3340"/>
  <c r="E3340"/>
  <c r="F3340"/>
  <c r="B3341"/>
  <c r="W3341" s="1"/>
  <c r="C3341"/>
  <c r="D3341"/>
  <c r="E3341"/>
  <c r="F3341"/>
  <c r="B3342"/>
  <c r="C3342"/>
  <c r="D3342"/>
  <c r="E3342"/>
  <c r="F3342"/>
  <c r="B3343"/>
  <c r="C3343"/>
  <c r="D3343"/>
  <c r="E3343"/>
  <c r="F3343"/>
  <c r="B3344"/>
  <c r="W3344" s="1"/>
  <c r="C3344"/>
  <c r="D3344"/>
  <c r="E3344"/>
  <c r="F3344"/>
  <c r="B3345"/>
  <c r="W3345" s="1"/>
  <c r="C3345"/>
  <c r="D3345"/>
  <c r="E3345"/>
  <c r="F3345"/>
  <c r="B3346"/>
  <c r="C3346"/>
  <c r="D3346"/>
  <c r="E3346"/>
  <c r="F3346"/>
  <c r="B3347"/>
  <c r="C3347"/>
  <c r="D3347"/>
  <c r="E3347"/>
  <c r="F3347"/>
  <c r="B3348"/>
  <c r="W3348" s="1"/>
  <c r="C3348"/>
  <c r="D3348"/>
  <c r="E3348"/>
  <c r="F3348"/>
  <c r="B3349"/>
  <c r="W3349" s="1"/>
  <c r="C3349"/>
  <c r="D3349"/>
  <c r="E3349"/>
  <c r="F3349"/>
  <c r="B3350"/>
  <c r="C3350"/>
  <c r="D3350"/>
  <c r="E3350"/>
  <c r="F3350"/>
  <c r="B3351"/>
  <c r="C3351"/>
  <c r="D3351"/>
  <c r="E3351"/>
  <c r="F3351"/>
  <c r="B3352"/>
  <c r="W3352" s="1"/>
  <c r="C3352"/>
  <c r="D3352"/>
  <c r="E3352"/>
  <c r="F3352"/>
  <c r="B3353"/>
  <c r="W3353" s="1"/>
  <c r="C3353"/>
  <c r="D3353"/>
  <c r="E3353"/>
  <c r="F3353"/>
  <c r="B3354"/>
  <c r="C3354"/>
  <c r="D3354"/>
  <c r="E3354"/>
  <c r="F3354"/>
  <c r="B3355"/>
  <c r="C3355"/>
  <c r="D3355"/>
  <c r="E3355"/>
  <c r="F3355"/>
  <c r="B3356"/>
  <c r="W3356" s="1"/>
  <c r="C3356"/>
  <c r="D3356"/>
  <c r="E3356"/>
  <c r="F3356"/>
  <c r="B3357"/>
  <c r="W3357" s="1"/>
  <c r="C3357"/>
  <c r="D3357"/>
  <c r="E3357"/>
  <c r="F3357"/>
  <c r="B3358"/>
  <c r="C3358"/>
  <c r="D3358"/>
  <c r="E3358"/>
  <c r="F3358"/>
  <c r="B3359"/>
  <c r="C3359"/>
  <c r="D3359"/>
  <c r="E3359"/>
  <c r="F3359"/>
  <c r="B3360"/>
  <c r="W3360" s="1"/>
  <c r="C3360"/>
  <c r="D3360"/>
  <c r="E3360"/>
  <c r="F3360"/>
  <c r="B3361"/>
  <c r="W3361" s="1"/>
  <c r="C3361"/>
  <c r="D3361"/>
  <c r="E3361"/>
  <c r="F3361"/>
  <c r="B3362"/>
  <c r="C3362"/>
  <c r="D3362"/>
  <c r="E3362"/>
  <c r="F3362"/>
  <c r="B3363"/>
  <c r="C3363"/>
  <c r="D3363"/>
  <c r="E3363"/>
  <c r="F3363"/>
  <c r="B3364"/>
  <c r="W3364" s="1"/>
  <c r="C3364"/>
  <c r="D3364"/>
  <c r="E3364"/>
  <c r="F3364"/>
  <c r="B3365"/>
  <c r="W3365" s="1"/>
  <c r="C3365"/>
  <c r="D3365"/>
  <c r="E3365"/>
  <c r="F3365"/>
  <c r="B3366"/>
  <c r="C3366"/>
  <c r="D3366"/>
  <c r="E3366"/>
  <c r="F3366"/>
  <c r="B3367"/>
  <c r="C3367"/>
  <c r="D3367"/>
  <c r="E3367"/>
  <c r="F3367"/>
  <c r="B3368"/>
  <c r="W3368" s="1"/>
  <c r="C3368"/>
  <c r="D3368"/>
  <c r="E3368"/>
  <c r="F3368"/>
  <c r="B3369"/>
  <c r="W3369" s="1"/>
  <c r="C3369"/>
  <c r="D3369"/>
  <c r="E3369"/>
  <c r="F3369"/>
  <c r="B3370"/>
  <c r="C3370"/>
  <c r="D3370"/>
  <c r="E3370"/>
  <c r="F3370"/>
  <c r="B3371"/>
  <c r="C3371"/>
  <c r="D3371"/>
  <c r="E3371"/>
  <c r="F3371"/>
  <c r="B3372"/>
  <c r="W3372" s="1"/>
  <c r="C3372"/>
  <c r="D3372"/>
  <c r="E3372"/>
  <c r="F3372"/>
  <c r="B3373"/>
  <c r="W3373" s="1"/>
  <c r="C3373"/>
  <c r="D3373"/>
  <c r="E3373"/>
  <c r="F3373"/>
  <c r="B3374"/>
  <c r="C3374"/>
  <c r="D3374"/>
  <c r="E3374"/>
  <c r="F3374"/>
  <c r="B3375"/>
  <c r="C3375"/>
  <c r="D3375"/>
  <c r="E3375"/>
  <c r="F3375"/>
  <c r="B3376"/>
  <c r="W3376" s="1"/>
  <c r="C3376"/>
  <c r="D3376"/>
  <c r="E3376"/>
  <c r="F3376"/>
  <c r="B3377"/>
  <c r="W3377" s="1"/>
  <c r="C3377"/>
  <c r="D3377"/>
  <c r="E3377"/>
  <c r="F3377"/>
  <c r="B3378"/>
  <c r="C3378"/>
  <c r="D3378"/>
  <c r="E3378"/>
  <c r="F3378"/>
  <c r="B3379"/>
  <c r="C3379"/>
  <c r="D3379"/>
  <c r="E3379"/>
  <c r="F3379"/>
  <c r="B3380"/>
  <c r="W3380" s="1"/>
  <c r="C3380"/>
  <c r="D3380"/>
  <c r="E3380"/>
  <c r="F3380"/>
  <c r="B3381"/>
  <c r="W3381" s="1"/>
  <c r="C3381"/>
  <c r="D3381"/>
  <c r="E3381"/>
  <c r="F3381"/>
  <c r="B3382"/>
  <c r="C3382"/>
  <c r="D3382"/>
  <c r="E3382"/>
  <c r="F3382"/>
  <c r="B3383"/>
  <c r="C3383"/>
  <c r="D3383"/>
  <c r="E3383"/>
  <c r="F3383"/>
  <c r="B3384"/>
  <c r="W3384" s="1"/>
  <c r="C3384"/>
  <c r="D3384"/>
  <c r="E3384"/>
  <c r="F3384"/>
  <c r="B3385"/>
  <c r="W3385" s="1"/>
  <c r="C3385"/>
  <c r="D3385"/>
  <c r="E3385"/>
  <c r="F3385"/>
  <c r="B3386"/>
  <c r="C3386"/>
  <c r="D3386"/>
  <c r="E3386"/>
  <c r="F3386"/>
  <c r="B3387"/>
  <c r="C3387"/>
  <c r="D3387"/>
  <c r="E3387"/>
  <c r="F3387"/>
  <c r="B3388"/>
  <c r="W3388" s="1"/>
  <c r="C3388"/>
  <c r="D3388"/>
  <c r="E3388"/>
  <c r="F3388"/>
  <c r="B3389"/>
  <c r="W3389" s="1"/>
  <c r="C3389"/>
  <c r="D3389"/>
  <c r="E3389"/>
  <c r="F3389"/>
  <c r="B3390"/>
  <c r="C3390"/>
  <c r="D3390"/>
  <c r="E3390"/>
  <c r="F3390"/>
  <c r="B3391"/>
  <c r="C3391"/>
  <c r="D3391"/>
  <c r="E3391"/>
  <c r="F3391"/>
  <c r="B3392"/>
  <c r="W3392" s="1"/>
  <c r="C3392"/>
  <c r="D3392"/>
  <c r="E3392"/>
  <c r="F3392"/>
  <c r="B3393"/>
  <c r="W3393" s="1"/>
  <c r="C3393"/>
  <c r="D3393"/>
  <c r="E3393"/>
  <c r="F3393"/>
  <c r="B3394"/>
  <c r="C3394"/>
  <c r="D3394"/>
  <c r="E3394"/>
  <c r="F3394"/>
  <c r="B3395"/>
  <c r="C3395"/>
  <c r="D3395"/>
  <c r="E3395"/>
  <c r="F3395"/>
  <c r="B3396"/>
  <c r="W3396" s="1"/>
  <c r="C3396"/>
  <c r="D3396"/>
  <c r="E3396"/>
  <c r="F3396"/>
  <c r="B3397"/>
  <c r="W3397" s="1"/>
  <c r="C3397"/>
  <c r="D3397"/>
  <c r="E3397"/>
  <c r="F3397"/>
  <c r="B3398"/>
  <c r="C3398"/>
  <c r="D3398"/>
  <c r="E3398"/>
  <c r="F3398"/>
  <c r="B3399"/>
  <c r="C3399"/>
  <c r="D3399"/>
  <c r="E3399"/>
  <c r="F3399"/>
  <c r="B3400"/>
  <c r="W3400" s="1"/>
  <c r="C3400"/>
  <c r="D3400"/>
  <c r="E3400"/>
  <c r="F3400"/>
  <c r="B3401"/>
  <c r="W3401" s="1"/>
  <c r="C3401"/>
  <c r="D3401"/>
  <c r="E3401"/>
  <c r="F3401"/>
  <c r="B3402"/>
  <c r="C3402"/>
  <c r="D3402"/>
  <c r="E3402"/>
  <c r="F3402"/>
  <c r="B3403"/>
  <c r="C3403"/>
  <c r="D3403"/>
  <c r="E3403"/>
  <c r="F3403"/>
  <c r="B3404"/>
  <c r="W3404" s="1"/>
  <c r="C3404"/>
  <c r="D3404"/>
  <c r="E3404"/>
  <c r="F3404"/>
  <c r="B3405"/>
  <c r="W3405" s="1"/>
  <c r="C3405"/>
  <c r="D3405"/>
  <c r="E3405"/>
  <c r="F3405"/>
  <c r="B3406"/>
  <c r="C3406"/>
  <c r="D3406"/>
  <c r="E3406"/>
  <c r="F3406"/>
  <c r="B3407"/>
  <c r="C3407"/>
  <c r="D3407"/>
  <c r="E3407"/>
  <c r="F3407"/>
  <c r="B3408"/>
  <c r="W3408" s="1"/>
  <c r="C3408"/>
  <c r="D3408"/>
  <c r="E3408"/>
  <c r="F3408"/>
  <c r="B3409"/>
  <c r="W3409" s="1"/>
  <c r="C3409"/>
  <c r="D3409"/>
  <c r="E3409"/>
  <c r="F3409"/>
  <c r="B3410"/>
  <c r="C3410"/>
  <c r="D3410"/>
  <c r="E3410"/>
  <c r="F3410"/>
  <c r="B3411"/>
  <c r="C3411"/>
  <c r="D3411"/>
  <c r="E3411"/>
  <c r="F3411"/>
  <c r="B3412"/>
  <c r="W3412" s="1"/>
  <c r="C3412"/>
  <c r="D3412"/>
  <c r="E3412"/>
  <c r="F3412"/>
  <c r="B3413"/>
  <c r="W3413" s="1"/>
  <c r="C3413"/>
  <c r="D3413"/>
  <c r="E3413"/>
  <c r="F3413"/>
  <c r="B3414"/>
  <c r="C3414"/>
  <c r="D3414"/>
  <c r="E3414"/>
  <c r="F3414"/>
  <c r="B3415"/>
  <c r="C3415"/>
  <c r="D3415"/>
  <c r="E3415"/>
  <c r="F3415"/>
  <c r="B3416"/>
  <c r="W3416" s="1"/>
  <c r="C3416"/>
  <c r="D3416"/>
  <c r="E3416"/>
  <c r="F3416"/>
  <c r="B3417"/>
  <c r="W3417" s="1"/>
  <c r="C3417"/>
  <c r="D3417"/>
  <c r="E3417"/>
  <c r="F3417"/>
  <c r="B3418"/>
  <c r="C3418"/>
  <c r="D3418"/>
  <c r="E3418"/>
  <c r="F3418"/>
  <c r="B3419"/>
  <c r="C3419"/>
  <c r="D3419"/>
  <c r="E3419"/>
  <c r="F3419"/>
  <c r="B3420"/>
  <c r="C3420"/>
  <c r="D3420"/>
  <c r="E3420"/>
  <c r="F3420"/>
  <c r="B3421"/>
  <c r="W3421" s="1"/>
  <c r="C3421"/>
  <c r="D3421"/>
  <c r="E3421"/>
  <c r="F3421"/>
  <c r="B3422"/>
  <c r="C3422"/>
  <c r="D3422"/>
  <c r="E3422"/>
  <c r="F3422"/>
  <c r="B3423"/>
  <c r="C3423"/>
  <c r="D3423"/>
  <c r="E3423"/>
  <c r="F3423"/>
  <c r="B3424"/>
  <c r="C3424"/>
  <c r="D3424"/>
  <c r="E3424"/>
  <c r="F3424"/>
  <c r="B3425"/>
  <c r="W3425" s="1"/>
  <c r="C3425"/>
  <c r="D3425"/>
  <c r="E3425"/>
  <c r="F3425"/>
  <c r="B3426"/>
  <c r="C3426"/>
  <c r="D3426"/>
  <c r="E3426"/>
  <c r="F3426"/>
  <c r="B3427"/>
  <c r="C3427"/>
  <c r="D3427"/>
  <c r="E3427"/>
  <c r="F3427"/>
  <c r="B3428"/>
  <c r="C3428"/>
  <c r="D3428"/>
  <c r="E3428"/>
  <c r="F3428"/>
  <c r="B3429"/>
  <c r="W3429" s="1"/>
  <c r="C3429"/>
  <c r="D3429"/>
  <c r="E3429"/>
  <c r="F3429"/>
  <c r="B3430"/>
  <c r="C3430"/>
  <c r="D3430"/>
  <c r="E3430"/>
  <c r="F3430"/>
  <c r="B3431"/>
  <c r="C3431"/>
  <c r="D3431"/>
  <c r="E3431"/>
  <c r="F3431"/>
  <c r="B3432"/>
  <c r="C3432"/>
  <c r="D3432"/>
  <c r="E3432"/>
  <c r="F3432"/>
  <c r="B3433"/>
  <c r="W3433" s="1"/>
  <c r="C3433"/>
  <c r="D3433"/>
  <c r="E3433"/>
  <c r="F3433"/>
  <c r="B3434"/>
  <c r="C3434"/>
  <c r="D3434"/>
  <c r="E3434"/>
  <c r="F3434"/>
  <c r="B3435"/>
  <c r="C3435"/>
  <c r="D3435"/>
  <c r="E3435"/>
  <c r="F3435"/>
  <c r="B3436"/>
  <c r="C3436"/>
  <c r="D3436"/>
  <c r="E3436"/>
  <c r="F3436"/>
  <c r="B3437"/>
  <c r="W3437" s="1"/>
  <c r="C3437"/>
  <c r="D3437"/>
  <c r="E3437"/>
  <c r="F3437"/>
  <c r="B3438"/>
  <c r="C3438"/>
  <c r="D3438"/>
  <c r="E3438"/>
  <c r="F3438"/>
  <c r="B3439"/>
  <c r="C3439"/>
  <c r="D3439"/>
  <c r="E3439"/>
  <c r="F3439"/>
  <c r="B3440"/>
  <c r="C3440"/>
  <c r="D3440"/>
  <c r="E3440"/>
  <c r="F3440"/>
  <c r="B3441"/>
  <c r="W3441" s="1"/>
  <c r="C3441"/>
  <c r="D3441"/>
  <c r="E3441"/>
  <c r="F3441"/>
  <c r="B3442"/>
  <c r="C3442"/>
  <c r="D3442"/>
  <c r="E3442"/>
  <c r="F3442"/>
  <c r="B3443"/>
  <c r="C3443"/>
  <c r="D3443"/>
  <c r="E3443"/>
  <c r="F3443"/>
  <c r="B3444"/>
  <c r="C3444"/>
  <c r="D3444"/>
  <c r="E3444"/>
  <c r="F3444"/>
  <c r="B3445"/>
  <c r="W3445" s="1"/>
  <c r="C3445"/>
  <c r="D3445"/>
  <c r="E3445"/>
  <c r="F3445"/>
  <c r="B3446"/>
  <c r="C3446"/>
  <c r="D3446"/>
  <c r="E3446"/>
  <c r="F3446"/>
  <c r="B3447"/>
  <c r="C3447"/>
  <c r="D3447"/>
  <c r="E3447"/>
  <c r="F3447"/>
  <c r="B3448"/>
  <c r="C3448"/>
  <c r="D3448"/>
  <c r="E3448"/>
  <c r="F3448"/>
  <c r="B3449"/>
  <c r="W3449" s="1"/>
  <c r="C3449"/>
  <c r="D3449"/>
  <c r="E3449"/>
  <c r="F3449"/>
  <c r="B3450"/>
  <c r="C3450"/>
  <c r="D3450"/>
  <c r="E3450"/>
  <c r="F3450"/>
  <c r="B3451"/>
  <c r="C3451"/>
  <c r="D3451"/>
  <c r="E3451"/>
  <c r="F3451"/>
  <c r="B3452"/>
  <c r="C3452"/>
  <c r="D3452"/>
  <c r="E3452"/>
  <c r="F3452"/>
  <c r="B3453"/>
  <c r="W3453" s="1"/>
  <c r="C3453"/>
  <c r="D3453"/>
  <c r="E3453"/>
  <c r="F3453"/>
  <c r="B3454"/>
  <c r="C3454"/>
  <c r="D3454"/>
  <c r="E3454"/>
  <c r="F3454"/>
  <c r="B3455"/>
  <c r="C3455"/>
  <c r="D3455"/>
  <c r="E3455"/>
  <c r="F3455"/>
  <c r="B3456"/>
  <c r="C3456"/>
  <c r="D3456"/>
  <c r="E3456"/>
  <c r="F3456"/>
  <c r="B3457"/>
  <c r="W3457" s="1"/>
  <c r="C3457"/>
  <c r="D3457"/>
  <c r="E3457"/>
  <c r="F3457"/>
  <c r="B3458"/>
  <c r="C3458"/>
  <c r="D3458"/>
  <c r="E3458"/>
  <c r="F3458"/>
  <c r="B3459"/>
  <c r="C3459"/>
  <c r="D3459"/>
  <c r="E3459"/>
  <c r="F3459"/>
  <c r="B3460"/>
  <c r="C3460"/>
  <c r="D3460"/>
  <c r="E3460"/>
  <c r="F3460"/>
  <c r="B3461"/>
  <c r="W3461" s="1"/>
  <c r="C3461"/>
  <c r="D3461"/>
  <c r="E3461"/>
  <c r="F3461"/>
  <c r="B3462"/>
  <c r="C3462"/>
  <c r="D3462"/>
  <c r="E3462"/>
  <c r="F3462"/>
  <c r="B3463"/>
  <c r="C3463"/>
  <c r="D3463"/>
  <c r="E3463"/>
  <c r="F3463"/>
  <c r="B3464"/>
  <c r="C3464"/>
  <c r="D3464"/>
  <c r="E3464"/>
  <c r="F3464"/>
  <c r="B3465"/>
  <c r="W3465" s="1"/>
  <c r="C3465"/>
  <c r="D3465"/>
  <c r="E3465"/>
  <c r="F3465"/>
  <c r="B3466"/>
  <c r="C3466"/>
  <c r="D3466"/>
  <c r="E3466"/>
  <c r="F3466"/>
  <c r="B3467"/>
  <c r="C3467"/>
  <c r="D3467"/>
  <c r="E3467"/>
  <c r="F3467"/>
  <c r="B3468"/>
  <c r="C3468"/>
  <c r="D3468"/>
  <c r="E3468"/>
  <c r="F3468"/>
  <c r="B3469"/>
  <c r="W3469" s="1"/>
  <c r="C3469"/>
  <c r="D3469"/>
  <c r="E3469"/>
  <c r="F3469"/>
  <c r="B3470"/>
  <c r="C3470"/>
  <c r="D3470"/>
  <c r="E3470"/>
  <c r="F3470"/>
  <c r="B3471"/>
  <c r="C3471"/>
  <c r="D3471"/>
  <c r="E3471"/>
  <c r="F3471"/>
  <c r="B3472"/>
  <c r="C3472"/>
  <c r="D3472"/>
  <c r="E3472"/>
  <c r="F3472"/>
  <c r="B3473"/>
  <c r="W3473" s="1"/>
  <c r="C3473"/>
  <c r="D3473"/>
  <c r="E3473"/>
  <c r="F3473"/>
  <c r="B3474"/>
  <c r="C3474"/>
  <c r="D3474"/>
  <c r="E3474"/>
  <c r="F3474"/>
  <c r="B3475"/>
  <c r="C3475"/>
  <c r="D3475"/>
  <c r="E3475"/>
  <c r="F3475"/>
  <c r="B3476"/>
  <c r="C3476"/>
  <c r="D3476"/>
  <c r="E3476"/>
  <c r="F3476"/>
  <c r="B3477"/>
  <c r="W3477" s="1"/>
  <c r="C3477"/>
  <c r="D3477"/>
  <c r="E3477"/>
  <c r="F3477"/>
  <c r="B3478"/>
  <c r="C3478"/>
  <c r="D3478"/>
  <c r="E3478"/>
  <c r="F3478"/>
  <c r="B3479"/>
  <c r="C3479"/>
  <c r="D3479"/>
  <c r="E3479"/>
  <c r="F3479"/>
  <c r="B3480"/>
  <c r="C3480"/>
  <c r="D3480"/>
  <c r="E3480"/>
  <c r="F3480"/>
  <c r="B3481"/>
  <c r="W3481" s="1"/>
  <c r="C3481"/>
  <c r="D3481"/>
  <c r="E3481"/>
  <c r="F3481"/>
  <c r="B3482"/>
  <c r="C3482"/>
  <c r="D3482"/>
  <c r="E3482"/>
  <c r="F3482"/>
  <c r="B3483"/>
  <c r="C3483"/>
  <c r="D3483"/>
  <c r="E3483"/>
  <c r="F3483"/>
  <c r="B3484"/>
  <c r="C3484"/>
  <c r="D3484"/>
  <c r="E3484"/>
  <c r="F3484"/>
  <c r="B3485"/>
  <c r="W3485" s="1"/>
  <c r="C3485"/>
  <c r="D3485"/>
  <c r="E3485"/>
  <c r="F3485"/>
  <c r="B3486"/>
  <c r="C3486"/>
  <c r="D3486"/>
  <c r="E3486"/>
  <c r="F3486"/>
  <c r="B3487"/>
  <c r="C3487"/>
  <c r="D3487"/>
  <c r="E3487"/>
  <c r="F3487"/>
  <c r="B3488"/>
  <c r="C3488"/>
  <c r="D3488"/>
  <c r="E3488"/>
  <c r="F3488"/>
  <c r="B3489"/>
  <c r="W3489" s="1"/>
  <c r="C3489"/>
  <c r="D3489"/>
  <c r="E3489"/>
  <c r="F3489"/>
  <c r="B3490"/>
  <c r="C3490"/>
  <c r="D3490"/>
  <c r="E3490"/>
  <c r="F3490"/>
  <c r="B3491"/>
  <c r="C3491"/>
  <c r="D3491"/>
  <c r="E3491"/>
  <c r="F3491"/>
  <c r="B3492"/>
  <c r="C3492"/>
  <c r="D3492"/>
  <c r="E3492"/>
  <c r="F3492"/>
  <c r="B3493"/>
  <c r="W3493" s="1"/>
  <c r="C3493"/>
  <c r="D3493"/>
  <c r="E3493"/>
  <c r="F3493"/>
  <c r="B3494"/>
  <c r="C3494"/>
  <c r="D3494"/>
  <c r="E3494"/>
  <c r="F3494"/>
  <c r="B3495"/>
  <c r="C3495"/>
  <c r="D3495"/>
  <c r="E3495"/>
  <c r="F3495"/>
  <c r="B3496"/>
  <c r="C3496"/>
  <c r="D3496"/>
  <c r="E3496"/>
  <c r="F3496"/>
  <c r="B3497"/>
  <c r="W3497" s="1"/>
  <c r="C3497"/>
  <c r="D3497"/>
  <c r="E3497"/>
  <c r="F3497"/>
  <c r="B3498"/>
  <c r="C3498"/>
  <c r="D3498"/>
  <c r="E3498"/>
  <c r="F3498"/>
  <c r="B3499"/>
  <c r="C3499"/>
  <c r="D3499"/>
  <c r="E3499"/>
  <c r="F3499"/>
  <c r="B3500"/>
  <c r="C3500"/>
  <c r="D3500"/>
  <c r="E3500"/>
  <c r="F3500"/>
  <c r="B3501"/>
  <c r="W3501" s="1"/>
  <c r="C3501"/>
  <c r="D3501"/>
  <c r="E3501"/>
  <c r="F3501"/>
  <c r="B3502"/>
  <c r="C3502"/>
  <c r="D3502"/>
  <c r="E3502"/>
  <c r="F3502"/>
  <c r="B3503"/>
  <c r="C3503"/>
  <c r="D3503"/>
  <c r="E3503"/>
  <c r="F3503"/>
  <c r="B3504"/>
  <c r="C3504"/>
  <c r="D3504"/>
  <c r="E3504"/>
  <c r="F3504"/>
  <c r="B3505"/>
  <c r="W3505" s="1"/>
  <c r="C3505"/>
  <c r="D3505"/>
  <c r="E3505"/>
  <c r="F3505"/>
  <c r="B3506"/>
  <c r="C3506"/>
  <c r="D3506"/>
  <c r="E3506"/>
  <c r="F3506"/>
  <c r="B3507"/>
  <c r="C3507"/>
  <c r="D3507"/>
  <c r="E3507"/>
  <c r="F3507"/>
  <c r="B3508"/>
  <c r="C3508"/>
  <c r="D3508"/>
  <c r="E3508"/>
  <c r="F3508"/>
  <c r="B3509"/>
  <c r="W3509" s="1"/>
  <c r="C3509"/>
  <c r="D3509"/>
  <c r="E3509"/>
  <c r="F3509"/>
  <c r="B3510"/>
  <c r="C3510"/>
  <c r="D3510"/>
  <c r="E3510"/>
  <c r="F3510"/>
  <c r="B3511"/>
  <c r="C3511"/>
  <c r="D3511"/>
  <c r="E3511"/>
  <c r="F3511"/>
  <c r="B3512"/>
  <c r="C3512"/>
  <c r="D3512"/>
  <c r="E3512"/>
  <c r="F3512"/>
  <c r="B3513"/>
  <c r="W3513" s="1"/>
  <c r="C3513"/>
  <c r="D3513"/>
  <c r="E3513"/>
  <c r="F3513"/>
  <c r="B3514"/>
  <c r="C3514"/>
  <c r="D3514"/>
  <c r="E3514"/>
  <c r="F3514"/>
  <c r="B3515"/>
  <c r="C3515"/>
  <c r="D3515"/>
  <c r="E3515"/>
  <c r="F3515"/>
  <c r="B3516"/>
  <c r="C3516"/>
  <c r="D3516"/>
  <c r="E3516"/>
  <c r="F3516"/>
  <c r="B3517"/>
  <c r="W3517" s="1"/>
  <c r="C3517"/>
  <c r="D3517"/>
  <c r="E3517"/>
  <c r="F3517"/>
  <c r="B3518"/>
  <c r="C3518"/>
  <c r="D3518"/>
  <c r="E3518"/>
  <c r="F3518"/>
  <c r="B3519"/>
  <c r="C3519"/>
  <c r="D3519"/>
  <c r="E3519"/>
  <c r="F3519"/>
  <c r="B3520"/>
  <c r="C3520"/>
  <c r="D3520"/>
  <c r="E3520"/>
  <c r="F3520"/>
  <c r="B3521"/>
  <c r="W3521" s="1"/>
  <c r="C3521"/>
  <c r="D3521"/>
  <c r="E3521"/>
  <c r="F3521"/>
  <c r="B3522"/>
  <c r="C3522"/>
  <c r="D3522"/>
  <c r="E3522"/>
  <c r="F3522"/>
  <c r="B3523"/>
  <c r="C3523"/>
  <c r="D3523"/>
  <c r="E3523"/>
  <c r="F3523"/>
  <c r="B3524"/>
  <c r="C3524"/>
  <c r="D3524"/>
  <c r="E3524"/>
  <c r="F3524"/>
  <c r="B3525"/>
  <c r="W3525" s="1"/>
  <c r="C3525"/>
  <c r="D3525"/>
  <c r="E3525"/>
  <c r="F3525"/>
  <c r="B3526"/>
  <c r="C3526"/>
  <c r="D3526"/>
  <c r="E3526"/>
  <c r="F3526"/>
  <c r="B3527"/>
  <c r="C3527"/>
  <c r="D3527"/>
  <c r="E3527"/>
  <c r="F3527"/>
  <c r="B3528"/>
  <c r="C3528"/>
  <c r="D3528"/>
  <c r="E3528"/>
  <c r="F3528"/>
  <c r="B3529"/>
  <c r="W3529" s="1"/>
  <c r="C3529"/>
  <c r="D3529"/>
  <c r="E3529"/>
  <c r="F3529"/>
  <c r="B3530"/>
  <c r="C3530"/>
  <c r="D3530"/>
  <c r="E3530"/>
  <c r="F3530"/>
  <c r="B3531"/>
  <c r="C3531"/>
  <c r="D3531"/>
  <c r="E3531"/>
  <c r="F3531"/>
  <c r="B3532"/>
  <c r="C3532"/>
  <c r="D3532"/>
  <c r="E3532"/>
  <c r="F3532"/>
  <c r="B3533"/>
  <c r="W3533" s="1"/>
  <c r="C3533"/>
  <c r="D3533"/>
  <c r="E3533"/>
  <c r="F3533"/>
  <c r="B3534"/>
  <c r="C3534"/>
  <c r="D3534"/>
  <c r="E3534"/>
  <c r="F3534"/>
  <c r="B3535"/>
  <c r="C3535"/>
  <c r="D3535"/>
  <c r="E3535"/>
  <c r="F3535"/>
  <c r="B3536"/>
  <c r="C3536"/>
  <c r="D3536"/>
  <c r="E3536"/>
  <c r="F3536"/>
  <c r="B3537"/>
  <c r="W3537" s="1"/>
  <c r="C3537"/>
  <c r="D3537"/>
  <c r="E3537"/>
  <c r="F3537"/>
  <c r="B3538"/>
  <c r="C3538"/>
  <c r="D3538"/>
  <c r="E3538"/>
  <c r="F3538"/>
  <c r="B3539"/>
  <c r="C3539"/>
  <c r="D3539"/>
  <c r="E3539"/>
  <c r="F3539"/>
  <c r="B3540"/>
  <c r="C3540"/>
  <c r="D3540"/>
  <c r="E3540"/>
  <c r="F3540"/>
  <c r="B3541"/>
  <c r="W3541" s="1"/>
  <c r="C3541"/>
  <c r="D3541"/>
  <c r="E3541"/>
  <c r="F3541"/>
  <c r="B3542"/>
  <c r="C3542"/>
  <c r="D3542"/>
  <c r="E3542"/>
  <c r="F3542"/>
  <c r="B3543"/>
  <c r="C3543"/>
  <c r="D3543"/>
  <c r="E3543"/>
  <c r="F3543"/>
  <c r="B3544"/>
  <c r="C3544"/>
  <c r="D3544"/>
  <c r="E3544"/>
  <c r="F3544"/>
  <c r="B3545"/>
  <c r="W3545" s="1"/>
  <c r="C3545"/>
  <c r="D3545"/>
  <c r="E3545"/>
  <c r="F3545"/>
  <c r="B3546"/>
  <c r="C3546"/>
  <c r="D3546"/>
  <c r="E3546"/>
  <c r="F3546"/>
  <c r="B3547"/>
  <c r="C3547"/>
  <c r="D3547"/>
  <c r="E3547"/>
  <c r="F3547"/>
  <c r="B3548"/>
  <c r="C3548"/>
  <c r="D3548"/>
  <c r="E3548"/>
  <c r="F3548"/>
  <c r="B3549"/>
  <c r="W3549" s="1"/>
  <c r="C3549"/>
  <c r="D3549"/>
  <c r="E3549"/>
  <c r="F3549"/>
  <c r="B3550"/>
  <c r="C3550"/>
  <c r="D3550"/>
  <c r="E3550"/>
  <c r="F3550"/>
  <c r="B3551"/>
  <c r="C3551"/>
  <c r="D3551"/>
  <c r="E3551"/>
  <c r="F3551"/>
  <c r="B3552"/>
  <c r="C3552"/>
  <c r="D3552"/>
  <c r="E3552"/>
  <c r="F3552"/>
  <c r="B3553"/>
  <c r="W3553" s="1"/>
  <c r="C3553"/>
  <c r="D3553"/>
  <c r="E3553"/>
  <c r="F3553"/>
  <c r="B3554"/>
  <c r="C3554"/>
  <c r="D3554"/>
  <c r="E3554"/>
  <c r="F3554"/>
  <c r="B3555"/>
  <c r="C3555"/>
  <c r="D3555"/>
  <c r="E3555"/>
  <c r="F3555"/>
  <c r="B3556"/>
  <c r="C3556"/>
  <c r="D3556"/>
  <c r="E3556"/>
  <c r="F3556"/>
  <c r="B3557"/>
  <c r="W3557" s="1"/>
  <c r="C3557"/>
  <c r="D3557"/>
  <c r="E3557"/>
  <c r="F3557"/>
  <c r="B3558"/>
  <c r="C3558"/>
  <c r="D3558"/>
  <c r="E3558"/>
  <c r="F3558"/>
  <c r="B3559"/>
  <c r="C3559"/>
  <c r="D3559"/>
  <c r="E3559"/>
  <c r="F3559"/>
  <c r="B3560"/>
  <c r="C3560"/>
  <c r="D3560"/>
  <c r="E3560"/>
  <c r="F3560"/>
  <c r="B3561"/>
  <c r="W3561" s="1"/>
  <c r="C3561"/>
  <c r="D3561"/>
  <c r="E3561"/>
  <c r="F3561"/>
  <c r="B3562"/>
  <c r="C3562"/>
  <c r="D3562"/>
  <c r="E3562"/>
  <c r="F3562"/>
  <c r="B3563"/>
  <c r="C3563"/>
  <c r="D3563"/>
  <c r="E3563"/>
  <c r="F3563"/>
  <c r="B3564"/>
  <c r="C3564"/>
  <c r="D3564"/>
  <c r="E3564"/>
  <c r="F3564"/>
  <c r="B3565"/>
  <c r="W3565" s="1"/>
  <c r="C3565"/>
  <c r="D3565"/>
  <c r="E3565"/>
  <c r="F3565"/>
  <c r="B3566"/>
  <c r="C3566"/>
  <c r="D3566"/>
  <c r="E3566"/>
  <c r="F3566"/>
  <c r="B3567"/>
  <c r="C3567"/>
  <c r="D3567"/>
  <c r="E3567"/>
  <c r="F3567"/>
  <c r="B3568"/>
  <c r="C3568"/>
  <c r="D3568"/>
  <c r="E3568"/>
  <c r="F3568"/>
  <c r="B3569"/>
  <c r="W3569" s="1"/>
  <c r="C3569"/>
  <c r="D3569"/>
  <c r="E3569"/>
  <c r="F3569"/>
  <c r="B3570"/>
  <c r="C3570"/>
  <c r="D3570"/>
  <c r="E3570"/>
  <c r="F3570"/>
  <c r="B3571"/>
  <c r="C3571"/>
  <c r="D3571"/>
  <c r="E3571"/>
  <c r="F3571"/>
  <c r="B3572"/>
  <c r="C3572"/>
  <c r="D3572"/>
  <c r="E3572"/>
  <c r="F3572"/>
  <c r="B3573"/>
  <c r="W3573" s="1"/>
  <c r="C3573"/>
  <c r="D3573"/>
  <c r="E3573"/>
  <c r="F3573"/>
  <c r="B3574"/>
  <c r="C3574"/>
  <c r="D3574"/>
  <c r="E3574"/>
  <c r="F3574"/>
  <c r="B3575"/>
  <c r="C3575"/>
  <c r="D3575"/>
  <c r="E3575"/>
  <c r="F3575"/>
  <c r="B3576"/>
  <c r="C3576"/>
  <c r="D3576"/>
  <c r="E3576"/>
  <c r="F3576"/>
  <c r="B3577"/>
  <c r="W3577" s="1"/>
  <c r="C3577"/>
  <c r="D3577"/>
  <c r="E3577"/>
  <c r="F3577"/>
  <c r="B3578"/>
  <c r="C3578"/>
  <c r="D3578"/>
  <c r="E3578"/>
  <c r="F3578"/>
  <c r="B3579"/>
  <c r="C3579"/>
  <c r="D3579"/>
  <c r="E3579"/>
  <c r="F3579"/>
  <c r="B3580"/>
  <c r="C3580"/>
  <c r="D3580"/>
  <c r="E3580"/>
  <c r="F3580"/>
  <c r="B3581"/>
  <c r="W3581" s="1"/>
  <c r="C3581"/>
  <c r="D3581"/>
  <c r="E3581"/>
  <c r="F3581"/>
  <c r="B3582"/>
  <c r="C3582"/>
  <c r="D3582"/>
  <c r="E3582"/>
  <c r="F3582"/>
  <c r="B3583"/>
  <c r="C3583"/>
  <c r="D3583"/>
  <c r="E3583"/>
  <c r="F3583"/>
  <c r="B3584"/>
  <c r="C3584"/>
  <c r="D3584"/>
  <c r="E3584"/>
  <c r="F3584"/>
  <c r="B3585"/>
  <c r="W3585" s="1"/>
  <c r="C3585"/>
  <c r="D3585"/>
  <c r="E3585"/>
  <c r="F3585"/>
  <c r="B3586"/>
  <c r="C3586"/>
  <c r="D3586"/>
  <c r="E3586"/>
  <c r="F3586"/>
  <c r="B3587"/>
  <c r="C3587"/>
  <c r="D3587"/>
  <c r="E3587"/>
  <c r="F3587"/>
  <c r="B3588"/>
  <c r="C3588"/>
  <c r="D3588"/>
  <c r="E3588"/>
  <c r="F3588"/>
  <c r="B3589"/>
  <c r="W3589" s="1"/>
  <c r="C3589"/>
  <c r="D3589"/>
  <c r="E3589"/>
  <c r="F3589"/>
  <c r="B3590"/>
  <c r="C3590"/>
  <c r="D3590"/>
  <c r="E3590"/>
  <c r="F3590"/>
  <c r="B3591"/>
  <c r="C3591"/>
  <c r="D3591"/>
  <c r="E3591"/>
  <c r="F3591"/>
  <c r="B3592"/>
  <c r="C3592"/>
  <c r="D3592"/>
  <c r="E3592"/>
  <c r="F3592"/>
  <c r="B3593"/>
  <c r="W3593" s="1"/>
  <c r="C3593"/>
  <c r="D3593"/>
  <c r="E3593"/>
  <c r="F3593"/>
  <c r="B3594"/>
  <c r="C3594"/>
  <c r="D3594"/>
  <c r="E3594"/>
  <c r="F3594"/>
  <c r="B3595"/>
  <c r="C3595"/>
  <c r="D3595"/>
  <c r="E3595"/>
  <c r="F3595"/>
  <c r="B3596"/>
  <c r="C3596"/>
  <c r="D3596"/>
  <c r="E3596"/>
  <c r="F3596"/>
  <c r="B3597"/>
  <c r="W3597" s="1"/>
  <c r="C3597"/>
  <c r="D3597"/>
  <c r="E3597"/>
  <c r="F3597"/>
  <c r="B3598"/>
  <c r="C3598"/>
  <c r="D3598"/>
  <c r="E3598"/>
  <c r="F3598"/>
  <c r="B3599"/>
  <c r="C3599"/>
  <c r="D3599"/>
  <c r="E3599"/>
  <c r="F3599"/>
  <c r="B3600"/>
  <c r="C3600"/>
  <c r="D3600"/>
  <c r="E3600"/>
  <c r="F3600"/>
  <c r="B3601"/>
  <c r="W3601" s="1"/>
  <c r="C3601"/>
  <c r="D3601"/>
  <c r="E3601"/>
  <c r="F3601"/>
  <c r="B3602"/>
  <c r="C3602"/>
  <c r="D3602"/>
  <c r="E3602"/>
  <c r="F3602"/>
  <c r="B3603"/>
  <c r="C3603"/>
  <c r="D3603"/>
  <c r="E3603"/>
  <c r="F3603"/>
  <c r="B3604"/>
  <c r="C3604"/>
  <c r="D3604"/>
  <c r="E3604"/>
  <c r="F3604"/>
  <c r="B3605"/>
  <c r="W3605" s="1"/>
  <c r="C3605"/>
  <c r="D3605"/>
  <c r="E3605"/>
  <c r="F3605"/>
  <c r="B3606"/>
  <c r="C3606"/>
  <c r="D3606"/>
  <c r="E3606"/>
  <c r="F3606"/>
  <c r="B3607"/>
  <c r="C3607"/>
  <c r="D3607"/>
  <c r="E3607"/>
  <c r="F3607"/>
  <c r="B3608"/>
  <c r="C3608"/>
  <c r="D3608"/>
  <c r="E3608"/>
  <c r="F3608"/>
  <c r="B3609"/>
  <c r="W3609" s="1"/>
  <c r="C3609"/>
  <c r="D3609"/>
  <c r="E3609"/>
  <c r="F3609"/>
  <c r="B3610"/>
  <c r="C3610"/>
  <c r="D3610"/>
  <c r="E3610"/>
  <c r="F3610"/>
  <c r="B3611"/>
  <c r="C3611"/>
  <c r="D3611"/>
  <c r="E3611"/>
  <c r="F3611"/>
  <c r="B3612"/>
  <c r="C3612"/>
  <c r="D3612"/>
  <c r="E3612"/>
  <c r="F3612"/>
  <c r="B3613"/>
  <c r="W3613" s="1"/>
  <c r="C3613"/>
  <c r="D3613"/>
  <c r="E3613"/>
  <c r="F3613"/>
  <c r="B3614"/>
  <c r="C3614"/>
  <c r="D3614"/>
  <c r="E3614"/>
  <c r="F3614"/>
  <c r="B3615"/>
  <c r="C3615"/>
  <c r="D3615"/>
  <c r="E3615"/>
  <c r="F3615"/>
  <c r="B3616"/>
  <c r="C3616"/>
  <c r="D3616"/>
  <c r="E3616"/>
  <c r="F3616"/>
  <c r="B3617"/>
  <c r="W3617" s="1"/>
  <c r="C3617"/>
  <c r="D3617"/>
  <c r="E3617"/>
  <c r="F3617"/>
  <c r="B3618"/>
  <c r="C3618"/>
  <c r="D3618"/>
  <c r="E3618"/>
  <c r="F3618"/>
  <c r="B3619"/>
  <c r="C3619"/>
  <c r="D3619"/>
  <c r="E3619"/>
  <c r="F3619"/>
  <c r="B3620"/>
  <c r="C3620"/>
  <c r="D3620"/>
  <c r="E3620"/>
  <c r="F3620"/>
  <c r="B3621"/>
  <c r="W3621" s="1"/>
  <c r="C3621"/>
  <c r="D3621"/>
  <c r="E3621"/>
  <c r="F3621"/>
  <c r="B3622"/>
  <c r="C3622"/>
  <c r="D3622"/>
  <c r="E3622"/>
  <c r="F3622"/>
  <c r="B3623"/>
  <c r="C3623"/>
  <c r="D3623"/>
  <c r="E3623"/>
  <c r="F3623"/>
  <c r="B3624"/>
  <c r="C3624"/>
  <c r="D3624"/>
  <c r="E3624"/>
  <c r="F3624"/>
  <c r="B3625"/>
  <c r="W3625" s="1"/>
  <c r="C3625"/>
  <c r="D3625"/>
  <c r="E3625"/>
  <c r="F3625"/>
  <c r="B3626"/>
  <c r="C3626"/>
  <c r="D3626"/>
  <c r="E3626"/>
  <c r="F3626"/>
  <c r="B3627"/>
  <c r="C3627"/>
  <c r="D3627"/>
  <c r="E3627"/>
  <c r="F3627"/>
  <c r="B3628"/>
  <c r="C3628"/>
  <c r="D3628"/>
  <c r="E3628"/>
  <c r="F3628"/>
  <c r="B3629"/>
  <c r="W3629" s="1"/>
  <c r="C3629"/>
  <c r="D3629"/>
  <c r="E3629"/>
  <c r="F3629"/>
  <c r="B3630"/>
  <c r="C3630"/>
  <c r="D3630"/>
  <c r="E3630"/>
  <c r="F3630"/>
  <c r="B3631"/>
  <c r="C3631"/>
  <c r="D3631"/>
  <c r="E3631"/>
  <c r="F3631"/>
  <c r="B3632"/>
  <c r="C3632"/>
  <c r="D3632"/>
  <c r="E3632"/>
  <c r="F3632"/>
  <c r="B3633"/>
  <c r="W3633" s="1"/>
  <c r="C3633"/>
  <c r="D3633"/>
  <c r="E3633"/>
  <c r="F3633"/>
  <c r="B3634"/>
  <c r="C3634"/>
  <c r="D3634"/>
  <c r="E3634"/>
  <c r="F3634"/>
  <c r="B3635"/>
  <c r="C3635"/>
  <c r="D3635"/>
  <c r="E3635"/>
  <c r="F3635"/>
  <c r="B3636"/>
  <c r="C3636"/>
  <c r="D3636"/>
  <c r="E3636"/>
  <c r="F3636"/>
  <c r="B3637"/>
  <c r="W3637" s="1"/>
  <c r="C3637"/>
  <c r="D3637"/>
  <c r="E3637"/>
  <c r="F3637"/>
  <c r="B3638"/>
  <c r="C3638"/>
  <c r="D3638"/>
  <c r="E3638"/>
  <c r="F3638"/>
  <c r="B3639"/>
  <c r="C3639"/>
  <c r="D3639"/>
  <c r="E3639"/>
  <c r="F3639"/>
  <c r="B3640"/>
  <c r="C3640"/>
  <c r="D3640"/>
  <c r="E3640"/>
  <c r="F3640"/>
  <c r="B3641"/>
  <c r="W3641" s="1"/>
  <c r="C3641"/>
  <c r="D3641"/>
  <c r="E3641"/>
  <c r="F3641"/>
  <c r="B3642"/>
  <c r="C3642"/>
  <c r="D3642"/>
  <c r="E3642"/>
  <c r="F3642"/>
  <c r="B3643"/>
  <c r="C3643"/>
  <c r="D3643"/>
  <c r="E3643"/>
  <c r="F3643"/>
  <c r="B3644"/>
  <c r="C3644"/>
  <c r="D3644"/>
  <c r="E3644"/>
  <c r="F3644"/>
  <c r="B3645"/>
  <c r="W3645" s="1"/>
  <c r="C3645"/>
  <c r="D3645"/>
  <c r="E3645"/>
  <c r="F3645"/>
  <c r="B3646"/>
  <c r="C3646"/>
  <c r="D3646"/>
  <c r="E3646"/>
  <c r="F3646"/>
  <c r="B3647"/>
  <c r="C3647"/>
  <c r="D3647"/>
  <c r="E3647"/>
  <c r="F3647"/>
  <c r="B3648"/>
  <c r="C3648"/>
  <c r="D3648"/>
  <c r="E3648"/>
  <c r="F3648"/>
  <c r="B3649"/>
  <c r="W3649" s="1"/>
  <c r="C3649"/>
  <c r="D3649"/>
  <c r="E3649"/>
  <c r="F3649"/>
  <c r="B3650"/>
  <c r="C3650"/>
  <c r="D3650"/>
  <c r="E3650"/>
  <c r="F3650"/>
  <c r="B3651"/>
  <c r="C3651"/>
  <c r="D3651"/>
  <c r="E3651"/>
  <c r="F3651"/>
  <c r="B3652"/>
  <c r="C3652"/>
  <c r="D3652"/>
  <c r="E3652"/>
  <c r="F3652"/>
  <c r="B3653"/>
  <c r="W3653" s="1"/>
  <c r="C3653"/>
  <c r="D3653"/>
  <c r="E3653"/>
  <c r="F3653"/>
  <c r="B3654"/>
  <c r="C3654"/>
  <c r="D3654"/>
  <c r="E3654"/>
  <c r="F3654"/>
  <c r="B3655"/>
  <c r="C3655"/>
  <c r="D3655"/>
  <c r="E3655"/>
  <c r="F3655"/>
  <c r="B3656"/>
  <c r="C3656"/>
  <c r="D3656"/>
  <c r="E3656"/>
  <c r="F3656"/>
  <c r="B3657"/>
  <c r="W3657" s="1"/>
  <c r="C3657"/>
  <c r="D3657"/>
  <c r="E3657"/>
  <c r="F3657"/>
  <c r="B3658"/>
  <c r="C3658"/>
  <c r="D3658"/>
  <c r="E3658"/>
  <c r="F3658"/>
  <c r="B3659"/>
  <c r="C3659"/>
  <c r="D3659"/>
  <c r="E3659"/>
  <c r="F3659"/>
  <c r="B3660"/>
  <c r="C3660"/>
  <c r="D3660"/>
  <c r="E3660"/>
  <c r="F3660"/>
  <c r="B3661"/>
  <c r="W3661" s="1"/>
  <c r="C3661"/>
  <c r="D3661"/>
  <c r="E3661"/>
  <c r="F3661"/>
  <c r="B3662"/>
  <c r="C3662"/>
  <c r="D3662"/>
  <c r="E3662"/>
  <c r="F3662"/>
  <c r="B3663"/>
  <c r="C3663"/>
  <c r="D3663"/>
  <c r="E3663"/>
  <c r="F3663"/>
  <c r="B3664"/>
  <c r="C3664"/>
  <c r="D3664"/>
  <c r="E3664"/>
  <c r="F3664"/>
  <c r="B3665"/>
  <c r="W3665" s="1"/>
  <c r="C3665"/>
  <c r="D3665"/>
  <c r="E3665"/>
  <c r="F3665"/>
  <c r="B15"/>
  <c r="C15"/>
  <c r="D15"/>
  <c r="E15"/>
  <c r="F15"/>
  <c r="G14"/>
  <c r="F14"/>
  <c r="E14"/>
  <c r="E10"/>
  <c r="G30" i="14"/>
  <c r="G15"/>
  <c r="B18"/>
  <c r="F18" s="1"/>
  <c r="B3"/>
  <c r="O3" s="1"/>
  <c r="W1065" i="11" l="1"/>
  <c r="W1061"/>
  <c r="W1057"/>
  <c r="W1053"/>
  <c r="W1049"/>
  <c r="W1045"/>
  <c r="W1041"/>
  <c r="W1037"/>
  <c r="W1033"/>
  <c r="W1029"/>
  <c r="W1025"/>
  <c r="W1021"/>
  <c r="W1017"/>
  <c r="W1013"/>
  <c r="W1009"/>
  <c r="W1005"/>
  <c r="W1001"/>
  <c r="W997"/>
  <c r="W993"/>
  <c r="W989"/>
  <c r="W985"/>
  <c r="W981"/>
  <c r="W977"/>
  <c r="W973"/>
  <c r="W969"/>
  <c r="W965"/>
  <c r="W961"/>
  <c r="W957"/>
  <c r="W953"/>
  <c r="W949"/>
  <c r="W945"/>
  <c r="W941"/>
  <c r="W937"/>
  <c r="W933"/>
  <c r="W929"/>
  <c r="W925"/>
  <c r="W921"/>
  <c r="W917"/>
  <c r="W913"/>
  <c r="W909"/>
  <c r="W905"/>
  <c r="W901"/>
  <c r="W897"/>
  <c r="W893"/>
  <c r="W889"/>
  <c r="W885"/>
  <c r="W881"/>
  <c r="W877"/>
  <c r="W873"/>
  <c r="W869"/>
  <c r="W865"/>
  <c r="W861"/>
  <c r="W857"/>
  <c r="W853"/>
  <c r="W849"/>
  <c r="W845"/>
  <c r="W841"/>
  <c r="W837"/>
  <c r="W833"/>
  <c r="W829"/>
  <c r="W825"/>
  <c r="W821"/>
  <c r="W817"/>
  <c r="W813"/>
  <c r="W809"/>
  <c r="W805"/>
  <c r="W801"/>
  <c r="W797"/>
  <c r="W793"/>
  <c r="W789"/>
  <c r="W785"/>
  <c r="W781"/>
  <c r="W777"/>
  <c r="W773"/>
  <c r="W769"/>
  <c r="W765"/>
  <c r="W761"/>
  <c r="W757"/>
  <c r="W753"/>
  <c r="W749"/>
  <c r="W745"/>
  <c r="W741"/>
  <c r="W737"/>
  <c r="W733"/>
  <c r="W729"/>
  <c r="W725"/>
  <c r="W721"/>
  <c r="W717"/>
  <c r="W713"/>
  <c r="W709"/>
  <c r="W705"/>
  <c r="W701"/>
  <c r="W697"/>
  <c r="W693"/>
  <c r="W689"/>
  <c r="W685"/>
  <c r="W681"/>
  <c r="W677"/>
  <c r="W673"/>
  <c r="W669"/>
  <c r="W665"/>
  <c r="W661"/>
  <c r="W657"/>
  <c r="W653"/>
  <c r="W649"/>
  <c r="W645"/>
  <c r="W641"/>
  <c r="W637"/>
  <c r="W633"/>
  <c r="W629"/>
  <c r="W625"/>
  <c r="W621"/>
  <c r="W617"/>
  <c r="W613"/>
  <c r="W609"/>
  <c r="W605"/>
  <c r="W601"/>
  <c r="W597"/>
  <c r="W593"/>
  <c r="W589"/>
  <c r="W585"/>
  <c r="W581"/>
  <c r="W577"/>
  <c r="W573"/>
  <c r="W569"/>
  <c r="W565"/>
  <c r="W561"/>
  <c r="W557"/>
  <c r="W553"/>
  <c r="W549"/>
  <c r="W545"/>
  <c r="W541"/>
  <c r="W537"/>
  <c r="W533"/>
  <c r="W529"/>
  <c r="W525"/>
  <c r="W521"/>
  <c r="W517"/>
  <c r="W513"/>
  <c r="W509"/>
  <c r="W505"/>
  <c r="W501"/>
  <c r="W497"/>
  <c r="W493"/>
  <c r="W489"/>
  <c r="W485"/>
  <c r="W481"/>
  <c r="W477"/>
  <c r="W473"/>
  <c r="W469"/>
  <c r="W465"/>
  <c r="W461"/>
  <c r="W457"/>
  <c r="W453"/>
  <c r="W449"/>
  <c r="W445"/>
  <c r="W441"/>
  <c r="W437"/>
  <c r="W433"/>
  <c r="W429"/>
  <c r="W425"/>
  <c r="W421"/>
  <c r="W417"/>
  <c r="W413"/>
  <c r="W409"/>
  <c r="W405"/>
  <c r="W401"/>
  <c r="W397"/>
  <c r="W393"/>
  <c r="W389"/>
  <c r="W385"/>
  <c r="W381"/>
  <c r="W377"/>
  <c r="W373"/>
  <c r="W369"/>
  <c r="W365"/>
  <c r="W361"/>
  <c r="W357"/>
  <c r="W353"/>
  <c r="W349"/>
  <c r="W345"/>
  <c r="W341"/>
  <c r="W337"/>
  <c r="W333"/>
  <c r="W329"/>
  <c r="W325"/>
  <c r="W321"/>
  <c r="W317"/>
  <c r="W313"/>
  <c r="W309"/>
  <c r="W305"/>
  <c r="W301"/>
  <c r="W297"/>
  <c r="W293"/>
  <c r="W289"/>
  <c r="W285"/>
  <c r="W281"/>
  <c r="W277"/>
  <c r="W273"/>
  <c r="W269"/>
  <c r="W265"/>
  <c r="W261"/>
  <c r="W257"/>
  <c r="W253"/>
  <c r="W249"/>
  <c r="W245"/>
  <c r="W241"/>
  <c r="W237"/>
  <c r="W233"/>
  <c r="W229"/>
  <c r="W225"/>
  <c r="W221"/>
  <c r="W217"/>
  <c r="W213"/>
  <c r="W209"/>
  <c r="W205"/>
  <c r="W201"/>
  <c r="W197"/>
  <c r="W193"/>
  <c r="W189"/>
  <c r="W185"/>
  <c r="W181"/>
  <c r="W177"/>
  <c r="W173"/>
  <c r="W169"/>
  <c r="W165"/>
  <c r="W161"/>
  <c r="W157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3664"/>
  <c r="W3660"/>
  <c r="W3656"/>
  <c r="W3652"/>
  <c r="W3644"/>
  <c r="W3636"/>
  <c r="W3628"/>
  <c r="W3620"/>
  <c r="W3580"/>
  <c r="W3568"/>
  <c r="W3564"/>
  <c r="W3560"/>
  <c r="W3556"/>
  <c r="W3552"/>
  <c r="W3544"/>
  <c r="W3492"/>
  <c r="W3484"/>
  <c r="W3476"/>
  <c r="W3472"/>
  <c r="W3468"/>
  <c r="W3464"/>
  <c r="W3460"/>
  <c r="W3436"/>
  <c r="W3428"/>
  <c r="W3648"/>
  <c r="W3640"/>
  <c r="W3632"/>
  <c r="W3624"/>
  <c r="W3616"/>
  <c r="W3596"/>
  <c r="W3532"/>
  <c r="W3524"/>
  <c r="W3516"/>
  <c r="W3496"/>
  <c r="W3488"/>
  <c r="W3456"/>
  <c r="W3440"/>
  <c r="W3424"/>
  <c r="W3420"/>
  <c r="W3663"/>
  <c r="W3659"/>
  <c r="W3655"/>
  <c r="W3651"/>
  <c r="W3647"/>
  <c r="W3643"/>
  <c r="W3639"/>
  <c r="W3635"/>
  <c r="W3631"/>
  <c r="W3627"/>
  <c r="W3623"/>
  <c r="W3619"/>
  <c r="W3615"/>
  <c r="W3611"/>
  <c r="W3607"/>
  <c r="W3603"/>
  <c r="W3599"/>
  <c r="W3595"/>
  <c r="W3591"/>
  <c r="W3587"/>
  <c r="W3583"/>
  <c r="W3579"/>
  <c r="W3575"/>
  <c r="W3571"/>
  <c r="W3567"/>
  <c r="W3563"/>
  <c r="W3559"/>
  <c r="W3555"/>
  <c r="W3551"/>
  <c r="W3547"/>
  <c r="W3543"/>
  <c r="W3539"/>
  <c r="W3535"/>
  <c r="W3531"/>
  <c r="W3527"/>
  <c r="W3523"/>
  <c r="W3519"/>
  <c r="W3515"/>
  <c r="W3511"/>
  <c r="W3507"/>
  <c r="W3503"/>
  <c r="W3499"/>
  <c r="W3495"/>
  <c r="W3491"/>
  <c r="W3487"/>
  <c r="W3483"/>
  <c r="W3479"/>
  <c r="W3475"/>
  <c r="W3471"/>
  <c r="W3467"/>
  <c r="W3463"/>
  <c r="W3459"/>
  <c r="W3455"/>
  <c r="W3451"/>
  <c r="W3447"/>
  <c r="W3443"/>
  <c r="W3439"/>
  <c r="W3435"/>
  <c r="W3431"/>
  <c r="W3427"/>
  <c r="W3423"/>
  <c r="W3419"/>
  <c r="W3415"/>
  <c r="W3411"/>
  <c r="W3407"/>
  <c r="W3403"/>
  <c r="W3399"/>
  <c r="W3395"/>
  <c r="W3391"/>
  <c r="W3387"/>
  <c r="W3383"/>
  <c r="W3379"/>
  <c r="W3375"/>
  <c r="W3371"/>
  <c r="W3367"/>
  <c r="W3363"/>
  <c r="W3359"/>
  <c r="W3355"/>
  <c r="W3351"/>
  <c r="W3347"/>
  <c r="W3343"/>
  <c r="W3339"/>
  <c r="W3335"/>
  <c r="W3331"/>
  <c r="W3327"/>
  <c r="W3323"/>
  <c r="W3319"/>
  <c r="W3315"/>
  <c r="W3311"/>
  <c r="W3307"/>
  <c r="W3303"/>
  <c r="W3299"/>
  <c r="W3295"/>
  <c r="W3291"/>
  <c r="W3287"/>
  <c r="W3283"/>
  <c r="W3279"/>
  <c r="W3275"/>
  <c r="W3271"/>
  <c r="W3267"/>
  <c r="W3263"/>
  <c r="W3259"/>
  <c r="W3255"/>
  <c r="W3251"/>
  <c r="W3247"/>
  <c r="W3243"/>
  <c r="W3239"/>
  <c r="W3235"/>
  <c r="W3231"/>
  <c r="W3227"/>
  <c r="W3223"/>
  <c r="W3219"/>
  <c r="W3215"/>
  <c r="W3211"/>
  <c r="W3207"/>
  <c r="W3203"/>
  <c r="W3199"/>
  <c r="W3195"/>
  <c r="W3191"/>
  <c r="W3187"/>
  <c r="W3183"/>
  <c r="W3179"/>
  <c r="W3175"/>
  <c r="W3171"/>
  <c r="W3167"/>
  <c r="W3163"/>
  <c r="W3159"/>
  <c r="W3155"/>
  <c r="W3151"/>
  <c r="W3147"/>
  <c r="W3143"/>
  <c r="W3139"/>
  <c r="W3135"/>
  <c r="W3131"/>
  <c r="W3127"/>
  <c r="W3123"/>
  <c r="W3119"/>
  <c r="W3115"/>
  <c r="W3111"/>
  <c r="W3107"/>
  <c r="W3103"/>
  <c r="W3099"/>
  <c r="W3095"/>
  <c r="W3091"/>
  <c r="W3087"/>
  <c r="W3083"/>
  <c r="W3079"/>
  <c r="W3075"/>
  <c r="W3071"/>
  <c r="W3067"/>
  <c r="W3063"/>
  <c r="W3059"/>
  <c r="W3055"/>
  <c r="W3051"/>
  <c r="W3047"/>
  <c r="W3043"/>
  <c r="W3039"/>
  <c r="W3035"/>
  <c r="W3031"/>
  <c r="W3027"/>
  <c r="W3023"/>
  <c r="W3019"/>
  <c r="W3015"/>
  <c r="W3011"/>
  <c r="W3007"/>
  <c r="W3003"/>
  <c r="W2999"/>
  <c r="W2995"/>
  <c r="W2991"/>
  <c r="W2987"/>
  <c r="W2983"/>
  <c r="W2979"/>
  <c r="W2975"/>
  <c r="W2971"/>
  <c r="W2967"/>
  <c r="W2963"/>
  <c r="W2959"/>
  <c r="W2955"/>
  <c r="W2951"/>
  <c r="W2947"/>
  <c r="W2943"/>
  <c r="W2939"/>
  <c r="W2935"/>
  <c r="W2931"/>
  <c r="W2927"/>
  <c r="W2923"/>
  <c r="W2919"/>
  <c r="W2915"/>
  <c r="W2911"/>
  <c r="W2907"/>
  <c r="W2903"/>
  <c r="W2899"/>
  <c r="W2895"/>
  <c r="W2891"/>
  <c r="W2887"/>
  <c r="W2883"/>
  <c r="W2879"/>
  <c r="W2875"/>
  <c r="W2871"/>
  <c r="W2867"/>
  <c r="W2863"/>
  <c r="W2859"/>
  <c r="W2855"/>
  <c r="W2851"/>
  <c r="W2847"/>
  <c r="W2843"/>
  <c r="W2839"/>
  <c r="W2835"/>
  <c r="W2831"/>
  <c r="W2827"/>
  <c r="W2823"/>
  <c r="W2819"/>
  <c r="W2815"/>
  <c r="W2811"/>
  <c r="W2807"/>
  <c r="W2803"/>
  <c r="W2799"/>
  <c r="W2795"/>
  <c r="W2791"/>
  <c r="W2787"/>
  <c r="W2783"/>
  <c r="W2779"/>
  <c r="W2775"/>
  <c r="W2771"/>
  <c r="W2767"/>
  <c r="W2763"/>
  <c r="W2759"/>
  <c r="W2755"/>
  <c r="W2751"/>
  <c r="W2747"/>
  <c r="W2743"/>
  <c r="W2739"/>
  <c r="W2735"/>
  <c r="W2731"/>
  <c r="W2727"/>
  <c r="W2723"/>
  <c r="W2719"/>
  <c r="W2715"/>
  <c r="W2711"/>
  <c r="W2707"/>
  <c r="W2703"/>
  <c r="W2699"/>
  <c r="W2695"/>
  <c r="W2691"/>
  <c r="W2687"/>
  <c r="W2683"/>
  <c r="W2679"/>
  <c r="W2675"/>
  <c r="W2671"/>
  <c r="W2667"/>
  <c r="W2663"/>
  <c r="W2659"/>
  <c r="W2655"/>
  <c r="W2651"/>
  <c r="W2647"/>
  <c r="W2643"/>
  <c r="W2639"/>
  <c r="W2635"/>
  <c r="W2631"/>
  <c r="W2627"/>
  <c r="W2623"/>
  <c r="W2619"/>
  <c r="W2615"/>
  <c r="W2611"/>
  <c r="W2607"/>
  <c r="W2603"/>
  <c r="W2599"/>
  <c r="W2595"/>
  <c r="W2591"/>
  <c r="W2587"/>
  <c r="W2583"/>
  <c r="W2579"/>
  <c r="W2575"/>
  <c r="W2571"/>
  <c r="W2567"/>
  <c r="W2563"/>
  <c r="W2559"/>
  <c r="W2555"/>
  <c r="W2551"/>
  <c r="W2547"/>
  <c r="W2543"/>
  <c r="W2539"/>
  <c r="W2535"/>
  <c r="W2531"/>
  <c r="W2527"/>
  <c r="W2523"/>
  <c r="W2519"/>
  <c r="W2515"/>
  <c r="W2511"/>
  <c r="W2507"/>
  <c r="W2503"/>
  <c r="W2499"/>
  <c r="W2495"/>
  <c r="W2491"/>
  <c r="W2487"/>
  <c r="W2483"/>
  <c r="W2479"/>
  <c r="W2475"/>
  <c r="W2471"/>
  <c r="W2467"/>
  <c r="W2463"/>
  <c r="W2459"/>
  <c r="W2455"/>
  <c r="W2451"/>
  <c r="W2447"/>
  <c r="W2443"/>
  <c r="W2439"/>
  <c r="W2435"/>
  <c r="W2431"/>
  <c r="W2427"/>
  <c r="W2423"/>
  <c r="W2419"/>
  <c r="W2415"/>
  <c r="W2411"/>
  <c r="W2407"/>
  <c r="W2403"/>
  <c r="W2399"/>
  <c r="W2395"/>
  <c r="W2391"/>
  <c r="W2387"/>
  <c r="W2383"/>
  <c r="W2379"/>
  <c r="W2375"/>
  <c r="W2371"/>
  <c r="W2367"/>
  <c r="W2363"/>
  <c r="W2359"/>
  <c r="W2355"/>
  <c r="W2351"/>
  <c r="W2347"/>
  <c r="W2343"/>
  <c r="W2339"/>
  <c r="W2335"/>
  <c r="W2331"/>
  <c r="W2327"/>
  <c r="W2323"/>
  <c r="W2319"/>
  <c r="W2315"/>
  <c r="W2311"/>
  <c r="W2307"/>
  <c r="W2303"/>
  <c r="W2299"/>
  <c r="W2295"/>
  <c r="W2291"/>
  <c r="W3612"/>
  <c r="W3608"/>
  <c r="W3604"/>
  <c r="W3600"/>
  <c r="W3592"/>
  <c r="W3588"/>
  <c r="W3584"/>
  <c r="W3576"/>
  <c r="W3572"/>
  <c r="W3548"/>
  <c r="W3540"/>
  <c r="W3536"/>
  <c r="W3528"/>
  <c r="W3520"/>
  <c r="W3512"/>
  <c r="W3508"/>
  <c r="W3504"/>
  <c r="W3500"/>
  <c r="W3480"/>
  <c r="W3452"/>
  <c r="W3448"/>
  <c r="W3444"/>
  <c r="W3432"/>
  <c r="W15"/>
  <c r="W3662"/>
  <c r="W3658"/>
  <c r="W3654"/>
  <c r="W3650"/>
  <c r="W3646"/>
  <c r="W3642"/>
  <c r="W3638"/>
  <c r="W3634"/>
  <c r="W3630"/>
  <c r="W3626"/>
  <c r="W3622"/>
  <c r="W3618"/>
  <c r="W3614"/>
  <c r="W3610"/>
  <c r="W3606"/>
  <c r="W3602"/>
  <c r="W3598"/>
  <c r="W3594"/>
  <c r="W3590"/>
  <c r="W3586"/>
  <c r="W3582"/>
  <c r="W3578"/>
  <c r="W3574"/>
  <c r="W3570"/>
  <c r="W3566"/>
  <c r="W3562"/>
  <c r="W3558"/>
  <c r="W3554"/>
  <c r="W3550"/>
  <c r="W3546"/>
  <c r="W3542"/>
  <c r="W3538"/>
  <c r="W3534"/>
  <c r="W3530"/>
  <c r="W3526"/>
  <c r="W3522"/>
  <c r="W3518"/>
  <c r="W3514"/>
  <c r="W3510"/>
  <c r="W3506"/>
  <c r="W3502"/>
  <c r="W3498"/>
  <c r="W3494"/>
  <c r="W3490"/>
  <c r="W3486"/>
  <c r="W3482"/>
  <c r="W3478"/>
  <c r="W3474"/>
  <c r="W3470"/>
  <c r="W3466"/>
  <c r="W3462"/>
  <c r="W3458"/>
  <c r="W3454"/>
  <c r="W3450"/>
  <c r="W3446"/>
  <c r="W3442"/>
  <c r="W3438"/>
  <c r="W3434"/>
  <c r="W3430"/>
  <c r="W3426"/>
  <c r="W3422"/>
  <c r="W3418"/>
  <c r="W3414"/>
  <c r="W3410"/>
  <c r="W3406"/>
  <c r="W3402"/>
  <c r="W3398"/>
  <c r="W3394"/>
  <c r="W3390"/>
  <c r="W3386"/>
  <c r="W3382"/>
  <c r="W3378"/>
  <c r="W3374"/>
  <c r="W3370"/>
  <c r="W3366"/>
  <c r="W3362"/>
  <c r="W3358"/>
  <c r="W3354"/>
  <c r="W3350"/>
  <c r="W3346"/>
  <c r="W3342"/>
  <c r="W3338"/>
  <c r="W3334"/>
  <c r="W3330"/>
  <c r="W3326"/>
  <c r="W3322"/>
  <c r="W3318"/>
  <c r="W3314"/>
  <c r="W3310"/>
  <c r="W3306"/>
  <c r="W3302"/>
  <c r="W3298"/>
  <c r="W3294"/>
  <c r="W3290"/>
  <c r="W3286"/>
  <c r="W3282"/>
  <c r="W3278"/>
  <c r="W3274"/>
  <c r="W3270"/>
  <c r="W3266"/>
  <c r="W3262"/>
  <c r="W3258"/>
  <c r="W3254"/>
  <c r="W3250"/>
  <c r="W3246"/>
  <c r="W3242"/>
  <c r="W3238"/>
  <c r="W3234"/>
  <c r="W3230"/>
  <c r="W3226"/>
  <c r="W3222"/>
  <c r="W3218"/>
  <c r="W3214"/>
  <c r="W3210"/>
  <c r="W3206"/>
  <c r="W3202"/>
  <c r="W3198"/>
  <c r="W3194"/>
  <c r="W3190"/>
  <c r="W3186"/>
  <c r="W3182"/>
  <c r="W3178"/>
  <c r="W3174"/>
  <c r="W3170"/>
  <c r="W3166"/>
  <c r="W3162"/>
  <c r="W3158"/>
  <c r="W3154"/>
  <c r="W3150"/>
  <c r="W3146"/>
  <c r="W3142"/>
  <c r="W3138"/>
  <c r="W3134"/>
  <c r="W3130"/>
  <c r="W3126"/>
  <c r="W3122"/>
  <c r="W3118"/>
  <c r="W3114"/>
  <c r="W3110"/>
  <c r="W3106"/>
  <c r="W3102"/>
  <c r="W3098"/>
  <c r="W3094"/>
  <c r="W3090"/>
  <c r="W3086"/>
  <c r="W3082"/>
  <c r="W3078"/>
  <c r="W3074"/>
  <c r="W3070"/>
  <c r="W3066"/>
  <c r="W3062"/>
  <c r="W3058"/>
  <c r="W3054"/>
  <c r="W3050"/>
  <c r="W3046"/>
  <c r="W3042"/>
  <c r="W3038"/>
  <c r="W3034"/>
  <c r="W3030"/>
  <c r="W3026"/>
  <c r="W3022"/>
  <c r="W3018"/>
  <c r="W3014"/>
  <c r="W3010"/>
  <c r="W3006"/>
  <c r="W3002"/>
  <c r="W2998"/>
  <c r="W2994"/>
  <c r="W2990"/>
  <c r="W2986"/>
  <c r="W2982"/>
  <c r="W2978"/>
  <c r="W2974"/>
  <c r="W2970"/>
  <c r="W2966"/>
  <c r="W2962"/>
  <c r="W2958"/>
  <c r="W2954"/>
  <c r="W2950"/>
  <c r="W2946"/>
  <c r="W2942"/>
  <c r="W2938"/>
  <c r="W2934"/>
  <c r="W2930"/>
  <c r="W2926"/>
  <c r="W2922"/>
  <c r="W2918"/>
  <c r="W2914"/>
  <c r="W2910"/>
  <c r="W2906"/>
  <c r="W2902"/>
  <c r="W2898"/>
  <c r="W2894"/>
  <c r="W2890"/>
  <c r="W2886"/>
  <c r="W2882"/>
  <c r="W2878"/>
  <c r="W2874"/>
  <c r="W2870"/>
  <c r="W2866"/>
  <c r="W2862"/>
  <c r="W2858"/>
  <c r="W2854"/>
  <c r="W2850"/>
  <c r="W2846"/>
  <c r="W2842"/>
  <c r="W2838"/>
  <c r="W2834"/>
  <c r="W2830"/>
  <c r="W2826"/>
  <c r="W2822"/>
  <c r="W2818"/>
  <c r="W2814"/>
  <c r="W2810"/>
  <c r="W2806"/>
  <c r="W2802"/>
  <c r="W2798"/>
  <c r="W2794"/>
  <c r="W2790"/>
  <c r="W2786"/>
  <c r="W2782"/>
  <c r="W2778"/>
  <c r="W2774"/>
  <c r="W2770"/>
  <c r="W2766"/>
  <c r="W2762"/>
  <c r="W2758"/>
  <c r="W2754"/>
  <c r="W2750"/>
  <c r="W2746"/>
  <c r="W2742"/>
  <c r="W2738"/>
  <c r="W2734"/>
  <c r="W2730"/>
  <c r="W2726"/>
  <c r="W2722"/>
  <c r="W2718"/>
  <c r="W2714"/>
  <c r="W2710"/>
  <c r="W2706"/>
  <c r="W2702"/>
  <c r="W2698"/>
  <c r="W2694"/>
  <c r="W2690"/>
  <c r="W2686"/>
  <c r="W2682"/>
  <c r="W2678"/>
  <c r="W2674"/>
  <c r="W2670"/>
  <c r="W2666"/>
  <c r="W2662"/>
  <c r="W2658"/>
  <c r="W2654"/>
  <c r="W2650"/>
  <c r="W2646"/>
  <c r="W2642"/>
  <c r="W2638"/>
  <c r="W2634"/>
  <c r="W2630"/>
  <c r="W2626"/>
  <c r="W2622"/>
  <c r="W2618"/>
  <c r="W2614"/>
  <c r="W2610"/>
  <c r="W2606"/>
  <c r="W2602"/>
  <c r="W2598"/>
  <c r="W2594"/>
  <c r="W2590"/>
  <c r="W2586"/>
  <c r="W2582"/>
  <c r="W2578"/>
  <c r="W2574"/>
  <c r="W2570"/>
  <c r="W2566"/>
  <c r="W2562"/>
  <c r="W2558"/>
  <c r="W2554"/>
  <c r="W2550"/>
  <c r="W2546"/>
  <c r="W2542"/>
  <c r="W2538"/>
  <c r="W2534"/>
  <c r="W2530"/>
  <c r="W2526"/>
  <c r="W2522"/>
  <c r="W2518"/>
  <c r="W2514"/>
  <c r="W2510"/>
  <c r="W2506"/>
  <c r="W2502"/>
  <c r="W2498"/>
  <c r="W2494"/>
  <c r="W2490"/>
  <c r="W2486"/>
  <c r="W2482"/>
  <c r="W2478"/>
  <c r="W2474"/>
  <c r="W2470"/>
  <c r="W2466"/>
  <c r="W2462"/>
  <c r="W2458"/>
  <c r="W2454"/>
  <c r="W2450"/>
  <c r="W2446"/>
  <c r="W2442"/>
  <c r="W2438"/>
  <c r="W2434"/>
  <c r="W2430"/>
  <c r="W2426"/>
  <c r="W2422"/>
  <c r="W2418"/>
  <c r="W2414"/>
  <c r="W2410"/>
  <c r="W2406"/>
  <c r="W2402"/>
  <c r="W2398"/>
  <c r="W2394"/>
  <c r="W2390"/>
  <c r="W2386"/>
  <c r="W2382"/>
  <c r="W2378"/>
  <c r="W2374"/>
  <c r="W2370"/>
  <c r="W2366"/>
  <c r="W2362"/>
  <c r="W2358"/>
  <c r="W2354"/>
  <c r="W2350"/>
  <c r="W2346"/>
  <c r="W2342"/>
  <c r="W2338"/>
  <c r="W2334"/>
  <c r="W2330"/>
  <c r="W2326"/>
  <c r="W2322"/>
  <c r="W2318"/>
  <c r="W2314"/>
  <c r="W2310"/>
  <c r="W2306"/>
  <c r="W2302"/>
  <c r="W2298"/>
  <c r="W2294"/>
  <c r="W2290"/>
  <c r="W2286"/>
  <c r="W2282"/>
  <c r="W2278"/>
  <c r="W2274"/>
  <c r="W2270"/>
  <c r="W2266"/>
  <c r="W2262"/>
  <c r="W2258"/>
  <c r="W2254"/>
  <c r="W2287"/>
  <c r="W2283"/>
  <c r="W2279"/>
  <c r="W2275"/>
  <c r="W2271"/>
  <c r="W2267"/>
  <c r="W2263"/>
  <c r="W2259"/>
  <c r="W2255"/>
  <c r="W2251"/>
  <c r="W2247"/>
  <c r="W2243"/>
  <c r="W2239"/>
  <c r="W2235"/>
  <c r="W2231"/>
  <c r="W2227"/>
  <c r="W2223"/>
  <c r="W2219"/>
  <c r="W2215"/>
  <c r="W2211"/>
  <c r="W2207"/>
  <c r="W2203"/>
  <c r="W2199"/>
  <c r="W2195"/>
  <c r="W2191"/>
  <c r="W2187"/>
  <c r="W2183"/>
  <c r="W2179"/>
  <c r="W2175"/>
  <c r="W2171"/>
  <c r="W2167"/>
  <c r="W2163"/>
  <c r="W2159"/>
  <c r="W2155"/>
  <c r="W2151"/>
  <c r="W2147"/>
  <c r="W2143"/>
  <c r="W2139"/>
  <c r="W2135"/>
  <c r="W2131"/>
  <c r="W2127"/>
  <c r="W2123"/>
  <c r="W2119"/>
  <c r="W2115"/>
  <c r="W2111"/>
  <c r="W2107"/>
  <c r="W2103"/>
  <c r="W2099"/>
  <c r="W2095"/>
  <c r="W2091"/>
  <c r="W2087"/>
  <c r="W2083"/>
  <c r="W2079"/>
  <c r="W2075"/>
  <c r="W2071"/>
  <c r="W2067"/>
  <c r="W2063"/>
  <c r="W2059"/>
  <c r="W2055"/>
  <c r="W2051"/>
  <c r="W2047"/>
  <c r="W2043"/>
  <c r="W2039"/>
  <c r="W2035"/>
  <c r="W2031"/>
  <c r="W2027"/>
  <c r="W2023"/>
  <c r="W2019"/>
  <c r="W2015"/>
  <c r="W2011"/>
  <c r="W2007"/>
  <c r="W2003"/>
  <c r="W1999"/>
  <c r="W1995"/>
  <c r="W1991"/>
  <c r="W1987"/>
  <c r="W1983"/>
  <c r="W1979"/>
  <c r="W1975"/>
  <c r="W1971"/>
  <c r="W1967"/>
  <c r="W1963"/>
  <c r="W1959"/>
  <c r="W1955"/>
  <c r="W1951"/>
  <c r="W1947"/>
  <c r="W1943"/>
  <c r="W1939"/>
  <c r="W1935"/>
  <c r="W1931"/>
  <c r="W1927"/>
  <c r="W1923"/>
  <c r="W1919"/>
  <c r="W1915"/>
  <c r="W1911"/>
  <c r="W1907"/>
  <c r="W1903"/>
  <c r="W1899"/>
  <c r="W1895"/>
  <c r="W1891"/>
  <c r="W1887"/>
  <c r="W1883"/>
  <c r="W1879"/>
  <c r="W1875"/>
  <c r="W1871"/>
  <c r="W1867"/>
  <c r="W1863"/>
  <c r="W1859"/>
  <c r="W1855"/>
  <c r="W1851"/>
  <c r="W1847"/>
  <c r="W1843"/>
  <c r="W1839"/>
  <c r="W1835"/>
  <c r="W1831"/>
  <c r="W1827"/>
  <c r="W1823"/>
  <c r="W1819"/>
  <c r="W1815"/>
  <c r="W1811"/>
  <c r="W1807"/>
  <c r="W1803"/>
  <c r="W1799"/>
  <c r="W1795"/>
  <c r="W1791"/>
  <c r="W1787"/>
  <c r="W1783"/>
  <c r="W1779"/>
  <c r="W1775"/>
  <c r="W1771"/>
  <c r="W1767"/>
  <c r="W1763"/>
  <c r="W1759"/>
  <c r="W1755"/>
  <c r="W1751"/>
  <c r="W1747"/>
  <c r="W1743"/>
  <c r="W1739"/>
  <c r="W1735"/>
  <c r="W1731"/>
  <c r="W1727"/>
  <c r="W1723"/>
  <c r="W1719"/>
  <c r="W1715"/>
  <c r="W1711"/>
  <c r="W1707"/>
  <c r="W1703"/>
  <c r="W1699"/>
  <c r="W1695"/>
  <c r="W1691"/>
  <c r="W1687"/>
  <c r="W1683"/>
  <c r="W1679"/>
  <c r="W1675"/>
  <c r="W1671"/>
  <c r="W1667"/>
  <c r="W1663"/>
  <c r="W1659"/>
  <c r="W1655"/>
  <c r="W1651"/>
  <c r="W1647"/>
  <c r="W1643"/>
  <c r="W1639"/>
  <c r="W1635"/>
  <c r="W1631"/>
  <c r="W1627"/>
  <c r="W1623"/>
  <c r="W1619"/>
  <c r="W1615"/>
  <c r="W1611"/>
  <c r="W1607"/>
  <c r="W1603"/>
  <c r="W1599"/>
  <c r="W1595"/>
  <c r="W1591"/>
  <c r="W1587"/>
  <c r="W1583"/>
  <c r="W1579"/>
  <c r="W1575"/>
  <c r="W1571"/>
  <c r="W1567"/>
  <c r="W1563"/>
  <c r="W1559"/>
  <c r="W1555"/>
  <c r="W1551"/>
  <c r="W1547"/>
  <c r="W1543"/>
  <c r="W1539"/>
  <c r="W1535"/>
  <c r="W1531"/>
  <c r="W1527"/>
  <c r="W1523"/>
  <c r="W1519"/>
  <c r="W1515"/>
  <c r="W1511"/>
  <c r="W1507"/>
  <c r="W1503"/>
  <c r="W1499"/>
  <c r="W1495"/>
  <c r="W1491"/>
  <c r="W1487"/>
  <c r="W1483"/>
  <c r="W1479"/>
  <c r="W1475"/>
  <c r="W1471"/>
  <c r="W1467"/>
  <c r="W1463"/>
  <c r="W1459"/>
  <c r="W1455"/>
  <c r="W1451"/>
  <c r="W1447"/>
  <c r="W1443"/>
  <c r="W1439"/>
  <c r="W1435"/>
  <c r="W1431"/>
  <c r="W1427"/>
  <c r="W1423"/>
  <c r="W1419"/>
  <c r="W1415"/>
  <c r="W1411"/>
  <c r="W1407"/>
  <c r="W1403"/>
  <c r="W1399"/>
  <c r="W1395"/>
  <c r="W1391"/>
  <c r="W1387"/>
  <c r="W1383"/>
  <c r="W1379"/>
  <c r="W1375"/>
  <c r="W1371"/>
  <c r="W1367"/>
  <c r="W1363"/>
  <c r="W1359"/>
  <c r="W1355"/>
  <c r="W1351"/>
  <c r="W1347"/>
  <c r="W1343"/>
  <c r="W1339"/>
  <c r="W1335"/>
  <c r="W1331"/>
  <c r="W1327"/>
  <c r="W1323"/>
  <c r="W1319"/>
  <c r="W1315"/>
  <c r="W1311"/>
  <c r="W1307"/>
  <c r="W1303"/>
  <c r="W1299"/>
  <c r="W1295"/>
  <c r="W1291"/>
  <c r="W1287"/>
  <c r="W1283"/>
  <c r="W1279"/>
  <c r="W1275"/>
  <c r="W1271"/>
  <c r="W1267"/>
  <c r="W1263"/>
  <c r="W1259"/>
  <c r="W1255"/>
  <c r="W1251"/>
  <c r="W1247"/>
  <c r="W1243"/>
  <c r="W1239"/>
  <c r="W1235"/>
  <c r="W1231"/>
  <c r="W1227"/>
  <c r="W1223"/>
  <c r="W1219"/>
  <c r="W1215"/>
  <c r="W1211"/>
  <c r="W1207"/>
  <c r="W1203"/>
  <c r="W1199"/>
  <c r="W1195"/>
  <c r="W1191"/>
  <c r="W1187"/>
  <c r="W1183"/>
  <c r="W1179"/>
  <c r="W1175"/>
  <c r="W1171"/>
  <c r="W1167"/>
  <c r="W1163"/>
  <c r="W1159"/>
  <c r="W1155"/>
  <c r="W1151"/>
  <c r="W1147"/>
  <c r="W1143"/>
  <c r="W1139"/>
  <c r="W1135"/>
  <c r="W1131"/>
  <c r="W1127"/>
  <c r="W1123"/>
  <c r="W1119"/>
  <c r="W1115"/>
  <c r="W1111"/>
  <c r="W1107"/>
  <c r="W1103"/>
  <c r="W1099"/>
  <c r="W1095"/>
  <c r="W1091"/>
  <c r="W1087"/>
  <c r="W1083"/>
  <c r="W1079"/>
  <c r="W1075"/>
  <c r="W1071"/>
  <c r="W1067"/>
  <c r="W1063"/>
  <c r="W1059"/>
  <c r="W1055"/>
  <c r="W1051"/>
  <c r="W1047"/>
  <c r="W1043"/>
  <c r="W1039"/>
  <c r="W1035"/>
  <c r="W1031"/>
  <c r="W1027"/>
  <c r="W1023"/>
  <c r="W1019"/>
  <c r="W1015"/>
  <c r="W1011"/>
  <c r="W1007"/>
  <c r="W1003"/>
  <c r="W999"/>
  <c r="W995"/>
  <c r="W991"/>
  <c r="W987"/>
  <c r="W983"/>
  <c r="W979"/>
  <c r="W975"/>
  <c r="W971"/>
  <c r="W967"/>
  <c r="W963"/>
  <c r="W959"/>
  <c r="W955"/>
  <c r="W951"/>
  <c r="W947"/>
  <c r="W943"/>
  <c r="W939"/>
  <c r="W935"/>
  <c r="W931"/>
  <c r="W927"/>
  <c r="W2250"/>
  <c r="W2246"/>
  <c r="W2242"/>
  <c r="W2238"/>
  <c r="W2234"/>
  <c r="W2230"/>
  <c r="W2226"/>
  <c r="W2222"/>
  <c r="W2218"/>
  <c r="W2214"/>
  <c r="W2210"/>
  <c r="W2206"/>
  <c r="W2202"/>
  <c r="W2198"/>
  <c r="W2194"/>
  <c r="W2190"/>
  <c r="W2186"/>
  <c r="W2182"/>
  <c r="W2178"/>
  <c r="W2174"/>
  <c r="W2170"/>
  <c r="W2166"/>
  <c r="W2162"/>
  <c r="W2158"/>
  <c r="W2154"/>
  <c r="W2150"/>
  <c r="W2146"/>
  <c r="W2142"/>
  <c r="W2138"/>
  <c r="W2134"/>
  <c r="W2130"/>
  <c r="W2126"/>
  <c r="W2122"/>
  <c r="W2118"/>
  <c r="W2114"/>
  <c r="W2110"/>
  <c r="W2106"/>
  <c r="W2102"/>
  <c r="W2098"/>
  <c r="W2094"/>
  <c r="W2090"/>
  <c r="W2086"/>
  <c r="W2082"/>
  <c r="W2078"/>
  <c r="W2074"/>
  <c r="W2070"/>
  <c r="W2066"/>
  <c r="W2062"/>
  <c r="W2058"/>
  <c r="W2054"/>
  <c r="W2050"/>
  <c r="W2046"/>
  <c r="W2042"/>
  <c r="W2038"/>
  <c r="W2034"/>
  <c r="W2030"/>
  <c r="W2026"/>
  <c r="W2022"/>
  <c r="W2018"/>
  <c r="W2014"/>
  <c r="W2010"/>
  <c r="W2006"/>
  <c r="W2002"/>
  <c r="W1998"/>
  <c r="W1994"/>
  <c r="W1990"/>
  <c r="W1986"/>
  <c r="W1982"/>
  <c r="W1978"/>
  <c r="W1974"/>
  <c r="W1970"/>
  <c r="W1966"/>
  <c r="W1962"/>
  <c r="W1958"/>
  <c r="W1954"/>
  <c r="W1950"/>
  <c r="W1946"/>
  <c r="W1942"/>
  <c r="W1938"/>
  <c r="W1934"/>
  <c r="W1930"/>
  <c r="W1926"/>
  <c r="W1922"/>
  <c r="W1918"/>
  <c r="W1914"/>
  <c r="W1910"/>
  <c r="W1906"/>
  <c r="W1902"/>
  <c r="W1898"/>
  <c r="W1894"/>
  <c r="W1890"/>
  <c r="W1886"/>
  <c r="W1882"/>
  <c r="W1878"/>
  <c r="W1874"/>
  <c r="W1870"/>
  <c r="W1866"/>
  <c r="W1862"/>
  <c r="W1858"/>
  <c r="W1854"/>
  <c r="W1850"/>
  <c r="W1846"/>
  <c r="W1842"/>
  <c r="W1838"/>
  <c r="W1834"/>
  <c r="W1830"/>
  <c r="W1826"/>
  <c r="W1822"/>
  <c r="W1818"/>
  <c r="W1814"/>
  <c r="W1810"/>
  <c r="W1806"/>
  <c r="W1802"/>
  <c r="W1798"/>
  <c r="W1794"/>
  <c r="W1790"/>
  <c r="W1786"/>
  <c r="W1782"/>
  <c r="W1778"/>
  <c r="W1774"/>
  <c r="W1770"/>
  <c r="W1766"/>
  <c r="W1762"/>
  <c r="W1758"/>
  <c r="W1754"/>
  <c r="W1750"/>
  <c r="W1746"/>
  <c r="W1742"/>
  <c r="W1738"/>
  <c r="W1734"/>
  <c r="W1730"/>
  <c r="W1726"/>
  <c r="W1722"/>
  <c r="W1718"/>
  <c r="W1714"/>
  <c r="W1710"/>
  <c r="W1706"/>
  <c r="W1702"/>
  <c r="W1698"/>
  <c r="W1694"/>
  <c r="W1690"/>
  <c r="W1686"/>
  <c r="W1682"/>
  <c r="W1678"/>
  <c r="W1674"/>
  <c r="W1670"/>
  <c r="W1666"/>
  <c r="W1662"/>
  <c r="W1658"/>
  <c r="W1654"/>
  <c r="W1650"/>
  <c r="W1646"/>
  <c r="W1642"/>
  <c r="W1638"/>
  <c r="W1634"/>
  <c r="W1630"/>
  <c r="W1626"/>
  <c r="W1622"/>
  <c r="W1618"/>
  <c r="W1614"/>
  <c r="W1610"/>
  <c r="W1606"/>
  <c r="W1602"/>
  <c r="W1598"/>
  <c r="W1594"/>
  <c r="W1590"/>
  <c r="W1586"/>
  <c r="W1582"/>
  <c r="W1578"/>
  <c r="W1574"/>
  <c r="W1570"/>
  <c r="W1566"/>
  <c r="W1562"/>
  <c r="W1558"/>
  <c r="W1554"/>
  <c r="W1550"/>
  <c r="W1546"/>
  <c r="W1542"/>
  <c r="W1538"/>
  <c r="W1534"/>
  <c r="W1530"/>
  <c r="W1526"/>
  <c r="W1522"/>
  <c r="W1518"/>
  <c r="W1514"/>
  <c r="W1510"/>
  <c r="W1506"/>
  <c r="W1502"/>
  <c r="W1498"/>
  <c r="W1494"/>
  <c r="W1490"/>
  <c r="W1486"/>
  <c r="W1482"/>
  <c r="W1478"/>
  <c r="W1474"/>
  <c r="W1470"/>
  <c r="W1466"/>
  <c r="W1462"/>
  <c r="W1458"/>
  <c r="W1454"/>
  <c r="W1450"/>
  <c r="W1446"/>
  <c r="W1442"/>
  <c r="W1438"/>
  <c r="W1434"/>
  <c r="W1430"/>
  <c r="W1426"/>
  <c r="W1422"/>
  <c r="W1418"/>
  <c r="W1414"/>
  <c r="W1410"/>
  <c r="W1406"/>
  <c r="W1402"/>
  <c r="W1398"/>
  <c r="W1394"/>
  <c r="W1390"/>
  <c r="W1386"/>
  <c r="W1382"/>
  <c r="W1378"/>
  <c r="W1374"/>
  <c r="W1370"/>
  <c r="W1366"/>
  <c r="W1362"/>
  <c r="W1358"/>
  <c r="W1354"/>
  <c r="W1350"/>
  <c r="W1346"/>
  <c r="W1342"/>
  <c r="W1338"/>
  <c r="W1334"/>
  <c r="W1330"/>
  <c r="W1326"/>
  <c r="W1322"/>
  <c r="W1318"/>
  <c r="W1314"/>
  <c r="W1310"/>
  <c r="W1306"/>
  <c r="W1302"/>
  <c r="W1298"/>
  <c r="W1294"/>
  <c r="W1290"/>
  <c r="W1286"/>
  <c r="W1282"/>
  <c r="W1278"/>
  <c r="W1274"/>
  <c r="W1270"/>
  <c r="W1266"/>
  <c r="W1262"/>
  <c r="W1258"/>
  <c r="W1254"/>
  <c r="W1250"/>
  <c r="W1246"/>
  <c r="W1242"/>
  <c r="W1238"/>
  <c r="W1234"/>
  <c r="W1230"/>
  <c r="W1226"/>
  <c r="W1222"/>
  <c r="W1218"/>
  <c r="W1214"/>
  <c r="W1210"/>
  <c r="W1206"/>
  <c r="W1202"/>
  <c r="W1198"/>
  <c r="W1194"/>
  <c r="W1190"/>
  <c r="W1186"/>
  <c r="W1182"/>
  <c r="W1178"/>
  <c r="W1174"/>
  <c r="W1170"/>
  <c r="W1166"/>
  <c r="W1162"/>
  <c r="W1158"/>
  <c r="W1154"/>
  <c r="W1150"/>
  <c r="W1146"/>
  <c r="W1142"/>
  <c r="W1138"/>
  <c r="W1134"/>
  <c r="W1130"/>
  <c r="W1126"/>
  <c r="W1122"/>
  <c r="W1118"/>
  <c r="W1114"/>
  <c r="W1110"/>
  <c r="W1106"/>
  <c r="W1102"/>
  <c r="W1098"/>
  <c r="W1094"/>
  <c r="W1090"/>
  <c r="W1086"/>
  <c r="W1082"/>
  <c r="W1078"/>
  <c r="W1074"/>
  <c r="W1070"/>
  <c r="W1066"/>
  <c r="W1062"/>
  <c r="W1058"/>
  <c r="W1054"/>
  <c r="W1050"/>
  <c r="W1046"/>
  <c r="W1042"/>
  <c r="W1038"/>
  <c r="W1034"/>
  <c r="W1030"/>
  <c r="W1026"/>
  <c r="W1022"/>
  <c r="W1018"/>
  <c r="W1014"/>
  <c r="W1010"/>
  <c r="W1006"/>
  <c r="W1002"/>
  <c r="W998"/>
  <c r="W994"/>
  <c r="W990"/>
  <c r="W986"/>
  <c r="W982"/>
  <c r="W978"/>
  <c r="H35" i="17"/>
  <c r="W923" i="11"/>
  <c r="W919"/>
  <c r="W915"/>
  <c r="W911"/>
  <c r="W907"/>
  <c r="W903"/>
  <c r="W899"/>
  <c r="W895"/>
  <c r="W891"/>
  <c r="W887"/>
  <c r="W883"/>
  <c r="W879"/>
  <c r="W875"/>
  <c r="W871"/>
  <c r="W867"/>
  <c r="W863"/>
  <c r="W859"/>
  <c r="W855"/>
  <c r="W851"/>
  <c r="W847"/>
  <c r="W843"/>
  <c r="W839"/>
  <c r="W835"/>
  <c r="W831"/>
  <c r="W827"/>
  <c r="W823"/>
  <c r="W819"/>
  <c r="W815"/>
  <c r="W811"/>
  <c r="W807"/>
  <c r="W803"/>
  <c r="W799"/>
  <c r="W795"/>
  <c r="W791"/>
  <c r="W787"/>
  <c r="W783"/>
  <c r="W779"/>
  <c r="W775"/>
  <c r="W771"/>
  <c r="W767"/>
  <c r="W763"/>
  <c r="W759"/>
  <c r="W755"/>
  <c r="W751"/>
  <c r="W747"/>
  <c r="W743"/>
  <c r="W739"/>
  <c r="W735"/>
  <c r="W731"/>
  <c r="W727"/>
  <c r="W723"/>
  <c r="W719"/>
  <c r="W715"/>
  <c r="W711"/>
  <c r="W707"/>
  <c r="W703"/>
  <c r="W699"/>
  <c r="W695"/>
  <c r="W691"/>
  <c r="W687"/>
  <c r="W683"/>
  <c r="W679"/>
  <c r="W675"/>
  <c r="W671"/>
  <c r="W667"/>
  <c r="W663"/>
  <c r="W659"/>
  <c r="W655"/>
  <c r="W651"/>
  <c r="W647"/>
  <c r="W643"/>
  <c r="W639"/>
  <c r="W635"/>
  <c r="W631"/>
  <c r="W627"/>
  <c r="W623"/>
  <c r="W619"/>
  <c r="W615"/>
  <c r="W611"/>
  <c r="W607"/>
  <c r="W603"/>
  <c r="W599"/>
  <c r="W595"/>
  <c r="W591"/>
  <c r="W587"/>
  <c r="W583"/>
  <c r="W579"/>
  <c r="W575"/>
  <c r="W571"/>
  <c r="W567"/>
  <c r="W563"/>
  <c r="W559"/>
  <c r="W555"/>
  <c r="W551"/>
  <c r="W547"/>
  <c r="W543"/>
  <c r="W539"/>
  <c r="W535"/>
  <c r="W531"/>
  <c r="W527"/>
  <c r="W523"/>
  <c r="W519"/>
  <c r="W515"/>
  <c r="W511"/>
  <c r="W507"/>
  <c r="W503"/>
  <c r="W499"/>
  <c r="W495"/>
  <c r="W491"/>
  <c r="W487"/>
  <c r="W483"/>
  <c r="W479"/>
  <c r="W475"/>
  <c r="W471"/>
  <c r="W467"/>
  <c r="W463"/>
  <c r="W459"/>
  <c r="W455"/>
  <c r="W451"/>
  <c r="W447"/>
  <c r="W443"/>
  <c r="W439"/>
  <c r="W435"/>
  <c r="W431"/>
  <c r="W427"/>
  <c r="W423"/>
  <c r="W419"/>
  <c r="W415"/>
  <c r="W411"/>
  <c r="W407"/>
  <c r="W403"/>
  <c r="W399"/>
  <c r="W395"/>
  <c r="W391"/>
  <c r="W387"/>
  <c r="W383"/>
  <c r="W379"/>
  <c r="W375"/>
  <c r="W371"/>
  <c r="W367"/>
  <c r="W363"/>
  <c r="W359"/>
  <c r="W355"/>
  <c r="W351"/>
  <c r="W347"/>
  <c r="W343"/>
  <c r="W339"/>
  <c r="W335"/>
  <c r="W331"/>
  <c r="W327"/>
  <c r="W323"/>
  <c r="W319"/>
  <c r="W315"/>
  <c r="W311"/>
  <c r="W307"/>
  <c r="W303"/>
  <c r="W299"/>
  <c r="W295"/>
  <c r="W291"/>
  <c r="W287"/>
  <c r="W283"/>
  <c r="W279"/>
  <c r="W275"/>
  <c r="W271"/>
  <c r="W267"/>
  <c r="W263"/>
  <c r="W259"/>
  <c r="W255"/>
  <c r="W251"/>
  <c r="W247"/>
  <c r="W243"/>
  <c r="W239"/>
  <c r="W235"/>
  <c r="W231"/>
  <c r="W227"/>
  <c r="W223"/>
  <c r="W219"/>
  <c r="W215"/>
  <c r="W211"/>
  <c r="W207"/>
  <c r="W203"/>
  <c r="W199"/>
  <c r="W195"/>
  <c r="W191"/>
  <c r="W187"/>
  <c r="W183"/>
  <c r="W179"/>
  <c r="W175"/>
  <c r="W171"/>
  <c r="W167"/>
  <c r="W163"/>
  <c r="W159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B4" i="17"/>
  <c r="J36" s="1"/>
  <c r="W974" i="11"/>
  <c r="W970"/>
  <c r="W966"/>
  <c r="W962"/>
  <c r="W958"/>
  <c r="W954"/>
  <c r="W950"/>
  <c r="W946"/>
  <c r="W942"/>
  <c r="W938"/>
  <c r="W934"/>
  <c r="W930"/>
  <c r="W926"/>
  <c r="W922"/>
  <c r="W918"/>
  <c r="W914"/>
  <c r="W910"/>
  <c r="W906"/>
  <c r="W902"/>
  <c r="W898"/>
  <c r="W894"/>
  <c r="W890"/>
  <c r="W886"/>
  <c r="W882"/>
  <c r="W878"/>
  <c r="W874"/>
  <c r="W870"/>
  <c r="W866"/>
  <c r="W862"/>
  <c r="W858"/>
  <c r="W854"/>
  <c r="W850"/>
  <c r="W846"/>
  <c r="W842"/>
  <c r="W838"/>
  <c r="W834"/>
  <c r="W830"/>
  <c r="W826"/>
  <c r="W822"/>
  <c r="W818"/>
  <c r="W814"/>
  <c r="W810"/>
  <c r="W806"/>
  <c r="W802"/>
  <c r="W798"/>
  <c r="W794"/>
  <c r="W790"/>
  <c r="W786"/>
  <c r="W782"/>
  <c r="W778"/>
  <c r="W774"/>
  <c r="W770"/>
  <c r="W766"/>
  <c r="W762"/>
  <c r="W758"/>
  <c r="W754"/>
  <c r="W750"/>
  <c r="W746"/>
  <c r="W742"/>
  <c r="W738"/>
  <c r="W734"/>
  <c r="W730"/>
  <c r="W726"/>
  <c r="W722"/>
  <c r="W718"/>
  <c r="W714"/>
  <c r="W710"/>
  <c r="W706"/>
  <c r="W702"/>
  <c r="W698"/>
  <c r="W694"/>
  <c r="W690"/>
  <c r="W686"/>
  <c r="W682"/>
  <c r="W678"/>
  <c r="W674"/>
  <c r="W670"/>
  <c r="W666"/>
  <c r="W662"/>
  <c r="W658"/>
  <c r="W654"/>
  <c r="W650"/>
  <c r="W646"/>
  <c r="W642"/>
  <c r="W638"/>
  <c r="W634"/>
  <c r="W630"/>
  <c r="W626"/>
  <c r="W622"/>
  <c r="W618"/>
  <c r="W614"/>
  <c r="W610"/>
  <c r="W606"/>
  <c r="W602"/>
  <c r="W598"/>
  <c r="W594"/>
  <c r="W590"/>
  <c r="W586"/>
  <c r="W582"/>
  <c r="W578"/>
  <c r="W574"/>
  <c r="W570"/>
  <c r="W566"/>
  <c r="W562"/>
  <c r="W558"/>
  <c r="W554"/>
  <c r="W550"/>
  <c r="W546"/>
  <c r="W542"/>
  <c r="W538"/>
  <c r="W534"/>
  <c r="W530"/>
  <c r="W526"/>
  <c r="W522"/>
  <c r="W518"/>
  <c r="W514"/>
  <c r="W510"/>
  <c r="W506"/>
  <c r="W502"/>
  <c r="W498"/>
  <c r="W494"/>
  <c r="W490"/>
  <c r="W486"/>
  <c r="W482"/>
  <c r="W478"/>
  <c r="W474"/>
  <c r="W470"/>
  <c r="W466"/>
  <c r="W462"/>
  <c r="W458"/>
  <c r="W454"/>
  <c r="W450"/>
  <c r="W446"/>
  <c r="W442"/>
  <c r="W438"/>
  <c r="W434"/>
  <c r="W430"/>
  <c r="W426"/>
  <c r="W422"/>
  <c r="W418"/>
  <c r="W414"/>
  <c r="W410"/>
  <c r="W406"/>
  <c r="W402"/>
  <c r="W398"/>
  <c r="W394"/>
  <c r="W390"/>
  <c r="W386"/>
  <c r="W382"/>
  <c r="W378"/>
  <c r="W374"/>
  <c r="W370"/>
  <c r="W366"/>
  <c r="W362"/>
  <c r="W358"/>
  <c r="W354"/>
  <c r="W350"/>
  <c r="W346"/>
  <c r="W342"/>
  <c r="W338"/>
  <c r="W334"/>
  <c r="W330"/>
  <c r="W326"/>
  <c r="W322"/>
  <c r="W318"/>
  <c r="W314"/>
  <c r="W310"/>
  <c r="W306"/>
  <c r="W302"/>
  <c r="W298"/>
  <c r="W294"/>
  <c r="W290"/>
  <c r="W286"/>
  <c r="W282"/>
  <c r="W278"/>
  <c r="W274"/>
  <c r="W270"/>
  <c r="W266"/>
  <c r="W262"/>
  <c r="W258"/>
  <c r="W254"/>
  <c r="W250"/>
  <c r="W246"/>
  <c r="W242"/>
  <c r="W238"/>
  <c r="W234"/>
  <c r="W230"/>
  <c r="W226"/>
  <c r="W222"/>
  <c r="W218"/>
  <c r="W214"/>
  <c r="W210"/>
  <c r="W206"/>
  <c r="W202"/>
  <c r="W198"/>
  <c r="W194"/>
  <c r="W190"/>
  <c r="W186"/>
  <c r="W182"/>
  <c r="W178"/>
  <c r="W174"/>
  <c r="W170"/>
  <c r="W166"/>
  <c r="W162"/>
  <c r="W158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F35" i="17"/>
  <c r="J35"/>
  <c r="N35"/>
  <c r="G35"/>
  <c r="K35"/>
  <c r="E35"/>
  <c r="I35"/>
  <c r="M35"/>
  <c r="D35"/>
  <c r="H36"/>
  <c r="L36"/>
  <c r="E36"/>
  <c r="I36"/>
  <c r="M36"/>
  <c r="G36"/>
  <c r="K36"/>
  <c r="F36"/>
  <c r="C36"/>
  <c r="L35"/>
  <c r="D36"/>
  <c r="B5"/>
  <c r="B19"/>
  <c r="H14" i="11"/>
  <c r="M18" i="14"/>
  <c r="I18"/>
  <c r="E18"/>
  <c r="M3"/>
  <c r="L18"/>
  <c r="H18"/>
  <c r="D18"/>
  <c r="J3"/>
  <c r="C18"/>
  <c r="K18"/>
  <c r="G18"/>
  <c r="O18"/>
  <c r="N18"/>
  <c r="J18"/>
  <c r="B4"/>
  <c r="O4" s="1"/>
  <c r="E3"/>
  <c r="H3"/>
  <c r="N3"/>
  <c r="I3"/>
  <c r="D3"/>
  <c r="L3"/>
  <c r="F3"/>
  <c r="L4"/>
  <c r="D4"/>
  <c r="K4"/>
  <c r="G4"/>
  <c r="B5"/>
  <c r="C3"/>
  <c r="K3"/>
  <c r="G3"/>
  <c r="N4"/>
  <c r="J4"/>
  <c r="F4"/>
  <c r="M4"/>
  <c r="I4"/>
  <c r="E4"/>
  <c r="B19"/>
  <c r="C4" l="1"/>
  <c r="H4"/>
  <c r="N36" i="17"/>
  <c r="F37"/>
  <c r="J37"/>
  <c r="N37"/>
  <c r="G37"/>
  <c r="K37"/>
  <c r="E37"/>
  <c r="I37"/>
  <c r="M37"/>
  <c r="H37"/>
  <c r="D37"/>
  <c r="L37"/>
  <c r="C37"/>
  <c r="B20"/>
  <c r="B6"/>
  <c r="O19" i="14"/>
  <c r="E19"/>
  <c r="I19"/>
  <c r="M19"/>
  <c r="F19"/>
  <c r="J19"/>
  <c r="N19"/>
  <c r="C19"/>
  <c r="G19"/>
  <c r="K19"/>
  <c r="D19"/>
  <c r="H19"/>
  <c r="L19"/>
  <c r="E5"/>
  <c r="I5"/>
  <c r="M5"/>
  <c r="O5"/>
  <c r="F5"/>
  <c r="J5"/>
  <c r="N5"/>
  <c r="B6"/>
  <c r="C5"/>
  <c r="G5"/>
  <c r="K5"/>
  <c r="D5"/>
  <c r="H5"/>
  <c r="L5"/>
  <c r="B20"/>
  <c r="E38" i="17" l="1"/>
  <c r="I38"/>
  <c r="M38"/>
  <c r="G38"/>
  <c r="K38"/>
  <c r="H38"/>
  <c r="J38"/>
  <c r="L38"/>
  <c r="D38"/>
  <c r="F38"/>
  <c r="N38"/>
  <c r="C38"/>
  <c r="B21"/>
  <c r="B7"/>
  <c r="E20" i="14"/>
  <c r="I20"/>
  <c r="M20"/>
  <c r="O20"/>
  <c r="F20"/>
  <c r="J20"/>
  <c r="N20"/>
  <c r="C20"/>
  <c r="G20"/>
  <c r="K20"/>
  <c r="D20"/>
  <c r="H20"/>
  <c r="L20"/>
  <c r="B7"/>
  <c r="E6"/>
  <c r="I6"/>
  <c r="M6"/>
  <c r="F6"/>
  <c r="J6"/>
  <c r="N6"/>
  <c r="O6"/>
  <c r="C6"/>
  <c r="G6"/>
  <c r="K6"/>
  <c r="D6"/>
  <c r="H6"/>
  <c r="L6"/>
  <c r="B21"/>
  <c r="G39" i="17" l="1"/>
  <c r="K39"/>
  <c r="E39"/>
  <c r="I39"/>
  <c r="M39"/>
  <c r="F39"/>
  <c r="N39"/>
  <c r="C39"/>
  <c r="H39"/>
  <c r="J39"/>
  <c r="L39"/>
  <c r="D39"/>
  <c r="B22"/>
  <c r="B8"/>
  <c r="E21" i="14"/>
  <c r="I21"/>
  <c r="M21"/>
  <c r="F21"/>
  <c r="J21"/>
  <c r="N21"/>
  <c r="O21"/>
  <c r="C21"/>
  <c r="G21"/>
  <c r="K21"/>
  <c r="D21"/>
  <c r="H21"/>
  <c r="L21"/>
  <c r="B8"/>
  <c r="E7"/>
  <c r="I7"/>
  <c r="M7"/>
  <c r="F7"/>
  <c r="J7"/>
  <c r="N7"/>
  <c r="C7"/>
  <c r="G7"/>
  <c r="K7"/>
  <c r="O7"/>
  <c r="D7"/>
  <c r="H7"/>
  <c r="L7"/>
  <c r="B22"/>
  <c r="E40" i="17" l="1"/>
  <c r="I40"/>
  <c r="M40"/>
  <c r="G40"/>
  <c r="K40"/>
  <c r="L40"/>
  <c r="D40"/>
  <c r="F40"/>
  <c r="N40"/>
  <c r="C40"/>
  <c r="H40"/>
  <c r="J40"/>
  <c r="B9"/>
  <c r="B23"/>
  <c r="E22" i="14"/>
  <c r="I22"/>
  <c r="M22"/>
  <c r="F22"/>
  <c r="J22"/>
  <c r="N22"/>
  <c r="C22"/>
  <c r="G22"/>
  <c r="K22"/>
  <c r="O22"/>
  <c r="D22"/>
  <c r="H22"/>
  <c r="L22"/>
  <c r="B9"/>
  <c r="O8"/>
  <c r="E8"/>
  <c r="I8"/>
  <c r="M8"/>
  <c r="F8"/>
  <c r="J8"/>
  <c r="N8"/>
  <c r="C8"/>
  <c r="G8"/>
  <c r="K8"/>
  <c r="D8"/>
  <c r="H8"/>
  <c r="L8"/>
  <c r="B23"/>
  <c r="G41" i="17" l="1"/>
  <c r="K41"/>
  <c r="E41"/>
  <c r="I41"/>
  <c r="M41"/>
  <c r="J41"/>
  <c r="L41"/>
  <c r="D41"/>
  <c r="F41"/>
  <c r="N41"/>
  <c r="C41"/>
  <c r="H41"/>
  <c r="B24"/>
  <c r="B10"/>
  <c r="O23" i="14"/>
  <c r="E23"/>
  <c r="I23"/>
  <c r="M23"/>
  <c r="F23"/>
  <c r="J23"/>
  <c r="N23"/>
  <c r="C23"/>
  <c r="G23"/>
  <c r="K23"/>
  <c r="D23"/>
  <c r="H23"/>
  <c r="L23"/>
  <c r="B10"/>
  <c r="E9"/>
  <c r="I9"/>
  <c r="M9"/>
  <c r="O9"/>
  <c r="F9"/>
  <c r="J9"/>
  <c r="N9"/>
  <c r="C9"/>
  <c r="G9"/>
  <c r="K9"/>
  <c r="D9"/>
  <c r="H9"/>
  <c r="L9"/>
  <c r="B24"/>
  <c r="E42" i="17" l="1"/>
  <c r="I42"/>
  <c r="M42"/>
  <c r="G42"/>
  <c r="K42"/>
  <c r="H42"/>
  <c r="J42"/>
  <c r="L42"/>
  <c r="D42"/>
  <c r="F42"/>
  <c r="N42"/>
  <c r="C42"/>
  <c r="B25"/>
  <c r="B11"/>
  <c r="E24" i="14"/>
  <c r="I24"/>
  <c r="M24"/>
  <c r="O24"/>
  <c r="F24"/>
  <c r="J24"/>
  <c r="N24"/>
  <c r="C24"/>
  <c r="G24"/>
  <c r="K24"/>
  <c r="D24"/>
  <c r="H24"/>
  <c r="L24"/>
  <c r="B11"/>
  <c r="E10"/>
  <c r="I10"/>
  <c r="M10"/>
  <c r="F10"/>
  <c r="J10"/>
  <c r="N10"/>
  <c r="O10"/>
  <c r="C10"/>
  <c r="G10"/>
  <c r="K10"/>
  <c r="D10"/>
  <c r="H10"/>
  <c r="L10"/>
  <c r="B25"/>
  <c r="E43" i="17" l="1"/>
  <c r="F43"/>
  <c r="J43"/>
  <c r="N43"/>
  <c r="C43"/>
  <c r="G43"/>
  <c r="K43"/>
  <c r="H43"/>
  <c r="L43"/>
  <c r="I43"/>
  <c r="M43"/>
  <c r="D43"/>
  <c r="B26"/>
  <c r="B12"/>
  <c r="E25" i="14"/>
  <c r="I25"/>
  <c r="M25"/>
  <c r="F25"/>
  <c r="J25"/>
  <c r="N25"/>
  <c r="O25"/>
  <c r="C25"/>
  <c r="G25"/>
  <c r="K25"/>
  <c r="D25"/>
  <c r="H25"/>
  <c r="L25"/>
  <c r="B12"/>
  <c r="E11"/>
  <c r="I11"/>
  <c r="M11"/>
  <c r="F11"/>
  <c r="J11"/>
  <c r="N11"/>
  <c r="C11"/>
  <c r="G11"/>
  <c r="K11"/>
  <c r="O11"/>
  <c r="D11"/>
  <c r="H11"/>
  <c r="L11"/>
  <c r="B26"/>
  <c r="H44" i="17" l="1"/>
  <c r="L44"/>
  <c r="D44"/>
  <c r="E44"/>
  <c r="I44"/>
  <c r="M44"/>
  <c r="C44"/>
  <c r="F44"/>
  <c r="J44"/>
  <c r="N44"/>
  <c r="G44"/>
  <c r="K44"/>
  <c r="B27"/>
  <c r="E26" i="14"/>
  <c r="I26"/>
  <c r="M26"/>
  <c r="F26"/>
  <c r="J26"/>
  <c r="N26"/>
  <c r="C26"/>
  <c r="G26"/>
  <c r="K26"/>
  <c r="O26"/>
  <c r="D26"/>
  <c r="H26"/>
  <c r="L26"/>
  <c r="O12"/>
  <c r="O13" s="1"/>
  <c r="E12"/>
  <c r="E13" s="1"/>
  <c r="I12"/>
  <c r="I13" s="1"/>
  <c r="M12"/>
  <c r="M13" s="1"/>
  <c r="F12"/>
  <c r="F13" s="1"/>
  <c r="J12"/>
  <c r="J13" s="1"/>
  <c r="N12"/>
  <c r="N13" s="1"/>
  <c r="C12"/>
  <c r="C13" s="1"/>
  <c r="G12"/>
  <c r="G13" s="1"/>
  <c r="K12"/>
  <c r="K13" s="1"/>
  <c r="D12"/>
  <c r="D13" s="1"/>
  <c r="H12"/>
  <c r="H13" s="1"/>
  <c r="L12"/>
  <c r="L13" s="1"/>
  <c r="B27"/>
  <c r="O27" l="1"/>
  <c r="E27"/>
  <c r="I27"/>
  <c r="M27"/>
  <c r="M28" s="1"/>
  <c r="F27"/>
  <c r="J27"/>
  <c r="N27"/>
  <c r="C27"/>
  <c r="C28" s="1"/>
  <c r="G27"/>
  <c r="G28" s="1"/>
  <c r="K27"/>
  <c r="K28" s="1"/>
  <c r="D27"/>
  <c r="D28" s="1"/>
  <c r="H27"/>
  <c r="H28" s="1"/>
  <c r="L27"/>
  <c r="L28" s="1"/>
  <c r="O28"/>
  <c r="N28"/>
  <c r="J28"/>
  <c r="F28"/>
  <c r="I28"/>
  <c r="E28"/>
  <c r="C14" i="11" l="1"/>
  <c r="D14"/>
  <c r="B14"/>
  <c r="U15"/>
  <c r="U14"/>
  <c r="U16"/>
  <c r="W14" l="1"/>
  <c r="U18"/>
  <c r="U22"/>
  <c r="U21" s="1"/>
  <c r="U23" s="1"/>
  <c r="U20" l="1"/>
  <c r="H3496"/>
  <c r="I3496" s="1"/>
  <c r="H2771"/>
  <c r="I2771" s="1"/>
  <c r="H2021"/>
  <c r="I2021" s="1"/>
  <c r="H207"/>
  <c r="I207" s="1"/>
  <c r="H2029"/>
  <c r="I2029" s="1"/>
  <c r="H2415"/>
  <c r="I2415" s="1"/>
  <c r="H3509"/>
  <c r="I3509" s="1"/>
  <c r="H939"/>
  <c r="I939" s="1"/>
  <c r="H1298"/>
  <c r="I1298" s="1"/>
  <c r="H3482"/>
  <c r="I3482" s="1"/>
  <c r="H2769"/>
  <c r="I2769" s="1"/>
  <c r="H3144"/>
  <c r="I3144" s="1"/>
  <c r="H3488"/>
  <c r="I3488" s="1"/>
  <c r="H3118"/>
  <c r="I3118" s="1"/>
  <c r="H3498"/>
  <c r="I3498" s="1"/>
  <c r="H3145"/>
  <c r="I3145" s="1"/>
  <c r="H3134"/>
  <c r="I3134" s="1"/>
  <c r="H2408"/>
  <c r="I2408" s="1"/>
  <c r="H3131"/>
  <c r="I3131" s="1"/>
  <c r="H3142"/>
  <c r="I3142" s="1"/>
  <c r="H1294"/>
  <c r="I1294" s="1"/>
  <c r="H2031"/>
  <c r="I2031" s="1"/>
  <c r="H1684"/>
  <c r="I1684" s="1"/>
  <c r="H198"/>
  <c r="I198" s="1"/>
  <c r="H574"/>
  <c r="I574" s="1"/>
  <c r="H563"/>
  <c r="I563" s="1"/>
  <c r="H2753"/>
  <c r="I2753" s="1"/>
  <c r="H3489"/>
  <c r="I3489" s="1"/>
  <c r="H3510"/>
  <c r="I3510" s="1"/>
  <c r="H3492"/>
  <c r="I3492" s="1"/>
  <c r="H3128"/>
  <c r="I3128" s="1"/>
  <c r="H3491"/>
  <c r="I3491" s="1"/>
  <c r="H2777"/>
  <c r="I2777" s="1"/>
  <c r="H2023"/>
  <c r="I2023" s="1"/>
  <c r="H3127"/>
  <c r="I3127" s="1"/>
  <c r="H3123"/>
  <c r="I3123" s="1"/>
  <c r="H1295"/>
  <c r="I1295" s="1"/>
  <c r="H941"/>
  <c r="I941" s="1"/>
  <c r="H1318"/>
  <c r="I1318" s="1"/>
  <c r="H1293"/>
  <c r="I1293" s="1"/>
  <c r="H208"/>
  <c r="I208" s="1"/>
  <c r="H1292"/>
  <c r="I1292" s="1"/>
  <c r="H1315"/>
  <c r="I1315" s="1"/>
  <c r="H1304"/>
  <c r="I1304" s="1"/>
  <c r="H3486"/>
  <c r="I3486" s="1"/>
  <c r="H3508"/>
  <c r="I3508" s="1"/>
  <c r="H3511"/>
  <c r="I3511" s="1"/>
  <c r="H2396"/>
  <c r="I2396" s="1"/>
  <c r="H1686"/>
  <c r="I1686" s="1"/>
  <c r="H2033"/>
  <c r="I2033" s="1"/>
  <c r="H945"/>
  <c r="I945" s="1"/>
  <c r="H927"/>
  <c r="I927" s="1"/>
  <c r="H571"/>
  <c r="I571" s="1"/>
  <c r="H587"/>
  <c r="I587" s="1"/>
  <c r="H1668"/>
  <c r="I1668" s="1"/>
  <c r="H2779"/>
  <c r="I2779" s="1"/>
  <c r="H2387"/>
  <c r="I2387" s="1"/>
  <c r="H2405"/>
  <c r="I2405" s="1"/>
  <c r="H3487"/>
  <c r="I3487" s="1"/>
  <c r="H2768"/>
  <c r="I2768" s="1"/>
  <c r="H1314"/>
  <c r="I1314" s="1"/>
  <c r="H195"/>
  <c r="I195" s="1"/>
  <c r="H577"/>
  <c r="I577" s="1"/>
  <c r="H214"/>
  <c r="I214" s="1"/>
  <c r="H209"/>
  <c r="I209" s="1"/>
  <c r="H3143"/>
  <c r="I3143" s="1"/>
  <c r="H2394"/>
  <c r="I2394" s="1"/>
  <c r="H3135"/>
  <c r="I3135" s="1"/>
  <c r="H2037"/>
  <c r="I2037" s="1"/>
  <c r="H1313"/>
  <c r="I1313" s="1"/>
  <c r="H586"/>
  <c r="I586" s="1"/>
  <c r="H3507"/>
  <c r="I3507" s="1"/>
  <c r="H2398"/>
  <c r="I2398" s="1"/>
  <c r="H3493"/>
  <c r="I3493" s="1"/>
  <c r="H2782"/>
  <c r="I2782" s="1"/>
  <c r="H2774"/>
  <c r="I2774" s="1"/>
  <c r="H2758"/>
  <c r="I2758" s="1"/>
  <c r="H3126"/>
  <c r="I3126" s="1"/>
  <c r="H3146"/>
  <c r="I3146" s="1"/>
  <c r="H2775"/>
  <c r="I2775" s="1"/>
  <c r="H3130"/>
  <c r="I3130" s="1"/>
  <c r="H2038"/>
  <c r="I2038" s="1"/>
  <c r="H1316"/>
  <c r="I1316" s="1"/>
  <c r="H572"/>
  <c r="I572" s="1"/>
  <c r="H575"/>
  <c r="I575" s="1"/>
  <c r="H1661"/>
  <c r="I1661" s="1"/>
  <c r="H1666"/>
  <c r="I1666" s="1"/>
  <c r="H561"/>
  <c r="I561" s="1"/>
  <c r="H2036"/>
  <c r="I2036" s="1"/>
  <c r="H3139"/>
  <c r="I3139" s="1"/>
  <c r="H2772"/>
  <c r="I2772" s="1"/>
  <c r="H2411"/>
  <c r="I2411" s="1"/>
  <c r="H947"/>
  <c r="I947" s="1"/>
  <c r="H2034"/>
  <c r="I2034" s="1"/>
  <c r="H3497"/>
  <c r="I3497" s="1"/>
  <c r="H3484"/>
  <c r="I3484" s="1"/>
  <c r="H3138"/>
  <c r="I3138" s="1"/>
  <c r="H3125"/>
  <c r="I3125" s="1"/>
  <c r="H584"/>
  <c r="I584" s="1"/>
  <c r="H582"/>
  <c r="I582" s="1"/>
  <c r="H2049"/>
  <c r="I2049" s="1"/>
  <c r="H216"/>
  <c r="I216" s="1"/>
  <c r="H569"/>
  <c r="I569" s="1"/>
  <c r="H585"/>
  <c r="I585" s="1"/>
  <c r="H2025"/>
  <c r="I2025" s="1"/>
  <c r="H196"/>
  <c r="I196" s="1"/>
  <c r="H568"/>
  <c r="I568" s="1"/>
  <c r="H583"/>
  <c r="I583" s="1"/>
  <c r="H1291"/>
  <c r="I1291" s="1"/>
  <c r="H576"/>
  <c r="I576" s="1"/>
  <c r="H1310"/>
  <c r="I1310" s="1"/>
  <c r="H222"/>
  <c r="I222" s="1"/>
  <c r="H953"/>
  <c r="I953" s="1"/>
  <c r="H3512"/>
  <c r="I3512" s="1"/>
  <c r="H954"/>
  <c r="I954" s="1"/>
  <c r="H2041"/>
  <c r="I2041" s="1"/>
  <c r="H2032"/>
  <c r="I2032" s="1"/>
  <c r="H218"/>
  <c r="I218" s="1"/>
  <c r="H1305"/>
  <c r="I1305" s="1"/>
  <c r="H570"/>
  <c r="I570" s="1"/>
  <c r="H2028"/>
  <c r="I2028" s="1"/>
  <c r="H3506"/>
  <c r="I3506" s="1"/>
  <c r="H3121"/>
  <c r="I3121" s="1"/>
  <c r="H3501"/>
  <c r="I3501" s="1"/>
  <c r="H2770"/>
  <c r="I2770" s="1"/>
  <c r="H2402"/>
  <c r="I2402" s="1"/>
  <c r="H3124"/>
  <c r="I3124" s="1"/>
  <c r="H1302"/>
  <c r="I1302" s="1"/>
  <c r="H1659"/>
  <c r="I1659" s="1"/>
  <c r="H2027"/>
  <c r="I2027" s="1"/>
  <c r="H1296"/>
  <c r="I1296" s="1"/>
  <c r="H2047"/>
  <c r="I2047" s="1"/>
  <c r="H205"/>
  <c r="I205" s="1"/>
  <c r="H1312"/>
  <c r="I1312" s="1"/>
  <c r="H566"/>
  <c r="I566" s="1"/>
  <c r="H590"/>
  <c r="I590" s="1"/>
  <c r="H201"/>
  <c r="I201" s="1"/>
  <c r="H2051"/>
  <c r="I2051" s="1"/>
  <c r="H931"/>
  <c r="I931" s="1"/>
  <c r="H2391"/>
  <c r="I2391" s="1"/>
  <c r="H3503"/>
  <c r="I3503" s="1"/>
  <c r="H3133"/>
  <c r="I3133" s="1"/>
  <c r="H949"/>
  <c r="I949" s="1"/>
  <c r="H935"/>
  <c r="I935" s="1"/>
  <c r="H1321"/>
  <c r="I1321" s="1"/>
  <c r="H2759"/>
  <c r="I2759" s="1"/>
  <c r="H565"/>
  <c r="I565" s="1"/>
  <c r="H2022"/>
  <c r="I2022" s="1"/>
  <c r="H1658"/>
  <c r="I1658" s="1"/>
  <c r="H2755"/>
  <c r="I2755" s="1"/>
  <c r="H938"/>
  <c r="I938" s="1"/>
  <c r="H2400"/>
  <c r="I2400" s="1"/>
  <c r="H2764"/>
  <c r="I2764" s="1"/>
  <c r="H2416"/>
  <c r="I2416" s="1"/>
  <c r="H1670"/>
  <c r="I1670" s="1"/>
  <c r="H932"/>
  <c r="I932" s="1"/>
  <c r="H2401"/>
  <c r="I2401" s="1"/>
  <c r="H589"/>
  <c r="I589" s="1"/>
  <c r="H200"/>
  <c r="I200" s="1"/>
  <c r="H1679"/>
  <c r="I1679" s="1"/>
  <c r="H2388"/>
  <c r="I2388" s="1"/>
  <c r="H212"/>
  <c r="I212" s="1"/>
  <c r="H578"/>
  <c r="I578" s="1"/>
  <c r="H2035"/>
  <c r="I2035" s="1"/>
  <c r="H1685"/>
  <c r="I1685" s="1"/>
  <c r="H1678"/>
  <c r="I1678" s="1"/>
  <c r="H210"/>
  <c r="I210" s="1"/>
  <c r="H1317"/>
  <c r="I1317" s="1"/>
  <c r="H2752"/>
  <c r="I2752" s="1"/>
  <c r="H1672"/>
  <c r="I1672" s="1"/>
  <c r="H942"/>
  <c r="I942" s="1"/>
  <c r="H1665"/>
  <c r="I1665" s="1"/>
  <c r="H946"/>
  <c r="I946" s="1"/>
  <c r="H936"/>
  <c r="I936" s="1"/>
  <c r="H562"/>
  <c r="I562" s="1"/>
  <c r="H580"/>
  <c r="I580" s="1"/>
  <c r="H2045"/>
  <c r="I2045" s="1"/>
  <c r="H2766"/>
  <c r="I2766" s="1"/>
  <c r="H2763"/>
  <c r="I2763" s="1"/>
  <c r="H3483"/>
  <c r="I3483" s="1"/>
  <c r="H2765"/>
  <c r="I2765" s="1"/>
  <c r="H197"/>
  <c r="I197" s="1"/>
  <c r="H951"/>
  <c r="I951" s="1"/>
  <c r="H2050"/>
  <c r="I2050" s="1"/>
  <c r="H928"/>
  <c r="I928" s="1"/>
  <c r="H2395"/>
  <c r="I2395" s="1"/>
  <c r="H2043"/>
  <c r="I2043" s="1"/>
  <c r="H202"/>
  <c r="I202" s="1"/>
  <c r="H2039"/>
  <c r="I2039" s="1"/>
  <c r="H2389"/>
  <c r="I2389" s="1"/>
  <c r="H579"/>
  <c r="I579" s="1"/>
  <c r="H2048"/>
  <c r="I2048" s="1"/>
  <c r="H1676"/>
  <c r="I1676" s="1"/>
  <c r="H213"/>
  <c r="I213" s="1"/>
  <c r="H2399"/>
  <c r="I2399" s="1"/>
  <c r="H3502"/>
  <c r="I3502" s="1"/>
  <c r="H2778"/>
  <c r="I2778" s="1"/>
  <c r="H567"/>
  <c r="I567" s="1"/>
  <c r="H2026"/>
  <c r="I2026" s="1"/>
  <c r="H1307"/>
  <c r="I1307" s="1"/>
  <c r="H933"/>
  <c r="I933" s="1"/>
  <c r="H3504"/>
  <c r="I3504" s="1"/>
  <c r="H3117"/>
  <c r="I3117" s="1"/>
  <c r="H2776"/>
  <c r="I2776" s="1"/>
  <c r="H1662"/>
  <c r="I1662" s="1"/>
  <c r="H223"/>
  <c r="I223" s="1"/>
  <c r="H203"/>
  <c r="I203" s="1"/>
  <c r="H224"/>
  <c r="I224" s="1"/>
  <c r="H3136"/>
  <c r="I3136" s="1"/>
  <c r="H2754"/>
  <c r="I2754" s="1"/>
  <c r="H2773"/>
  <c r="I2773" s="1"/>
  <c r="H2780"/>
  <c r="I2780" s="1"/>
  <c r="H199"/>
  <c r="I199" s="1"/>
  <c r="H219"/>
  <c r="I219" s="1"/>
  <c r="H1675"/>
  <c r="I1675" s="1"/>
  <c r="H215"/>
  <c r="I215" s="1"/>
  <c r="H588"/>
  <c r="I588" s="1"/>
  <c r="H926"/>
  <c r="I926" s="1"/>
  <c r="H2046"/>
  <c r="I2046" s="1"/>
  <c r="H1664"/>
  <c r="I1664" s="1"/>
  <c r="H1297"/>
  <c r="I1297" s="1"/>
  <c r="H225"/>
  <c r="I225" s="1"/>
  <c r="H2024"/>
  <c r="I2024" s="1"/>
  <c r="H3119"/>
  <c r="I3119" s="1"/>
  <c r="H3132"/>
  <c r="I3132" s="1"/>
  <c r="H3499"/>
  <c r="I3499" s="1"/>
  <c r="H2413"/>
  <c r="I2413" s="1"/>
  <c r="H1660"/>
  <c r="I1660" s="1"/>
  <c r="H1303"/>
  <c r="I1303" s="1"/>
  <c r="H2781"/>
  <c r="I2781" s="1"/>
  <c r="H1656"/>
  <c r="I1656" s="1"/>
  <c r="H944"/>
  <c r="I944" s="1"/>
  <c r="H2392"/>
  <c r="I2392" s="1"/>
  <c r="H2042"/>
  <c r="I2042" s="1"/>
  <c r="H934"/>
  <c r="I934" s="1"/>
  <c r="H581"/>
  <c r="I581" s="1"/>
  <c r="H950"/>
  <c r="I950" s="1"/>
  <c r="H3147"/>
  <c r="I3147" s="1"/>
  <c r="H1682"/>
  <c r="I1682" s="1"/>
  <c r="H1300"/>
  <c r="I1300" s="1"/>
  <c r="H1667"/>
  <c r="I1667" s="1"/>
  <c r="H2767"/>
  <c r="I2767" s="1"/>
  <c r="H1320"/>
  <c r="I1320" s="1"/>
  <c r="H3505"/>
  <c r="I3505" s="1"/>
  <c r="H3129"/>
  <c r="I3129" s="1"/>
  <c r="H1669"/>
  <c r="I1669" s="1"/>
  <c r="H206"/>
  <c r="I206" s="1"/>
  <c r="H2397"/>
  <c r="I2397" s="1"/>
  <c r="H2040"/>
  <c r="I2040" s="1"/>
  <c r="H1299"/>
  <c r="I1299" s="1"/>
  <c r="H2393"/>
  <c r="I2393" s="1"/>
  <c r="H2030"/>
  <c r="I2030" s="1"/>
  <c r="H2390"/>
  <c r="I2390" s="1"/>
  <c r="H1671"/>
  <c r="I1671" s="1"/>
  <c r="H1677"/>
  <c r="I1677" s="1"/>
  <c r="H1301"/>
  <c r="I1301" s="1"/>
  <c r="H929"/>
  <c r="I929" s="1"/>
  <c r="H211"/>
  <c r="I211" s="1"/>
  <c r="H2409"/>
  <c r="I2409" s="1"/>
  <c r="H1319"/>
  <c r="I1319" s="1"/>
  <c r="H1663"/>
  <c r="I1663" s="1"/>
  <c r="H1673"/>
  <c r="I1673" s="1"/>
  <c r="H2044"/>
  <c r="I2044" s="1"/>
  <c r="H1311"/>
  <c r="I1311" s="1"/>
  <c r="H3141"/>
  <c r="I3141" s="1"/>
  <c r="H2756"/>
  <c r="I2756" s="1"/>
  <c r="H3490"/>
  <c r="I3490" s="1"/>
  <c r="H1306"/>
  <c r="I1306" s="1"/>
  <c r="H2414"/>
  <c r="I2414" s="1"/>
  <c r="H952"/>
  <c r="I952" s="1"/>
  <c r="H221"/>
  <c r="I221" s="1"/>
  <c r="H930"/>
  <c r="I930" s="1"/>
  <c r="H2406"/>
  <c r="I2406" s="1"/>
  <c r="H2403"/>
  <c r="I2403" s="1"/>
  <c r="H3140"/>
  <c r="I3140" s="1"/>
  <c r="H3494"/>
  <c r="I3494" s="1"/>
  <c r="H3137"/>
  <c r="I3137" s="1"/>
  <c r="H2761"/>
  <c r="I2761" s="1"/>
  <c r="H1683"/>
  <c r="I1683" s="1"/>
  <c r="H220"/>
  <c r="I220" s="1"/>
  <c r="H1680"/>
  <c r="I1680" s="1"/>
  <c r="H2757"/>
  <c r="I2757" s="1"/>
  <c r="H937"/>
  <c r="I937" s="1"/>
  <c r="H948"/>
  <c r="I948" s="1"/>
  <c r="H943"/>
  <c r="I943" s="1"/>
  <c r="H2407"/>
  <c r="I2407" s="1"/>
  <c r="H564"/>
  <c r="I564" s="1"/>
  <c r="H573"/>
  <c r="I573" s="1"/>
  <c r="H217"/>
  <c r="I217" s="1"/>
  <c r="H955"/>
  <c r="I955" s="1"/>
  <c r="H1657"/>
  <c r="I1657" s="1"/>
  <c r="H2760"/>
  <c r="I2760" s="1"/>
  <c r="H2404"/>
  <c r="I2404" s="1"/>
  <c r="H3122"/>
  <c r="I3122" s="1"/>
  <c r="H3500"/>
  <c r="I3500" s="1"/>
  <c r="H3120"/>
  <c r="I3120" s="1"/>
  <c r="H3495"/>
  <c r="I3495" s="1"/>
  <c r="H1308"/>
  <c r="I1308" s="1"/>
  <c r="H1681"/>
  <c r="I1681" s="1"/>
  <c r="H925"/>
  <c r="I925" s="1"/>
  <c r="H2412"/>
  <c r="I2412" s="1"/>
  <c r="H1309"/>
  <c r="I1309" s="1"/>
  <c r="H560"/>
  <c r="I560" s="1"/>
  <c r="H204"/>
  <c r="I204" s="1"/>
  <c r="H940"/>
  <c r="I940" s="1"/>
  <c r="H2410"/>
  <c r="I2410" s="1"/>
  <c r="H1674"/>
  <c r="I1674" s="1"/>
  <c r="H2386"/>
  <c r="I2386" s="1"/>
  <c r="H3485"/>
  <c r="I3485" s="1"/>
  <c r="H2762"/>
  <c r="I2762" s="1"/>
  <c r="H3375"/>
  <c r="I3375" s="1"/>
  <c r="H1172"/>
  <c r="I1172" s="1"/>
  <c r="H1184"/>
  <c r="I1184" s="1"/>
  <c r="H1921"/>
  <c r="I1921" s="1"/>
  <c r="H3025"/>
  <c r="I3025" s="1"/>
  <c r="H1178"/>
  <c r="I1178" s="1"/>
  <c r="H1901"/>
  <c r="I1901" s="1"/>
  <c r="H1196"/>
  <c r="I1196" s="1"/>
  <c r="H1190"/>
  <c r="I1190" s="1"/>
  <c r="H3377"/>
  <c r="I3377" s="1"/>
  <c r="H2638"/>
  <c r="I2638" s="1"/>
  <c r="H3385"/>
  <c r="I3385" s="1"/>
  <c r="H2282"/>
  <c r="I2282" s="1"/>
  <c r="H2649"/>
  <c r="I2649" s="1"/>
  <c r="H2285"/>
  <c r="I2285" s="1"/>
  <c r="H2271"/>
  <c r="I2271" s="1"/>
  <c r="H2293"/>
  <c r="I2293" s="1"/>
  <c r="H3383"/>
  <c r="I3383" s="1"/>
  <c r="H1929"/>
  <c r="I1929" s="1"/>
  <c r="H1910"/>
  <c r="I1910" s="1"/>
  <c r="H93"/>
  <c r="I93" s="1"/>
  <c r="H814"/>
  <c r="I814" s="1"/>
  <c r="H1557"/>
  <c r="I1557" s="1"/>
  <c r="H98"/>
  <c r="I98" s="1"/>
  <c r="H1174"/>
  <c r="I1174" s="1"/>
  <c r="H445"/>
  <c r="I445" s="1"/>
  <c r="H3362"/>
  <c r="I3362" s="1"/>
  <c r="H2294"/>
  <c r="I2294" s="1"/>
  <c r="H2280"/>
  <c r="I2280" s="1"/>
  <c r="H451"/>
  <c r="I451" s="1"/>
  <c r="H1907"/>
  <c r="I1907" s="1"/>
  <c r="H1171"/>
  <c r="I1171" s="1"/>
  <c r="H1554"/>
  <c r="I1554" s="1"/>
  <c r="H438"/>
  <c r="I438" s="1"/>
  <c r="H824"/>
  <c r="I824" s="1"/>
  <c r="H448"/>
  <c r="I448" s="1"/>
  <c r="H2274"/>
  <c r="I2274" s="1"/>
  <c r="H1539"/>
  <c r="I1539" s="1"/>
  <c r="H1173"/>
  <c r="I1173" s="1"/>
  <c r="H1535"/>
  <c r="I1535" s="1"/>
  <c r="H454"/>
  <c r="I454" s="1"/>
  <c r="H813"/>
  <c r="I813" s="1"/>
  <c r="H1542"/>
  <c r="I1542" s="1"/>
  <c r="H1913"/>
  <c r="I1913" s="1"/>
  <c r="H1543"/>
  <c r="I1543" s="1"/>
  <c r="H1181"/>
  <c r="I1181" s="1"/>
  <c r="H1902"/>
  <c r="I1902" s="1"/>
  <c r="H2267"/>
  <c r="I2267" s="1"/>
  <c r="H3004"/>
  <c r="I3004" s="1"/>
  <c r="H440"/>
  <c r="I440" s="1"/>
  <c r="H1547"/>
  <c r="I1547" s="1"/>
  <c r="H74"/>
  <c r="I74" s="1"/>
  <c r="H1537"/>
  <c r="I1537" s="1"/>
  <c r="H827"/>
  <c r="I827" s="1"/>
  <c r="H78"/>
  <c r="I78" s="1"/>
  <c r="H2278"/>
  <c r="I2278" s="1"/>
  <c r="H3381"/>
  <c r="I3381" s="1"/>
  <c r="H2998"/>
  <c r="I2998" s="1"/>
  <c r="H2647"/>
  <c r="I2647" s="1"/>
  <c r="H86"/>
  <c r="I86" s="1"/>
  <c r="H1915"/>
  <c r="I1915" s="1"/>
  <c r="H447"/>
  <c r="I447" s="1"/>
  <c r="H803"/>
  <c r="I803" s="1"/>
  <c r="H3007"/>
  <c r="I3007" s="1"/>
  <c r="H3365"/>
  <c r="I3365" s="1"/>
  <c r="H3376"/>
  <c r="I3376" s="1"/>
  <c r="H3363"/>
  <c r="I3363" s="1"/>
  <c r="H2269"/>
  <c r="I2269" s="1"/>
  <c r="H3378"/>
  <c r="I3378" s="1"/>
  <c r="H3016"/>
  <c r="I3016" s="1"/>
  <c r="H1176"/>
  <c r="I1176" s="1"/>
  <c r="H2289"/>
  <c r="I2289" s="1"/>
  <c r="H1188"/>
  <c r="I1188" s="1"/>
  <c r="H463"/>
  <c r="I463" s="1"/>
  <c r="H3006"/>
  <c r="I3006" s="1"/>
  <c r="H3003"/>
  <c r="I3003" s="1"/>
  <c r="H3389"/>
  <c r="I3389" s="1"/>
  <c r="H2651"/>
  <c r="I2651" s="1"/>
  <c r="H3024"/>
  <c r="I3024" s="1"/>
  <c r="H2281"/>
  <c r="I2281" s="1"/>
  <c r="H2995"/>
  <c r="I2995" s="1"/>
  <c r="H3002"/>
  <c r="I3002" s="1"/>
  <c r="H467"/>
  <c r="I467" s="1"/>
  <c r="H95"/>
  <c r="I95" s="1"/>
  <c r="H1545"/>
  <c r="I1545" s="1"/>
  <c r="H812"/>
  <c r="I812" s="1"/>
  <c r="H1553"/>
  <c r="I1553" s="1"/>
  <c r="H831"/>
  <c r="I831" s="1"/>
  <c r="H1548"/>
  <c r="I1548" s="1"/>
  <c r="H804"/>
  <c r="I804" s="1"/>
  <c r="H1559"/>
  <c r="I1559" s="1"/>
  <c r="H103"/>
  <c r="I103" s="1"/>
  <c r="H829"/>
  <c r="I829" s="1"/>
  <c r="H91"/>
  <c r="I91" s="1"/>
  <c r="H2646"/>
  <c r="I2646" s="1"/>
  <c r="H3374"/>
  <c r="I3374" s="1"/>
  <c r="H3360"/>
  <c r="I3360" s="1"/>
  <c r="H2633"/>
  <c r="I2633" s="1"/>
  <c r="H2270"/>
  <c r="I2270" s="1"/>
  <c r="H3387"/>
  <c r="I3387" s="1"/>
  <c r="H2637"/>
  <c r="I2637" s="1"/>
  <c r="H2996"/>
  <c r="I2996" s="1"/>
  <c r="H2639"/>
  <c r="I2639" s="1"/>
  <c r="H1550"/>
  <c r="I1550" s="1"/>
  <c r="H1175"/>
  <c r="I1175" s="1"/>
  <c r="H1899"/>
  <c r="I1899" s="1"/>
  <c r="H462"/>
  <c r="I462" s="1"/>
  <c r="H2265"/>
  <c r="I2265" s="1"/>
  <c r="H3370"/>
  <c r="I3370" s="1"/>
  <c r="H3390"/>
  <c r="I3390" s="1"/>
  <c r="H3001"/>
  <c r="I3001" s="1"/>
  <c r="H3010"/>
  <c r="I3010" s="1"/>
  <c r="H1538"/>
  <c r="I1538" s="1"/>
  <c r="H808"/>
  <c r="I808" s="1"/>
  <c r="H100"/>
  <c r="I100" s="1"/>
  <c r="H1911"/>
  <c r="I1911" s="1"/>
  <c r="H806"/>
  <c r="I806" s="1"/>
  <c r="H466"/>
  <c r="I466" s="1"/>
  <c r="H1179"/>
  <c r="I1179" s="1"/>
  <c r="H805"/>
  <c r="I805" s="1"/>
  <c r="H468"/>
  <c r="I468" s="1"/>
  <c r="H3009"/>
  <c r="I3009" s="1"/>
  <c r="H830"/>
  <c r="I830" s="1"/>
  <c r="H1541"/>
  <c r="I1541" s="1"/>
  <c r="H73"/>
  <c r="I73" s="1"/>
  <c r="H444"/>
  <c r="I444" s="1"/>
  <c r="H461"/>
  <c r="I461" s="1"/>
  <c r="H2631"/>
  <c r="I2631" s="1"/>
  <c r="H3367"/>
  <c r="I3367" s="1"/>
  <c r="H3380"/>
  <c r="I3380" s="1"/>
  <c r="H2645"/>
  <c r="I2645" s="1"/>
  <c r="H2290"/>
  <c r="I2290" s="1"/>
  <c r="H3388"/>
  <c r="I3388" s="1"/>
  <c r="H2641"/>
  <c r="I2641" s="1"/>
  <c r="H826"/>
  <c r="I826" s="1"/>
  <c r="H464"/>
  <c r="I464" s="1"/>
  <c r="H83"/>
  <c r="I83" s="1"/>
  <c r="H456"/>
  <c r="I456" s="1"/>
  <c r="H460"/>
  <c r="I460" s="1"/>
  <c r="H811"/>
  <c r="I811" s="1"/>
  <c r="H1189"/>
  <c r="I1189" s="1"/>
  <c r="H828"/>
  <c r="I828" s="1"/>
  <c r="H1914"/>
  <c r="I1914" s="1"/>
  <c r="H1922"/>
  <c r="I1922" s="1"/>
  <c r="H1916"/>
  <c r="I1916" s="1"/>
  <c r="H3373"/>
  <c r="I3373" s="1"/>
  <c r="H3017"/>
  <c r="I3017" s="1"/>
  <c r="H2655"/>
  <c r="I2655" s="1"/>
  <c r="H3019"/>
  <c r="I3019" s="1"/>
  <c r="H3000"/>
  <c r="I3000" s="1"/>
  <c r="H452"/>
  <c r="I452" s="1"/>
  <c r="H2644"/>
  <c r="I2644" s="1"/>
  <c r="H2656"/>
  <c r="I2656" s="1"/>
  <c r="H1536"/>
  <c r="I1536" s="1"/>
  <c r="H821"/>
  <c r="I821" s="1"/>
  <c r="H2292"/>
  <c r="I2292" s="1"/>
  <c r="H3021"/>
  <c r="I3021" s="1"/>
  <c r="H3366"/>
  <c r="I3366" s="1"/>
  <c r="H76"/>
  <c r="I76" s="1"/>
  <c r="H441"/>
  <c r="I441" s="1"/>
  <c r="H1555"/>
  <c r="I1555" s="1"/>
  <c r="H2272"/>
  <c r="I2272" s="1"/>
  <c r="H2264"/>
  <c r="I2264" s="1"/>
  <c r="H1905"/>
  <c r="I1905" s="1"/>
  <c r="H1912"/>
  <c r="I1912" s="1"/>
  <c r="H1926"/>
  <c r="I1926" s="1"/>
  <c r="H817"/>
  <c r="I817" s="1"/>
  <c r="H2287"/>
  <c r="I2287" s="1"/>
  <c r="H97"/>
  <c r="I97" s="1"/>
  <c r="H1197"/>
  <c r="I1197" s="1"/>
  <c r="H1924"/>
  <c r="I1924" s="1"/>
  <c r="H2273"/>
  <c r="I2273" s="1"/>
  <c r="H99"/>
  <c r="I99" s="1"/>
  <c r="H455"/>
  <c r="I455" s="1"/>
  <c r="H1917"/>
  <c r="I1917" s="1"/>
  <c r="H87"/>
  <c r="I87" s="1"/>
  <c r="H2276"/>
  <c r="I2276" s="1"/>
  <c r="H1556"/>
  <c r="I1556" s="1"/>
  <c r="H1198"/>
  <c r="I1198" s="1"/>
  <c r="H1193"/>
  <c r="I1193" s="1"/>
  <c r="H1534"/>
  <c r="I1534" s="1"/>
  <c r="H832"/>
  <c r="I832" s="1"/>
  <c r="H1925"/>
  <c r="I1925" s="1"/>
  <c r="H2268"/>
  <c r="I2268" s="1"/>
  <c r="H3018"/>
  <c r="I3018" s="1"/>
  <c r="H3020"/>
  <c r="I3020" s="1"/>
  <c r="H2654"/>
  <c r="I2654" s="1"/>
  <c r="H2640"/>
  <c r="I2640" s="1"/>
  <c r="H2279"/>
  <c r="I2279" s="1"/>
  <c r="H1169"/>
  <c r="I1169" s="1"/>
  <c r="H2275"/>
  <c r="I2275" s="1"/>
  <c r="H85"/>
  <c r="I85" s="1"/>
  <c r="H819"/>
  <c r="I819" s="1"/>
  <c r="H446"/>
  <c r="I446" s="1"/>
  <c r="H1183"/>
  <c r="I1183" s="1"/>
  <c r="H1906"/>
  <c r="I1906" s="1"/>
  <c r="H90"/>
  <c r="I90" s="1"/>
  <c r="H810"/>
  <c r="I810" s="1"/>
  <c r="H2657"/>
  <c r="I2657" s="1"/>
  <c r="H82"/>
  <c r="I82" s="1"/>
  <c r="H1558"/>
  <c r="I1558" s="1"/>
  <c r="H820"/>
  <c r="I820" s="1"/>
  <c r="H1918"/>
  <c r="I1918" s="1"/>
  <c r="H1903"/>
  <c r="I1903" s="1"/>
  <c r="H815"/>
  <c r="I815" s="1"/>
  <c r="H1185"/>
  <c r="I1185" s="1"/>
  <c r="H1544"/>
  <c r="I1544" s="1"/>
  <c r="H2266"/>
  <c r="I2266" s="1"/>
  <c r="H94"/>
  <c r="I94" s="1"/>
  <c r="H2277"/>
  <c r="I2277" s="1"/>
  <c r="H453"/>
  <c r="I453" s="1"/>
  <c r="H88"/>
  <c r="I88" s="1"/>
  <c r="H1551"/>
  <c r="I1551" s="1"/>
  <c r="H1560"/>
  <c r="I1560" s="1"/>
  <c r="H2283"/>
  <c r="I2283" s="1"/>
  <c r="H2634"/>
  <c r="I2634" s="1"/>
  <c r="H2997"/>
  <c r="I2997" s="1"/>
  <c r="H3361"/>
  <c r="I3361" s="1"/>
  <c r="H2653"/>
  <c r="I2653" s="1"/>
  <c r="H825"/>
  <c r="I825" s="1"/>
  <c r="H442"/>
  <c r="I442" s="1"/>
  <c r="H816"/>
  <c r="I816" s="1"/>
  <c r="H101"/>
  <c r="I101" s="1"/>
  <c r="H465"/>
  <c r="I465" s="1"/>
  <c r="H92"/>
  <c r="I92" s="1"/>
  <c r="H1927"/>
  <c r="I1927" s="1"/>
  <c r="H2288"/>
  <c r="I2288" s="1"/>
  <c r="H818"/>
  <c r="I818" s="1"/>
  <c r="H1191"/>
  <c r="I1191" s="1"/>
  <c r="H1194"/>
  <c r="I1194" s="1"/>
  <c r="H1562"/>
  <c r="I1562" s="1"/>
  <c r="H3379"/>
  <c r="I3379" s="1"/>
  <c r="H2643"/>
  <c r="I2643" s="1"/>
  <c r="H2652"/>
  <c r="I2652" s="1"/>
  <c r="H2630"/>
  <c r="I2630" s="1"/>
  <c r="H2632"/>
  <c r="I2632" s="1"/>
  <c r="H1187"/>
  <c r="I1187" s="1"/>
  <c r="H1540"/>
  <c r="I1540" s="1"/>
  <c r="H2286"/>
  <c r="I2286" s="1"/>
  <c r="H823"/>
  <c r="I823" s="1"/>
  <c r="H3384"/>
  <c r="I3384" s="1"/>
  <c r="H1900"/>
  <c r="I1900" s="1"/>
  <c r="H457"/>
  <c r="I457" s="1"/>
  <c r="H1180"/>
  <c r="I1180" s="1"/>
  <c r="H1552"/>
  <c r="I1552" s="1"/>
  <c r="H1549"/>
  <c r="I1549" s="1"/>
  <c r="H1564"/>
  <c r="I1564" s="1"/>
  <c r="H1920"/>
  <c r="I1920" s="1"/>
  <c r="H1186"/>
  <c r="I1186" s="1"/>
  <c r="H102"/>
  <c r="I102" s="1"/>
  <c r="H81"/>
  <c r="I81" s="1"/>
  <c r="H1546"/>
  <c r="I1546" s="1"/>
  <c r="H3013"/>
  <c r="I3013" s="1"/>
  <c r="H3008"/>
  <c r="I3008" s="1"/>
  <c r="H96"/>
  <c r="I96" s="1"/>
  <c r="H89"/>
  <c r="I89" s="1"/>
  <c r="H80"/>
  <c r="I80" s="1"/>
  <c r="H1923"/>
  <c r="I1923" s="1"/>
  <c r="H1928"/>
  <c r="I1928" s="1"/>
  <c r="H443"/>
  <c r="I443" s="1"/>
  <c r="H1561"/>
  <c r="I1561" s="1"/>
  <c r="H450"/>
  <c r="I450" s="1"/>
  <c r="H77"/>
  <c r="I77" s="1"/>
  <c r="H809"/>
  <c r="I809" s="1"/>
  <c r="H2291"/>
  <c r="I2291" s="1"/>
  <c r="H3368"/>
  <c r="I3368" s="1"/>
  <c r="H3372"/>
  <c r="I3372" s="1"/>
  <c r="H2635"/>
  <c r="I2635" s="1"/>
  <c r="H2999"/>
  <c r="I2999" s="1"/>
  <c r="H3015"/>
  <c r="I3015" s="1"/>
  <c r="H2660"/>
  <c r="I2660" s="1"/>
  <c r="H84"/>
  <c r="I84" s="1"/>
  <c r="H1192"/>
  <c r="I1192" s="1"/>
  <c r="H1170"/>
  <c r="I1170" s="1"/>
  <c r="H2659"/>
  <c r="I2659" s="1"/>
  <c r="H3386"/>
  <c r="I3386" s="1"/>
  <c r="H3014"/>
  <c r="I3014" s="1"/>
  <c r="H3382"/>
  <c r="I3382" s="1"/>
  <c r="H2636"/>
  <c r="I2636" s="1"/>
  <c r="H1199"/>
  <c r="I1199" s="1"/>
  <c r="H1908"/>
  <c r="I1908" s="1"/>
  <c r="H1177"/>
  <c r="I1177" s="1"/>
  <c r="H1563"/>
  <c r="I1563" s="1"/>
  <c r="H807"/>
  <c r="I807" s="1"/>
  <c r="H1904"/>
  <c r="I1904" s="1"/>
  <c r="H2642"/>
  <c r="I2642" s="1"/>
  <c r="H2648"/>
  <c r="I2648" s="1"/>
  <c r="H1919"/>
  <c r="I1919" s="1"/>
  <c r="H3011"/>
  <c r="I3011" s="1"/>
  <c r="H3022"/>
  <c r="I3022" s="1"/>
  <c r="H822"/>
  <c r="I822" s="1"/>
  <c r="H458"/>
  <c r="I458" s="1"/>
  <c r="H1195"/>
  <c r="I1195" s="1"/>
  <c r="H3369"/>
  <c r="I3369" s="1"/>
  <c r="H3005"/>
  <c r="I3005" s="1"/>
  <c r="H2658"/>
  <c r="I2658" s="1"/>
  <c r="H3371"/>
  <c r="I3371" s="1"/>
  <c r="H3023"/>
  <c r="I3023" s="1"/>
  <c r="H833"/>
  <c r="I833" s="1"/>
  <c r="H1182"/>
  <c r="I1182" s="1"/>
  <c r="H1909"/>
  <c r="I1909" s="1"/>
  <c r="H439"/>
  <c r="I439" s="1"/>
  <c r="H459"/>
  <c r="I459" s="1"/>
  <c r="H79"/>
  <c r="I79" s="1"/>
  <c r="H75"/>
  <c r="I75" s="1"/>
  <c r="H2284"/>
  <c r="I2284" s="1"/>
  <c r="H449"/>
  <c r="I449" s="1"/>
  <c r="H2650"/>
  <c r="I2650" s="1"/>
  <c r="H3012"/>
  <c r="I3012" s="1"/>
  <c r="H3364"/>
  <c r="I3364" s="1"/>
  <c r="H3410"/>
  <c r="I3410" s="1"/>
  <c r="H111"/>
  <c r="I111" s="1"/>
  <c r="H1593"/>
  <c r="I1593" s="1"/>
  <c r="H469"/>
  <c r="I469" s="1"/>
  <c r="H494"/>
  <c r="I494" s="1"/>
  <c r="H3050"/>
  <c r="I3050" s="1"/>
  <c r="H2663"/>
  <c r="I2663" s="1"/>
  <c r="H3038"/>
  <c r="I3038" s="1"/>
  <c r="H3397"/>
  <c r="I3397" s="1"/>
  <c r="H2677"/>
  <c r="I2677" s="1"/>
  <c r="H1220"/>
  <c r="I1220" s="1"/>
  <c r="H1589"/>
  <c r="I1589" s="1"/>
  <c r="H491"/>
  <c r="I491" s="1"/>
  <c r="H1229"/>
  <c r="I1229" s="1"/>
  <c r="H478"/>
  <c r="I478" s="1"/>
  <c r="H1578"/>
  <c r="I1578" s="1"/>
  <c r="H1203"/>
  <c r="I1203" s="1"/>
  <c r="H1207"/>
  <c r="I1207" s="1"/>
  <c r="H125"/>
  <c r="I125" s="1"/>
  <c r="H1202"/>
  <c r="I1202" s="1"/>
  <c r="H2673"/>
  <c r="I2673" s="1"/>
  <c r="H3048"/>
  <c r="I3048" s="1"/>
  <c r="H3398"/>
  <c r="I3398" s="1"/>
  <c r="H3406"/>
  <c r="I3406" s="1"/>
  <c r="H2323"/>
  <c r="I2323" s="1"/>
  <c r="H2314"/>
  <c r="I2314" s="1"/>
  <c r="H3055"/>
  <c r="I3055" s="1"/>
  <c r="H1206"/>
  <c r="I1206" s="1"/>
  <c r="H3391"/>
  <c r="I3391" s="1"/>
  <c r="H3031"/>
  <c r="I3031" s="1"/>
  <c r="H3400"/>
  <c r="I3400" s="1"/>
  <c r="H3420"/>
  <c r="I3420" s="1"/>
  <c r="H2305"/>
  <c r="I2305" s="1"/>
  <c r="H497"/>
  <c r="I497" s="1"/>
  <c r="H2306"/>
  <c r="I2306" s="1"/>
  <c r="H2666"/>
  <c r="I2666" s="1"/>
  <c r="H2681"/>
  <c r="I2681" s="1"/>
  <c r="H1954"/>
  <c r="I1954" s="1"/>
  <c r="H1953"/>
  <c r="I1953" s="1"/>
  <c r="H109"/>
  <c r="I109" s="1"/>
  <c r="H1226"/>
  <c r="I1226" s="1"/>
  <c r="H1942"/>
  <c r="I1942" s="1"/>
  <c r="H853"/>
  <c r="I853" s="1"/>
  <c r="H117"/>
  <c r="I117" s="1"/>
  <c r="H2662"/>
  <c r="I2662" s="1"/>
  <c r="H1952"/>
  <c r="I1952" s="1"/>
  <c r="H838"/>
  <c r="I838" s="1"/>
  <c r="H477"/>
  <c r="I477" s="1"/>
  <c r="H846"/>
  <c r="I846" s="1"/>
  <c r="H1572"/>
  <c r="I1572" s="1"/>
  <c r="H856"/>
  <c r="I856" s="1"/>
  <c r="H1566"/>
  <c r="I1566" s="1"/>
  <c r="H107"/>
  <c r="I107" s="1"/>
  <c r="H1208"/>
  <c r="I1208" s="1"/>
  <c r="H1930"/>
  <c r="I1930" s="1"/>
  <c r="H106"/>
  <c r="I106" s="1"/>
  <c r="H490"/>
  <c r="I490" s="1"/>
  <c r="H835"/>
  <c r="I835" s="1"/>
  <c r="H3409"/>
  <c r="I3409" s="1"/>
  <c r="H2674"/>
  <c r="I2674" s="1"/>
  <c r="H2297"/>
  <c r="I2297" s="1"/>
  <c r="H3419"/>
  <c r="I3419" s="1"/>
  <c r="H2683"/>
  <c r="I2683" s="1"/>
  <c r="H1944"/>
  <c r="I1944" s="1"/>
  <c r="H1209"/>
  <c r="I1209" s="1"/>
  <c r="H840"/>
  <c r="I840" s="1"/>
  <c r="H852"/>
  <c r="I852" s="1"/>
  <c r="H104"/>
  <c r="I104" s="1"/>
  <c r="H1204"/>
  <c r="I1204" s="1"/>
  <c r="H115"/>
  <c r="I115" s="1"/>
  <c r="H1228"/>
  <c r="I1228" s="1"/>
  <c r="H1947"/>
  <c r="I1947" s="1"/>
  <c r="H3041"/>
  <c r="I3041" s="1"/>
  <c r="H3404"/>
  <c r="I3404" s="1"/>
  <c r="H2319"/>
  <c r="I2319" s="1"/>
  <c r="H1586"/>
  <c r="I1586" s="1"/>
  <c r="H1570"/>
  <c r="I1570" s="1"/>
  <c r="H2317"/>
  <c r="I2317" s="1"/>
  <c r="H1959"/>
  <c r="I1959" s="1"/>
  <c r="H2302"/>
  <c r="I2302" s="1"/>
  <c r="H113"/>
  <c r="I113" s="1"/>
  <c r="H1574"/>
  <c r="I1574" s="1"/>
  <c r="H473"/>
  <c r="I473" s="1"/>
  <c r="H3034"/>
  <c r="I3034" s="1"/>
  <c r="H2669"/>
  <c r="I2669" s="1"/>
  <c r="H3414"/>
  <c r="I3414" s="1"/>
  <c r="H2301"/>
  <c r="I2301" s="1"/>
  <c r="H2685"/>
  <c r="I2685" s="1"/>
  <c r="H3029"/>
  <c r="I3029" s="1"/>
  <c r="H3042"/>
  <c r="I3042" s="1"/>
  <c r="H121"/>
  <c r="I121" s="1"/>
  <c r="H836"/>
  <c r="I836" s="1"/>
  <c r="H860"/>
  <c r="I860" s="1"/>
  <c r="H126"/>
  <c r="I126" s="1"/>
  <c r="H1580"/>
  <c r="I1580" s="1"/>
  <c r="H2318"/>
  <c r="I2318" s="1"/>
  <c r="H3403"/>
  <c r="I3403" s="1"/>
  <c r="H3053"/>
  <c r="I3053" s="1"/>
  <c r="H2320"/>
  <c r="I2320" s="1"/>
  <c r="H2689"/>
  <c r="I2689" s="1"/>
  <c r="H2312"/>
  <c r="I2312" s="1"/>
  <c r="H3392"/>
  <c r="I3392" s="1"/>
  <c r="H3044"/>
  <c r="I3044" s="1"/>
  <c r="H2690"/>
  <c r="I2690" s="1"/>
  <c r="H842"/>
  <c r="I842" s="1"/>
  <c r="H858"/>
  <c r="I858" s="1"/>
  <c r="H1951"/>
  <c r="I1951" s="1"/>
  <c r="H2687"/>
  <c r="I2687" s="1"/>
  <c r="H2310"/>
  <c r="I2310" s="1"/>
  <c r="H1223"/>
  <c r="I1223" s="1"/>
  <c r="H476"/>
  <c r="I476" s="1"/>
  <c r="H1958"/>
  <c r="I1958" s="1"/>
  <c r="H3039"/>
  <c r="I3039" s="1"/>
  <c r="H479"/>
  <c r="I479" s="1"/>
  <c r="H482"/>
  <c r="I482" s="1"/>
  <c r="H854"/>
  <c r="I854" s="1"/>
  <c r="H837"/>
  <c r="I837" s="1"/>
  <c r="H483"/>
  <c r="I483" s="1"/>
  <c r="H848"/>
  <c r="I848" s="1"/>
  <c r="H485"/>
  <c r="I485" s="1"/>
  <c r="H1955"/>
  <c r="I1955" s="1"/>
  <c r="H3417"/>
  <c r="I3417" s="1"/>
  <c r="H495"/>
  <c r="I495" s="1"/>
  <c r="H1200"/>
  <c r="I1200" s="1"/>
  <c r="H859"/>
  <c r="I859" s="1"/>
  <c r="H474"/>
  <c r="I474" s="1"/>
  <c r="H1949"/>
  <c r="I1949" s="1"/>
  <c r="H2678"/>
  <c r="I2678" s="1"/>
  <c r="H3412"/>
  <c r="I3412" s="1"/>
  <c r="H2311"/>
  <c r="I2311" s="1"/>
  <c r="H3036"/>
  <c r="I3036" s="1"/>
  <c r="H3035"/>
  <c r="I3035" s="1"/>
  <c r="H3399"/>
  <c r="I3399" s="1"/>
  <c r="H123"/>
  <c r="I123" s="1"/>
  <c r="H119"/>
  <c r="I119" s="1"/>
  <c r="H127"/>
  <c r="I127" s="1"/>
  <c r="H1587"/>
  <c r="I1587" s="1"/>
  <c r="H133"/>
  <c r="I133" s="1"/>
  <c r="H1957"/>
  <c r="I1957" s="1"/>
  <c r="H1571"/>
  <c r="I1571" s="1"/>
  <c r="H1939"/>
  <c r="I1939" s="1"/>
  <c r="H1216"/>
  <c r="I1216" s="1"/>
  <c r="H1575"/>
  <c r="I1575" s="1"/>
  <c r="H2299"/>
  <c r="I2299" s="1"/>
  <c r="H2309"/>
  <c r="I2309" s="1"/>
  <c r="H2676"/>
  <c r="I2676" s="1"/>
  <c r="H2307"/>
  <c r="I2307" s="1"/>
  <c r="H471"/>
  <c r="I471" s="1"/>
  <c r="H2672"/>
  <c r="I2672" s="1"/>
  <c r="H484"/>
  <c r="I484" s="1"/>
  <c r="H1205"/>
  <c r="I1205" s="1"/>
  <c r="H124"/>
  <c r="I124" s="1"/>
  <c r="H1227"/>
  <c r="I1227" s="1"/>
  <c r="H2304"/>
  <c r="I2304" s="1"/>
  <c r="H1225"/>
  <c r="I1225" s="1"/>
  <c r="H1938"/>
  <c r="I1938" s="1"/>
  <c r="H1935"/>
  <c r="I1935" s="1"/>
  <c r="H3408"/>
  <c r="I3408" s="1"/>
  <c r="H118"/>
  <c r="I118" s="1"/>
  <c r="H1948"/>
  <c r="I1948" s="1"/>
  <c r="H1590"/>
  <c r="I1590" s="1"/>
  <c r="H1940"/>
  <c r="I1940" s="1"/>
  <c r="H1934"/>
  <c r="I1934" s="1"/>
  <c r="H112"/>
  <c r="I112" s="1"/>
  <c r="H3043"/>
  <c r="I3043" s="1"/>
  <c r="H3049"/>
  <c r="I3049" s="1"/>
  <c r="H108"/>
  <c r="I108" s="1"/>
  <c r="H845"/>
  <c r="I845" s="1"/>
  <c r="H855"/>
  <c r="I855" s="1"/>
  <c r="H1945"/>
  <c r="I1945" s="1"/>
  <c r="H862"/>
  <c r="I862" s="1"/>
  <c r="H129"/>
  <c r="I129" s="1"/>
  <c r="H114"/>
  <c r="I114" s="1"/>
  <c r="H1222"/>
  <c r="I1222" s="1"/>
  <c r="H1577"/>
  <c r="I1577" s="1"/>
  <c r="H1573"/>
  <c r="I1573" s="1"/>
  <c r="H1215"/>
  <c r="I1215" s="1"/>
  <c r="H480"/>
  <c r="I480" s="1"/>
  <c r="H1211"/>
  <c r="I1211" s="1"/>
  <c r="H3047"/>
  <c r="I3047" s="1"/>
  <c r="H3413"/>
  <c r="I3413" s="1"/>
  <c r="H120"/>
  <c r="I120" s="1"/>
  <c r="H843"/>
  <c r="I843" s="1"/>
  <c r="H857"/>
  <c r="I857" s="1"/>
  <c r="H486"/>
  <c r="I486" s="1"/>
  <c r="H1221"/>
  <c r="I1221" s="1"/>
  <c r="H861"/>
  <c r="I861" s="1"/>
  <c r="H3411"/>
  <c r="I3411" s="1"/>
  <c r="H3037"/>
  <c r="I3037" s="1"/>
  <c r="H3028"/>
  <c r="I3028" s="1"/>
  <c r="H1579"/>
  <c r="I1579" s="1"/>
  <c r="H122"/>
  <c r="I122" s="1"/>
  <c r="H1950"/>
  <c r="I1950" s="1"/>
  <c r="H1943"/>
  <c r="I1943" s="1"/>
  <c r="H2671"/>
  <c r="I2671" s="1"/>
  <c r="H3052"/>
  <c r="I3052" s="1"/>
  <c r="H3040"/>
  <c r="I3040" s="1"/>
  <c r="H3405"/>
  <c r="I3405" s="1"/>
  <c r="H3396"/>
  <c r="I3396" s="1"/>
  <c r="H2688"/>
  <c r="I2688" s="1"/>
  <c r="H1582"/>
  <c r="I1582" s="1"/>
  <c r="H2680"/>
  <c r="I2680" s="1"/>
  <c r="H3401"/>
  <c r="I3401" s="1"/>
  <c r="H2665"/>
  <c r="I2665" s="1"/>
  <c r="H2679"/>
  <c r="I2679" s="1"/>
  <c r="H3030"/>
  <c r="I3030" s="1"/>
  <c r="H2667"/>
  <c r="I2667" s="1"/>
  <c r="H3394"/>
  <c r="I3394" s="1"/>
  <c r="H488"/>
  <c r="I488" s="1"/>
  <c r="H850"/>
  <c r="I850" s="1"/>
  <c r="H1224"/>
  <c r="I1224" s="1"/>
  <c r="H132"/>
  <c r="I132" s="1"/>
  <c r="H1213"/>
  <c r="I1213" s="1"/>
  <c r="H1569"/>
  <c r="I1569" s="1"/>
  <c r="H1576"/>
  <c r="I1576" s="1"/>
  <c r="H498"/>
  <c r="I498" s="1"/>
  <c r="H131"/>
  <c r="I131" s="1"/>
  <c r="H2686"/>
  <c r="I2686" s="1"/>
  <c r="H2684"/>
  <c r="I2684" s="1"/>
  <c r="H3415"/>
  <c r="I3415" s="1"/>
  <c r="H863"/>
  <c r="I863" s="1"/>
  <c r="H1581"/>
  <c r="I1581" s="1"/>
  <c r="H844"/>
  <c r="I844" s="1"/>
  <c r="H492"/>
  <c r="I492" s="1"/>
  <c r="H1956"/>
  <c r="I1956" s="1"/>
  <c r="H1931"/>
  <c r="I1931" s="1"/>
  <c r="H1201"/>
  <c r="I1201" s="1"/>
  <c r="H475"/>
  <c r="I475" s="1"/>
  <c r="H1946"/>
  <c r="I1946" s="1"/>
  <c r="H128"/>
  <c r="I128" s="1"/>
  <c r="H1591"/>
  <c r="I1591" s="1"/>
  <c r="H1214"/>
  <c r="I1214" s="1"/>
  <c r="H2295"/>
  <c r="I2295" s="1"/>
  <c r="H2321"/>
  <c r="I2321" s="1"/>
  <c r="H3033"/>
  <c r="I3033" s="1"/>
  <c r="H3046"/>
  <c r="I3046" s="1"/>
  <c r="H3402"/>
  <c r="I3402" s="1"/>
  <c r="H489"/>
  <c r="I489" s="1"/>
  <c r="H1932"/>
  <c r="I1932" s="1"/>
  <c r="H1212"/>
  <c r="I1212" s="1"/>
  <c r="H2324"/>
  <c r="I2324" s="1"/>
  <c r="H1583"/>
  <c r="I1583" s="1"/>
  <c r="H2313"/>
  <c r="I2313" s="1"/>
  <c r="H2315"/>
  <c r="I2315" s="1"/>
  <c r="H2675"/>
  <c r="I2675" s="1"/>
  <c r="H2670"/>
  <c r="I2670" s="1"/>
  <c r="H1219"/>
  <c r="I1219" s="1"/>
  <c r="H1594"/>
  <c r="I1594" s="1"/>
  <c r="H834"/>
  <c r="I834" s="1"/>
  <c r="H3051"/>
  <c r="I3051" s="1"/>
  <c r="H130"/>
  <c r="I130" s="1"/>
  <c r="H839"/>
  <c r="I839" s="1"/>
  <c r="H849"/>
  <c r="I849" s="1"/>
  <c r="H2300"/>
  <c r="I2300" s="1"/>
  <c r="H487"/>
  <c r="I487" s="1"/>
  <c r="H2308"/>
  <c r="I2308" s="1"/>
  <c r="H847"/>
  <c r="I847" s="1"/>
  <c r="H1592"/>
  <c r="I1592" s="1"/>
  <c r="H2316"/>
  <c r="I2316" s="1"/>
  <c r="H2296"/>
  <c r="I2296" s="1"/>
  <c r="H1941"/>
  <c r="I1941" s="1"/>
  <c r="H1218"/>
  <c r="I1218" s="1"/>
  <c r="H2664"/>
  <c r="I2664" s="1"/>
  <c r="H2668"/>
  <c r="I2668" s="1"/>
  <c r="H2322"/>
  <c r="I2322" s="1"/>
  <c r="H1584"/>
  <c r="I1584" s="1"/>
  <c r="H841"/>
  <c r="I841" s="1"/>
  <c r="H496"/>
  <c r="I496" s="1"/>
  <c r="H1567"/>
  <c r="I1567" s="1"/>
  <c r="H3027"/>
  <c r="I3027" s="1"/>
  <c r="H3393"/>
  <c r="I3393" s="1"/>
  <c r="H1937"/>
  <c r="I1937" s="1"/>
  <c r="H1933"/>
  <c r="I1933" s="1"/>
  <c r="H116"/>
  <c r="I116" s="1"/>
  <c r="H1588"/>
  <c r="I1588" s="1"/>
  <c r="H2682"/>
  <c r="I2682" s="1"/>
  <c r="H481"/>
  <c r="I481" s="1"/>
  <c r="H1585"/>
  <c r="I1585" s="1"/>
  <c r="H2303"/>
  <c r="I2303" s="1"/>
  <c r="H3407"/>
  <c r="I3407" s="1"/>
  <c r="H2661"/>
  <c r="I2661" s="1"/>
  <c r="H3045"/>
  <c r="I3045" s="1"/>
  <c r="H3395"/>
  <c r="I3395" s="1"/>
  <c r="H3418"/>
  <c r="I3418" s="1"/>
  <c r="H3416"/>
  <c r="I3416" s="1"/>
  <c r="H1565"/>
  <c r="I1565" s="1"/>
  <c r="H110"/>
  <c r="I110" s="1"/>
  <c r="H2298"/>
  <c r="I2298" s="1"/>
  <c r="H470"/>
  <c r="I470" s="1"/>
  <c r="H493"/>
  <c r="I493" s="1"/>
  <c r="H1210"/>
  <c r="I1210" s="1"/>
  <c r="H1936"/>
  <c r="I1936" s="1"/>
  <c r="H1568"/>
  <c r="I1568" s="1"/>
  <c r="H105"/>
  <c r="I105" s="1"/>
  <c r="H472"/>
  <c r="I472" s="1"/>
  <c r="H1217"/>
  <c r="I1217" s="1"/>
  <c r="H851"/>
  <c r="I851" s="1"/>
  <c r="H3026"/>
  <c r="I3026" s="1"/>
  <c r="H3032"/>
  <c r="I3032" s="1"/>
  <c r="H3054"/>
  <c r="I3054" s="1"/>
  <c r="H3272"/>
  <c r="I3272" s="1"/>
  <c r="H2935"/>
  <c r="I2935" s="1"/>
  <c r="H1828"/>
  <c r="I1828" s="1"/>
  <c r="H375"/>
  <c r="I375" s="1"/>
  <c r="H356"/>
  <c r="I356" s="1"/>
  <c r="H1468"/>
  <c r="I1468" s="1"/>
  <c r="H360"/>
  <c r="I360" s="1"/>
  <c r="H1814"/>
  <c r="I1814" s="1"/>
  <c r="H1449"/>
  <c r="I1449" s="1"/>
  <c r="H1445"/>
  <c r="I1445" s="1"/>
  <c r="H2178"/>
  <c r="I2178" s="1"/>
  <c r="H2545"/>
  <c r="I2545" s="1"/>
  <c r="H3288"/>
  <c r="I3288" s="1"/>
  <c r="H2916"/>
  <c r="I2916" s="1"/>
  <c r="H2934"/>
  <c r="I2934" s="1"/>
  <c r="H2549"/>
  <c r="I2549" s="1"/>
  <c r="H3276"/>
  <c r="I3276" s="1"/>
  <c r="H2911"/>
  <c r="I2911" s="1"/>
  <c r="H2905"/>
  <c r="I2905" s="1"/>
  <c r="H723"/>
  <c r="I723" s="1"/>
  <c r="H369"/>
  <c r="I369" s="1"/>
  <c r="H1094"/>
  <c r="I1094" s="1"/>
  <c r="H2197"/>
  <c r="I2197" s="1"/>
  <c r="H2181"/>
  <c r="I2181" s="1"/>
  <c r="H1839"/>
  <c r="I1839" s="1"/>
  <c r="H1100"/>
  <c r="I1100" s="1"/>
  <c r="H1104"/>
  <c r="I1104" s="1"/>
  <c r="H3273"/>
  <c r="I3273" s="1"/>
  <c r="H2917"/>
  <c r="I2917" s="1"/>
  <c r="H2931"/>
  <c r="I2931" s="1"/>
  <c r="H3293"/>
  <c r="I3293" s="1"/>
  <c r="H2927"/>
  <c r="I2927" s="1"/>
  <c r="H2553"/>
  <c r="I2553" s="1"/>
  <c r="H3280"/>
  <c r="I3280" s="1"/>
  <c r="H2925"/>
  <c r="I2925" s="1"/>
  <c r="H2541"/>
  <c r="I2541" s="1"/>
  <c r="H3295"/>
  <c r="I3295" s="1"/>
  <c r="H3279"/>
  <c r="I3279" s="1"/>
  <c r="H3656"/>
  <c r="I3656" s="1"/>
  <c r="H357"/>
  <c r="I357" s="1"/>
  <c r="H2922"/>
  <c r="I2922" s="1"/>
  <c r="H3285"/>
  <c r="I3285" s="1"/>
  <c r="H3298"/>
  <c r="I3298" s="1"/>
  <c r="H1462"/>
  <c r="I1462" s="1"/>
  <c r="H2908"/>
  <c r="I2908" s="1"/>
  <c r="H1837"/>
  <c r="I1837" s="1"/>
  <c r="H2177"/>
  <c r="I2177" s="1"/>
  <c r="H1467"/>
  <c r="I1467" s="1"/>
  <c r="H1819"/>
  <c r="I1819" s="1"/>
  <c r="H2175"/>
  <c r="I2175" s="1"/>
  <c r="H372"/>
  <c r="I372" s="1"/>
  <c r="H1838"/>
  <c r="I1838" s="1"/>
  <c r="H1823"/>
  <c r="I1823" s="1"/>
  <c r="H352"/>
  <c r="I352" s="1"/>
  <c r="H2190"/>
  <c r="I2190" s="1"/>
  <c r="H3665"/>
  <c r="I3665" s="1"/>
  <c r="H2920"/>
  <c r="I2920" s="1"/>
  <c r="H1079"/>
  <c r="I1079" s="1"/>
  <c r="H368"/>
  <c r="I368" s="1"/>
  <c r="H1829"/>
  <c r="I1829" s="1"/>
  <c r="H731"/>
  <c r="I731" s="1"/>
  <c r="H1084"/>
  <c r="I1084" s="1"/>
  <c r="H1453"/>
  <c r="I1453" s="1"/>
  <c r="H2201"/>
  <c r="I2201" s="1"/>
  <c r="H1081"/>
  <c r="I1081" s="1"/>
  <c r="H348"/>
  <c r="I348" s="1"/>
  <c r="H2187"/>
  <c r="I2187" s="1"/>
  <c r="H1822"/>
  <c r="I1822" s="1"/>
  <c r="H2191"/>
  <c r="I2191" s="1"/>
  <c r="H3658"/>
  <c r="I3658" s="1"/>
  <c r="H3660"/>
  <c r="I3660" s="1"/>
  <c r="H3289"/>
  <c r="I3289" s="1"/>
  <c r="H2910"/>
  <c r="I2910" s="1"/>
  <c r="H2561"/>
  <c r="I2561" s="1"/>
  <c r="H1836"/>
  <c r="I1836" s="1"/>
  <c r="H1108"/>
  <c r="I1108" s="1"/>
  <c r="H1812"/>
  <c r="I1812" s="1"/>
  <c r="H1080"/>
  <c r="I1080" s="1"/>
  <c r="H727"/>
  <c r="I727" s="1"/>
  <c r="H736"/>
  <c r="I736" s="1"/>
  <c r="H1092"/>
  <c r="I1092" s="1"/>
  <c r="H1098"/>
  <c r="I1098" s="1"/>
  <c r="H1460"/>
  <c r="I1460" s="1"/>
  <c r="H3639"/>
  <c r="I3639" s="1"/>
  <c r="H2548"/>
  <c r="I2548" s="1"/>
  <c r="H3292"/>
  <c r="I3292" s="1"/>
  <c r="H2929"/>
  <c r="I2929" s="1"/>
  <c r="H3299"/>
  <c r="I3299" s="1"/>
  <c r="H3281"/>
  <c r="I3281" s="1"/>
  <c r="H2199"/>
  <c r="I2199" s="1"/>
  <c r="H2932"/>
  <c r="I2932" s="1"/>
  <c r="H3286"/>
  <c r="I3286" s="1"/>
  <c r="H354"/>
  <c r="I354" s="1"/>
  <c r="H355"/>
  <c r="I355" s="1"/>
  <c r="H1463"/>
  <c r="I1463" s="1"/>
  <c r="H3650"/>
  <c r="I3650" s="1"/>
  <c r="H3290"/>
  <c r="I3290" s="1"/>
  <c r="H2921"/>
  <c r="I2921" s="1"/>
  <c r="H2924"/>
  <c r="I2924" s="1"/>
  <c r="H371"/>
  <c r="I371" s="1"/>
  <c r="H373"/>
  <c r="I373" s="1"/>
  <c r="H1078"/>
  <c r="I1078" s="1"/>
  <c r="H735"/>
  <c r="I735" s="1"/>
  <c r="H2194"/>
  <c r="I2194" s="1"/>
  <c r="H2909"/>
  <c r="I2909" s="1"/>
  <c r="H3287"/>
  <c r="I3287" s="1"/>
  <c r="H2907"/>
  <c r="I2907" s="1"/>
  <c r="H2913"/>
  <c r="I2913" s="1"/>
  <c r="H2566"/>
  <c r="I2566" s="1"/>
  <c r="H3641"/>
  <c r="I3641" s="1"/>
  <c r="H3652"/>
  <c r="I3652" s="1"/>
  <c r="H2551"/>
  <c r="I2551" s="1"/>
  <c r="H1830"/>
  <c r="I1830" s="1"/>
  <c r="H349"/>
  <c r="I349" s="1"/>
  <c r="H1458"/>
  <c r="I1458" s="1"/>
  <c r="H362"/>
  <c r="I362" s="1"/>
  <c r="H3644"/>
  <c r="I3644" s="1"/>
  <c r="H3645"/>
  <c r="I3645" s="1"/>
  <c r="H3635"/>
  <c r="I3635" s="1"/>
  <c r="H2192"/>
  <c r="I2192" s="1"/>
  <c r="H2563"/>
  <c r="I2563" s="1"/>
  <c r="H2185"/>
  <c r="I2185" s="1"/>
  <c r="H2204"/>
  <c r="I2204" s="1"/>
  <c r="H720"/>
  <c r="I720" s="1"/>
  <c r="H2193"/>
  <c r="I2193" s="1"/>
  <c r="H351"/>
  <c r="I351" s="1"/>
  <c r="H2203"/>
  <c r="I2203" s="1"/>
  <c r="H2930"/>
  <c r="I2930" s="1"/>
  <c r="H2565"/>
  <c r="I2565" s="1"/>
  <c r="H2554"/>
  <c r="I2554" s="1"/>
  <c r="H722"/>
  <c r="I722" s="1"/>
  <c r="H363"/>
  <c r="I363" s="1"/>
  <c r="H2198"/>
  <c r="I2198" s="1"/>
  <c r="H1833"/>
  <c r="I1833" s="1"/>
  <c r="H353"/>
  <c r="I353" s="1"/>
  <c r="H1457"/>
  <c r="I1457" s="1"/>
  <c r="H1448"/>
  <c r="I1448" s="1"/>
  <c r="H2555"/>
  <c r="I2555" s="1"/>
  <c r="H2550"/>
  <c r="I2550" s="1"/>
  <c r="H3271"/>
  <c r="I3271" s="1"/>
  <c r="H3638"/>
  <c r="I3638" s="1"/>
  <c r="H737"/>
  <c r="I737" s="1"/>
  <c r="H1106"/>
  <c r="I1106" s="1"/>
  <c r="H716"/>
  <c r="I716" s="1"/>
  <c r="H2189"/>
  <c r="I2189" s="1"/>
  <c r="H2557"/>
  <c r="I2557" s="1"/>
  <c r="H3297"/>
  <c r="I3297" s="1"/>
  <c r="H3278"/>
  <c r="I3278" s="1"/>
  <c r="H1099"/>
  <c r="I1099" s="1"/>
  <c r="H361"/>
  <c r="I361" s="1"/>
  <c r="H1089"/>
  <c r="I1089" s="1"/>
  <c r="H2928"/>
  <c r="I2928" s="1"/>
  <c r="H734"/>
  <c r="I734" s="1"/>
  <c r="H1105"/>
  <c r="I1105" s="1"/>
  <c r="H714"/>
  <c r="I714" s="1"/>
  <c r="H3664"/>
  <c r="I3664" s="1"/>
  <c r="H1470"/>
  <c r="I1470" s="1"/>
  <c r="H2174"/>
  <c r="I2174" s="1"/>
  <c r="H1817"/>
  <c r="I1817" s="1"/>
  <c r="H738"/>
  <c r="I738" s="1"/>
  <c r="H733"/>
  <c r="I733" s="1"/>
  <c r="H3284"/>
  <c r="I3284" s="1"/>
  <c r="H2186"/>
  <c r="I2186" s="1"/>
  <c r="H1834"/>
  <c r="I1834" s="1"/>
  <c r="H728"/>
  <c r="I728" s="1"/>
  <c r="H1815"/>
  <c r="I1815" s="1"/>
  <c r="H1824"/>
  <c r="I1824" s="1"/>
  <c r="H730"/>
  <c r="I730" s="1"/>
  <c r="H741"/>
  <c r="I741" s="1"/>
  <c r="H1826"/>
  <c r="I1826" s="1"/>
  <c r="H1446"/>
  <c r="I1446" s="1"/>
  <c r="H2540"/>
  <c r="I2540" s="1"/>
  <c r="H365"/>
  <c r="I365" s="1"/>
  <c r="H2552"/>
  <c r="I2552" s="1"/>
  <c r="H1461"/>
  <c r="I1461" s="1"/>
  <c r="H1459"/>
  <c r="I1459" s="1"/>
  <c r="H364"/>
  <c r="I364" s="1"/>
  <c r="H724"/>
  <c r="I724" s="1"/>
  <c r="H1471"/>
  <c r="I1471" s="1"/>
  <c r="H1831"/>
  <c r="I1831" s="1"/>
  <c r="H726"/>
  <c r="I726" s="1"/>
  <c r="H3653"/>
  <c r="I3653" s="1"/>
  <c r="H3659"/>
  <c r="I3659" s="1"/>
  <c r="H3655"/>
  <c r="I3655" s="1"/>
  <c r="H3646"/>
  <c r="I3646" s="1"/>
  <c r="H1093"/>
  <c r="I1093" s="1"/>
  <c r="H367"/>
  <c r="I367" s="1"/>
  <c r="H2560"/>
  <c r="I2560" s="1"/>
  <c r="H1450"/>
  <c r="I1450" s="1"/>
  <c r="H1832"/>
  <c r="I1832" s="1"/>
  <c r="H2564"/>
  <c r="I2564" s="1"/>
  <c r="H1452"/>
  <c r="I1452" s="1"/>
  <c r="H2558"/>
  <c r="I2558" s="1"/>
  <c r="H729"/>
  <c r="I729" s="1"/>
  <c r="H377"/>
  <c r="I377" s="1"/>
  <c r="H3651"/>
  <c r="I3651" s="1"/>
  <c r="H3654"/>
  <c r="I3654" s="1"/>
  <c r="H3636"/>
  <c r="I3636" s="1"/>
  <c r="H739"/>
  <c r="I739" s="1"/>
  <c r="H740"/>
  <c r="I740" s="1"/>
  <c r="H1466"/>
  <c r="I1466" s="1"/>
  <c r="H2912"/>
  <c r="I2912" s="1"/>
  <c r="H1825"/>
  <c r="I1825" s="1"/>
  <c r="H2195"/>
  <c r="I2195" s="1"/>
  <c r="H374"/>
  <c r="I374" s="1"/>
  <c r="H1444"/>
  <c r="I1444" s="1"/>
  <c r="H3642"/>
  <c r="I3642" s="1"/>
  <c r="H3277"/>
  <c r="I3277" s="1"/>
  <c r="H3637"/>
  <c r="I3637" s="1"/>
  <c r="H3663"/>
  <c r="I3663" s="1"/>
  <c r="H3275"/>
  <c r="I3275" s="1"/>
  <c r="H1469"/>
  <c r="I1469" s="1"/>
  <c r="H1097"/>
  <c r="I1097" s="1"/>
  <c r="H1091"/>
  <c r="I1091" s="1"/>
  <c r="H2569"/>
  <c r="I2569" s="1"/>
  <c r="H1464"/>
  <c r="I1464" s="1"/>
  <c r="H2567"/>
  <c r="I2567" s="1"/>
  <c r="H2562"/>
  <c r="I2562" s="1"/>
  <c r="H1813"/>
  <c r="I1813" s="1"/>
  <c r="H3647"/>
  <c r="I3647" s="1"/>
  <c r="H2919"/>
  <c r="I2919" s="1"/>
  <c r="H3296"/>
  <c r="I3296" s="1"/>
  <c r="H2914"/>
  <c r="I2914" s="1"/>
  <c r="H2933"/>
  <c r="I2933" s="1"/>
  <c r="H1085"/>
  <c r="I1085" s="1"/>
  <c r="H2179"/>
  <c r="I2179" s="1"/>
  <c r="H1465"/>
  <c r="I1465" s="1"/>
  <c r="H1818"/>
  <c r="I1818" s="1"/>
  <c r="H1101"/>
  <c r="I1101" s="1"/>
  <c r="H378"/>
  <c r="I378" s="1"/>
  <c r="H376"/>
  <c r="I376" s="1"/>
  <c r="H2200"/>
  <c r="I2200" s="1"/>
  <c r="H3282"/>
  <c r="I3282" s="1"/>
  <c r="H2906"/>
  <c r="I2906" s="1"/>
  <c r="H3283"/>
  <c r="I3283" s="1"/>
  <c r="H2188"/>
  <c r="I2188" s="1"/>
  <c r="H2918"/>
  <c r="I2918" s="1"/>
  <c r="H2184"/>
  <c r="I2184" s="1"/>
  <c r="H1107"/>
  <c r="I1107" s="1"/>
  <c r="H713"/>
  <c r="I713" s="1"/>
  <c r="H2559"/>
  <c r="I2559" s="1"/>
  <c r="H718"/>
  <c r="I718" s="1"/>
  <c r="H717"/>
  <c r="I717" s="1"/>
  <c r="H1473"/>
  <c r="I1473" s="1"/>
  <c r="H719"/>
  <c r="I719" s="1"/>
  <c r="H3649"/>
  <c r="I3649" s="1"/>
  <c r="H1082"/>
  <c r="I1082" s="1"/>
  <c r="H1821"/>
  <c r="I1821" s="1"/>
  <c r="H1474"/>
  <c r="I1474" s="1"/>
  <c r="H1827"/>
  <c r="I1827" s="1"/>
  <c r="H2556"/>
  <c r="I2556" s="1"/>
  <c r="H2546"/>
  <c r="I2546" s="1"/>
  <c r="H370"/>
  <c r="I370" s="1"/>
  <c r="H1103"/>
  <c r="I1103" s="1"/>
  <c r="H2183"/>
  <c r="I2183" s="1"/>
  <c r="H2539"/>
  <c r="I2539" s="1"/>
  <c r="H1810"/>
  <c r="I1810" s="1"/>
  <c r="H2543"/>
  <c r="I2543" s="1"/>
  <c r="H2180"/>
  <c r="I2180" s="1"/>
  <c r="H1809"/>
  <c r="I1809" s="1"/>
  <c r="H1472"/>
  <c r="I1472" s="1"/>
  <c r="H715"/>
  <c r="I715" s="1"/>
  <c r="H3640"/>
  <c r="I3640" s="1"/>
  <c r="H1095"/>
  <c r="I1095" s="1"/>
  <c r="H1083"/>
  <c r="I1083" s="1"/>
  <c r="H1087"/>
  <c r="I1087" s="1"/>
  <c r="H725"/>
  <c r="I725" s="1"/>
  <c r="H366"/>
  <c r="I366" s="1"/>
  <c r="H1090"/>
  <c r="I1090" s="1"/>
  <c r="H359"/>
  <c r="I359" s="1"/>
  <c r="H743"/>
  <c r="I743" s="1"/>
  <c r="H2544"/>
  <c r="I2544" s="1"/>
  <c r="H1454"/>
  <c r="I1454" s="1"/>
  <c r="H1102"/>
  <c r="I1102" s="1"/>
  <c r="H2176"/>
  <c r="I2176" s="1"/>
  <c r="H2542"/>
  <c r="I2542" s="1"/>
  <c r="H2196"/>
  <c r="I2196" s="1"/>
  <c r="H2915"/>
  <c r="I2915" s="1"/>
  <c r="H2926"/>
  <c r="I2926" s="1"/>
  <c r="H3661"/>
  <c r="I3661" s="1"/>
  <c r="H1820"/>
  <c r="I1820" s="1"/>
  <c r="H2923"/>
  <c r="I2923" s="1"/>
  <c r="H1086"/>
  <c r="I1086" s="1"/>
  <c r="H1835"/>
  <c r="I1835" s="1"/>
  <c r="H1816"/>
  <c r="I1816" s="1"/>
  <c r="H2547"/>
  <c r="I2547" s="1"/>
  <c r="H1455"/>
  <c r="I1455" s="1"/>
  <c r="H2202"/>
  <c r="I2202" s="1"/>
  <c r="H1088"/>
  <c r="I1088" s="1"/>
  <c r="H1447"/>
  <c r="I1447" s="1"/>
  <c r="H3648"/>
  <c r="I3648" s="1"/>
  <c r="H3274"/>
  <c r="I3274" s="1"/>
  <c r="H3294"/>
  <c r="I3294" s="1"/>
  <c r="H3291"/>
  <c r="I3291" s="1"/>
  <c r="H3643"/>
  <c r="I3643" s="1"/>
  <c r="H732"/>
  <c r="I732" s="1"/>
  <c r="H1451"/>
  <c r="I1451" s="1"/>
  <c r="H1096"/>
  <c r="I1096" s="1"/>
  <c r="H721"/>
  <c r="I721" s="1"/>
  <c r="H1811"/>
  <c r="I1811" s="1"/>
  <c r="H3657"/>
  <c r="I3657" s="1"/>
  <c r="H3270"/>
  <c r="I3270" s="1"/>
  <c r="H3300"/>
  <c r="I3300" s="1"/>
  <c r="H2182"/>
  <c r="I2182" s="1"/>
  <c r="H742"/>
  <c r="I742" s="1"/>
  <c r="H358"/>
  <c r="I358" s="1"/>
  <c r="H350"/>
  <c r="I350" s="1"/>
  <c r="H1456"/>
  <c r="I1456" s="1"/>
  <c r="H2568"/>
  <c r="I2568" s="1"/>
  <c r="H3662"/>
  <c r="I3662" s="1"/>
  <c r="H2205"/>
  <c r="I2205" s="1"/>
  <c r="H747"/>
  <c r="I747" s="1"/>
  <c r="H3316"/>
  <c r="I3316" s="1"/>
  <c r="H407"/>
  <c r="I407" s="1"/>
  <c r="H28"/>
  <c r="I28" s="1"/>
  <c r="H2966"/>
  <c r="I2966" s="1"/>
  <c r="H2936"/>
  <c r="I2936" s="1"/>
  <c r="H2598"/>
  <c r="I2598" s="1"/>
  <c r="H3324"/>
  <c r="I3324" s="1"/>
  <c r="H3310"/>
  <c r="I3310" s="1"/>
  <c r="H2217"/>
  <c r="I2217" s="1"/>
  <c r="H40"/>
  <c r="I40" s="1"/>
  <c r="H1861"/>
  <c r="I1861" s="1"/>
  <c r="H396"/>
  <c r="I396" s="1"/>
  <c r="H1846"/>
  <c r="I1846" s="1"/>
  <c r="H1138"/>
  <c r="I1138" s="1"/>
  <c r="H2207"/>
  <c r="I2207" s="1"/>
  <c r="H3325"/>
  <c r="I3325" s="1"/>
  <c r="H2957"/>
  <c r="I2957" s="1"/>
  <c r="H2948"/>
  <c r="I2948" s="1"/>
  <c r="H2965"/>
  <c r="I2965" s="1"/>
  <c r="H2220"/>
  <c r="I2220" s="1"/>
  <c r="H1854"/>
  <c r="I1854" s="1"/>
  <c r="H2224"/>
  <c r="I2224" s="1"/>
  <c r="H3323"/>
  <c r="I3323" s="1"/>
  <c r="H744"/>
  <c r="I744" s="1"/>
  <c r="H397"/>
  <c r="I397" s="1"/>
  <c r="H393"/>
  <c r="I393" s="1"/>
  <c r="H1851"/>
  <c r="I1851" s="1"/>
  <c r="H404"/>
  <c r="I404" s="1"/>
  <c r="H1856"/>
  <c r="I1856" s="1"/>
  <c r="H1853"/>
  <c r="I1853" s="1"/>
  <c r="H1855"/>
  <c r="I1855" s="1"/>
  <c r="H1490"/>
  <c r="I1490" s="1"/>
  <c r="H1128"/>
  <c r="I1128" s="1"/>
  <c r="H406"/>
  <c r="I406" s="1"/>
  <c r="H18"/>
  <c r="I18" s="1"/>
  <c r="H31"/>
  <c r="I31" s="1"/>
  <c r="H398"/>
  <c r="I398" s="1"/>
  <c r="H1488"/>
  <c r="I1488" s="1"/>
  <c r="H752"/>
  <c r="I752" s="1"/>
  <c r="H1130"/>
  <c r="I1130" s="1"/>
  <c r="H1858"/>
  <c r="I1858" s="1"/>
  <c r="H33"/>
  <c r="I33" s="1"/>
  <c r="H1134"/>
  <c r="I1134" s="1"/>
  <c r="H1122"/>
  <c r="I1122" s="1"/>
  <c r="H2594"/>
  <c r="I2594" s="1"/>
  <c r="H2221"/>
  <c r="I2221" s="1"/>
  <c r="H3314"/>
  <c r="I3314" s="1"/>
  <c r="H2964"/>
  <c r="I2964" s="1"/>
  <c r="H3330"/>
  <c r="I3330" s="1"/>
  <c r="H2583"/>
  <c r="I2583" s="1"/>
  <c r="H2963"/>
  <c r="I2963" s="1"/>
  <c r="H2961"/>
  <c r="I2961" s="1"/>
  <c r="H2216"/>
  <c r="I2216" s="1"/>
  <c r="H2230"/>
  <c r="I2230" s="1"/>
  <c r="H3309"/>
  <c r="I3309" s="1"/>
  <c r="H753"/>
  <c r="I753" s="1"/>
  <c r="H1870"/>
  <c r="I1870" s="1"/>
  <c r="H391"/>
  <c r="I391" s="1"/>
  <c r="H1124"/>
  <c r="I1124" s="1"/>
  <c r="H2575"/>
  <c r="I2575" s="1"/>
  <c r="H2235"/>
  <c r="I2235" s="1"/>
  <c r="H2233"/>
  <c r="I2233" s="1"/>
  <c r="H2234"/>
  <c r="I2234" s="1"/>
  <c r="H748"/>
  <c r="I748" s="1"/>
  <c r="H2942"/>
  <c r="I2942" s="1"/>
  <c r="H1476"/>
  <c r="I1476" s="1"/>
  <c r="H392"/>
  <c r="I392" s="1"/>
  <c r="H1116"/>
  <c r="I1116" s="1"/>
  <c r="H771"/>
  <c r="I771" s="1"/>
  <c r="H379"/>
  <c r="I379" s="1"/>
  <c r="H773"/>
  <c r="I773" s="1"/>
  <c r="H3329"/>
  <c r="I3329" s="1"/>
  <c r="H2954"/>
  <c r="I2954" s="1"/>
  <c r="H2585"/>
  <c r="I2585" s="1"/>
  <c r="H2578"/>
  <c r="I2578" s="1"/>
  <c r="H3315"/>
  <c r="I3315" s="1"/>
  <c r="H380"/>
  <c r="I380" s="1"/>
  <c r="H1868"/>
  <c r="I1868" s="1"/>
  <c r="H1120"/>
  <c r="I1120" s="1"/>
  <c r="H1848"/>
  <c r="I1848" s="1"/>
  <c r="H41"/>
  <c r="I41" s="1"/>
  <c r="H1869"/>
  <c r="I1869" s="1"/>
  <c r="H1847"/>
  <c r="I1847" s="1"/>
  <c r="H1136"/>
  <c r="I1136" s="1"/>
  <c r="H1844"/>
  <c r="I1844" s="1"/>
  <c r="H23"/>
  <c r="I23" s="1"/>
  <c r="H767"/>
  <c r="I767" s="1"/>
  <c r="H1866"/>
  <c r="I1866" s="1"/>
  <c r="H409"/>
  <c r="I409" s="1"/>
  <c r="H401"/>
  <c r="I401" s="1"/>
  <c r="H3311"/>
  <c r="I3311" s="1"/>
  <c r="H2222"/>
  <c r="I2222" s="1"/>
  <c r="H2215"/>
  <c r="I2215" s="1"/>
  <c r="H3301"/>
  <c r="I3301" s="1"/>
  <c r="H3303"/>
  <c r="I3303" s="1"/>
  <c r="H2591"/>
  <c r="I2591" s="1"/>
  <c r="H3317"/>
  <c r="I3317" s="1"/>
  <c r="H2581"/>
  <c r="I2581" s="1"/>
  <c r="H1500"/>
  <c r="I1500" s="1"/>
  <c r="H3305"/>
  <c r="I3305" s="1"/>
  <c r="H3321"/>
  <c r="I3321" s="1"/>
  <c r="H756"/>
  <c r="I756" s="1"/>
  <c r="H21"/>
  <c r="I21" s="1"/>
  <c r="H25"/>
  <c r="I25" s="1"/>
  <c r="H32"/>
  <c r="I32" s="1"/>
  <c r="H1492"/>
  <c r="I1492" s="1"/>
  <c r="H1849"/>
  <c r="I1849" s="1"/>
  <c r="H1110"/>
  <c r="I1110" s="1"/>
  <c r="H1863"/>
  <c r="I1863" s="1"/>
  <c r="H19"/>
  <c r="I19" s="1"/>
  <c r="H761"/>
  <c r="I761" s="1"/>
  <c r="H26"/>
  <c r="I26" s="1"/>
  <c r="H20"/>
  <c r="I20" s="1"/>
  <c r="H16"/>
  <c r="I16" s="1"/>
  <c r="H399"/>
  <c r="I399" s="1"/>
  <c r="H2952"/>
  <c r="I2952" s="1"/>
  <c r="H2228"/>
  <c r="I2228" s="1"/>
  <c r="H2943"/>
  <c r="I2943" s="1"/>
  <c r="H2218"/>
  <c r="I2218" s="1"/>
  <c r="H2570"/>
  <c r="I2570" s="1"/>
  <c r="H389"/>
  <c r="I389" s="1"/>
  <c r="H1850"/>
  <c r="I1850" s="1"/>
  <c r="H2209"/>
  <c r="I2209" s="1"/>
  <c r="H1504"/>
  <c r="I1504" s="1"/>
  <c r="H757"/>
  <c r="I757" s="1"/>
  <c r="H1859"/>
  <c r="I1859" s="1"/>
  <c r="H34"/>
  <c r="I34" s="1"/>
  <c r="H388"/>
  <c r="I388" s="1"/>
  <c r="H1114"/>
  <c r="I1114" s="1"/>
  <c r="H42"/>
  <c r="I42" s="1"/>
  <c r="H1860"/>
  <c r="I1860" s="1"/>
  <c r="H1843"/>
  <c r="I1843" s="1"/>
  <c r="H1499"/>
  <c r="I1499" s="1"/>
  <c r="H2229"/>
  <c r="I2229" s="1"/>
  <c r="H2937"/>
  <c r="I2937" s="1"/>
  <c r="H3326"/>
  <c r="I3326" s="1"/>
  <c r="H2941"/>
  <c r="I2941" s="1"/>
  <c r="H2213"/>
  <c r="I2213" s="1"/>
  <c r="H385"/>
  <c r="I385" s="1"/>
  <c r="H30"/>
  <c r="I30" s="1"/>
  <c r="H402"/>
  <c r="I402" s="1"/>
  <c r="H1862"/>
  <c r="I1862" s="1"/>
  <c r="H1112"/>
  <c r="I1112" s="1"/>
  <c r="H395"/>
  <c r="I395" s="1"/>
  <c r="H1477"/>
  <c r="I1477" s="1"/>
  <c r="H2956"/>
  <c r="I2956" s="1"/>
  <c r="H2211"/>
  <c r="I2211" s="1"/>
  <c r="H2940"/>
  <c r="I2940" s="1"/>
  <c r="H2960"/>
  <c r="I2960" s="1"/>
  <c r="H745"/>
  <c r="I745" s="1"/>
  <c r="H2599"/>
  <c r="I2599" s="1"/>
  <c r="H386"/>
  <c r="I386" s="1"/>
  <c r="H1845"/>
  <c r="I1845" s="1"/>
  <c r="H36"/>
  <c r="I36" s="1"/>
  <c r="H769"/>
  <c r="I769" s="1"/>
  <c r="H2939"/>
  <c r="I2939" s="1"/>
  <c r="H1852"/>
  <c r="I1852" s="1"/>
  <c r="H764"/>
  <c r="I764" s="1"/>
  <c r="H2206"/>
  <c r="I2206" s="1"/>
  <c r="H1131"/>
  <c r="I1131" s="1"/>
  <c r="H408"/>
  <c r="I408" s="1"/>
  <c r="H38"/>
  <c r="I38" s="1"/>
  <c r="H1857"/>
  <c r="I1857" s="1"/>
  <c r="H37"/>
  <c r="I37" s="1"/>
  <c r="H2225"/>
  <c r="I2225" s="1"/>
  <c r="H2219"/>
  <c r="I2219" s="1"/>
  <c r="H382"/>
  <c r="I382" s="1"/>
  <c r="H2210"/>
  <c r="I2210" s="1"/>
  <c r="H3319"/>
  <c r="I3319" s="1"/>
  <c r="H405"/>
  <c r="I405" s="1"/>
  <c r="H390"/>
  <c r="I390" s="1"/>
  <c r="H1487"/>
  <c r="I1487" s="1"/>
  <c r="H1127"/>
  <c r="I1127" s="1"/>
  <c r="H35"/>
  <c r="I35" s="1"/>
  <c r="H2572"/>
  <c r="I2572" s="1"/>
  <c r="H394"/>
  <c r="I394" s="1"/>
  <c r="H1489"/>
  <c r="I1489" s="1"/>
  <c r="H1121"/>
  <c r="I1121" s="1"/>
  <c r="H400"/>
  <c r="I400" s="1"/>
  <c r="H2949"/>
  <c r="I2949" s="1"/>
  <c r="H2593"/>
  <c r="I2593" s="1"/>
  <c r="H2597"/>
  <c r="I2597" s="1"/>
  <c r="H1475"/>
  <c r="I1475" s="1"/>
  <c r="H2208"/>
  <c r="I2208" s="1"/>
  <c r="H1501"/>
  <c r="I1501" s="1"/>
  <c r="H1485"/>
  <c r="I1485" s="1"/>
  <c r="H1502"/>
  <c r="I1502" s="1"/>
  <c r="H770"/>
  <c r="I770" s="1"/>
  <c r="H750"/>
  <c r="I750" s="1"/>
  <c r="H2574"/>
  <c r="I2574" s="1"/>
  <c r="H1491"/>
  <c r="I1491" s="1"/>
  <c r="H387"/>
  <c r="I387" s="1"/>
  <c r="H1483"/>
  <c r="I1483" s="1"/>
  <c r="H1132"/>
  <c r="I1132" s="1"/>
  <c r="H2577"/>
  <c r="I2577" s="1"/>
  <c r="H2232"/>
  <c r="I2232" s="1"/>
  <c r="H1840"/>
  <c r="I1840" s="1"/>
  <c r="H1480"/>
  <c r="I1480" s="1"/>
  <c r="H1115"/>
  <c r="I1115" s="1"/>
  <c r="H2579"/>
  <c r="I2579" s="1"/>
  <c r="H3307"/>
  <c r="I3307" s="1"/>
  <c r="H3328"/>
  <c r="I3328" s="1"/>
  <c r="H2959"/>
  <c r="I2959" s="1"/>
  <c r="H3302"/>
  <c r="I3302" s="1"/>
  <c r="H2214"/>
  <c r="I2214" s="1"/>
  <c r="H383"/>
  <c r="I383" s="1"/>
  <c r="H384"/>
  <c r="I384" s="1"/>
  <c r="H2571"/>
  <c r="I2571" s="1"/>
  <c r="H2586"/>
  <c r="I2586" s="1"/>
  <c r="H1113"/>
  <c r="I1113" s="1"/>
  <c r="H2955"/>
  <c r="I2955" s="1"/>
  <c r="H3318"/>
  <c r="I3318" s="1"/>
  <c r="H3313"/>
  <c r="I3313" s="1"/>
  <c r="H2595"/>
  <c r="I2595" s="1"/>
  <c r="H2951"/>
  <c r="I2951" s="1"/>
  <c r="H2584"/>
  <c r="I2584" s="1"/>
  <c r="H1505"/>
  <c r="I1505" s="1"/>
  <c r="H762"/>
  <c r="I762" s="1"/>
  <c r="I14"/>
  <c r="H39"/>
  <c r="I39" s="1"/>
  <c r="H755"/>
  <c r="I755" s="1"/>
  <c r="H1482"/>
  <c r="I1482" s="1"/>
  <c r="H3312"/>
  <c r="I3312" s="1"/>
  <c r="H3322"/>
  <c r="I3322" s="1"/>
  <c r="H3306"/>
  <c r="I3306" s="1"/>
  <c r="H2582"/>
  <c r="I2582" s="1"/>
  <c r="H2962"/>
  <c r="I2962" s="1"/>
  <c r="H3320"/>
  <c r="I3320" s="1"/>
  <c r="H772"/>
  <c r="I772" s="1"/>
  <c r="H751"/>
  <c r="I751" s="1"/>
  <c r="H2938"/>
  <c r="I2938" s="1"/>
  <c r="H1129"/>
  <c r="I1129" s="1"/>
  <c r="H1117"/>
  <c r="I1117" s="1"/>
  <c r="H1495"/>
  <c r="I1495" s="1"/>
  <c r="H2231"/>
  <c r="I2231" s="1"/>
  <c r="H754"/>
  <c r="I754" s="1"/>
  <c r="H2592"/>
  <c r="I2592" s="1"/>
  <c r="H1493"/>
  <c r="I1493" s="1"/>
  <c r="H1842"/>
  <c r="I1842" s="1"/>
  <c r="H1119"/>
  <c r="I1119" s="1"/>
  <c r="H2945"/>
  <c r="I2945" s="1"/>
  <c r="H1484"/>
  <c r="I1484" s="1"/>
  <c r="H1479"/>
  <c r="I1479" s="1"/>
  <c r="H17"/>
  <c r="I17" s="1"/>
  <c r="H1496"/>
  <c r="I1496" s="1"/>
  <c r="H1135"/>
  <c r="I1135" s="1"/>
  <c r="H746"/>
  <c r="I746" s="1"/>
  <c r="H760"/>
  <c r="I760" s="1"/>
  <c r="H22"/>
  <c r="I22" s="1"/>
  <c r="H1123"/>
  <c r="I1123" s="1"/>
  <c r="H2223"/>
  <c r="I2223" s="1"/>
  <c r="H768"/>
  <c r="I768" s="1"/>
  <c r="H1865"/>
  <c r="I1865" s="1"/>
  <c r="H1478"/>
  <c r="I1478" s="1"/>
  <c r="H2227"/>
  <c r="I2227" s="1"/>
  <c r="H2587"/>
  <c r="I2587" s="1"/>
  <c r="H29"/>
  <c r="I29" s="1"/>
  <c r="H749"/>
  <c r="I749" s="1"/>
  <c r="H1503"/>
  <c r="I1503" s="1"/>
  <c r="H1494"/>
  <c r="I1494" s="1"/>
  <c r="H27"/>
  <c r="I27" s="1"/>
  <c r="H766"/>
  <c r="I766" s="1"/>
  <c r="H403"/>
  <c r="I403" s="1"/>
  <c r="H15"/>
  <c r="I15" s="1"/>
  <c r="H1111"/>
  <c r="I1111" s="1"/>
  <c r="H1841"/>
  <c r="I1841" s="1"/>
  <c r="H765"/>
  <c r="I765" s="1"/>
  <c r="H381"/>
  <c r="I381" s="1"/>
  <c r="H2576"/>
  <c r="I2576" s="1"/>
  <c r="H2946"/>
  <c r="I2946" s="1"/>
  <c r="H2588"/>
  <c r="I2588" s="1"/>
  <c r="H2589"/>
  <c r="I2589" s="1"/>
  <c r="H758"/>
  <c r="I758" s="1"/>
  <c r="H1109"/>
  <c r="I1109" s="1"/>
  <c r="H1126"/>
  <c r="I1126" s="1"/>
  <c r="H1118"/>
  <c r="I1118" s="1"/>
  <c r="H1133"/>
  <c r="I1133" s="1"/>
  <c r="H24"/>
  <c r="I24" s="1"/>
  <c r="H1481"/>
  <c r="I1481" s="1"/>
  <c r="H1497"/>
  <c r="I1497" s="1"/>
  <c r="H2590"/>
  <c r="I2590" s="1"/>
  <c r="H3304"/>
  <c r="I3304" s="1"/>
  <c r="H2947"/>
  <c r="I2947" s="1"/>
  <c r="H1137"/>
  <c r="I1137" s="1"/>
  <c r="H1486"/>
  <c r="I1486" s="1"/>
  <c r="H1498"/>
  <c r="I1498" s="1"/>
  <c r="H1139"/>
  <c r="I1139" s="1"/>
  <c r="H2596"/>
  <c r="I2596" s="1"/>
  <c r="H43"/>
  <c r="I43" s="1"/>
  <c r="H2573"/>
  <c r="I2573" s="1"/>
  <c r="H2226"/>
  <c r="I2226" s="1"/>
  <c r="H2953"/>
  <c r="I2953" s="1"/>
  <c r="H2958"/>
  <c r="I2958" s="1"/>
  <c r="H3331"/>
  <c r="I3331" s="1"/>
  <c r="H2600"/>
  <c r="I2600" s="1"/>
  <c r="H3327"/>
  <c r="I3327" s="1"/>
  <c r="H2950"/>
  <c r="I2950" s="1"/>
  <c r="H2944"/>
  <c r="I2944" s="1"/>
  <c r="H763"/>
  <c r="I763" s="1"/>
  <c r="H1867"/>
  <c r="I1867" s="1"/>
  <c r="H774"/>
  <c r="I774" s="1"/>
  <c r="H759"/>
  <c r="I759" s="1"/>
  <c r="H1125"/>
  <c r="I1125" s="1"/>
  <c r="H44"/>
  <c r="I44" s="1"/>
  <c r="H2212"/>
  <c r="I2212" s="1"/>
  <c r="H3308"/>
  <c r="I3308" s="1"/>
  <c r="H2580"/>
  <c r="I2580" s="1"/>
  <c r="H1864"/>
  <c r="I1864" s="1"/>
  <c r="H2450"/>
  <c r="I2450" s="1"/>
  <c r="H2093"/>
  <c r="I2093" s="1"/>
  <c r="H2463"/>
  <c r="I2463" s="1"/>
  <c r="H3555"/>
  <c r="I3555" s="1"/>
  <c r="H3207"/>
  <c r="I3207" s="1"/>
  <c r="H2468"/>
  <c r="I2468" s="1"/>
  <c r="H3550"/>
  <c r="I3550" s="1"/>
  <c r="H2843"/>
  <c r="I2843" s="1"/>
  <c r="H3565"/>
  <c r="I3565" s="1"/>
  <c r="H3183"/>
  <c r="I3183" s="1"/>
  <c r="H3198"/>
  <c r="I3198" s="1"/>
  <c r="H3196"/>
  <c r="I3196" s="1"/>
  <c r="H3567"/>
  <c r="I3567" s="1"/>
  <c r="H2469"/>
  <c r="I2469" s="1"/>
  <c r="H1741"/>
  <c r="I1741" s="1"/>
  <c r="H632"/>
  <c r="I632" s="1"/>
  <c r="H1363"/>
  <c r="I1363" s="1"/>
  <c r="H2085"/>
  <c r="I2085" s="1"/>
  <c r="H279"/>
  <c r="I279" s="1"/>
  <c r="H1364"/>
  <c r="I1364" s="1"/>
  <c r="H1361"/>
  <c r="I1361" s="1"/>
  <c r="H1373"/>
  <c r="I1373" s="1"/>
  <c r="H629"/>
  <c r="I629" s="1"/>
  <c r="H1362"/>
  <c r="I1362" s="1"/>
  <c r="H3564"/>
  <c r="I3564" s="1"/>
  <c r="H2837"/>
  <c r="I2837" s="1"/>
  <c r="H2474"/>
  <c r="I2474" s="1"/>
  <c r="H3180"/>
  <c r="I3180" s="1"/>
  <c r="H2452"/>
  <c r="I2452" s="1"/>
  <c r="H997"/>
  <c r="I997" s="1"/>
  <c r="H1723"/>
  <c r="I1723" s="1"/>
  <c r="H650"/>
  <c r="I650" s="1"/>
  <c r="H1376"/>
  <c r="I1376" s="1"/>
  <c r="H2841"/>
  <c r="I2841" s="1"/>
  <c r="H1743"/>
  <c r="I1743" s="1"/>
  <c r="H1007"/>
  <c r="I1007" s="1"/>
  <c r="H2105"/>
  <c r="I2105" s="1"/>
  <c r="H1005"/>
  <c r="I1005" s="1"/>
  <c r="H1728"/>
  <c r="I1728" s="1"/>
  <c r="H259"/>
  <c r="I259" s="1"/>
  <c r="H1746"/>
  <c r="I1746" s="1"/>
  <c r="H1003"/>
  <c r="I1003" s="1"/>
  <c r="H628"/>
  <c r="I628" s="1"/>
  <c r="H2103"/>
  <c r="I2103" s="1"/>
  <c r="H3560"/>
  <c r="I3560" s="1"/>
  <c r="H3199"/>
  <c r="I3199" s="1"/>
  <c r="H2822"/>
  <c r="I2822" s="1"/>
  <c r="H2455"/>
  <c r="I2455" s="1"/>
  <c r="H1733"/>
  <c r="I1733" s="1"/>
  <c r="H2101"/>
  <c r="I2101" s="1"/>
  <c r="H1011"/>
  <c r="I1011" s="1"/>
  <c r="H2102"/>
  <c r="I2102" s="1"/>
  <c r="H2100"/>
  <c r="I2100" s="1"/>
  <c r="H275"/>
  <c r="I275" s="1"/>
  <c r="H1380"/>
  <c r="I1380" s="1"/>
  <c r="H1740"/>
  <c r="I1740" s="1"/>
  <c r="H627"/>
  <c r="I627" s="1"/>
  <c r="H1356"/>
  <c r="I1356" s="1"/>
  <c r="H3203"/>
  <c r="I3203" s="1"/>
  <c r="H3563"/>
  <c r="I3563" s="1"/>
  <c r="H3562"/>
  <c r="I3562" s="1"/>
  <c r="H2098"/>
  <c r="I2098" s="1"/>
  <c r="H634"/>
  <c r="I634" s="1"/>
  <c r="H2096"/>
  <c r="I2096" s="1"/>
  <c r="H271"/>
  <c r="I271" s="1"/>
  <c r="H1726"/>
  <c r="I1726" s="1"/>
  <c r="H1744"/>
  <c r="I1744" s="1"/>
  <c r="H987"/>
  <c r="I987" s="1"/>
  <c r="H3195"/>
  <c r="I3195" s="1"/>
  <c r="H3572"/>
  <c r="I3572" s="1"/>
  <c r="H3205"/>
  <c r="I3205" s="1"/>
  <c r="H3189"/>
  <c r="I3189" s="1"/>
  <c r="H3573"/>
  <c r="I3573" s="1"/>
  <c r="H2477"/>
  <c r="I2477" s="1"/>
  <c r="H2465"/>
  <c r="I2465" s="1"/>
  <c r="H1357"/>
  <c r="I1357" s="1"/>
  <c r="H639"/>
  <c r="I639" s="1"/>
  <c r="H624"/>
  <c r="I624" s="1"/>
  <c r="H3194"/>
  <c r="I3194" s="1"/>
  <c r="H2458"/>
  <c r="I2458" s="1"/>
  <c r="H2111"/>
  <c r="I2111" s="1"/>
  <c r="H1358"/>
  <c r="I1358" s="1"/>
  <c r="H2473"/>
  <c r="I2473" s="1"/>
  <c r="H1009"/>
  <c r="I1009" s="1"/>
  <c r="H2826"/>
  <c r="I2826" s="1"/>
  <c r="H3191"/>
  <c r="I3191" s="1"/>
  <c r="H3556"/>
  <c r="I3556" s="1"/>
  <c r="H3551"/>
  <c r="I3551" s="1"/>
  <c r="H2814"/>
  <c r="I2814" s="1"/>
  <c r="H2820"/>
  <c r="I2820" s="1"/>
  <c r="H3200"/>
  <c r="I3200" s="1"/>
  <c r="H3190"/>
  <c r="I3190" s="1"/>
  <c r="H2104"/>
  <c r="I2104" s="1"/>
  <c r="H649"/>
  <c r="I649" s="1"/>
  <c r="H636"/>
  <c r="I636" s="1"/>
  <c r="H647"/>
  <c r="I647" s="1"/>
  <c r="H3546"/>
  <c r="I3546" s="1"/>
  <c r="H3559"/>
  <c r="I3559" s="1"/>
  <c r="H2453"/>
  <c r="I2453" s="1"/>
  <c r="H3571"/>
  <c r="I3571" s="1"/>
  <c r="H3187"/>
  <c r="I3187" s="1"/>
  <c r="H1359"/>
  <c r="I1359" s="1"/>
  <c r="H2097"/>
  <c r="I2097" s="1"/>
  <c r="H1370"/>
  <c r="I1370" s="1"/>
  <c r="H2462"/>
  <c r="I2462" s="1"/>
  <c r="H2816"/>
  <c r="I2816" s="1"/>
  <c r="H2835"/>
  <c r="I2835" s="1"/>
  <c r="H645"/>
  <c r="I645" s="1"/>
  <c r="H1736"/>
  <c r="I1736" s="1"/>
  <c r="H2095"/>
  <c r="I2095" s="1"/>
  <c r="H622"/>
  <c r="I622" s="1"/>
  <c r="H625"/>
  <c r="I625" s="1"/>
  <c r="H640"/>
  <c r="I640" s="1"/>
  <c r="H1366"/>
  <c r="I1366" s="1"/>
  <c r="H2471"/>
  <c r="I2471" s="1"/>
  <c r="H3548"/>
  <c r="I3548" s="1"/>
  <c r="H2817"/>
  <c r="I2817" s="1"/>
  <c r="H3193"/>
  <c r="I3193" s="1"/>
  <c r="H992"/>
  <c r="I992" s="1"/>
  <c r="H651"/>
  <c r="I651" s="1"/>
  <c r="H1730"/>
  <c r="I1730" s="1"/>
  <c r="H644"/>
  <c r="I644" s="1"/>
  <c r="H1353"/>
  <c r="I1353" s="1"/>
  <c r="H642"/>
  <c r="I642" s="1"/>
  <c r="H3182"/>
  <c r="I3182" s="1"/>
  <c r="H2088"/>
  <c r="I2088" s="1"/>
  <c r="H995"/>
  <c r="I995" s="1"/>
  <c r="H1381"/>
  <c r="I1381" s="1"/>
  <c r="H1382"/>
  <c r="I1382" s="1"/>
  <c r="H1734"/>
  <c r="I1734" s="1"/>
  <c r="H1001"/>
  <c r="I1001" s="1"/>
  <c r="H1727"/>
  <c r="I1727" s="1"/>
  <c r="H1378"/>
  <c r="I1378" s="1"/>
  <c r="H1738"/>
  <c r="I1738" s="1"/>
  <c r="H2457"/>
  <c r="I2457" s="1"/>
  <c r="H2825"/>
  <c r="I2825" s="1"/>
  <c r="H2838"/>
  <c r="I2838" s="1"/>
  <c r="H3566"/>
  <c r="I3566" s="1"/>
  <c r="H3188"/>
  <c r="I3188" s="1"/>
  <c r="H1015"/>
  <c r="I1015" s="1"/>
  <c r="H1367"/>
  <c r="I1367" s="1"/>
  <c r="H2091"/>
  <c r="I2091" s="1"/>
  <c r="H1747"/>
  <c r="I1747" s="1"/>
  <c r="H2089"/>
  <c r="I2089" s="1"/>
  <c r="H1725"/>
  <c r="I1725" s="1"/>
  <c r="H2831"/>
  <c r="I2831" s="1"/>
  <c r="H265"/>
  <c r="I265" s="1"/>
  <c r="H2823"/>
  <c r="I2823" s="1"/>
  <c r="H1742"/>
  <c r="I1742" s="1"/>
  <c r="H1735"/>
  <c r="I1735" s="1"/>
  <c r="H988"/>
  <c r="I988" s="1"/>
  <c r="H257"/>
  <c r="I257" s="1"/>
  <c r="H2464"/>
  <c r="I2464" s="1"/>
  <c r="H2087"/>
  <c r="I2087" s="1"/>
  <c r="H2461"/>
  <c r="I2461" s="1"/>
  <c r="H281"/>
  <c r="I281" s="1"/>
  <c r="H1016"/>
  <c r="I1016" s="1"/>
  <c r="H272"/>
  <c r="I272" s="1"/>
  <c r="H2090"/>
  <c r="I2090" s="1"/>
  <c r="H2094"/>
  <c r="I2094" s="1"/>
  <c r="H2109"/>
  <c r="I2109" s="1"/>
  <c r="H3184"/>
  <c r="I3184" s="1"/>
  <c r="H3552"/>
  <c r="I3552" s="1"/>
  <c r="H2839"/>
  <c r="I2839" s="1"/>
  <c r="H2107"/>
  <c r="I2107" s="1"/>
  <c r="H2467"/>
  <c r="I2467" s="1"/>
  <c r="H626"/>
  <c r="I626" s="1"/>
  <c r="H268"/>
  <c r="I268" s="1"/>
  <c r="H2086"/>
  <c r="I2086" s="1"/>
  <c r="H1004"/>
  <c r="I1004" s="1"/>
  <c r="H273"/>
  <c r="I273" s="1"/>
  <c r="H2815"/>
  <c r="I2815" s="1"/>
  <c r="H2819"/>
  <c r="I2819" s="1"/>
  <c r="H2840"/>
  <c r="I2840" s="1"/>
  <c r="H2829"/>
  <c r="I2829" s="1"/>
  <c r="H2836"/>
  <c r="I2836" s="1"/>
  <c r="H2449"/>
  <c r="I2449" s="1"/>
  <c r="H1013"/>
  <c r="I1013" s="1"/>
  <c r="H258"/>
  <c r="I258" s="1"/>
  <c r="H989"/>
  <c r="I989" s="1"/>
  <c r="H1720"/>
  <c r="I1720" s="1"/>
  <c r="H2108"/>
  <c r="I2108" s="1"/>
  <c r="H2460"/>
  <c r="I2460" s="1"/>
  <c r="H1360"/>
  <c r="I1360" s="1"/>
  <c r="H3186"/>
  <c r="I3186" s="1"/>
  <c r="H1732"/>
  <c r="I1732" s="1"/>
  <c r="H1718"/>
  <c r="I1718" s="1"/>
  <c r="H2472"/>
  <c r="I2472" s="1"/>
  <c r="H2454"/>
  <c r="I2454" s="1"/>
  <c r="H630"/>
  <c r="I630" s="1"/>
  <c r="H277"/>
  <c r="I277" s="1"/>
  <c r="H648"/>
  <c r="I648" s="1"/>
  <c r="H2456"/>
  <c r="I2456" s="1"/>
  <c r="H1745"/>
  <c r="I1745" s="1"/>
  <c r="H2842"/>
  <c r="I2842" s="1"/>
  <c r="H278"/>
  <c r="I278" s="1"/>
  <c r="H283"/>
  <c r="I283" s="1"/>
  <c r="H1739"/>
  <c r="I1739" s="1"/>
  <c r="H1012"/>
  <c r="I1012" s="1"/>
  <c r="H637"/>
  <c r="I637" s="1"/>
  <c r="H641"/>
  <c r="I641" s="1"/>
  <c r="H2821"/>
  <c r="I2821" s="1"/>
  <c r="H285"/>
  <c r="I285" s="1"/>
  <c r="H1377"/>
  <c r="I1377" s="1"/>
  <c r="H646"/>
  <c r="I646" s="1"/>
  <c r="H1729"/>
  <c r="I1729" s="1"/>
  <c r="H3557"/>
  <c r="I3557" s="1"/>
  <c r="H3558"/>
  <c r="I3558" s="1"/>
  <c r="H2830"/>
  <c r="I2830" s="1"/>
  <c r="H3192"/>
  <c r="I3192" s="1"/>
  <c r="H3544"/>
  <c r="I3544" s="1"/>
  <c r="H2083"/>
  <c r="I2083" s="1"/>
  <c r="H269"/>
  <c r="I269" s="1"/>
  <c r="H1721"/>
  <c r="I1721" s="1"/>
  <c r="H267"/>
  <c r="I267" s="1"/>
  <c r="H2476"/>
  <c r="I2476" s="1"/>
  <c r="H1737"/>
  <c r="I1737" s="1"/>
  <c r="H996"/>
  <c r="I996" s="1"/>
  <c r="H635"/>
  <c r="I635" s="1"/>
  <c r="H3545"/>
  <c r="I3545" s="1"/>
  <c r="H3568"/>
  <c r="I3568" s="1"/>
  <c r="H3197"/>
  <c r="I3197" s="1"/>
  <c r="H3553"/>
  <c r="I3553" s="1"/>
  <c r="H2824"/>
  <c r="I2824" s="1"/>
  <c r="H1002"/>
  <c r="I1002" s="1"/>
  <c r="H1375"/>
  <c r="I1375" s="1"/>
  <c r="H1731"/>
  <c r="I1731" s="1"/>
  <c r="H1010"/>
  <c r="I1010" s="1"/>
  <c r="H2110"/>
  <c r="I2110" s="1"/>
  <c r="H264"/>
  <c r="I264" s="1"/>
  <c r="H1354"/>
  <c r="I1354" s="1"/>
  <c r="H2459"/>
  <c r="I2459" s="1"/>
  <c r="H1369"/>
  <c r="I1369" s="1"/>
  <c r="H3181"/>
  <c r="I3181" s="1"/>
  <c r="H2470"/>
  <c r="I2470" s="1"/>
  <c r="H260"/>
  <c r="I260" s="1"/>
  <c r="H638"/>
  <c r="I638" s="1"/>
  <c r="H276"/>
  <c r="I276" s="1"/>
  <c r="H2818"/>
  <c r="I2818" s="1"/>
  <c r="H623"/>
  <c r="I623" s="1"/>
  <c r="H1722"/>
  <c r="I1722" s="1"/>
  <c r="H3549"/>
  <c r="I3549" s="1"/>
  <c r="H3204"/>
  <c r="I3204" s="1"/>
  <c r="H2448"/>
  <c r="I2448" s="1"/>
  <c r="H1372"/>
  <c r="I1372" s="1"/>
  <c r="H284"/>
  <c r="I284" s="1"/>
  <c r="H2466"/>
  <c r="I2466" s="1"/>
  <c r="H1368"/>
  <c r="I1368" s="1"/>
  <c r="H2834"/>
  <c r="I2834" s="1"/>
  <c r="H2084"/>
  <c r="I2084" s="1"/>
  <c r="H1006"/>
  <c r="I1006" s="1"/>
  <c r="H1719"/>
  <c r="I1719" s="1"/>
  <c r="H1724"/>
  <c r="I1724" s="1"/>
  <c r="H998"/>
  <c r="I998" s="1"/>
  <c r="H2112"/>
  <c r="I2112" s="1"/>
  <c r="H631"/>
  <c r="I631" s="1"/>
  <c r="H2099"/>
  <c r="I2099" s="1"/>
  <c r="H262"/>
  <c r="I262" s="1"/>
  <c r="H3185"/>
  <c r="I3185" s="1"/>
  <c r="H3569"/>
  <c r="I3569" s="1"/>
  <c r="H1379"/>
  <c r="I1379" s="1"/>
  <c r="H2451"/>
  <c r="I2451" s="1"/>
  <c r="H1355"/>
  <c r="I1355" s="1"/>
  <c r="H1374"/>
  <c r="I1374" s="1"/>
  <c r="H266"/>
  <c r="I266" s="1"/>
  <c r="H991"/>
  <c r="I991" s="1"/>
  <c r="H263"/>
  <c r="I263" s="1"/>
  <c r="H270"/>
  <c r="I270" s="1"/>
  <c r="H2106"/>
  <c r="I2106" s="1"/>
  <c r="H999"/>
  <c r="I999" s="1"/>
  <c r="H280"/>
  <c r="I280" s="1"/>
  <c r="H993"/>
  <c r="I993" s="1"/>
  <c r="H3547"/>
  <c r="I3547" s="1"/>
  <c r="H2828"/>
  <c r="I2828" s="1"/>
  <c r="H2475"/>
  <c r="I2475" s="1"/>
  <c r="H1371"/>
  <c r="I1371" s="1"/>
  <c r="H1008"/>
  <c r="I1008" s="1"/>
  <c r="H633"/>
  <c r="I633" s="1"/>
  <c r="H994"/>
  <c r="I994" s="1"/>
  <c r="H3179"/>
  <c r="I3179" s="1"/>
  <c r="H286"/>
  <c r="I286" s="1"/>
  <c r="H990"/>
  <c r="I990" s="1"/>
  <c r="H1365"/>
  <c r="I1365" s="1"/>
  <c r="H3570"/>
  <c r="I3570" s="1"/>
  <c r="H3554"/>
  <c r="I3554" s="1"/>
  <c r="H2833"/>
  <c r="I2833" s="1"/>
  <c r="H1014"/>
  <c r="I1014" s="1"/>
  <c r="H274"/>
  <c r="I274" s="1"/>
  <c r="H643"/>
  <c r="I643" s="1"/>
  <c r="H261"/>
  <c r="I261" s="1"/>
  <c r="H1000"/>
  <c r="I1000" s="1"/>
  <c r="H282"/>
  <c r="I282" s="1"/>
  <c r="H2092"/>
  <c r="I2092" s="1"/>
  <c r="H2832"/>
  <c r="I2832" s="1"/>
  <c r="H3201"/>
  <c r="I3201" s="1"/>
  <c r="H3561"/>
  <c r="I3561" s="1"/>
  <c r="H3206"/>
  <c r="I3206" s="1"/>
  <c r="H2827"/>
  <c r="I2827" s="1"/>
  <c r="H3202"/>
  <c r="I3202" s="1"/>
  <c r="H3208"/>
  <c r="I3208" s="1"/>
  <c r="H334"/>
  <c r="I334" s="1"/>
  <c r="H1796"/>
  <c r="I1796" s="1"/>
  <c r="H686"/>
  <c r="I686" s="1"/>
  <c r="H1437"/>
  <c r="I1437" s="1"/>
  <c r="H701"/>
  <c r="I701" s="1"/>
  <c r="H684"/>
  <c r="I684" s="1"/>
  <c r="H3611"/>
  <c r="I3611" s="1"/>
  <c r="H3261"/>
  <c r="I3261" s="1"/>
  <c r="H3264"/>
  <c r="I3264" s="1"/>
  <c r="H3260"/>
  <c r="I3260" s="1"/>
  <c r="H2530"/>
  <c r="I2530" s="1"/>
  <c r="H3266"/>
  <c r="I3266" s="1"/>
  <c r="H2515"/>
  <c r="I2515" s="1"/>
  <c r="H3250"/>
  <c r="I3250" s="1"/>
  <c r="H2904"/>
  <c r="I2904" s="1"/>
  <c r="H2892"/>
  <c r="I2892" s="1"/>
  <c r="H2880"/>
  <c r="I2880" s="1"/>
  <c r="H3615"/>
  <c r="I3615" s="1"/>
  <c r="H3622"/>
  <c r="I3622" s="1"/>
  <c r="H1436"/>
  <c r="I1436" s="1"/>
  <c r="H2165"/>
  <c r="I2165" s="1"/>
  <c r="H712"/>
  <c r="I712" s="1"/>
  <c r="H1422"/>
  <c r="I1422" s="1"/>
  <c r="H324"/>
  <c r="I324" s="1"/>
  <c r="H687"/>
  <c r="I687" s="1"/>
  <c r="H1418"/>
  <c r="I1418" s="1"/>
  <c r="H1415"/>
  <c r="I1415" s="1"/>
  <c r="H2167"/>
  <c r="I2167" s="1"/>
  <c r="H3619"/>
  <c r="I3619" s="1"/>
  <c r="H3614"/>
  <c r="I3614" s="1"/>
  <c r="H3242"/>
  <c r="I3242" s="1"/>
  <c r="H1786"/>
  <c r="I1786" s="1"/>
  <c r="H327"/>
  <c r="I327" s="1"/>
  <c r="H2538"/>
  <c r="I2538" s="1"/>
  <c r="H1431"/>
  <c r="I1431" s="1"/>
  <c r="H2521"/>
  <c r="I2521" s="1"/>
  <c r="H323"/>
  <c r="I323" s="1"/>
  <c r="H2513"/>
  <c r="I2513" s="1"/>
  <c r="H2171"/>
  <c r="I2171" s="1"/>
  <c r="H2157"/>
  <c r="I2157" s="1"/>
  <c r="H322"/>
  <c r="I322" s="1"/>
  <c r="H1779"/>
  <c r="I1779" s="1"/>
  <c r="H3633"/>
  <c r="I3633" s="1"/>
  <c r="H326"/>
  <c r="I326" s="1"/>
  <c r="H689"/>
  <c r="I689" s="1"/>
  <c r="H1781"/>
  <c r="I1781" s="1"/>
  <c r="H696"/>
  <c r="I696" s="1"/>
  <c r="H340"/>
  <c r="I340" s="1"/>
  <c r="H1433"/>
  <c r="I1433" s="1"/>
  <c r="H1057"/>
  <c r="I1057" s="1"/>
  <c r="H3626"/>
  <c r="I3626" s="1"/>
  <c r="H3243"/>
  <c r="I3243" s="1"/>
  <c r="H3620"/>
  <c r="I3620" s="1"/>
  <c r="H3608"/>
  <c r="I3608" s="1"/>
  <c r="H2527"/>
  <c r="I2527" s="1"/>
  <c r="H2170"/>
  <c r="I2170" s="1"/>
  <c r="H329"/>
  <c r="I329" s="1"/>
  <c r="H1435"/>
  <c r="I1435" s="1"/>
  <c r="H3257"/>
  <c r="I3257" s="1"/>
  <c r="H3258"/>
  <c r="I3258" s="1"/>
  <c r="H2889"/>
  <c r="I2889" s="1"/>
  <c r="H2882"/>
  <c r="I2882" s="1"/>
  <c r="H2878"/>
  <c r="I2878" s="1"/>
  <c r="H2526"/>
  <c r="I2526" s="1"/>
  <c r="H3245"/>
  <c r="I3245" s="1"/>
  <c r="H3612"/>
  <c r="I3612" s="1"/>
  <c r="H2899"/>
  <c r="I2899" s="1"/>
  <c r="H1051"/>
  <c r="I1051" s="1"/>
  <c r="H1783"/>
  <c r="I1783" s="1"/>
  <c r="H321"/>
  <c r="I321" s="1"/>
  <c r="H2144"/>
  <c r="I2144" s="1"/>
  <c r="H2161"/>
  <c r="I2161" s="1"/>
  <c r="H2160"/>
  <c r="I2160" s="1"/>
  <c r="H333"/>
  <c r="I333" s="1"/>
  <c r="H1438"/>
  <c r="I1438" s="1"/>
  <c r="H1782"/>
  <c r="I1782" s="1"/>
  <c r="H1421"/>
  <c r="I1421" s="1"/>
  <c r="H2901"/>
  <c r="I2901" s="1"/>
  <c r="H3605"/>
  <c r="I3605" s="1"/>
  <c r="H347"/>
  <c r="I347" s="1"/>
  <c r="H1807"/>
  <c r="I1807" s="1"/>
  <c r="H2514"/>
  <c r="I2514" s="1"/>
  <c r="H3251"/>
  <c r="I3251" s="1"/>
  <c r="H3252"/>
  <c r="I3252" s="1"/>
  <c r="H3240"/>
  <c r="I3240" s="1"/>
  <c r="H2520"/>
  <c r="I2520" s="1"/>
  <c r="H2902"/>
  <c r="I2902" s="1"/>
  <c r="H2895"/>
  <c r="I2895" s="1"/>
  <c r="H3606"/>
  <c r="I3606" s="1"/>
  <c r="H3269"/>
  <c r="I3269" s="1"/>
  <c r="H2532"/>
  <c r="I2532" s="1"/>
  <c r="H331"/>
  <c r="I331" s="1"/>
  <c r="H1420"/>
  <c r="I1420" s="1"/>
  <c r="H1803"/>
  <c r="I1803" s="1"/>
  <c r="H2152"/>
  <c r="I2152" s="1"/>
  <c r="H1802"/>
  <c r="I1802" s="1"/>
  <c r="H711"/>
  <c r="I711" s="1"/>
  <c r="H1053"/>
  <c r="I1053" s="1"/>
  <c r="H1787"/>
  <c r="I1787" s="1"/>
  <c r="H346"/>
  <c r="I346" s="1"/>
  <c r="H2893"/>
  <c r="I2893" s="1"/>
  <c r="H3263"/>
  <c r="I3263" s="1"/>
  <c r="H2876"/>
  <c r="I2876" s="1"/>
  <c r="H3255"/>
  <c r="I3255" s="1"/>
  <c r="H2891"/>
  <c r="I2891" s="1"/>
  <c r="H3628"/>
  <c r="I3628" s="1"/>
  <c r="H702"/>
  <c r="I702" s="1"/>
  <c r="H3259"/>
  <c r="I3259" s="1"/>
  <c r="H3253"/>
  <c r="I3253" s="1"/>
  <c r="H1805"/>
  <c r="I1805" s="1"/>
  <c r="H2517"/>
  <c r="I2517" s="1"/>
  <c r="H2519"/>
  <c r="I2519" s="1"/>
  <c r="H1059"/>
  <c r="I1059" s="1"/>
  <c r="H1429"/>
  <c r="I1429" s="1"/>
  <c r="H2162"/>
  <c r="I2162" s="1"/>
  <c r="H341"/>
  <c r="I341" s="1"/>
  <c r="H693"/>
  <c r="I693" s="1"/>
  <c r="H339"/>
  <c r="I339" s="1"/>
  <c r="H344"/>
  <c r="I344" s="1"/>
  <c r="H2173"/>
  <c r="I2173" s="1"/>
  <c r="H2166"/>
  <c r="I2166" s="1"/>
  <c r="H1425"/>
  <c r="I1425" s="1"/>
  <c r="H336"/>
  <c r="I336" s="1"/>
  <c r="H710"/>
  <c r="I710" s="1"/>
  <c r="H1793"/>
  <c r="I1793" s="1"/>
  <c r="H330"/>
  <c r="I330" s="1"/>
  <c r="H700"/>
  <c r="I700" s="1"/>
  <c r="H2884"/>
  <c r="I2884" s="1"/>
  <c r="H2903"/>
  <c r="I2903" s="1"/>
  <c r="H2883"/>
  <c r="I2883" s="1"/>
  <c r="H2879"/>
  <c r="I2879" s="1"/>
  <c r="H2898"/>
  <c r="I2898" s="1"/>
  <c r="H1426"/>
  <c r="I1426" s="1"/>
  <c r="H695"/>
  <c r="I695" s="1"/>
  <c r="H1797"/>
  <c r="I1797" s="1"/>
  <c r="H1416"/>
  <c r="I1416" s="1"/>
  <c r="H692"/>
  <c r="I692" s="1"/>
  <c r="H1056"/>
  <c r="I1056" s="1"/>
  <c r="H1791"/>
  <c r="I1791" s="1"/>
  <c r="H318"/>
  <c r="I318" s="1"/>
  <c r="H338"/>
  <c r="I338" s="1"/>
  <c r="H2154"/>
  <c r="I2154" s="1"/>
  <c r="H1063"/>
  <c r="I1063" s="1"/>
  <c r="H2159"/>
  <c r="I2159" s="1"/>
  <c r="H3262"/>
  <c r="I3262" s="1"/>
  <c r="H3241"/>
  <c r="I3241" s="1"/>
  <c r="H2877"/>
  <c r="I2877" s="1"/>
  <c r="H3623"/>
  <c r="I3623" s="1"/>
  <c r="H2509"/>
  <c r="I2509" s="1"/>
  <c r="H3247"/>
  <c r="I3247" s="1"/>
  <c r="H2536"/>
  <c r="I2536" s="1"/>
  <c r="H342"/>
  <c r="I342" s="1"/>
  <c r="H685"/>
  <c r="I685" s="1"/>
  <c r="H2169"/>
  <c r="I2169" s="1"/>
  <c r="H2164"/>
  <c r="I2164" s="1"/>
  <c r="H328"/>
  <c r="I328" s="1"/>
  <c r="H1054"/>
  <c r="I1054" s="1"/>
  <c r="H2146"/>
  <c r="I2146" s="1"/>
  <c r="H1784"/>
  <c r="I1784" s="1"/>
  <c r="H697"/>
  <c r="I697" s="1"/>
  <c r="H1072"/>
  <c r="I1072" s="1"/>
  <c r="H1058"/>
  <c r="I1058" s="1"/>
  <c r="H2875"/>
  <c r="I2875" s="1"/>
  <c r="H3629"/>
  <c r="I3629" s="1"/>
  <c r="H1067"/>
  <c r="I1067" s="1"/>
  <c r="H1440"/>
  <c r="I1440" s="1"/>
  <c r="H1806"/>
  <c r="I1806" s="1"/>
  <c r="H2163"/>
  <c r="I2163" s="1"/>
  <c r="H1434"/>
  <c r="I1434" s="1"/>
  <c r="H1795"/>
  <c r="I1795" s="1"/>
  <c r="H345"/>
  <c r="I345" s="1"/>
  <c r="H1799"/>
  <c r="I1799" s="1"/>
  <c r="H335"/>
  <c r="I335" s="1"/>
  <c r="H2518"/>
  <c r="I2518" s="1"/>
  <c r="H1070"/>
  <c r="I1070" s="1"/>
  <c r="H2148"/>
  <c r="I2148" s="1"/>
  <c r="H3256"/>
  <c r="I3256" s="1"/>
  <c r="H3613"/>
  <c r="I3613" s="1"/>
  <c r="H3249"/>
  <c r="I3249" s="1"/>
  <c r="H1441"/>
  <c r="I1441" s="1"/>
  <c r="H691"/>
  <c r="I691" s="1"/>
  <c r="H2533"/>
  <c r="I2533" s="1"/>
  <c r="H2172"/>
  <c r="I2172" s="1"/>
  <c r="H1065"/>
  <c r="I1065" s="1"/>
  <c r="H2153"/>
  <c r="I2153" s="1"/>
  <c r="H1073"/>
  <c r="I1073" s="1"/>
  <c r="H2150"/>
  <c r="I2150" s="1"/>
  <c r="H1071"/>
  <c r="I1071" s="1"/>
  <c r="H2147"/>
  <c r="I2147" s="1"/>
  <c r="H337"/>
  <c r="I337" s="1"/>
  <c r="H1062"/>
  <c r="I1062" s="1"/>
  <c r="H2512"/>
  <c r="I2512" s="1"/>
  <c r="H688"/>
  <c r="I688" s="1"/>
  <c r="H1423"/>
  <c r="I1423" s="1"/>
  <c r="H2511"/>
  <c r="I2511" s="1"/>
  <c r="H698"/>
  <c r="I698" s="1"/>
  <c r="H690"/>
  <c r="I690" s="1"/>
  <c r="H3607"/>
  <c r="I3607" s="1"/>
  <c r="H2896"/>
  <c r="I2896" s="1"/>
  <c r="H3618"/>
  <c r="I3618" s="1"/>
  <c r="H3627"/>
  <c r="I3627" s="1"/>
  <c r="H2168"/>
  <c r="I2168" s="1"/>
  <c r="H694"/>
  <c r="I694" s="1"/>
  <c r="H1061"/>
  <c r="I1061" s="1"/>
  <c r="H1077"/>
  <c r="I1077" s="1"/>
  <c r="H2537"/>
  <c r="I2537" s="1"/>
  <c r="H2510"/>
  <c r="I2510" s="1"/>
  <c r="H320"/>
  <c r="I320" s="1"/>
  <c r="H1048"/>
  <c r="I1048" s="1"/>
  <c r="H1075"/>
  <c r="I1075" s="1"/>
  <c r="H3268"/>
  <c r="I3268" s="1"/>
  <c r="H3616"/>
  <c r="I3616" s="1"/>
  <c r="H2881"/>
  <c r="I2881" s="1"/>
  <c r="H3632"/>
  <c r="I3632" s="1"/>
  <c r="H705"/>
  <c r="I705" s="1"/>
  <c r="H1055"/>
  <c r="I1055" s="1"/>
  <c r="H1788"/>
  <c r="I1788" s="1"/>
  <c r="H3610"/>
  <c r="I3610" s="1"/>
  <c r="H3617"/>
  <c r="I3617" s="1"/>
  <c r="H2529"/>
  <c r="I2529" s="1"/>
  <c r="H2523"/>
  <c r="I2523" s="1"/>
  <c r="H2888"/>
  <c r="I2888" s="1"/>
  <c r="H1068"/>
  <c r="I1068" s="1"/>
  <c r="H1428"/>
  <c r="I1428" s="1"/>
  <c r="H3621"/>
  <c r="I3621" s="1"/>
  <c r="H3609"/>
  <c r="I3609" s="1"/>
  <c r="H1417"/>
  <c r="I1417" s="1"/>
  <c r="H1427"/>
  <c r="I1427" s="1"/>
  <c r="H332"/>
  <c r="I332" s="1"/>
  <c r="H319"/>
  <c r="I319" s="1"/>
  <c r="H2155"/>
  <c r="I2155" s="1"/>
  <c r="H2145"/>
  <c r="I2145" s="1"/>
  <c r="H2886"/>
  <c r="I2886" s="1"/>
  <c r="H3267"/>
  <c r="I3267" s="1"/>
  <c r="H3624"/>
  <c r="I3624" s="1"/>
  <c r="H1439"/>
  <c r="I1439" s="1"/>
  <c r="H1419"/>
  <c r="I1419" s="1"/>
  <c r="H1430"/>
  <c r="I1430" s="1"/>
  <c r="H2885"/>
  <c r="I2885" s="1"/>
  <c r="H3625"/>
  <c r="I3625" s="1"/>
  <c r="H2156"/>
  <c r="I2156" s="1"/>
  <c r="H1792"/>
  <c r="I1792" s="1"/>
  <c r="H2525"/>
  <c r="I2525" s="1"/>
  <c r="H707"/>
  <c r="I707" s="1"/>
  <c r="H683"/>
  <c r="I683" s="1"/>
  <c r="H2516"/>
  <c r="I2516" s="1"/>
  <c r="H1789"/>
  <c r="I1789" s="1"/>
  <c r="H2535"/>
  <c r="I2535" s="1"/>
  <c r="H1069"/>
  <c r="I1069" s="1"/>
  <c r="H2158"/>
  <c r="I2158" s="1"/>
  <c r="H1064"/>
  <c r="I1064" s="1"/>
  <c r="H1798"/>
  <c r="I1798" s="1"/>
  <c r="H1790"/>
  <c r="I1790" s="1"/>
  <c r="H1060"/>
  <c r="I1060" s="1"/>
  <c r="H1066"/>
  <c r="I1066" s="1"/>
  <c r="H1424"/>
  <c r="I1424" s="1"/>
  <c r="H699"/>
  <c r="I699" s="1"/>
  <c r="H2887"/>
  <c r="I2887" s="1"/>
  <c r="H2522"/>
  <c r="I2522" s="1"/>
  <c r="H1052"/>
  <c r="I1052" s="1"/>
  <c r="H1780"/>
  <c r="I1780" s="1"/>
  <c r="H1794"/>
  <c r="I1794" s="1"/>
  <c r="H706"/>
  <c r="I706" s="1"/>
  <c r="H343"/>
  <c r="I343" s="1"/>
  <c r="H709"/>
  <c r="I709" s="1"/>
  <c r="H2528"/>
  <c r="I2528" s="1"/>
  <c r="H2894"/>
  <c r="I2894" s="1"/>
  <c r="H3631"/>
  <c r="I3631" s="1"/>
  <c r="H3244"/>
  <c r="I3244" s="1"/>
  <c r="H2897"/>
  <c r="I2897" s="1"/>
  <c r="H1074"/>
  <c r="I1074" s="1"/>
  <c r="H1804"/>
  <c r="I1804" s="1"/>
  <c r="H2524"/>
  <c r="I2524" s="1"/>
  <c r="H325"/>
  <c r="I325" s="1"/>
  <c r="H1432"/>
  <c r="I1432" s="1"/>
  <c r="H1443"/>
  <c r="I1443" s="1"/>
  <c r="H2890"/>
  <c r="I2890" s="1"/>
  <c r="H1785"/>
  <c r="I1785" s="1"/>
  <c r="H1808"/>
  <c r="I1808" s="1"/>
  <c r="H1050"/>
  <c r="I1050" s="1"/>
  <c r="H1442"/>
  <c r="I1442" s="1"/>
  <c r="H1801"/>
  <c r="I1801" s="1"/>
  <c r="H2151"/>
  <c r="I2151" s="1"/>
  <c r="H3630"/>
  <c r="I3630" s="1"/>
  <c r="H3248"/>
  <c r="I3248" s="1"/>
  <c r="H1049"/>
  <c r="I1049" s="1"/>
  <c r="H2534"/>
  <c r="I2534" s="1"/>
  <c r="H2531"/>
  <c r="I2531" s="1"/>
  <c r="H708"/>
  <c r="I708" s="1"/>
  <c r="H2149"/>
  <c r="I2149" s="1"/>
  <c r="H703"/>
  <c r="I703" s="1"/>
  <c r="H1414"/>
  <c r="I1414" s="1"/>
  <c r="H2900"/>
  <c r="I2900" s="1"/>
  <c r="H3246"/>
  <c r="I3246" s="1"/>
  <c r="H3254"/>
  <c r="I3254" s="1"/>
  <c r="H704"/>
  <c r="I704" s="1"/>
  <c r="H1076"/>
  <c r="I1076" s="1"/>
  <c r="H1800"/>
  <c r="I1800" s="1"/>
  <c r="H3265"/>
  <c r="I3265" s="1"/>
  <c r="H3634"/>
  <c r="I3634" s="1"/>
  <c r="H3446"/>
  <c r="I3446" s="1"/>
  <c r="H1235"/>
  <c r="I1235" s="1"/>
  <c r="H515"/>
  <c r="I515" s="1"/>
  <c r="H1966"/>
  <c r="I1966" s="1"/>
  <c r="H1609"/>
  <c r="I1609" s="1"/>
  <c r="H1970"/>
  <c r="I1970" s="1"/>
  <c r="H881"/>
  <c r="I881" s="1"/>
  <c r="H134"/>
  <c r="I134" s="1"/>
  <c r="H1621"/>
  <c r="I1621" s="1"/>
  <c r="H518"/>
  <c r="I518" s="1"/>
  <c r="H3445"/>
  <c r="I3445" s="1"/>
  <c r="H3083"/>
  <c r="I3083" s="1"/>
  <c r="H3432"/>
  <c r="I3432" s="1"/>
  <c r="H2710"/>
  <c r="I2710" s="1"/>
  <c r="H2698"/>
  <c r="I2698" s="1"/>
  <c r="H2334"/>
  <c r="I2334" s="1"/>
  <c r="H3070"/>
  <c r="I3070" s="1"/>
  <c r="H2354"/>
  <c r="I2354" s="1"/>
  <c r="H3443"/>
  <c r="I3443" s="1"/>
  <c r="H3421"/>
  <c r="I3421" s="1"/>
  <c r="H1236"/>
  <c r="I1236" s="1"/>
  <c r="H137"/>
  <c r="I137" s="1"/>
  <c r="H1247"/>
  <c r="I1247" s="1"/>
  <c r="H1257"/>
  <c r="I1257" s="1"/>
  <c r="H519"/>
  <c r="I519" s="1"/>
  <c r="H1969"/>
  <c r="I1969" s="1"/>
  <c r="H1968"/>
  <c r="I1968" s="1"/>
  <c r="H3430"/>
  <c r="I3430" s="1"/>
  <c r="H2717"/>
  <c r="I2717" s="1"/>
  <c r="H3435"/>
  <c r="I3435" s="1"/>
  <c r="H3060"/>
  <c r="I3060" s="1"/>
  <c r="H3431"/>
  <c r="I3431" s="1"/>
  <c r="H3447"/>
  <c r="I3447" s="1"/>
  <c r="H2693"/>
  <c r="I2693" s="1"/>
  <c r="H1605"/>
  <c r="I1605" s="1"/>
  <c r="H877"/>
  <c r="I877" s="1"/>
  <c r="H869"/>
  <c r="I869" s="1"/>
  <c r="H135"/>
  <c r="I135" s="1"/>
  <c r="H2350"/>
  <c r="I2350" s="1"/>
  <c r="H2702"/>
  <c r="I2702" s="1"/>
  <c r="H3067"/>
  <c r="I3067" s="1"/>
  <c r="H2709"/>
  <c r="I2709" s="1"/>
  <c r="H511"/>
  <c r="I511" s="1"/>
  <c r="H2335"/>
  <c r="I2335" s="1"/>
  <c r="H1231"/>
  <c r="I1231" s="1"/>
  <c r="H2327"/>
  <c r="I2327" s="1"/>
  <c r="H1259"/>
  <c r="I1259" s="1"/>
  <c r="H1960"/>
  <c r="I1960" s="1"/>
  <c r="H1233"/>
  <c r="I1233" s="1"/>
  <c r="H1985"/>
  <c r="I1985" s="1"/>
  <c r="H1982"/>
  <c r="I1982" s="1"/>
  <c r="H1253"/>
  <c r="I1253" s="1"/>
  <c r="H1613"/>
  <c r="I1613" s="1"/>
  <c r="H157"/>
  <c r="I157" s="1"/>
  <c r="H3422"/>
  <c r="I3422" s="1"/>
  <c r="H3080"/>
  <c r="I3080" s="1"/>
  <c r="H888"/>
  <c r="I888" s="1"/>
  <c r="H1254"/>
  <c r="I1254" s="1"/>
  <c r="H866"/>
  <c r="I866" s="1"/>
  <c r="H522"/>
  <c r="I522" s="1"/>
  <c r="H864"/>
  <c r="I864" s="1"/>
  <c r="H514"/>
  <c r="I514" s="1"/>
  <c r="H2347"/>
  <c r="I2347" s="1"/>
  <c r="H3448"/>
  <c r="I3448" s="1"/>
  <c r="H2711"/>
  <c r="I2711" s="1"/>
  <c r="H3063"/>
  <c r="I3063" s="1"/>
  <c r="H2331"/>
  <c r="I2331" s="1"/>
  <c r="H3426"/>
  <c r="I3426" s="1"/>
  <c r="H2353"/>
  <c r="I2353" s="1"/>
  <c r="H2719"/>
  <c r="I2719" s="1"/>
  <c r="H3086"/>
  <c r="I3086" s="1"/>
  <c r="H1963"/>
  <c r="I1963" s="1"/>
  <c r="H149"/>
  <c r="I149" s="1"/>
  <c r="H1246"/>
  <c r="I1246" s="1"/>
  <c r="H1251"/>
  <c r="I1251" s="1"/>
  <c r="H529"/>
  <c r="I529" s="1"/>
  <c r="H3425"/>
  <c r="I3425" s="1"/>
  <c r="H3061"/>
  <c r="I3061" s="1"/>
  <c r="H138"/>
  <c r="I138" s="1"/>
  <c r="H516"/>
  <c r="I516" s="1"/>
  <c r="H2349"/>
  <c r="I2349" s="1"/>
  <c r="H1625"/>
  <c r="I1625" s="1"/>
  <c r="H893"/>
  <c r="I893" s="1"/>
  <c r="H3078"/>
  <c r="I3078" s="1"/>
  <c r="H1237"/>
  <c r="I1237" s="1"/>
  <c r="H2694"/>
  <c r="I2694" s="1"/>
  <c r="H3438"/>
  <c r="I3438" s="1"/>
  <c r="H2344"/>
  <c r="I2344" s="1"/>
  <c r="H2699"/>
  <c r="I2699" s="1"/>
  <c r="H3442"/>
  <c r="I3442" s="1"/>
  <c r="H1965"/>
  <c r="I1965" s="1"/>
  <c r="H1987"/>
  <c r="I1987" s="1"/>
  <c r="H872"/>
  <c r="I872" s="1"/>
  <c r="H883"/>
  <c r="I883" s="1"/>
  <c r="H1230"/>
  <c r="I1230" s="1"/>
  <c r="H892"/>
  <c r="I892" s="1"/>
  <c r="H2339"/>
  <c r="I2339" s="1"/>
  <c r="H3057"/>
  <c r="I3057" s="1"/>
  <c r="H2330"/>
  <c r="I2330" s="1"/>
  <c r="H2714"/>
  <c r="I2714" s="1"/>
  <c r="H2351"/>
  <c r="I2351" s="1"/>
  <c r="H3077"/>
  <c r="I3077" s="1"/>
  <c r="H3427"/>
  <c r="I3427" s="1"/>
  <c r="H3444"/>
  <c r="I3444" s="1"/>
  <c r="H2337"/>
  <c r="I2337" s="1"/>
  <c r="H876"/>
  <c r="I876" s="1"/>
  <c r="H523"/>
  <c r="I523" s="1"/>
  <c r="H3429"/>
  <c r="I3429" s="1"/>
  <c r="H527"/>
  <c r="I527" s="1"/>
  <c r="H1984"/>
  <c r="I1984" s="1"/>
  <c r="H1250"/>
  <c r="I1250" s="1"/>
  <c r="H3424"/>
  <c r="I3424" s="1"/>
  <c r="H1979"/>
  <c r="I1979" s="1"/>
  <c r="H1255"/>
  <c r="I1255" s="1"/>
  <c r="H868"/>
  <c r="I868" s="1"/>
  <c r="H3434"/>
  <c r="I3434" s="1"/>
  <c r="H2697"/>
  <c r="I2697" s="1"/>
  <c r="H1249"/>
  <c r="I1249" s="1"/>
  <c r="H1601"/>
  <c r="I1601" s="1"/>
  <c r="H525"/>
  <c r="I525" s="1"/>
  <c r="H1973"/>
  <c r="I1973" s="1"/>
  <c r="H1977"/>
  <c r="I1977" s="1"/>
  <c r="H500"/>
  <c r="I500" s="1"/>
  <c r="H2721"/>
  <c r="I2721" s="1"/>
  <c r="H3085"/>
  <c r="I3085" s="1"/>
  <c r="H3437"/>
  <c r="I3437" s="1"/>
  <c r="H3073"/>
  <c r="I3073" s="1"/>
  <c r="H3066"/>
  <c r="I3066" s="1"/>
  <c r="H3441"/>
  <c r="I3441" s="1"/>
  <c r="H3069"/>
  <c r="I3069" s="1"/>
  <c r="H3439"/>
  <c r="I3439" s="1"/>
  <c r="H1980"/>
  <c r="I1980" s="1"/>
  <c r="H1986"/>
  <c r="I1986" s="1"/>
  <c r="H880"/>
  <c r="I880" s="1"/>
  <c r="H499"/>
  <c r="I499" s="1"/>
  <c r="H3423"/>
  <c r="I3423" s="1"/>
  <c r="H3062"/>
  <c r="I3062" s="1"/>
  <c r="H2713"/>
  <c r="I2713" s="1"/>
  <c r="H2706"/>
  <c r="I2706" s="1"/>
  <c r="H3064"/>
  <c r="I3064" s="1"/>
  <c r="H1978"/>
  <c r="I1978" s="1"/>
  <c r="H158"/>
  <c r="I158" s="1"/>
  <c r="H1964"/>
  <c r="I1964" s="1"/>
  <c r="H524"/>
  <c r="I524" s="1"/>
  <c r="H1606"/>
  <c r="I1606" s="1"/>
  <c r="H1604"/>
  <c r="I1604" s="1"/>
  <c r="H1971"/>
  <c r="I1971" s="1"/>
  <c r="H1599"/>
  <c r="I1599" s="1"/>
  <c r="H3059"/>
  <c r="I3059" s="1"/>
  <c r="H2326"/>
  <c r="I2326" s="1"/>
  <c r="H1258"/>
  <c r="I1258" s="1"/>
  <c r="H2720"/>
  <c r="I2720" s="1"/>
  <c r="H1596"/>
  <c r="I1596" s="1"/>
  <c r="H517"/>
  <c r="I517" s="1"/>
  <c r="H508"/>
  <c r="I508" s="1"/>
  <c r="H3074"/>
  <c r="I3074" s="1"/>
  <c r="H3071"/>
  <c r="I3071" s="1"/>
  <c r="H152"/>
  <c r="I152" s="1"/>
  <c r="H867"/>
  <c r="I867" s="1"/>
  <c r="H1618"/>
  <c r="I1618" s="1"/>
  <c r="H147"/>
  <c r="I147" s="1"/>
  <c r="H1252"/>
  <c r="I1252" s="1"/>
  <c r="H163"/>
  <c r="I163" s="1"/>
  <c r="H3449"/>
  <c r="I3449" s="1"/>
  <c r="H513"/>
  <c r="I513" s="1"/>
  <c r="H505"/>
  <c r="I505" s="1"/>
  <c r="H871"/>
  <c r="I871" s="1"/>
  <c r="H1988"/>
  <c r="I1988" s="1"/>
  <c r="H160"/>
  <c r="I160" s="1"/>
  <c r="H144"/>
  <c r="I144" s="1"/>
  <c r="H1622"/>
  <c r="I1622" s="1"/>
  <c r="H2336"/>
  <c r="I2336" s="1"/>
  <c r="H528"/>
  <c r="I528" s="1"/>
  <c r="H1607"/>
  <c r="I1607" s="1"/>
  <c r="H1244"/>
  <c r="I1244" s="1"/>
  <c r="H2346"/>
  <c r="I2346" s="1"/>
  <c r="H3076"/>
  <c r="I3076" s="1"/>
  <c r="H3451"/>
  <c r="I3451" s="1"/>
  <c r="H2718"/>
  <c r="I2718" s="1"/>
  <c r="H1612"/>
  <c r="I1612" s="1"/>
  <c r="H2338"/>
  <c r="I2338" s="1"/>
  <c r="H162"/>
  <c r="I162" s="1"/>
  <c r="H164"/>
  <c r="I164" s="1"/>
  <c r="H865"/>
  <c r="I865" s="1"/>
  <c r="H1256"/>
  <c r="I1256" s="1"/>
  <c r="H504"/>
  <c r="I504" s="1"/>
  <c r="H1961"/>
  <c r="I1961" s="1"/>
  <c r="H2355"/>
  <c r="I2355" s="1"/>
  <c r="H2705"/>
  <c r="I2705" s="1"/>
  <c r="H520"/>
  <c r="I520" s="1"/>
  <c r="H2700"/>
  <c r="I2700" s="1"/>
  <c r="H2333"/>
  <c r="I2333" s="1"/>
  <c r="H3436"/>
  <c r="I3436" s="1"/>
  <c r="H507"/>
  <c r="I507" s="1"/>
  <c r="H2704"/>
  <c r="I2704" s="1"/>
  <c r="H3433"/>
  <c r="I3433" s="1"/>
  <c r="H3440"/>
  <c r="I3440" s="1"/>
  <c r="H1619"/>
  <c r="I1619" s="1"/>
  <c r="H1620"/>
  <c r="I1620" s="1"/>
  <c r="H1976"/>
  <c r="I1976" s="1"/>
  <c r="H875"/>
  <c r="I875" s="1"/>
  <c r="H153"/>
  <c r="I153" s="1"/>
  <c r="H2325"/>
  <c r="I2325" s="1"/>
  <c r="H140"/>
  <c r="I140" s="1"/>
  <c r="H887"/>
  <c r="I887" s="1"/>
  <c r="H1234"/>
  <c r="I1234" s="1"/>
  <c r="H1600"/>
  <c r="I1600" s="1"/>
  <c r="H146"/>
  <c r="I146" s="1"/>
  <c r="H884"/>
  <c r="I884" s="1"/>
  <c r="H521"/>
  <c r="I521" s="1"/>
  <c r="H3072"/>
  <c r="I3072" s="1"/>
  <c r="H3082"/>
  <c r="I3082" s="1"/>
  <c r="H2703"/>
  <c r="I2703" s="1"/>
  <c r="H3081"/>
  <c r="I3081" s="1"/>
  <c r="H1608"/>
  <c r="I1608" s="1"/>
  <c r="H512"/>
  <c r="I512" s="1"/>
  <c r="H1603"/>
  <c r="I1603" s="1"/>
  <c r="H510"/>
  <c r="I510" s="1"/>
  <c r="H1595"/>
  <c r="I1595" s="1"/>
  <c r="H506"/>
  <c r="I506" s="1"/>
  <c r="H155"/>
  <c r="I155" s="1"/>
  <c r="H150"/>
  <c r="I150" s="1"/>
  <c r="H2348"/>
  <c r="I2348" s="1"/>
  <c r="H2332"/>
  <c r="I2332" s="1"/>
  <c r="H143"/>
  <c r="I143" s="1"/>
  <c r="H1615"/>
  <c r="I1615" s="1"/>
  <c r="H1239"/>
  <c r="I1239" s="1"/>
  <c r="H2343"/>
  <c r="I2343" s="1"/>
  <c r="H1975"/>
  <c r="I1975" s="1"/>
  <c r="H1611"/>
  <c r="I1611" s="1"/>
  <c r="H1967"/>
  <c r="I1967" s="1"/>
  <c r="H2692"/>
  <c r="I2692" s="1"/>
  <c r="H890"/>
  <c r="I890" s="1"/>
  <c r="H502"/>
  <c r="I502" s="1"/>
  <c r="H1240"/>
  <c r="I1240" s="1"/>
  <c r="H2712"/>
  <c r="I2712" s="1"/>
  <c r="H1245"/>
  <c r="I1245" s="1"/>
  <c r="H3084"/>
  <c r="I3084" s="1"/>
  <c r="H1243"/>
  <c r="I1243" s="1"/>
  <c r="H1624"/>
  <c r="I1624" s="1"/>
  <c r="H1972"/>
  <c r="I1972" s="1"/>
  <c r="H879"/>
  <c r="I879" s="1"/>
  <c r="H1962"/>
  <c r="I1962" s="1"/>
  <c r="H1990"/>
  <c r="I1990" s="1"/>
  <c r="H156"/>
  <c r="I156" s="1"/>
  <c r="H1616"/>
  <c r="I1616" s="1"/>
  <c r="H145"/>
  <c r="I145" s="1"/>
  <c r="H1232"/>
  <c r="I1232" s="1"/>
  <c r="H874"/>
  <c r="I874" s="1"/>
  <c r="H882"/>
  <c r="I882" s="1"/>
  <c r="H2328"/>
  <c r="I2328" s="1"/>
  <c r="H886"/>
  <c r="I886" s="1"/>
  <c r="H159"/>
  <c r="I159" s="1"/>
  <c r="H141"/>
  <c r="I141" s="1"/>
  <c r="H161"/>
  <c r="I161" s="1"/>
  <c r="H873"/>
  <c r="I873" s="1"/>
  <c r="H501"/>
  <c r="I501" s="1"/>
  <c r="H2329"/>
  <c r="I2329" s="1"/>
  <c r="H891"/>
  <c r="I891" s="1"/>
  <c r="H889"/>
  <c r="I889" s="1"/>
  <c r="H3058"/>
  <c r="I3058" s="1"/>
  <c r="H3450"/>
  <c r="I3450" s="1"/>
  <c r="H1602"/>
  <c r="I1602" s="1"/>
  <c r="H1983"/>
  <c r="I1983" s="1"/>
  <c r="H1981"/>
  <c r="I1981" s="1"/>
  <c r="H1610"/>
  <c r="I1610" s="1"/>
  <c r="H1241"/>
  <c r="I1241" s="1"/>
  <c r="H878"/>
  <c r="I878" s="1"/>
  <c r="H148"/>
  <c r="I148" s="1"/>
  <c r="H2340"/>
  <c r="I2340" s="1"/>
  <c r="H1989"/>
  <c r="I1989" s="1"/>
  <c r="H1242"/>
  <c r="I1242" s="1"/>
  <c r="H1623"/>
  <c r="I1623" s="1"/>
  <c r="H1597"/>
  <c r="I1597" s="1"/>
  <c r="H2707"/>
  <c r="I2707" s="1"/>
  <c r="H3428"/>
  <c r="I3428" s="1"/>
  <c r="H1238"/>
  <c r="I1238" s="1"/>
  <c r="H509"/>
  <c r="I509" s="1"/>
  <c r="H2701"/>
  <c r="I2701" s="1"/>
  <c r="H2716"/>
  <c r="I2716" s="1"/>
  <c r="H139"/>
  <c r="I139" s="1"/>
  <c r="H1614"/>
  <c r="I1614" s="1"/>
  <c r="H3079"/>
  <c r="I3079" s="1"/>
  <c r="H2342"/>
  <c r="I2342" s="1"/>
  <c r="H151"/>
  <c r="I151" s="1"/>
  <c r="H503"/>
  <c r="I503" s="1"/>
  <c r="H2345"/>
  <c r="I2345" s="1"/>
  <c r="H2696"/>
  <c r="I2696" s="1"/>
  <c r="H1974"/>
  <c r="I1974" s="1"/>
  <c r="H3068"/>
  <c r="I3068" s="1"/>
  <c r="H3075"/>
  <c r="I3075" s="1"/>
  <c r="H3065"/>
  <c r="I3065" s="1"/>
  <c r="H3056"/>
  <c r="I3056" s="1"/>
  <c r="H2691"/>
  <c r="I2691" s="1"/>
  <c r="H2695"/>
  <c r="I2695" s="1"/>
  <c r="H2715"/>
  <c r="I2715" s="1"/>
  <c r="H2352"/>
  <c r="I2352" s="1"/>
  <c r="H870"/>
  <c r="I870" s="1"/>
  <c r="H142"/>
  <c r="I142" s="1"/>
  <c r="H526"/>
  <c r="I526" s="1"/>
  <c r="H1260"/>
  <c r="I1260" s="1"/>
  <c r="H136"/>
  <c r="I136" s="1"/>
  <c r="H894"/>
  <c r="I894" s="1"/>
  <c r="H154"/>
  <c r="I154" s="1"/>
  <c r="H1598"/>
  <c r="I1598" s="1"/>
  <c r="H2341"/>
  <c r="I2341" s="1"/>
  <c r="H885"/>
  <c r="I885" s="1"/>
  <c r="H1617"/>
  <c r="I1617" s="1"/>
  <c r="H1248"/>
  <c r="I1248" s="1"/>
  <c r="H2708"/>
  <c r="I2708" s="1"/>
  <c r="H3479"/>
  <c r="I3479" s="1"/>
  <c r="H3092"/>
  <c r="I3092" s="1"/>
  <c r="H899"/>
  <c r="I899" s="1"/>
  <c r="H1993"/>
  <c r="I1993" s="1"/>
  <c r="H1992"/>
  <c r="I1992" s="1"/>
  <c r="H3477"/>
  <c r="I3477" s="1"/>
  <c r="H558"/>
  <c r="I558" s="1"/>
  <c r="H549"/>
  <c r="I549" s="1"/>
  <c r="H1269"/>
  <c r="I1269" s="1"/>
  <c r="H1276"/>
  <c r="I1276" s="1"/>
  <c r="H2359"/>
  <c r="I2359" s="1"/>
  <c r="H3458"/>
  <c r="I3458" s="1"/>
  <c r="H3457"/>
  <c r="I3457" s="1"/>
  <c r="H3452"/>
  <c r="I3452" s="1"/>
  <c r="H3105"/>
  <c r="I3105" s="1"/>
  <c r="H2375"/>
  <c r="I2375" s="1"/>
  <c r="H2733"/>
  <c r="I2733" s="1"/>
  <c r="H3091"/>
  <c r="I3091" s="1"/>
  <c r="H2738"/>
  <c r="I2738" s="1"/>
  <c r="H3474"/>
  <c r="I3474" s="1"/>
  <c r="H173"/>
  <c r="I173" s="1"/>
  <c r="H547"/>
  <c r="I547" s="1"/>
  <c r="H2018"/>
  <c r="I2018" s="1"/>
  <c r="H906"/>
  <c r="I906" s="1"/>
  <c r="H192"/>
  <c r="I192" s="1"/>
  <c r="H1280"/>
  <c r="I1280" s="1"/>
  <c r="H2749"/>
  <c r="I2749" s="1"/>
  <c r="H2741"/>
  <c r="I2741" s="1"/>
  <c r="H2360"/>
  <c r="I2360" s="1"/>
  <c r="H3478"/>
  <c r="I3478" s="1"/>
  <c r="H3476"/>
  <c r="I3476" s="1"/>
  <c r="H3473"/>
  <c r="I3473" s="1"/>
  <c r="H1277"/>
  <c r="I1277" s="1"/>
  <c r="H186"/>
  <c r="I186" s="1"/>
  <c r="H2730"/>
  <c r="I2730" s="1"/>
  <c r="H546"/>
  <c r="I546" s="1"/>
  <c r="H194"/>
  <c r="I194" s="1"/>
  <c r="H1645"/>
  <c r="I1645" s="1"/>
  <c r="H553"/>
  <c r="I553" s="1"/>
  <c r="H3453"/>
  <c r="I3453" s="1"/>
  <c r="H1629"/>
  <c r="I1629" s="1"/>
  <c r="H534"/>
  <c r="I534" s="1"/>
  <c r="H1287"/>
  <c r="I1287" s="1"/>
  <c r="H537"/>
  <c r="I537" s="1"/>
  <c r="H2015"/>
  <c r="I2015" s="1"/>
  <c r="H2374"/>
  <c r="I2374" s="1"/>
  <c r="H2735"/>
  <c r="I2735" s="1"/>
  <c r="H2382"/>
  <c r="I2382" s="1"/>
  <c r="H3467"/>
  <c r="I3467" s="1"/>
  <c r="H188"/>
  <c r="I188" s="1"/>
  <c r="H1998"/>
  <c r="I1998" s="1"/>
  <c r="H555"/>
  <c r="I555" s="1"/>
  <c r="H3459"/>
  <c r="I3459" s="1"/>
  <c r="H2367"/>
  <c r="I2367" s="1"/>
  <c r="H2745"/>
  <c r="I2745" s="1"/>
  <c r="H3098"/>
  <c r="I3098" s="1"/>
  <c r="H2371"/>
  <c r="I2371" s="1"/>
  <c r="H2363"/>
  <c r="I2363" s="1"/>
  <c r="H3096"/>
  <c r="I3096" s="1"/>
  <c r="H193"/>
  <c r="I193" s="1"/>
  <c r="H1285"/>
  <c r="I1285" s="1"/>
  <c r="H905"/>
  <c r="I905" s="1"/>
  <c r="H919"/>
  <c r="I919" s="1"/>
  <c r="H1265"/>
  <c r="I1265" s="1"/>
  <c r="H903"/>
  <c r="I903" s="1"/>
  <c r="H1649"/>
  <c r="I1649" s="1"/>
  <c r="H1995"/>
  <c r="I1995" s="1"/>
  <c r="H1994"/>
  <c r="I1994" s="1"/>
  <c r="H2370"/>
  <c r="I2370" s="1"/>
  <c r="H3107"/>
  <c r="I3107" s="1"/>
  <c r="H3469"/>
  <c r="I3469" s="1"/>
  <c r="H2366"/>
  <c r="I2366" s="1"/>
  <c r="H2384"/>
  <c r="I2384" s="1"/>
  <c r="H2723"/>
  <c r="I2723" s="1"/>
  <c r="H3100"/>
  <c r="I3100" s="1"/>
  <c r="H1637"/>
  <c r="I1637" s="1"/>
  <c r="H2372"/>
  <c r="I2372" s="1"/>
  <c r="H182"/>
  <c r="I182" s="1"/>
  <c r="H536"/>
  <c r="I536" s="1"/>
  <c r="H2747"/>
  <c r="I2747" s="1"/>
  <c r="H2737"/>
  <c r="I2737" s="1"/>
  <c r="H3454"/>
  <c r="I3454" s="1"/>
  <c r="H3461"/>
  <c r="I3461" s="1"/>
  <c r="H2751"/>
  <c r="I2751" s="1"/>
  <c r="H2014"/>
  <c r="I2014" s="1"/>
  <c r="H1268"/>
  <c r="I1268" s="1"/>
  <c r="H922"/>
  <c r="I922" s="1"/>
  <c r="H1261"/>
  <c r="I1261" s="1"/>
  <c r="H556"/>
  <c r="I556" s="1"/>
  <c r="H3087"/>
  <c r="I3087" s="1"/>
  <c r="H3095"/>
  <c r="I3095" s="1"/>
  <c r="H2383"/>
  <c r="I2383" s="1"/>
  <c r="H2729"/>
  <c r="I2729" s="1"/>
  <c r="H3101"/>
  <c r="I3101" s="1"/>
  <c r="H3470"/>
  <c r="I3470" s="1"/>
  <c r="H2742"/>
  <c r="I2742" s="1"/>
  <c r="H2739"/>
  <c r="I2739" s="1"/>
  <c r="H3090"/>
  <c r="I3090" s="1"/>
  <c r="H557"/>
  <c r="I557" s="1"/>
  <c r="H907"/>
  <c r="I907" s="1"/>
  <c r="H2010"/>
  <c r="I2010" s="1"/>
  <c r="H548"/>
  <c r="I548" s="1"/>
  <c r="H3108"/>
  <c r="I3108" s="1"/>
  <c r="H1281"/>
  <c r="I1281" s="1"/>
  <c r="H535"/>
  <c r="I535" s="1"/>
  <c r="H3094"/>
  <c r="I3094" s="1"/>
  <c r="H2016"/>
  <c r="I2016" s="1"/>
  <c r="H545"/>
  <c r="I545" s="1"/>
  <c r="H550"/>
  <c r="I550" s="1"/>
  <c r="H915"/>
  <c r="I915" s="1"/>
  <c r="H552"/>
  <c r="I552" s="1"/>
  <c r="H1641"/>
  <c r="I1641" s="1"/>
  <c r="H911"/>
  <c r="I911" s="1"/>
  <c r="H2000"/>
  <c r="I2000" s="1"/>
  <c r="H3113"/>
  <c r="I3113" s="1"/>
  <c r="H3106"/>
  <c r="I3106" s="1"/>
  <c r="H2731"/>
  <c r="I2731" s="1"/>
  <c r="H3465"/>
  <c r="I3465" s="1"/>
  <c r="H3104"/>
  <c r="I3104" s="1"/>
  <c r="H3456"/>
  <c r="I3456" s="1"/>
  <c r="H2381"/>
  <c r="I2381" s="1"/>
  <c r="H538"/>
  <c r="I538" s="1"/>
  <c r="H2001"/>
  <c r="I2001" s="1"/>
  <c r="H1290"/>
  <c r="I1290" s="1"/>
  <c r="H181"/>
  <c r="I181" s="1"/>
  <c r="H541"/>
  <c r="I541" s="1"/>
  <c r="H1640"/>
  <c r="I1640" s="1"/>
  <c r="H1288"/>
  <c r="I1288" s="1"/>
  <c r="H2364"/>
  <c r="I2364" s="1"/>
  <c r="H909"/>
  <c r="I909" s="1"/>
  <c r="H2746"/>
  <c r="I2746" s="1"/>
  <c r="H2727"/>
  <c r="I2727" s="1"/>
  <c r="H1642"/>
  <c r="I1642" s="1"/>
  <c r="H3455"/>
  <c r="I3455" s="1"/>
  <c r="H1999"/>
  <c r="I1999" s="1"/>
  <c r="H185"/>
  <c r="I185" s="1"/>
  <c r="H2008"/>
  <c r="I2008" s="1"/>
  <c r="H1282"/>
  <c r="I1282" s="1"/>
  <c r="H1275"/>
  <c r="I1275" s="1"/>
  <c r="H2734"/>
  <c r="I2734" s="1"/>
  <c r="H3097"/>
  <c r="I3097" s="1"/>
  <c r="H3468"/>
  <c r="I3468" s="1"/>
  <c r="H3088"/>
  <c r="I3088" s="1"/>
  <c r="H917"/>
  <c r="I917" s="1"/>
  <c r="H1283"/>
  <c r="I1283" s="1"/>
  <c r="H2019"/>
  <c r="I2019" s="1"/>
  <c r="H896"/>
  <c r="I896" s="1"/>
  <c r="H179"/>
  <c r="I179" s="1"/>
  <c r="H2379"/>
  <c r="I2379" s="1"/>
  <c r="H2740"/>
  <c r="I2740" s="1"/>
  <c r="H1262"/>
  <c r="I1262" s="1"/>
  <c r="H1634"/>
  <c r="I1634" s="1"/>
  <c r="H923"/>
  <c r="I923" s="1"/>
  <c r="H1636"/>
  <c r="I1636" s="1"/>
  <c r="H2017"/>
  <c r="I2017" s="1"/>
  <c r="H530"/>
  <c r="I530" s="1"/>
  <c r="H2365"/>
  <c r="I2365" s="1"/>
  <c r="H189"/>
  <c r="I189" s="1"/>
  <c r="H1996"/>
  <c r="I1996" s="1"/>
  <c r="H551"/>
  <c r="I551" s="1"/>
  <c r="H2020"/>
  <c r="I2020" s="1"/>
  <c r="H3111"/>
  <c r="I3111" s="1"/>
  <c r="H174"/>
  <c r="I174" s="1"/>
  <c r="H2373"/>
  <c r="I2373" s="1"/>
  <c r="H924"/>
  <c r="I924" s="1"/>
  <c r="H2377"/>
  <c r="I2377" s="1"/>
  <c r="H897"/>
  <c r="I897" s="1"/>
  <c r="H1655"/>
  <c r="I1655" s="1"/>
  <c r="H2011"/>
  <c r="I2011" s="1"/>
  <c r="H2368"/>
  <c r="I2368" s="1"/>
  <c r="H1628"/>
  <c r="I1628" s="1"/>
  <c r="H898"/>
  <c r="I898" s="1"/>
  <c r="H1651"/>
  <c r="I1651" s="1"/>
  <c r="H895"/>
  <c r="I895" s="1"/>
  <c r="H3464"/>
  <c r="I3464" s="1"/>
  <c r="H3093"/>
  <c r="I3093" s="1"/>
  <c r="H900"/>
  <c r="I900" s="1"/>
  <c r="H914"/>
  <c r="I914" s="1"/>
  <c r="H904"/>
  <c r="I904" s="1"/>
  <c r="H2369"/>
  <c r="I2369" s="1"/>
  <c r="H165"/>
  <c r="I165" s="1"/>
  <c r="H190"/>
  <c r="I190" s="1"/>
  <c r="H170"/>
  <c r="I170" s="1"/>
  <c r="H912"/>
  <c r="I912" s="1"/>
  <c r="H2005"/>
  <c r="I2005" s="1"/>
  <c r="H1997"/>
  <c r="I1997" s="1"/>
  <c r="H3115"/>
  <c r="I3115" s="1"/>
  <c r="H168"/>
  <c r="I168" s="1"/>
  <c r="H176"/>
  <c r="I176" s="1"/>
  <c r="H178"/>
  <c r="I178" s="1"/>
  <c r="H1643"/>
  <c r="I1643" s="1"/>
  <c r="H1652"/>
  <c r="I1652" s="1"/>
  <c r="H3099"/>
  <c r="I3099" s="1"/>
  <c r="H3103"/>
  <c r="I3103" s="1"/>
  <c r="H180"/>
  <c r="I180" s="1"/>
  <c r="H1633"/>
  <c r="I1633" s="1"/>
  <c r="H172"/>
  <c r="I172" s="1"/>
  <c r="H2013"/>
  <c r="I2013" s="1"/>
  <c r="H2006"/>
  <c r="I2006" s="1"/>
  <c r="H1270"/>
  <c r="I1270" s="1"/>
  <c r="H2003"/>
  <c r="I2003" s="1"/>
  <c r="H191"/>
  <c r="I191" s="1"/>
  <c r="H3102"/>
  <c r="I3102" s="1"/>
  <c r="H3471"/>
  <c r="I3471" s="1"/>
  <c r="H2725"/>
  <c r="I2725" s="1"/>
  <c r="H2736"/>
  <c r="I2736" s="1"/>
  <c r="H169"/>
  <c r="I169" s="1"/>
  <c r="H901"/>
  <c r="I901" s="1"/>
  <c r="H2726"/>
  <c r="I2726" s="1"/>
  <c r="H1644"/>
  <c r="I1644" s="1"/>
  <c r="H2743"/>
  <c r="I2743" s="1"/>
  <c r="H2378"/>
  <c r="I2378" s="1"/>
  <c r="H533"/>
  <c r="I533" s="1"/>
  <c r="H2361"/>
  <c r="I2361" s="1"/>
  <c r="H3109"/>
  <c r="I3109" s="1"/>
  <c r="H3460"/>
  <c r="I3460" s="1"/>
  <c r="H2357"/>
  <c r="I2357" s="1"/>
  <c r="H1267"/>
  <c r="I1267" s="1"/>
  <c r="H175"/>
  <c r="I175" s="1"/>
  <c r="H2744"/>
  <c r="I2744" s="1"/>
  <c r="H2380"/>
  <c r="I2380" s="1"/>
  <c r="H1286"/>
  <c r="I1286" s="1"/>
  <c r="H1263"/>
  <c r="I1263" s="1"/>
  <c r="H539"/>
  <c r="I539" s="1"/>
  <c r="H1639"/>
  <c r="I1639" s="1"/>
  <c r="H167"/>
  <c r="I167" s="1"/>
  <c r="H916"/>
  <c r="I916" s="1"/>
  <c r="H2362"/>
  <c r="I2362" s="1"/>
  <c r="H166"/>
  <c r="I166" s="1"/>
  <c r="H2376"/>
  <c r="I2376" s="1"/>
  <c r="H2358"/>
  <c r="I2358" s="1"/>
  <c r="H3114"/>
  <c r="I3114" s="1"/>
  <c r="H3472"/>
  <c r="I3472" s="1"/>
  <c r="H1272"/>
  <c r="I1272" s="1"/>
  <c r="H1630"/>
  <c r="I1630" s="1"/>
  <c r="H918"/>
  <c r="I918" s="1"/>
  <c r="H559"/>
  <c r="I559" s="1"/>
  <c r="H2007"/>
  <c r="I2007" s="1"/>
  <c r="H1274"/>
  <c r="I1274" s="1"/>
  <c r="H1991"/>
  <c r="I1991" s="1"/>
  <c r="H3481"/>
  <c r="I3481" s="1"/>
  <c r="H2732"/>
  <c r="I2732" s="1"/>
  <c r="H3475"/>
  <c r="I3475" s="1"/>
  <c r="H1278"/>
  <c r="I1278" s="1"/>
  <c r="H1273"/>
  <c r="I1273" s="1"/>
  <c r="H1648"/>
  <c r="I1648" s="1"/>
  <c r="H177"/>
  <c r="I177" s="1"/>
  <c r="H1279"/>
  <c r="I1279" s="1"/>
  <c r="H2004"/>
  <c r="I2004" s="1"/>
  <c r="H542"/>
  <c r="I542" s="1"/>
  <c r="H531"/>
  <c r="I531" s="1"/>
  <c r="H921"/>
  <c r="I921" s="1"/>
  <c r="H544"/>
  <c r="I544" s="1"/>
  <c r="H1284"/>
  <c r="I1284" s="1"/>
  <c r="H1646"/>
  <c r="I1646" s="1"/>
  <c r="H1626"/>
  <c r="I1626" s="1"/>
  <c r="H1266"/>
  <c r="I1266" s="1"/>
  <c r="H3110"/>
  <c r="I3110" s="1"/>
  <c r="H1650"/>
  <c r="I1650" s="1"/>
  <c r="H532"/>
  <c r="I532" s="1"/>
  <c r="H908"/>
  <c r="I908" s="1"/>
  <c r="H1638"/>
  <c r="I1638" s="1"/>
  <c r="H1635"/>
  <c r="I1635" s="1"/>
  <c r="H1264"/>
  <c r="I1264" s="1"/>
  <c r="H920"/>
  <c r="I920" s="1"/>
  <c r="H1271"/>
  <c r="I1271" s="1"/>
  <c r="H3480"/>
  <c r="I3480" s="1"/>
  <c r="H3466"/>
  <c r="I3466" s="1"/>
  <c r="H1653"/>
  <c r="I1653" s="1"/>
  <c r="H540"/>
  <c r="I540" s="1"/>
  <c r="H2728"/>
  <c r="I2728" s="1"/>
  <c r="H2012"/>
  <c r="I2012" s="1"/>
  <c r="H183"/>
  <c r="I183" s="1"/>
  <c r="H2356"/>
  <c r="I2356" s="1"/>
  <c r="H2385"/>
  <c r="I2385" s="1"/>
  <c r="H2748"/>
  <c r="I2748" s="1"/>
  <c r="H2009"/>
  <c r="I2009" s="1"/>
  <c r="H1631"/>
  <c r="I1631" s="1"/>
  <c r="H1647"/>
  <c r="I1647" s="1"/>
  <c r="H2750"/>
  <c r="I2750" s="1"/>
  <c r="H2724"/>
  <c r="I2724" s="1"/>
  <c r="H2722"/>
  <c r="I2722" s="1"/>
  <c r="H902"/>
  <c r="I902" s="1"/>
  <c r="H1632"/>
  <c r="I1632" s="1"/>
  <c r="H910"/>
  <c r="I910" s="1"/>
  <c r="H187"/>
  <c r="I187" s="1"/>
  <c r="H171"/>
  <c r="I171" s="1"/>
  <c r="H913"/>
  <c r="I913" s="1"/>
  <c r="H543"/>
  <c r="I543" s="1"/>
  <c r="H2002"/>
  <c r="I2002" s="1"/>
  <c r="H1654"/>
  <c r="I1654" s="1"/>
  <c r="H1627"/>
  <c r="I1627" s="1"/>
  <c r="H184"/>
  <c r="I184" s="1"/>
  <c r="H554"/>
  <c r="I554" s="1"/>
  <c r="H1289"/>
  <c r="I1289" s="1"/>
  <c r="H3116"/>
  <c r="I3116" s="1"/>
  <c r="H3112"/>
  <c r="I3112" s="1"/>
  <c r="H3089"/>
  <c r="I3089" s="1"/>
  <c r="H3462"/>
  <c r="I3462" s="1"/>
  <c r="H3463"/>
  <c r="I3463" s="1"/>
  <c r="H2143"/>
  <c r="I2143" s="1"/>
  <c r="H314"/>
  <c r="I314" s="1"/>
  <c r="H2125"/>
  <c r="I2125" s="1"/>
  <c r="H3210"/>
  <c r="I3210" s="1"/>
  <c r="H1404"/>
  <c r="I1404" s="1"/>
  <c r="H297"/>
  <c r="I297" s="1"/>
  <c r="H1761"/>
  <c r="I1761" s="1"/>
  <c r="H3212"/>
  <c r="I3212" s="1"/>
  <c r="H2847"/>
  <c r="I2847" s="1"/>
  <c r="H3229"/>
  <c r="I3229" s="1"/>
  <c r="H3583"/>
  <c r="I3583" s="1"/>
  <c r="H299"/>
  <c r="I299" s="1"/>
  <c r="H2137"/>
  <c r="I2137" s="1"/>
  <c r="H2142"/>
  <c r="I2142" s="1"/>
  <c r="H665"/>
  <c r="I665" s="1"/>
  <c r="H304"/>
  <c r="I304" s="1"/>
  <c r="H1398"/>
  <c r="I1398" s="1"/>
  <c r="H660"/>
  <c r="I660" s="1"/>
  <c r="H2126"/>
  <c r="I2126" s="1"/>
  <c r="H3595"/>
  <c r="I3595" s="1"/>
  <c r="H3223"/>
  <c r="I3223" s="1"/>
  <c r="H2116"/>
  <c r="I2116" s="1"/>
  <c r="H1411"/>
  <c r="I1411" s="1"/>
  <c r="H301"/>
  <c r="I301" s="1"/>
  <c r="H3228"/>
  <c r="I3228" s="1"/>
  <c r="H2873"/>
  <c r="I2873" s="1"/>
  <c r="H1405"/>
  <c r="I1405" s="1"/>
  <c r="H2500"/>
  <c r="I2500" s="1"/>
  <c r="H2494"/>
  <c r="I2494" s="1"/>
  <c r="H2493"/>
  <c r="I2493" s="1"/>
  <c r="H1756"/>
  <c r="I1756" s="1"/>
  <c r="H2490"/>
  <c r="I2490" s="1"/>
  <c r="H2130"/>
  <c r="I2130" s="1"/>
  <c r="H295"/>
  <c r="I295" s="1"/>
  <c r="H1036"/>
  <c r="I1036" s="1"/>
  <c r="H1384"/>
  <c r="I1384" s="1"/>
  <c r="H663"/>
  <c r="I663" s="1"/>
  <c r="H672"/>
  <c r="I672" s="1"/>
  <c r="H1028"/>
  <c r="I1028" s="1"/>
  <c r="H1394"/>
  <c r="I1394" s="1"/>
  <c r="H652"/>
  <c r="I652" s="1"/>
  <c r="H1750"/>
  <c r="I1750" s="1"/>
  <c r="H2865"/>
  <c r="I2865" s="1"/>
  <c r="H3577"/>
  <c r="I3577" s="1"/>
  <c r="H3579"/>
  <c r="I3579" s="1"/>
  <c r="H307"/>
  <c r="I307" s="1"/>
  <c r="H1045"/>
  <c r="I1045" s="1"/>
  <c r="H1388"/>
  <c r="I1388" s="1"/>
  <c r="H667"/>
  <c r="I667" s="1"/>
  <c r="H298"/>
  <c r="I298" s="1"/>
  <c r="H1392"/>
  <c r="I1392" s="1"/>
  <c r="H674"/>
  <c r="I674" s="1"/>
  <c r="H1763"/>
  <c r="I1763" s="1"/>
  <c r="H2870"/>
  <c r="I2870" s="1"/>
  <c r="H2864"/>
  <c r="I2864" s="1"/>
  <c r="H653"/>
  <c r="I653" s="1"/>
  <c r="H312"/>
  <c r="I312" s="1"/>
  <c r="H1387"/>
  <c r="I1387" s="1"/>
  <c r="H1402"/>
  <c r="I1402" s="1"/>
  <c r="H1755"/>
  <c r="I1755" s="1"/>
  <c r="H1023"/>
  <c r="I1023" s="1"/>
  <c r="H661"/>
  <c r="I661" s="1"/>
  <c r="H676"/>
  <c r="I676" s="1"/>
  <c r="H2856"/>
  <c r="I2856" s="1"/>
  <c r="H2844"/>
  <c r="I2844" s="1"/>
  <c r="H2485"/>
  <c r="I2485" s="1"/>
  <c r="H2848"/>
  <c r="I2848" s="1"/>
  <c r="H3234"/>
  <c r="I3234" s="1"/>
  <c r="H1042"/>
  <c r="I1042" s="1"/>
  <c r="H2486"/>
  <c r="I2486" s="1"/>
  <c r="H1047"/>
  <c r="I1047" s="1"/>
  <c r="H668"/>
  <c r="I668" s="1"/>
  <c r="H3597"/>
  <c r="I3597" s="1"/>
  <c r="H1040"/>
  <c r="I1040" s="1"/>
  <c r="H2495"/>
  <c r="I2495" s="1"/>
  <c r="H2492"/>
  <c r="I2492" s="1"/>
  <c r="H3590"/>
  <c r="I3590" s="1"/>
  <c r="H3591"/>
  <c r="I3591" s="1"/>
  <c r="H3218"/>
  <c r="I3218" s="1"/>
  <c r="H3217"/>
  <c r="I3217" s="1"/>
  <c r="H2845"/>
  <c r="I2845" s="1"/>
  <c r="H2858"/>
  <c r="I2858" s="1"/>
  <c r="H2497"/>
  <c r="I2497" s="1"/>
  <c r="H2503"/>
  <c r="I2503" s="1"/>
  <c r="H3209"/>
  <c r="I3209" s="1"/>
  <c r="H2866"/>
  <c r="I2866" s="1"/>
  <c r="H3599"/>
  <c r="I3599" s="1"/>
  <c r="H3574"/>
  <c r="I3574" s="1"/>
  <c r="H3211"/>
  <c r="I3211" s="1"/>
  <c r="H3230"/>
  <c r="I3230" s="1"/>
  <c r="H2121"/>
  <c r="I2121" s="1"/>
  <c r="H673"/>
  <c r="I673" s="1"/>
  <c r="H2140"/>
  <c r="I2140" s="1"/>
  <c r="H300"/>
  <c r="I300" s="1"/>
  <c r="H1039"/>
  <c r="I1039" s="1"/>
  <c r="H682"/>
  <c r="I682" s="1"/>
  <c r="H3587"/>
  <c r="I3587" s="1"/>
  <c r="H1043"/>
  <c r="I1043" s="1"/>
  <c r="H2489"/>
  <c r="I2489" s="1"/>
  <c r="H2481"/>
  <c r="I2481" s="1"/>
  <c r="H3235"/>
  <c r="I3235" s="1"/>
  <c r="H3586"/>
  <c r="I3586" s="1"/>
  <c r="H3580"/>
  <c r="I3580" s="1"/>
  <c r="H2862"/>
  <c r="I2862" s="1"/>
  <c r="H3237"/>
  <c r="I3237" s="1"/>
  <c r="H1031"/>
  <c r="I1031" s="1"/>
  <c r="H1041"/>
  <c r="I1041" s="1"/>
  <c r="H2139"/>
  <c r="I2139" s="1"/>
  <c r="H1396"/>
  <c r="I1396" s="1"/>
  <c r="H1385"/>
  <c r="I1385" s="1"/>
  <c r="H1390"/>
  <c r="I1390" s="1"/>
  <c r="H670"/>
  <c r="I670" s="1"/>
  <c r="H290"/>
  <c r="I290" s="1"/>
  <c r="H1754"/>
  <c r="I1754" s="1"/>
  <c r="H309"/>
  <c r="I309" s="1"/>
  <c r="H1760"/>
  <c r="I1760" s="1"/>
  <c r="H1395"/>
  <c r="I1395" s="1"/>
  <c r="H291"/>
  <c r="I291" s="1"/>
  <c r="H1764"/>
  <c r="I1764" s="1"/>
  <c r="H1752"/>
  <c r="I1752" s="1"/>
  <c r="H1044"/>
  <c r="I1044" s="1"/>
  <c r="H1759"/>
  <c r="I1759" s="1"/>
  <c r="H302"/>
  <c r="I302" s="1"/>
  <c r="H3225"/>
  <c r="I3225" s="1"/>
  <c r="H2861"/>
  <c r="I2861" s="1"/>
  <c r="H3575"/>
  <c r="I3575" s="1"/>
  <c r="H3239"/>
  <c r="I3239" s="1"/>
  <c r="H3582"/>
  <c r="I3582" s="1"/>
  <c r="H1770"/>
  <c r="I1770" s="1"/>
  <c r="H1768"/>
  <c r="I1768" s="1"/>
  <c r="H303"/>
  <c r="I303" s="1"/>
  <c r="H313"/>
  <c r="I313" s="1"/>
  <c r="H1765"/>
  <c r="I1765" s="1"/>
  <c r="H1025"/>
  <c r="I1025" s="1"/>
  <c r="H317"/>
  <c r="I317" s="1"/>
  <c r="H1758"/>
  <c r="I1758" s="1"/>
  <c r="H1403"/>
  <c r="I1403" s="1"/>
  <c r="H315"/>
  <c r="I315" s="1"/>
  <c r="H3233"/>
  <c r="I3233" s="1"/>
  <c r="H2506"/>
  <c r="I2506" s="1"/>
  <c r="H2501"/>
  <c r="I2501" s="1"/>
  <c r="H3221"/>
  <c r="I3221" s="1"/>
  <c r="H1775"/>
  <c r="I1775" s="1"/>
  <c r="H306"/>
  <c r="I306" s="1"/>
  <c r="H675"/>
  <c r="I675" s="1"/>
  <c r="H310"/>
  <c r="I310" s="1"/>
  <c r="H2113"/>
  <c r="I2113" s="1"/>
  <c r="H662"/>
  <c r="I662" s="1"/>
  <c r="H2122"/>
  <c r="I2122" s="1"/>
  <c r="H311"/>
  <c r="I311" s="1"/>
  <c r="H2505"/>
  <c r="I2505" s="1"/>
  <c r="H3594"/>
  <c r="I3594" s="1"/>
  <c r="H3588"/>
  <c r="I3588" s="1"/>
  <c r="H3213"/>
  <c r="I3213" s="1"/>
  <c r="H2871"/>
  <c r="I2871" s="1"/>
  <c r="H3576"/>
  <c r="I3576" s="1"/>
  <c r="H1046"/>
  <c r="I1046" s="1"/>
  <c r="H1774"/>
  <c r="I1774" s="1"/>
  <c r="H287"/>
  <c r="I287" s="1"/>
  <c r="H1749"/>
  <c r="I1749" s="1"/>
  <c r="H293"/>
  <c r="I293" s="1"/>
  <c r="H1035"/>
  <c r="I1035" s="1"/>
  <c r="H2117"/>
  <c r="I2117" s="1"/>
  <c r="H664"/>
  <c r="I664" s="1"/>
  <c r="H1399"/>
  <c r="I1399" s="1"/>
  <c r="H3585"/>
  <c r="I3585" s="1"/>
  <c r="H1412"/>
  <c r="I1412" s="1"/>
  <c r="H680"/>
  <c r="I680" s="1"/>
  <c r="H2131"/>
  <c r="I2131" s="1"/>
  <c r="H2480"/>
  <c r="I2480" s="1"/>
  <c r="H2118"/>
  <c r="I2118" s="1"/>
  <c r="H2859"/>
  <c r="I2859" s="1"/>
  <c r="H2874"/>
  <c r="I2874" s="1"/>
  <c r="H3214"/>
  <c r="I3214" s="1"/>
  <c r="H678"/>
  <c r="I678" s="1"/>
  <c r="H669"/>
  <c r="I669" s="1"/>
  <c r="H294"/>
  <c r="I294" s="1"/>
  <c r="H658"/>
  <c r="I658" s="1"/>
  <c r="H2128"/>
  <c r="I2128" s="1"/>
  <c r="H1406"/>
  <c r="I1406" s="1"/>
  <c r="H2129"/>
  <c r="I2129" s="1"/>
  <c r="H1037"/>
  <c r="I1037" s="1"/>
  <c r="H1030"/>
  <c r="I1030" s="1"/>
  <c r="H2482"/>
  <c r="I2482" s="1"/>
  <c r="H1767"/>
  <c r="I1767" s="1"/>
  <c r="H2115"/>
  <c r="I2115" s="1"/>
  <c r="H2136"/>
  <c r="I2136" s="1"/>
  <c r="H296"/>
  <c r="I296" s="1"/>
  <c r="H656"/>
  <c r="I656" s="1"/>
  <c r="H3581"/>
  <c r="I3581" s="1"/>
  <c r="H3592"/>
  <c r="I3592" s="1"/>
  <c r="H2479"/>
  <c r="I2479" s="1"/>
  <c r="H1769"/>
  <c r="I1769" s="1"/>
  <c r="H2124"/>
  <c r="I2124" s="1"/>
  <c r="H2483"/>
  <c r="I2483" s="1"/>
  <c r="H2141"/>
  <c r="I2141" s="1"/>
  <c r="H1386"/>
  <c r="I1386" s="1"/>
  <c r="H2114"/>
  <c r="I2114" s="1"/>
  <c r="H1021"/>
  <c r="I1021" s="1"/>
  <c r="H2133"/>
  <c r="I2133" s="1"/>
  <c r="H2478"/>
  <c r="I2478" s="1"/>
  <c r="H3224"/>
  <c r="I3224" s="1"/>
  <c r="H3600"/>
  <c r="I3600" s="1"/>
  <c r="H3216"/>
  <c r="I3216" s="1"/>
  <c r="H2872"/>
  <c r="I2872" s="1"/>
  <c r="H2855"/>
  <c r="I2855" s="1"/>
  <c r="H3215"/>
  <c r="I3215" s="1"/>
  <c r="H1766"/>
  <c r="I1766" s="1"/>
  <c r="H1778"/>
  <c r="I1778" s="1"/>
  <c r="H1022"/>
  <c r="I1022" s="1"/>
  <c r="H2502"/>
  <c r="I2502" s="1"/>
  <c r="H2850"/>
  <c r="I2850" s="1"/>
  <c r="H2123"/>
  <c r="I2123" s="1"/>
  <c r="H3232"/>
  <c r="I3232" s="1"/>
  <c r="H3236"/>
  <c r="I3236" s="1"/>
  <c r="H3584"/>
  <c r="I3584" s="1"/>
  <c r="H3603"/>
  <c r="I3603" s="1"/>
  <c r="H3596"/>
  <c r="I3596" s="1"/>
  <c r="H2867"/>
  <c r="I2867" s="1"/>
  <c r="H2853"/>
  <c r="I2853" s="1"/>
  <c r="H1038"/>
  <c r="I1038" s="1"/>
  <c r="H2132"/>
  <c r="I2132" s="1"/>
  <c r="H1757"/>
  <c r="I1757" s="1"/>
  <c r="H288"/>
  <c r="I288" s="1"/>
  <c r="H2134"/>
  <c r="I2134" s="1"/>
  <c r="H3578"/>
  <c r="I3578" s="1"/>
  <c r="H3227"/>
  <c r="I3227" s="1"/>
  <c r="H3222"/>
  <c r="I3222" s="1"/>
  <c r="H2869"/>
  <c r="I2869" s="1"/>
  <c r="H3231"/>
  <c r="I3231" s="1"/>
  <c r="H2488"/>
  <c r="I2488" s="1"/>
  <c r="H1020"/>
  <c r="I1020" s="1"/>
  <c r="H671"/>
  <c r="I671" s="1"/>
  <c r="H1777"/>
  <c r="I1777" s="1"/>
  <c r="H3602"/>
  <c r="I3602" s="1"/>
  <c r="H289"/>
  <c r="I289" s="1"/>
  <c r="H1748"/>
  <c r="I1748" s="1"/>
  <c r="H1017"/>
  <c r="I1017" s="1"/>
  <c r="H2127"/>
  <c r="I2127" s="1"/>
  <c r="H3598"/>
  <c r="I3598" s="1"/>
  <c r="H308"/>
  <c r="I308" s="1"/>
  <c r="H1409"/>
  <c r="I1409" s="1"/>
  <c r="H677"/>
  <c r="I677" s="1"/>
  <c r="H1413"/>
  <c r="I1413" s="1"/>
  <c r="H1034"/>
  <c r="I1034" s="1"/>
  <c r="H2499"/>
  <c r="I2499" s="1"/>
  <c r="H2863"/>
  <c r="I2863" s="1"/>
  <c r="H316"/>
  <c r="I316" s="1"/>
  <c r="H1019"/>
  <c r="I1019" s="1"/>
  <c r="H1753"/>
  <c r="I1753" s="1"/>
  <c r="H666"/>
  <c r="I666" s="1"/>
  <c r="H1407"/>
  <c r="I1407" s="1"/>
  <c r="H1389"/>
  <c r="I1389" s="1"/>
  <c r="H1033"/>
  <c r="I1033" s="1"/>
  <c r="H2507"/>
  <c r="I2507" s="1"/>
  <c r="H1776"/>
  <c r="I1776" s="1"/>
  <c r="H1391"/>
  <c r="I1391" s="1"/>
  <c r="H2496"/>
  <c r="I2496" s="1"/>
  <c r="H1772"/>
  <c r="I1772" s="1"/>
  <c r="H1400"/>
  <c r="I1400" s="1"/>
  <c r="H1408"/>
  <c r="I1408" s="1"/>
  <c r="H2860"/>
  <c r="I2860" s="1"/>
  <c r="H2846"/>
  <c r="I2846" s="1"/>
  <c r="H2854"/>
  <c r="I2854" s="1"/>
  <c r="H3238"/>
  <c r="I3238" s="1"/>
  <c r="H659"/>
  <c r="I659" s="1"/>
  <c r="H292"/>
  <c r="I292" s="1"/>
  <c r="H1410"/>
  <c r="I1410" s="1"/>
  <c r="H2504"/>
  <c r="I2504" s="1"/>
  <c r="H657"/>
  <c r="I657" s="1"/>
  <c r="H2491"/>
  <c r="I2491" s="1"/>
  <c r="H1383"/>
  <c r="I1383" s="1"/>
  <c r="H1026"/>
  <c r="I1026" s="1"/>
  <c r="H1027"/>
  <c r="I1027" s="1"/>
  <c r="H2119"/>
  <c r="I2119" s="1"/>
  <c r="H1032"/>
  <c r="I1032" s="1"/>
  <c r="H1024"/>
  <c r="I1024" s="1"/>
  <c r="H2498"/>
  <c r="I2498" s="1"/>
  <c r="H2135"/>
  <c r="I2135" s="1"/>
  <c r="H3219"/>
  <c r="I3219" s="1"/>
  <c r="H2857"/>
  <c r="I2857" s="1"/>
  <c r="H2487"/>
  <c r="I2487" s="1"/>
  <c r="H1773"/>
  <c r="I1773" s="1"/>
  <c r="H1018"/>
  <c r="I1018" s="1"/>
  <c r="H654"/>
  <c r="I654" s="1"/>
  <c r="H1393"/>
  <c r="I1393" s="1"/>
  <c r="H1771"/>
  <c r="I1771" s="1"/>
  <c r="H2508"/>
  <c r="I2508" s="1"/>
  <c r="H3220"/>
  <c r="I3220" s="1"/>
  <c r="H1751"/>
  <c r="I1751" s="1"/>
  <c r="H2120"/>
  <c r="I2120" s="1"/>
  <c r="H655"/>
  <c r="I655" s="1"/>
  <c r="H3589"/>
  <c r="I3589" s="1"/>
  <c r="H3604"/>
  <c r="I3604" s="1"/>
  <c r="H2849"/>
  <c r="I2849" s="1"/>
  <c r="H3593"/>
  <c r="I3593" s="1"/>
  <c r="H2852"/>
  <c r="I2852" s="1"/>
  <c r="H2851"/>
  <c r="I2851" s="1"/>
  <c r="H1401"/>
  <c r="I1401" s="1"/>
  <c r="H2138"/>
  <c r="I2138" s="1"/>
  <c r="H305"/>
  <c r="I305" s="1"/>
  <c r="H679"/>
  <c r="I679" s="1"/>
  <c r="H2484"/>
  <c r="I2484" s="1"/>
  <c r="H681"/>
  <c r="I681" s="1"/>
  <c r="H1397"/>
  <c r="I1397" s="1"/>
  <c r="H1029"/>
  <c r="I1029" s="1"/>
  <c r="H1762"/>
  <c r="I1762" s="1"/>
  <c r="H2868"/>
  <c r="I2868" s="1"/>
  <c r="H3226"/>
  <c r="I3226" s="1"/>
  <c r="H3601"/>
  <c r="I3601" s="1"/>
  <c r="H3537"/>
  <c r="I3537" s="1"/>
  <c r="H2439"/>
  <c r="I2439" s="1"/>
  <c r="H2788"/>
  <c r="I2788" s="1"/>
  <c r="H1346"/>
  <c r="I1346" s="1"/>
  <c r="H1347"/>
  <c r="I1347" s="1"/>
  <c r="H621"/>
  <c r="I621" s="1"/>
  <c r="H614"/>
  <c r="I614" s="1"/>
  <c r="H3153"/>
  <c r="I3153" s="1"/>
  <c r="H3150"/>
  <c r="I3150" s="1"/>
  <c r="H3159"/>
  <c r="I3159" s="1"/>
  <c r="H2418"/>
  <c r="I2418" s="1"/>
  <c r="H2813"/>
  <c r="I2813" s="1"/>
  <c r="H3523"/>
  <c r="I3523" s="1"/>
  <c r="H2784"/>
  <c r="I2784" s="1"/>
  <c r="H2428"/>
  <c r="I2428" s="1"/>
  <c r="H611"/>
  <c r="I611" s="1"/>
  <c r="H226"/>
  <c r="I226" s="1"/>
  <c r="H231"/>
  <c r="I231" s="1"/>
  <c r="H599"/>
  <c r="I599" s="1"/>
  <c r="H3542"/>
  <c r="I3542" s="1"/>
  <c r="H2431"/>
  <c r="I2431" s="1"/>
  <c r="H3530"/>
  <c r="I3530" s="1"/>
  <c r="H2436"/>
  <c r="I2436" s="1"/>
  <c r="H3532"/>
  <c r="I3532" s="1"/>
  <c r="H2810"/>
  <c r="I2810" s="1"/>
  <c r="H3513"/>
  <c r="I3513" s="1"/>
  <c r="H2792"/>
  <c r="I2792" s="1"/>
  <c r="H1334"/>
  <c r="I1334" s="1"/>
  <c r="H1335"/>
  <c r="I1335" s="1"/>
  <c r="H2082"/>
  <c r="I2082" s="1"/>
  <c r="H1331"/>
  <c r="I1331" s="1"/>
  <c r="H616"/>
  <c r="I616" s="1"/>
  <c r="H1694"/>
  <c r="I1694" s="1"/>
  <c r="H965"/>
  <c r="I965" s="1"/>
  <c r="H2065"/>
  <c r="I2065" s="1"/>
  <c r="H2073"/>
  <c r="I2073" s="1"/>
  <c r="H2069"/>
  <c r="I2069" s="1"/>
  <c r="H3517"/>
  <c r="I3517" s="1"/>
  <c r="H2432"/>
  <c r="I2432" s="1"/>
  <c r="H975"/>
  <c r="I975" s="1"/>
  <c r="H1339"/>
  <c r="I1339" s="1"/>
  <c r="H963"/>
  <c r="I963" s="1"/>
  <c r="H592"/>
  <c r="I592" s="1"/>
  <c r="H1342"/>
  <c r="I1342" s="1"/>
  <c r="H1352"/>
  <c r="I1352" s="1"/>
  <c r="H1349"/>
  <c r="I1349" s="1"/>
  <c r="H603"/>
  <c r="I603" s="1"/>
  <c r="H2061"/>
  <c r="I2061" s="1"/>
  <c r="H3524"/>
  <c r="I3524" s="1"/>
  <c r="H2806"/>
  <c r="I2806" s="1"/>
  <c r="H2786"/>
  <c r="I2786" s="1"/>
  <c r="H3516"/>
  <c r="I3516" s="1"/>
  <c r="H1348"/>
  <c r="I1348" s="1"/>
  <c r="H243"/>
  <c r="I243" s="1"/>
  <c r="H235"/>
  <c r="I235" s="1"/>
  <c r="H2055"/>
  <c r="I2055" s="1"/>
  <c r="H1350"/>
  <c r="I1350" s="1"/>
  <c r="H981"/>
  <c r="I981" s="1"/>
  <c r="H1338"/>
  <c r="I1338" s="1"/>
  <c r="H2053"/>
  <c r="I2053" s="1"/>
  <c r="H2058"/>
  <c r="I2058" s="1"/>
  <c r="H591"/>
  <c r="I591" s="1"/>
  <c r="H2805"/>
  <c r="I2805" s="1"/>
  <c r="H3175"/>
  <c r="I3175" s="1"/>
  <c r="H2066"/>
  <c r="I2066" s="1"/>
  <c r="H2079"/>
  <c r="I2079" s="1"/>
  <c r="H2080"/>
  <c r="I2080" s="1"/>
  <c r="H2070"/>
  <c r="I2070" s="1"/>
  <c r="H956"/>
  <c r="I956" s="1"/>
  <c r="H1325"/>
  <c r="I1325" s="1"/>
  <c r="H593"/>
  <c r="I593" s="1"/>
  <c r="H973"/>
  <c r="I973" s="1"/>
  <c r="H1351"/>
  <c r="I1351" s="1"/>
  <c r="H2800"/>
  <c r="I2800" s="1"/>
  <c r="H2427"/>
  <c r="I2427" s="1"/>
  <c r="H3535"/>
  <c r="I3535" s="1"/>
  <c r="H229"/>
  <c r="I229" s="1"/>
  <c r="H3162"/>
  <c r="I3162" s="1"/>
  <c r="H2785"/>
  <c r="I2785" s="1"/>
  <c r="H3168"/>
  <c r="I3168" s="1"/>
  <c r="H3176"/>
  <c r="I3176" s="1"/>
  <c r="H1326"/>
  <c r="I1326" s="1"/>
  <c r="H971"/>
  <c r="I971" s="1"/>
  <c r="H3149"/>
  <c r="I3149" s="1"/>
  <c r="H602"/>
  <c r="I602" s="1"/>
  <c r="H1340"/>
  <c r="I1340" s="1"/>
  <c r="H613"/>
  <c r="I613" s="1"/>
  <c r="H247"/>
  <c r="I247" s="1"/>
  <c r="H600"/>
  <c r="I600" s="1"/>
  <c r="H2444"/>
  <c r="I2444" s="1"/>
  <c r="H3167"/>
  <c r="I3167" s="1"/>
  <c r="H3518"/>
  <c r="I3518" s="1"/>
  <c r="H255"/>
  <c r="I255" s="1"/>
  <c r="H610"/>
  <c r="I610" s="1"/>
  <c r="H608"/>
  <c r="I608" s="1"/>
  <c r="H1324"/>
  <c r="I1324" s="1"/>
  <c r="H2812"/>
  <c r="I2812" s="1"/>
  <c r="H606"/>
  <c r="I606" s="1"/>
  <c r="H960"/>
  <c r="I960" s="1"/>
  <c r="H1344"/>
  <c r="I1344" s="1"/>
  <c r="H2078"/>
  <c r="I2078" s="1"/>
  <c r="H3156"/>
  <c r="I3156" s="1"/>
  <c r="H3541"/>
  <c r="I3541" s="1"/>
  <c r="H3164"/>
  <c r="I3164" s="1"/>
  <c r="H2437"/>
  <c r="I2437" s="1"/>
  <c r="H2803"/>
  <c r="I2803" s="1"/>
  <c r="H2783"/>
  <c r="I2783" s="1"/>
  <c r="H2421"/>
  <c r="I2421" s="1"/>
  <c r="H3151"/>
  <c r="I3151" s="1"/>
  <c r="H2797"/>
  <c r="I2797" s="1"/>
  <c r="H239"/>
  <c r="I239" s="1"/>
  <c r="H961"/>
  <c r="I961" s="1"/>
  <c r="H2074"/>
  <c r="I2074" s="1"/>
  <c r="H1343"/>
  <c r="I1343" s="1"/>
  <c r="H620"/>
  <c r="I620" s="1"/>
  <c r="H228"/>
  <c r="I228" s="1"/>
  <c r="H2811"/>
  <c r="I2811" s="1"/>
  <c r="H2809"/>
  <c r="I2809" s="1"/>
  <c r="H2054"/>
  <c r="I2054" s="1"/>
  <c r="H974"/>
  <c r="I974" s="1"/>
  <c r="H2062"/>
  <c r="I2062" s="1"/>
  <c r="H2443"/>
  <c r="I2443" s="1"/>
  <c r="H1332"/>
  <c r="I1332" s="1"/>
  <c r="H957"/>
  <c r="I957" s="1"/>
  <c r="H1715"/>
  <c r="I1715" s="1"/>
  <c r="H249"/>
  <c r="I249" s="1"/>
  <c r="H1692"/>
  <c r="I1692" s="1"/>
  <c r="H618"/>
  <c r="I618" s="1"/>
  <c r="H978"/>
  <c r="I978" s="1"/>
  <c r="H2793"/>
  <c r="I2793" s="1"/>
  <c r="H3172"/>
  <c r="I3172" s="1"/>
  <c r="H3539"/>
  <c r="I3539" s="1"/>
  <c r="H1716"/>
  <c r="I1716" s="1"/>
  <c r="H2446"/>
  <c r="I2446" s="1"/>
  <c r="H2060"/>
  <c r="I2060" s="1"/>
  <c r="H1333"/>
  <c r="I1333" s="1"/>
  <c r="H980"/>
  <c r="I980" s="1"/>
  <c r="H252"/>
  <c r="I252" s="1"/>
  <c r="H601"/>
  <c r="I601" s="1"/>
  <c r="H3531"/>
  <c r="I3531" s="1"/>
  <c r="H615"/>
  <c r="I615" s="1"/>
  <c r="H1709"/>
  <c r="I1709" s="1"/>
  <c r="H1341"/>
  <c r="I1341" s="1"/>
  <c r="H246"/>
  <c r="I246" s="1"/>
  <c r="H2057"/>
  <c r="I2057" s="1"/>
  <c r="H3525"/>
  <c r="I3525" s="1"/>
  <c r="H3174"/>
  <c r="I3174" s="1"/>
  <c r="H3160"/>
  <c r="I3160" s="1"/>
  <c r="H2068"/>
  <c r="I2068" s="1"/>
  <c r="H250"/>
  <c r="I250" s="1"/>
  <c r="H984"/>
  <c r="I984" s="1"/>
  <c r="H242"/>
  <c r="I242" s="1"/>
  <c r="H2425"/>
  <c r="I2425" s="1"/>
  <c r="H1688"/>
  <c r="I1688" s="1"/>
  <c r="H1711"/>
  <c r="I1711" s="1"/>
  <c r="H1697"/>
  <c r="I1697" s="1"/>
  <c r="H240"/>
  <c r="I240" s="1"/>
  <c r="H1327"/>
  <c r="I1327" s="1"/>
  <c r="H230"/>
  <c r="I230" s="1"/>
  <c r="H3536"/>
  <c r="I3536" s="1"/>
  <c r="H3166"/>
  <c r="I3166" s="1"/>
  <c r="H3522"/>
  <c r="I3522" s="1"/>
  <c r="H1714"/>
  <c r="I1714" s="1"/>
  <c r="H234"/>
  <c r="I234" s="1"/>
  <c r="H251"/>
  <c r="I251" s="1"/>
  <c r="H2424"/>
  <c r="I2424" s="1"/>
  <c r="H227"/>
  <c r="I227" s="1"/>
  <c r="H970"/>
  <c r="I970" s="1"/>
  <c r="H982"/>
  <c r="I982" s="1"/>
  <c r="H1704"/>
  <c r="I1704" s="1"/>
  <c r="H985"/>
  <c r="I985" s="1"/>
  <c r="H967"/>
  <c r="I967" s="1"/>
  <c r="H244"/>
  <c r="I244" s="1"/>
  <c r="H1323"/>
  <c r="I1323" s="1"/>
  <c r="H237"/>
  <c r="I237" s="1"/>
  <c r="H3165"/>
  <c r="I3165" s="1"/>
  <c r="H966"/>
  <c r="I966" s="1"/>
  <c r="H2059"/>
  <c r="I2059" s="1"/>
  <c r="H1707"/>
  <c r="I1707" s="1"/>
  <c r="H968"/>
  <c r="I968" s="1"/>
  <c r="H241"/>
  <c r="I241" s="1"/>
  <c r="H2799"/>
  <c r="I2799" s="1"/>
  <c r="H2442"/>
  <c r="I2442" s="1"/>
  <c r="H1330"/>
  <c r="I1330" s="1"/>
  <c r="H958"/>
  <c r="I958" s="1"/>
  <c r="H1713"/>
  <c r="I1713" s="1"/>
  <c r="H2804"/>
  <c r="I2804" s="1"/>
  <c r="H3157"/>
  <c r="I3157" s="1"/>
  <c r="H3173"/>
  <c r="I3173" s="1"/>
  <c r="H3528"/>
  <c r="I3528" s="1"/>
  <c r="H2071"/>
  <c r="I2071" s="1"/>
  <c r="H2441"/>
  <c r="I2441" s="1"/>
  <c r="H2072"/>
  <c r="I2072" s="1"/>
  <c r="H976"/>
  <c r="I976" s="1"/>
  <c r="H986"/>
  <c r="I986" s="1"/>
  <c r="H2807"/>
  <c r="I2807" s="1"/>
  <c r="H612"/>
  <c r="I612" s="1"/>
  <c r="H1328"/>
  <c r="I1328" s="1"/>
  <c r="H2802"/>
  <c r="I2802" s="1"/>
  <c r="H3540"/>
  <c r="I3540" s="1"/>
  <c r="H2796"/>
  <c r="I2796" s="1"/>
  <c r="H1706"/>
  <c r="I1706" s="1"/>
  <c r="H2445"/>
  <c r="I2445" s="1"/>
  <c r="H2440"/>
  <c r="I2440" s="1"/>
  <c r="H969"/>
  <c r="I969" s="1"/>
  <c r="H1710"/>
  <c r="I1710" s="1"/>
  <c r="H1705"/>
  <c r="I1705" s="1"/>
  <c r="H1687"/>
  <c r="I1687" s="1"/>
  <c r="H596"/>
  <c r="I596" s="1"/>
  <c r="H232"/>
  <c r="I232" s="1"/>
  <c r="H253"/>
  <c r="I253" s="1"/>
  <c r="H2429"/>
  <c r="I2429" s="1"/>
  <c r="H3163"/>
  <c r="I3163" s="1"/>
  <c r="H3148"/>
  <c r="I3148" s="1"/>
  <c r="H3158"/>
  <c r="I3158" s="1"/>
  <c r="H3527"/>
  <c r="I3527" s="1"/>
  <c r="H2081"/>
  <c r="I2081" s="1"/>
  <c r="H2423"/>
  <c r="I2423" s="1"/>
  <c r="H2447"/>
  <c r="I2447" s="1"/>
  <c r="H2791"/>
  <c r="I2791" s="1"/>
  <c r="H977"/>
  <c r="I977" s="1"/>
  <c r="H617"/>
  <c r="I617" s="1"/>
  <c r="H3521"/>
  <c r="I3521" s="1"/>
  <c r="H983"/>
  <c r="I983" s="1"/>
  <c r="H2076"/>
  <c r="I2076" s="1"/>
  <c r="H2789"/>
  <c r="I2789" s="1"/>
  <c r="H609"/>
  <c r="I609" s="1"/>
  <c r="H2064"/>
  <c r="I2064" s="1"/>
  <c r="H1700"/>
  <c r="I1700" s="1"/>
  <c r="H2420"/>
  <c r="I2420" s="1"/>
  <c r="H619"/>
  <c r="I619" s="1"/>
  <c r="H1337"/>
  <c r="I1337" s="1"/>
  <c r="H2417"/>
  <c r="I2417" s="1"/>
  <c r="H3170"/>
  <c r="I3170" s="1"/>
  <c r="H3529"/>
  <c r="I3529" s="1"/>
  <c r="H1322"/>
  <c r="I1322" s="1"/>
  <c r="H959"/>
  <c r="I959" s="1"/>
  <c r="H248"/>
  <c r="I248" s="1"/>
  <c r="H964"/>
  <c r="I964" s="1"/>
  <c r="H2419"/>
  <c r="I2419" s="1"/>
  <c r="H604"/>
  <c r="I604" s="1"/>
  <c r="H1691"/>
  <c r="I1691" s="1"/>
  <c r="H238"/>
  <c r="I238" s="1"/>
  <c r="H1699"/>
  <c r="I1699" s="1"/>
  <c r="H1695"/>
  <c r="I1695" s="1"/>
  <c r="H962"/>
  <c r="I962" s="1"/>
  <c r="H1712"/>
  <c r="I1712" s="1"/>
  <c r="H2056"/>
  <c r="I2056" s="1"/>
  <c r="H594"/>
  <c r="I594" s="1"/>
  <c r="H2434"/>
  <c r="I2434" s="1"/>
  <c r="H1345"/>
  <c r="I1345" s="1"/>
  <c r="H2052"/>
  <c r="I2052" s="1"/>
  <c r="H597"/>
  <c r="I597" s="1"/>
  <c r="H607"/>
  <c r="I607" s="1"/>
  <c r="H1696"/>
  <c r="I1696" s="1"/>
  <c r="H256"/>
  <c r="I256" s="1"/>
  <c r="H3533"/>
  <c r="I3533" s="1"/>
  <c r="H3161"/>
  <c r="I3161" s="1"/>
  <c r="H2433"/>
  <c r="I2433" s="1"/>
  <c r="H2438"/>
  <c r="I2438" s="1"/>
  <c r="H2075"/>
  <c r="I2075" s="1"/>
  <c r="H254"/>
  <c r="I254" s="1"/>
  <c r="H1329"/>
  <c r="I1329" s="1"/>
  <c r="H1689"/>
  <c r="I1689" s="1"/>
  <c r="H1702"/>
  <c r="I1702" s="1"/>
  <c r="H2077"/>
  <c r="I2077" s="1"/>
  <c r="H2063"/>
  <c r="I2063" s="1"/>
  <c r="H3519"/>
  <c r="I3519" s="1"/>
  <c r="H3169"/>
  <c r="I3169" s="1"/>
  <c r="H3171"/>
  <c r="I3171" s="1"/>
  <c r="H2790"/>
  <c r="I2790" s="1"/>
  <c r="H1698"/>
  <c r="I1698" s="1"/>
  <c r="H979"/>
  <c r="I979" s="1"/>
  <c r="H1690"/>
  <c r="I1690" s="1"/>
  <c r="H233"/>
  <c r="I233" s="1"/>
  <c r="H2430"/>
  <c r="I2430" s="1"/>
  <c r="H236"/>
  <c r="I236" s="1"/>
  <c r="H3514"/>
  <c r="I3514" s="1"/>
  <c r="H3155"/>
  <c r="I3155" s="1"/>
  <c r="H3154"/>
  <c r="I3154" s="1"/>
  <c r="H3534"/>
  <c r="I3534" s="1"/>
  <c r="H3515"/>
  <c r="I3515" s="1"/>
  <c r="H3178"/>
  <c r="I3178" s="1"/>
  <c r="H3520"/>
  <c r="I3520" s="1"/>
  <c r="H3526"/>
  <c r="I3526" s="1"/>
  <c r="H1336"/>
  <c r="I1336" s="1"/>
  <c r="H972"/>
  <c r="I972" s="1"/>
  <c r="H2422"/>
  <c r="I2422" s="1"/>
  <c r="H1708"/>
  <c r="I1708" s="1"/>
  <c r="H2426"/>
  <c r="I2426" s="1"/>
  <c r="H2795"/>
  <c r="I2795" s="1"/>
  <c r="H1701"/>
  <c r="I1701" s="1"/>
  <c r="H3152"/>
  <c r="I3152" s="1"/>
  <c r="H2794"/>
  <c r="I2794" s="1"/>
  <c r="H598"/>
  <c r="I598" s="1"/>
  <c r="H2067"/>
  <c r="I2067" s="1"/>
  <c r="H1717"/>
  <c r="I1717" s="1"/>
  <c r="H245"/>
  <c r="I245" s="1"/>
  <c r="H1703"/>
  <c r="I1703" s="1"/>
  <c r="H1693"/>
  <c r="I1693" s="1"/>
  <c r="H2435"/>
  <c r="I2435" s="1"/>
  <c r="H605"/>
  <c r="I605" s="1"/>
  <c r="H595"/>
  <c r="I595" s="1"/>
  <c r="H3538"/>
  <c r="I3538" s="1"/>
  <c r="H2798"/>
  <c r="I2798" s="1"/>
  <c r="H2787"/>
  <c r="I2787" s="1"/>
  <c r="H3543"/>
  <c r="I3543" s="1"/>
  <c r="H3177"/>
  <c r="I3177" s="1"/>
  <c r="H2808"/>
  <c r="I2808" s="1"/>
  <c r="H2801"/>
  <c r="I2801" s="1"/>
  <c r="H2242"/>
  <c r="I2242" s="1"/>
  <c r="H1871"/>
  <c r="I1871" s="1"/>
  <c r="H3341"/>
  <c r="I3341" s="1"/>
  <c r="H1518"/>
  <c r="I1518" s="1"/>
  <c r="H64"/>
  <c r="I64" s="1"/>
  <c r="H428"/>
  <c r="I428" s="1"/>
  <c r="H1532"/>
  <c r="I1532" s="1"/>
  <c r="H60"/>
  <c r="I60" s="1"/>
  <c r="H2260"/>
  <c r="I2260" s="1"/>
  <c r="H2967"/>
  <c r="I2967" s="1"/>
  <c r="H3352"/>
  <c r="I3352" s="1"/>
  <c r="H2972"/>
  <c r="I2972" s="1"/>
  <c r="H2262"/>
  <c r="I2262" s="1"/>
  <c r="H3336"/>
  <c r="I3336" s="1"/>
  <c r="H1527"/>
  <c r="I1527" s="1"/>
  <c r="H801"/>
  <c r="I801" s="1"/>
  <c r="H1526"/>
  <c r="I1526" s="1"/>
  <c r="H1521"/>
  <c r="I1521" s="1"/>
  <c r="H429"/>
  <c r="I429" s="1"/>
  <c r="H416"/>
  <c r="I416" s="1"/>
  <c r="H62"/>
  <c r="I62" s="1"/>
  <c r="H794"/>
  <c r="I794" s="1"/>
  <c r="H1886"/>
  <c r="I1886" s="1"/>
  <c r="H3359"/>
  <c r="I3359" s="1"/>
  <c r="H3343"/>
  <c r="I3343" s="1"/>
  <c r="H3337"/>
  <c r="I3337" s="1"/>
  <c r="H2602"/>
  <c r="I2602" s="1"/>
  <c r="H2968"/>
  <c r="I2968" s="1"/>
  <c r="H2974"/>
  <c r="I2974" s="1"/>
  <c r="H791"/>
  <c r="I791" s="1"/>
  <c r="H2237"/>
  <c r="I2237" s="1"/>
  <c r="H2257"/>
  <c r="I2257" s="1"/>
  <c r="H2611"/>
  <c r="I2611" s="1"/>
  <c r="H3347"/>
  <c r="I3347" s="1"/>
  <c r="H63"/>
  <c r="I63" s="1"/>
  <c r="H1898"/>
  <c r="I1898" s="1"/>
  <c r="H1509"/>
  <c r="I1509" s="1"/>
  <c r="H1522"/>
  <c r="I1522" s="1"/>
  <c r="H1890"/>
  <c r="I1890" s="1"/>
  <c r="H433"/>
  <c r="I433" s="1"/>
  <c r="H2994"/>
  <c r="I2994" s="1"/>
  <c r="H2613"/>
  <c r="I2613" s="1"/>
  <c r="H796"/>
  <c r="I796" s="1"/>
  <c r="H1882"/>
  <c r="I1882" s="1"/>
  <c r="H2986"/>
  <c r="I2986" s="1"/>
  <c r="H2240"/>
  <c r="I2240" s="1"/>
  <c r="H1167"/>
  <c r="I1167" s="1"/>
  <c r="H424"/>
  <c r="I424" s="1"/>
  <c r="H421"/>
  <c r="I421" s="1"/>
  <c r="H1517"/>
  <c r="I1517" s="1"/>
  <c r="H777"/>
  <c r="I777" s="1"/>
  <c r="H783"/>
  <c r="I783" s="1"/>
  <c r="H2238"/>
  <c r="I2238" s="1"/>
  <c r="H2973"/>
  <c r="I2973" s="1"/>
  <c r="H793"/>
  <c r="I793" s="1"/>
  <c r="H775"/>
  <c r="I775" s="1"/>
  <c r="H1507"/>
  <c r="I1507" s="1"/>
  <c r="H792"/>
  <c r="I792" s="1"/>
  <c r="H1529"/>
  <c r="I1529" s="1"/>
  <c r="H67"/>
  <c r="I67" s="1"/>
  <c r="H59"/>
  <c r="I59" s="1"/>
  <c r="H432"/>
  <c r="I432" s="1"/>
  <c r="H1889"/>
  <c r="I1889" s="1"/>
  <c r="H3349"/>
  <c r="I3349" s="1"/>
  <c r="H2626"/>
  <c r="I2626" s="1"/>
  <c r="H2244"/>
  <c r="I2244" s="1"/>
  <c r="H1878"/>
  <c r="I1878" s="1"/>
  <c r="H1159"/>
  <c r="I1159" s="1"/>
  <c r="H1876"/>
  <c r="I1876" s="1"/>
  <c r="H1894"/>
  <c r="I1894" s="1"/>
  <c r="H1896"/>
  <c r="I1896" s="1"/>
  <c r="H51"/>
  <c r="I51" s="1"/>
  <c r="H1879"/>
  <c r="I1879" s="1"/>
  <c r="H1895"/>
  <c r="I1895" s="1"/>
  <c r="H420"/>
  <c r="I420" s="1"/>
  <c r="H437"/>
  <c r="I437" s="1"/>
  <c r="H802"/>
  <c r="I802" s="1"/>
  <c r="H2621"/>
  <c r="I2621" s="1"/>
  <c r="H2617"/>
  <c r="I2617" s="1"/>
  <c r="H3356"/>
  <c r="I3356" s="1"/>
  <c r="H2975"/>
  <c r="I2975" s="1"/>
  <c r="H3350"/>
  <c r="I3350" s="1"/>
  <c r="H2987"/>
  <c r="I2987" s="1"/>
  <c r="H2993"/>
  <c r="I2993" s="1"/>
  <c r="H1892"/>
  <c r="I1892" s="1"/>
  <c r="H1884"/>
  <c r="I1884" s="1"/>
  <c r="H50"/>
  <c r="I50" s="1"/>
  <c r="H1533"/>
  <c r="I1533" s="1"/>
  <c r="H1512"/>
  <c r="I1512" s="1"/>
  <c r="H1885"/>
  <c r="I1885" s="1"/>
  <c r="H790"/>
  <c r="I790" s="1"/>
  <c r="H1873"/>
  <c r="I1873" s="1"/>
  <c r="H72"/>
  <c r="I72" s="1"/>
  <c r="H1874"/>
  <c r="I1874" s="1"/>
  <c r="H1891"/>
  <c r="I1891" s="1"/>
  <c r="H2625"/>
  <c r="I2625" s="1"/>
  <c r="H2610"/>
  <c r="I2610" s="1"/>
  <c r="H2236"/>
  <c r="I2236" s="1"/>
  <c r="H3334"/>
  <c r="I3334" s="1"/>
  <c r="H3335"/>
  <c r="I3335" s="1"/>
  <c r="H3340"/>
  <c r="I3340" s="1"/>
  <c r="H2989"/>
  <c r="I2989" s="1"/>
  <c r="H2969"/>
  <c r="I2969" s="1"/>
  <c r="H2256"/>
  <c r="I2256" s="1"/>
  <c r="H2254"/>
  <c r="I2254" s="1"/>
  <c r="H1523"/>
  <c r="I1523" s="1"/>
  <c r="H1881"/>
  <c r="I1881" s="1"/>
  <c r="H1515"/>
  <c r="I1515" s="1"/>
  <c r="H1145"/>
  <c r="I1145" s="1"/>
  <c r="H1897"/>
  <c r="I1897" s="1"/>
  <c r="H2623"/>
  <c r="I2623" s="1"/>
  <c r="H1513"/>
  <c r="I1513" s="1"/>
  <c r="H1887"/>
  <c r="I1887" s="1"/>
  <c r="H1877"/>
  <c r="I1877" s="1"/>
  <c r="H65"/>
  <c r="I65" s="1"/>
  <c r="H1875"/>
  <c r="I1875" s="1"/>
  <c r="H435"/>
  <c r="I435" s="1"/>
  <c r="H71"/>
  <c r="I71" s="1"/>
  <c r="H1519"/>
  <c r="I1519" s="1"/>
  <c r="H1893"/>
  <c r="I1893" s="1"/>
  <c r="H3338"/>
  <c r="I3338" s="1"/>
  <c r="H2258"/>
  <c r="I2258" s="1"/>
  <c r="H2981"/>
  <c r="I2981" s="1"/>
  <c r="H430"/>
  <c r="I430" s="1"/>
  <c r="H410"/>
  <c r="I410" s="1"/>
  <c r="H1530"/>
  <c r="I1530" s="1"/>
  <c r="H412"/>
  <c r="I412" s="1"/>
  <c r="H1511"/>
  <c r="I1511" s="1"/>
  <c r="H436"/>
  <c r="I436" s="1"/>
  <c r="H47"/>
  <c r="I47" s="1"/>
  <c r="H779"/>
  <c r="I779" s="1"/>
  <c r="H2984"/>
  <c r="I2984" s="1"/>
  <c r="H2246"/>
  <c r="I2246" s="1"/>
  <c r="H2239"/>
  <c r="I2239" s="1"/>
  <c r="H3345"/>
  <c r="I3345" s="1"/>
  <c r="H1157"/>
  <c r="I1157" s="1"/>
  <c r="H2605"/>
  <c r="I2605" s="1"/>
  <c r="H3357"/>
  <c r="I3357" s="1"/>
  <c r="H2614"/>
  <c r="I2614" s="1"/>
  <c r="H2976"/>
  <c r="I2976" s="1"/>
  <c r="H2615"/>
  <c r="I2615" s="1"/>
  <c r="H797"/>
  <c r="I797" s="1"/>
  <c r="H2243"/>
  <c r="I2243" s="1"/>
  <c r="H2978"/>
  <c r="I2978" s="1"/>
  <c r="H1510"/>
  <c r="I1510" s="1"/>
  <c r="H800"/>
  <c r="I800" s="1"/>
  <c r="H2971"/>
  <c r="I2971" s="1"/>
  <c r="H3348"/>
  <c r="I3348" s="1"/>
  <c r="H68"/>
  <c r="I68" s="1"/>
  <c r="H1883"/>
  <c r="I1883" s="1"/>
  <c r="H1528"/>
  <c r="I1528" s="1"/>
  <c r="H419"/>
  <c r="I419" s="1"/>
  <c r="H57"/>
  <c r="I57" s="1"/>
  <c r="H2253"/>
  <c r="I2253" s="1"/>
  <c r="H3353"/>
  <c r="I3353" s="1"/>
  <c r="H2255"/>
  <c r="I2255" s="1"/>
  <c r="H1531"/>
  <c r="I1531" s="1"/>
  <c r="H1524"/>
  <c r="I1524" s="1"/>
  <c r="H1506"/>
  <c r="I1506" s="1"/>
  <c r="H415"/>
  <c r="I415" s="1"/>
  <c r="H52"/>
  <c r="I52" s="1"/>
  <c r="H427"/>
  <c r="I427" s="1"/>
  <c r="H3354"/>
  <c r="I3354" s="1"/>
  <c r="H2977"/>
  <c r="I2977" s="1"/>
  <c r="H2991"/>
  <c r="I2991" s="1"/>
  <c r="H2601"/>
  <c r="I2601" s="1"/>
  <c r="H45"/>
  <c r="I45" s="1"/>
  <c r="H778"/>
  <c r="I778" s="1"/>
  <c r="H1165"/>
  <c r="I1165" s="1"/>
  <c r="H798"/>
  <c r="I798" s="1"/>
  <c r="H418"/>
  <c r="I418" s="1"/>
  <c r="H2249"/>
  <c r="I2249" s="1"/>
  <c r="H423"/>
  <c r="I423" s="1"/>
  <c r="H787"/>
  <c r="I787" s="1"/>
  <c r="H46"/>
  <c r="I46" s="1"/>
  <c r="H69"/>
  <c r="I69" s="1"/>
  <c r="H2607"/>
  <c r="I2607" s="1"/>
  <c r="H3346"/>
  <c r="I3346" s="1"/>
  <c r="H3351"/>
  <c r="I3351" s="1"/>
  <c r="H3344"/>
  <c r="I3344" s="1"/>
  <c r="H1158"/>
  <c r="I1158" s="1"/>
  <c r="H1148"/>
  <c r="I1148" s="1"/>
  <c r="H431"/>
  <c r="I431" s="1"/>
  <c r="H1525"/>
  <c r="I1525" s="1"/>
  <c r="H1146"/>
  <c r="I1146" s="1"/>
  <c r="H55"/>
  <c r="I55" s="1"/>
  <c r="H53"/>
  <c r="I53" s="1"/>
  <c r="H422"/>
  <c r="I422" s="1"/>
  <c r="H799"/>
  <c r="I799" s="1"/>
  <c r="H2612"/>
  <c r="I2612" s="1"/>
  <c r="H2609"/>
  <c r="I2609" s="1"/>
  <c r="H1155"/>
  <c r="I1155" s="1"/>
  <c r="H2261"/>
  <c r="I2261" s="1"/>
  <c r="H3358"/>
  <c r="I3358" s="1"/>
  <c r="H2992"/>
  <c r="I2992" s="1"/>
  <c r="H2988"/>
  <c r="I2988" s="1"/>
  <c r="H1143"/>
  <c r="I1143" s="1"/>
  <c r="H2628"/>
  <c r="I2628" s="1"/>
  <c r="H2259"/>
  <c r="I2259" s="1"/>
  <c r="H2985"/>
  <c r="I2985" s="1"/>
  <c r="H3339"/>
  <c r="I3339" s="1"/>
  <c r="H2616"/>
  <c r="I2616" s="1"/>
  <c r="H3355"/>
  <c r="I3355" s="1"/>
  <c r="H2624"/>
  <c r="I2624" s="1"/>
  <c r="H70"/>
  <c r="I70" s="1"/>
  <c r="H784"/>
  <c r="I784" s="1"/>
  <c r="H1151"/>
  <c r="I1151" s="1"/>
  <c r="H2252"/>
  <c r="I2252" s="1"/>
  <c r="H49"/>
  <c r="I49" s="1"/>
  <c r="H54"/>
  <c r="I54" s="1"/>
  <c r="H426"/>
  <c r="I426" s="1"/>
  <c r="H786"/>
  <c r="I786" s="1"/>
  <c r="H1153"/>
  <c r="I1153" s="1"/>
  <c r="H2250"/>
  <c r="I2250" s="1"/>
  <c r="H425"/>
  <c r="I425" s="1"/>
  <c r="H3333"/>
  <c r="I3333" s="1"/>
  <c r="H2619"/>
  <c r="I2619" s="1"/>
  <c r="H2983"/>
  <c r="I2983" s="1"/>
  <c r="H61"/>
  <c r="I61" s="1"/>
  <c r="H2618"/>
  <c r="I2618" s="1"/>
  <c r="H2629"/>
  <c r="I2629" s="1"/>
  <c r="H434"/>
  <c r="I434" s="1"/>
  <c r="H1516"/>
  <c r="I1516" s="1"/>
  <c r="H413"/>
  <c r="I413" s="1"/>
  <c r="H1160"/>
  <c r="I1160" s="1"/>
  <c r="H2248"/>
  <c r="I2248" s="1"/>
  <c r="H414"/>
  <c r="I414" s="1"/>
  <c r="H1152"/>
  <c r="I1152" s="1"/>
  <c r="H2245"/>
  <c r="I2245" s="1"/>
  <c r="H1154"/>
  <c r="I1154" s="1"/>
  <c r="H2627"/>
  <c r="I2627" s="1"/>
  <c r="H3332"/>
  <c r="I3332" s="1"/>
  <c r="H781"/>
  <c r="I781" s="1"/>
  <c r="H2247"/>
  <c r="I2247" s="1"/>
  <c r="H48"/>
  <c r="I48" s="1"/>
  <c r="H1141"/>
  <c r="I1141" s="1"/>
  <c r="H1162"/>
  <c r="I1162" s="1"/>
  <c r="H789"/>
  <c r="I789" s="1"/>
  <c r="H1156"/>
  <c r="I1156" s="1"/>
  <c r="H2604"/>
  <c r="I2604" s="1"/>
  <c r="H2606"/>
  <c r="I2606" s="1"/>
  <c r="H1140"/>
  <c r="I1140" s="1"/>
  <c r="H782"/>
  <c r="I782" s="1"/>
  <c r="H1150"/>
  <c r="I1150" s="1"/>
  <c r="H1163"/>
  <c r="I1163" s="1"/>
  <c r="H1508"/>
  <c r="I1508" s="1"/>
  <c r="H1142"/>
  <c r="I1142" s="1"/>
  <c r="H2263"/>
  <c r="I2263" s="1"/>
  <c r="H2990"/>
  <c r="I2990" s="1"/>
  <c r="H1520"/>
  <c r="I1520" s="1"/>
  <c r="H776"/>
  <c r="I776" s="1"/>
  <c r="H56"/>
  <c r="I56" s="1"/>
  <c r="H2251"/>
  <c r="I2251" s="1"/>
  <c r="H795"/>
  <c r="I795" s="1"/>
  <c r="H1147"/>
  <c r="I1147" s="1"/>
  <c r="H1164"/>
  <c r="I1164" s="1"/>
  <c r="H417"/>
  <c r="I417" s="1"/>
  <c r="H1514"/>
  <c r="I1514" s="1"/>
  <c r="H788"/>
  <c r="I788" s="1"/>
  <c r="H2608"/>
  <c r="I2608" s="1"/>
  <c r="H1161"/>
  <c r="I1161" s="1"/>
  <c r="H1168"/>
  <c r="I1168" s="1"/>
  <c r="H2622"/>
  <c r="I2622" s="1"/>
  <c r="H2982"/>
  <c r="I2982" s="1"/>
  <c r="H411"/>
  <c r="I411" s="1"/>
  <c r="H780"/>
  <c r="I780" s="1"/>
  <c r="H785"/>
  <c r="I785" s="1"/>
  <c r="H2620"/>
  <c r="I2620" s="1"/>
  <c r="H2603"/>
  <c r="I2603" s="1"/>
  <c r="H2980"/>
  <c r="I2980" s="1"/>
  <c r="H3342"/>
  <c r="I3342" s="1"/>
  <c r="H1166"/>
  <c r="I1166" s="1"/>
  <c r="H66"/>
  <c r="I66" s="1"/>
  <c r="H2241"/>
  <c r="I2241" s="1"/>
  <c r="H58"/>
  <c r="I58" s="1"/>
  <c r="H1144"/>
  <c r="I1144" s="1"/>
  <c r="H1149"/>
  <c r="I1149" s="1"/>
  <c r="H2970"/>
  <c r="I2970" s="1"/>
  <c r="H2979"/>
  <c r="I2979" s="1"/>
  <c r="H1872"/>
  <c r="I1872" s="1"/>
  <c r="H1888"/>
  <c r="I1888" s="1"/>
  <c r="H1880"/>
  <c r="I1880" s="1"/>
  <c r="O14" l="1"/>
  <c r="J14"/>
  <c r="K14" s="1"/>
  <c r="R14" l="1"/>
  <c r="O15"/>
  <c r="L14"/>
  <c r="M14" s="1"/>
  <c r="Q14"/>
  <c r="J15"/>
  <c r="N14" l="1"/>
  <c r="P14" s="1"/>
  <c r="K15"/>
  <c r="J16"/>
  <c r="Q15" l="1"/>
  <c r="O16"/>
  <c r="L15"/>
  <c r="M15" s="1"/>
  <c r="R15"/>
  <c r="K16"/>
  <c r="J17"/>
  <c r="N15" l="1"/>
  <c r="P15" s="1"/>
  <c r="R16"/>
  <c r="O17"/>
  <c r="Q16"/>
  <c r="L16"/>
  <c r="M16" s="1"/>
  <c r="N16" s="1"/>
  <c r="P16" s="1"/>
  <c r="K17"/>
  <c r="J18"/>
  <c r="R17" l="1"/>
  <c r="O18"/>
  <c r="Q17"/>
  <c r="L17"/>
  <c r="M17" s="1"/>
  <c r="N17" s="1"/>
  <c r="P17" s="1"/>
  <c r="K18"/>
  <c r="J19"/>
  <c r="R18" l="1"/>
  <c r="K19"/>
  <c r="J20"/>
  <c r="O19"/>
  <c r="L18"/>
  <c r="M18" s="1"/>
  <c r="N18" s="1"/>
  <c r="P18" s="1"/>
  <c r="Q18"/>
  <c r="R19" l="1"/>
  <c r="O20"/>
  <c r="Q19"/>
  <c r="L19"/>
  <c r="M19" s="1"/>
  <c r="N19" s="1"/>
  <c r="P19" s="1"/>
  <c r="K20"/>
  <c r="J21"/>
  <c r="R20" l="1"/>
  <c r="K21"/>
  <c r="J22"/>
  <c r="L20"/>
  <c r="M20" s="1"/>
  <c r="N20" s="1"/>
  <c r="P20" s="1"/>
  <c r="Q20"/>
  <c r="O21"/>
  <c r="R21" l="1"/>
  <c r="Q21"/>
  <c r="L21"/>
  <c r="M21" s="1"/>
  <c r="N21" s="1"/>
  <c r="P21" s="1"/>
  <c r="O22"/>
  <c r="K22"/>
  <c r="J23"/>
  <c r="R22" l="1"/>
  <c r="K23"/>
  <c r="J24"/>
  <c r="O23"/>
  <c r="Q22"/>
  <c r="L22"/>
  <c r="M22" s="1"/>
  <c r="N22" s="1"/>
  <c r="P22" s="1"/>
  <c r="K24" l="1"/>
  <c r="J25"/>
  <c r="Q23"/>
  <c r="O24"/>
  <c r="L23"/>
  <c r="M23" s="1"/>
  <c r="N23" s="1"/>
  <c r="P23" s="1"/>
  <c r="R23"/>
  <c r="Q24" l="1"/>
  <c r="L24"/>
  <c r="M24" s="1"/>
  <c r="N24" s="1"/>
  <c r="P24" s="1"/>
  <c r="O25"/>
  <c r="K25"/>
  <c r="J26"/>
  <c r="R24"/>
  <c r="R25" l="1"/>
  <c r="K26"/>
  <c r="J27"/>
  <c r="Q25"/>
  <c r="L25"/>
  <c r="M25" s="1"/>
  <c r="N25" s="1"/>
  <c r="P25" s="1"/>
  <c r="O26"/>
  <c r="R26" l="1"/>
  <c r="O27"/>
  <c r="L26"/>
  <c r="M26" s="1"/>
  <c r="N26" s="1"/>
  <c r="P26" s="1"/>
  <c r="Q26"/>
  <c r="K27"/>
  <c r="J28"/>
  <c r="R27" l="1"/>
  <c r="K28"/>
  <c r="J29"/>
  <c r="Q27"/>
  <c r="O28"/>
  <c r="L27"/>
  <c r="M27" s="1"/>
  <c r="N27" s="1"/>
  <c r="P27" s="1"/>
  <c r="K29" l="1"/>
  <c r="J30"/>
  <c r="L28"/>
  <c r="M28" s="1"/>
  <c r="N28" s="1"/>
  <c r="P28" s="1"/>
  <c r="O29"/>
  <c r="Q28"/>
  <c r="R28"/>
  <c r="Q29" l="1"/>
  <c r="O30"/>
  <c r="L29"/>
  <c r="M29" s="1"/>
  <c r="N29" s="1"/>
  <c r="P29" s="1"/>
  <c r="K30"/>
  <c r="J31"/>
  <c r="R29"/>
  <c r="R30" l="1"/>
  <c r="K31"/>
  <c r="J32"/>
  <c r="O31"/>
  <c r="Q30"/>
  <c r="L30"/>
  <c r="M30" s="1"/>
  <c r="N30" s="1"/>
  <c r="P30" s="1"/>
  <c r="K32" l="1"/>
  <c r="J33"/>
  <c r="O32"/>
  <c r="Q31"/>
  <c r="L31"/>
  <c r="M31" s="1"/>
  <c r="N31" s="1"/>
  <c r="P31" s="1"/>
  <c r="R31"/>
  <c r="L32" l="1"/>
  <c r="M32" s="1"/>
  <c r="N32" s="1"/>
  <c r="P32" s="1"/>
  <c r="O33"/>
  <c r="Q32"/>
  <c r="K33"/>
  <c r="J34"/>
  <c r="R32"/>
  <c r="R33" l="1"/>
  <c r="K34"/>
  <c r="J35"/>
  <c r="Q33"/>
  <c r="L33"/>
  <c r="M33" s="1"/>
  <c r="N33" s="1"/>
  <c r="P33" s="1"/>
  <c r="O34"/>
  <c r="R34" l="1"/>
  <c r="K35"/>
  <c r="J36"/>
  <c r="O35"/>
  <c r="Q34"/>
  <c r="L34"/>
  <c r="M34" s="1"/>
  <c r="N34" s="1"/>
  <c r="P34" s="1"/>
  <c r="Q35" l="1"/>
  <c r="L35"/>
  <c r="M35" s="1"/>
  <c r="N35" s="1"/>
  <c r="P35" s="1"/>
  <c r="O36"/>
  <c r="R35"/>
  <c r="K36"/>
  <c r="J37"/>
  <c r="O37" l="1"/>
  <c r="Q36"/>
  <c r="L36"/>
  <c r="M36" s="1"/>
  <c r="N36" s="1"/>
  <c r="P36" s="1"/>
  <c r="R36"/>
  <c r="K37"/>
  <c r="J38"/>
  <c r="Q37" l="1"/>
  <c r="L37"/>
  <c r="M37" s="1"/>
  <c r="N37" s="1"/>
  <c r="P37" s="1"/>
  <c r="O38"/>
  <c r="R37"/>
  <c r="K38"/>
  <c r="J39"/>
  <c r="R38" l="1"/>
  <c r="Q38"/>
  <c r="L38"/>
  <c r="M38" s="1"/>
  <c r="N38" s="1"/>
  <c r="P38" s="1"/>
  <c r="O39"/>
  <c r="K39"/>
  <c r="J40"/>
  <c r="Q39" l="1"/>
  <c r="L39"/>
  <c r="M39" s="1"/>
  <c r="N39" s="1"/>
  <c r="P39" s="1"/>
  <c r="O40"/>
  <c r="K40"/>
  <c r="J41"/>
  <c r="R39"/>
  <c r="R40" l="1"/>
  <c r="K41"/>
  <c r="J42"/>
  <c r="O41"/>
  <c r="Q40"/>
  <c r="L40"/>
  <c r="M40" s="1"/>
  <c r="N40" s="1"/>
  <c r="P40" s="1"/>
  <c r="R41" l="1"/>
  <c r="O42"/>
  <c r="Q41"/>
  <c r="L41"/>
  <c r="M41" s="1"/>
  <c r="N41" s="1"/>
  <c r="P41" s="1"/>
  <c r="K42"/>
  <c r="J43"/>
  <c r="R42" l="1"/>
  <c r="O43"/>
  <c r="Q42"/>
  <c r="L42"/>
  <c r="M42" s="1"/>
  <c r="N42" s="1"/>
  <c r="P42" s="1"/>
  <c r="K43"/>
  <c r="J44"/>
  <c r="R43" l="1"/>
  <c r="K44"/>
  <c r="J45"/>
  <c r="O44"/>
  <c r="Q43"/>
  <c r="L43"/>
  <c r="M43" s="1"/>
  <c r="N43" s="1"/>
  <c r="P43" s="1"/>
  <c r="L44" l="1"/>
  <c r="M44" s="1"/>
  <c r="N44" s="1"/>
  <c r="P44" s="1"/>
  <c r="O45"/>
  <c r="Q44"/>
  <c r="R44"/>
  <c r="K45"/>
  <c r="J46"/>
  <c r="L45" l="1"/>
  <c r="M45" s="1"/>
  <c r="O46"/>
  <c r="Q45"/>
  <c r="R45"/>
  <c r="K46"/>
  <c r="J47"/>
  <c r="N45" l="1"/>
  <c r="P45" s="1"/>
  <c r="R46"/>
  <c r="L46"/>
  <c r="M46" s="1"/>
  <c r="N46" s="1"/>
  <c r="P46" s="1"/>
  <c r="Q46"/>
  <c r="O47"/>
  <c r="K47"/>
  <c r="J48"/>
  <c r="K48" l="1"/>
  <c r="J49"/>
  <c r="L47"/>
  <c r="M47" s="1"/>
  <c r="O48"/>
  <c r="Q47"/>
  <c r="R47"/>
  <c r="N47" l="1"/>
  <c r="P47" s="1"/>
  <c r="O49"/>
  <c r="Q48"/>
  <c r="L48"/>
  <c r="M48" s="1"/>
  <c r="N48" s="1"/>
  <c r="P48" s="1"/>
  <c r="K49"/>
  <c r="J50"/>
  <c r="R48"/>
  <c r="R49" l="1"/>
  <c r="K50"/>
  <c r="J51"/>
  <c r="O50"/>
  <c r="Q49"/>
  <c r="L49"/>
  <c r="M49" s="1"/>
  <c r="N49" l="1"/>
  <c r="P49" s="1"/>
  <c r="L50"/>
  <c r="M50" s="1"/>
  <c r="N50" s="1"/>
  <c r="P50" s="1"/>
  <c r="O51"/>
  <c r="Q50"/>
  <c r="R50"/>
  <c r="K51"/>
  <c r="J52"/>
  <c r="R51" l="1"/>
  <c r="Q51"/>
  <c r="L51"/>
  <c r="M51" s="1"/>
  <c r="O52"/>
  <c r="K52"/>
  <c r="J53"/>
  <c r="N51" l="1"/>
  <c r="P51" s="1"/>
  <c r="O53"/>
  <c r="Q52"/>
  <c r="L52"/>
  <c r="M52" s="1"/>
  <c r="N52" s="1"/>
  <c r="P52" s="1"/>
  <c r="K53"/>
  <c r="J54"/>
  <c r="R52"/>
  <c r="R53" l="1"/>
  <c r="K54"/>
  <c r="J55"/>
  <c r="L53"/>
  <c r="M53" s="1"/>
  <c r="O54"/>
  <c r="Q53"/>
  <c r="N53" l="1"/>
  <c r="P53" s="1"/>
  <c r="O55"/>
  <c r="Q54"/>
  <c r="L54"/>
  <c r="M54" s="1"/>
  <c r="N54" s="1"/>
  <c r="P54" s="1"/>
  <c r="K55"/>
  <c r="J56"/>
  <c r="R54"/>
  <c r="R55" l="1"/>
  <c r="K56"/>
  <c r="J57"/>
  <c r="Q55"/>
  <c r="L55"/>
  <c r="M55" s="1"/>
  <c r="N55" s="1"/>
  <c r="P55" s="1"/>
  <c r="O56"/>
  <c r="R56" l="1"/>
  <c r="K57"/>
  <c r="J58"/>
  <c r="O57"/>
  <c r="L56"/>
  <c r="M56" s="1"/>
  <c r="N56" s="1"/>
  <c r="P56" s="1"/>
  <c r="Q56"/>
  <c r="O58" l="1"/>
  <c r="L57"/>
  <c r="M57" s="1"/>
  <c r="N57" s="1"/>
  <c r="P57" s="1"/>
  <c r="Q57"/>
  <c r="K58"/>
  <c r="J59"/>
  <c r="R57"/>
  <c r="R58" l="1"/>
  <c r="K59"/>
  <c r="J60"/>
  <c r="Q58"/>
  <c r="L58"/>
  <c r="M58" s="1"/>
  <c r="N58" s="1"/>
  <c r="P58" s="1"/>
  <c r="O59"/>
  <c r="R59" l="1"/>
  <c r="O60"/>
  <c r="Q59"/>
  <c r="L59"/>
  <c r="M59" s="1"/>
  <c r="N59" s="1"/>
  <c r="P59" s="1"/>
  <c r="K60"/>
  <c r="J61"/>
  <c r="R60" l="1"/>
  <c r="K61"/>
  <c r="J62"/>
  <c r="L60"/>
  <c r="M60" s="1"/>
  <c r="N60" s="1"/>
  <c r="P60" s="1"/>
  <c r="O61"/>
  <c r="Q60"/>
  <c r="K62" l="1"/>
  <c r="J63"/>
  <c r="O62"/>
  <c r="Q61"/>
  <c r="L61"/>
  <c r="M61" s="1"/>
  <c r="N61" s="1"/>
  <c r="P61" s="1"/>
  <c r="R61"/>
  <c r="K63" l="1"/>
  <c r="J64"/>
  <c r="Q62"/>
  <c r="O63"/>
  <c r="L62"/>
  <c r="M62" s="1"/>
  <c r="N62" s="1"/>
  <c r="P62" s="1"/>
  <c r="R62"/>
  <c r="O64" l="1"/>
  <c r="Q63"/>
  <c r="L63"/>
  <c r="M63" s="1"/>
  <c r="N63" s="1"/>
  <c r="P63" s="1"/>
  <c r="K64"/>
  <c r="J65"/>
  <c r="R63"/>
  <c r="R64" l="1"/>
  <c r="K65"/>
  <c r="J66"/>
  <c r="O65"/>
  <c r="L64"/>
  <c r="M64" s="1"/>
  <c r="N64" s="1"/>
  <c r="P64" s="1"/>
  <c r="Q64"/>
  <c r="K66" l="1"/>
  <c r="J67"/>
  <c r="R65"/>
  <c r="O66"/>
  <c r="Q65"/>
  <c r="L65"/>
  <c r="M65" s="1"/>
  <c r="N65" s="1"/>
  <c r="P65" s="1"/>
  <c r="Q66" l="1"/>
  <c r="O67"/>
  <c r="L66"/>
  <c r="M66" s="1"/>
  <c r="N66" s="1"/>
  <c r="P66" s="1"/>
  <c r="K67"/>
  <c r="J68"/>
  <c r="R66"/>
  <c r="R67" l="1"/>
  <c r="K68"/>
  <c r="J69"/>
  <c r="Q67"/>
  <c r="L67"/>
  <c r="M67" s="1"/>
  <c r="N67" s="1"/>
  <c r="P67" s="1"/>
  <c r="O68"/>
  <c r="R68" l="1"/>
  <c r="Q68"/>
  <c r="O69"/>
  <c r="L68"/>
  <c r="M68" s="1"/>
  <c r="N68" s="1"/>
  <c r="P68" s="1"/>
  <c r="K69"/>
  <c r="J70"/>
  <c r="R69" l="1"/>
  <c r="K70"/>
  <c r="J71"/>
  <c r="L69"/>
  <c r="M69" s="1"/>
  <c r="N69" s="1"/>
  <c r="P69" s="1"/>
  <c r="O70"/>
  <c r="Q69"/>
  <c r="O71" l="1"/>
  <c r="Q70"/>
  <c r="L70"/>
  <c r="M70" s="1"/>
  <c r="N70" s="1"/>
  <c r="P70" s="1"/>
  <c r="K71"/>
  <c r="J72"/>
  <c r="R70"/>
  <c r="R71" l="1"/>
  <c r="K72"/>
  <c r="J73"/>
  <c r="Q71"/>
  <c r="O72"/>
  <c r="L71"/>
  <c r="M71" s="1"/>
  <c r="N71" s="1"/>
  <c r="P71" s="1"/>
  <c r="L72" l="1"/>
  <c r="M72" s="1"/>
  <c r="N72" s="1"/>
  <c r="P72" s="1"/>
  <c r="O73"/>
  <c r="Q72"/>
  <c r="K73"/>
  <c r="J74"/>
  <c r="R72"/>
  <c r="R73" l="1"/>
  <c r="K74"/>
  <c r="J75"/>
  <c r="O74"/>
  <c r="Q73"/>
  <c r="L73"/>
  <c r="M73" s="1"/>
  <c r="N73" l="1"/>
  <c r="P73" s="1"/>
  <c r="Q74"/>
  <c r="O75"/>
  <c r="L74"/>
  <c r="M74" s="1"/>
  <c r="N74" s="1"/>
  <c r="P74" s="1"/>
  <c r="R74"/>
  <c r="K75"/>
  <c r="J76"/>
  <c r="Q75" l="1"/>
  <c r="O76"/>
  <c r="L75"/>
  <c r="M75" s="1"/>
  <c r="R75"/>
  <c r="K76"/>
  <c r="J77"/>
  <c r="N75" l="1"/>
  <c r="P75" s="1"/>
  <c r="O77"/>
  <c r="L76"/>
  <c r="M76" s="1"/>
  <c r="N76" s="1"/>
  <c r="P76" s="1"/>
  <c r="Q76"/>
  <c r="K77"/>
  <c r="J78"/>
  <c r="R76"/>
  <c r="R77" l="1"/>
  <c r="K78"/>
  <c r="J79"/>
  <c r="O78"/>
  <c r="L77"/>
  <c r="M77" s="1"/>
  <c r="Q77"/>
  <c r="N77" l="1"/>
  <c r="P77" s="1"/>
  <c r="Q78"/>
  <c r="L78"/>
  <c r="M78" s="1"/>
  <c r="N78" s="1"/>
  <c r="P78" s="1"/>
  <c r="O79"/>
  <c r="K79"/>
  <c r="J80"/>
  <c r="R78"/>
  <c r="R79" l="1"/>
  <c r="K80"/>
  <c r="J81"/>
  <c r="O80"/>
  <c r="Q79"/>
  <c r="L79"/>
  <c r="M79" s="1"/>
  <c r="N79" l="1"/>
  <c r="P79" s="1"/>
  <c r="L80"/>
  <c r="M80" s="1"/>
  <c r="N80" s="1"/>
  <c r="P80" s="1"/>
  <c r="Q80"/>
  <c r="O81"/>
  <c r="R80"/>
  <c r="K81"/>
  <c r="J82"/>
  <c r="K82" l="1"/>
  <c r="J83"/>
  <c r="R81"/>
  <c r="O82"/>
  <c r="Q81"/>
  <c r="L81"/>
  <c r="M81" s="1"/>
  <c r="N81" l="1"/>
  <c r="P81" s="1"/>
  <c r="K83"/>
  <c r="J84"/>
  <c r="O83"/>
  <c r="L82"/>
  <c r="M82" s="1"/>
  <c r="N82" s="1"/>
  <c r="P82" s="1"/>
  <c r="Q82"/>
  <c r="R82"/>
  <c r="O84" l="1"/>
  <c r="L83"/>
  <c r="M83" s="1"/>
  <c r="N83" s="1"/>
  <c r="P83" s="1"/>
  <c r="Q83"/>
  <c r="K84"/>
  <c r="J85"/>
  <c r="R83"/>
  <c r="R84" l="1"/>
  <c r="J86"/>
  <c r="K85"/>
  <c r="O85"/>
  <c r="Q84"/>
  <c r="L84"/>
  <c r="M84" s="1"/>
  <c r="N84" s="1"/>
  <c r="P84" s="1"/>
  <c r="O86" l="1"/>
  <c r="Q85"/>
  <c r="L85"/>
  <c r="M85" s="1"/>
  <c r="N85" s="1"/>
  <c r="P85" s="1"/>
  <c r="R85"/>
  <c r="J87"/>
  <c r="K86"/>
  <c r="R86" l="1"/>
  <c r="J88"/>
  <c r="K87"/>
  <c r="O87"/>
  <c r="Q86"/>
  <c r="L86"/>
  <c r="M86" s="1"/>
  <c r="N86" s="1"/>
  <c r="P86" s="1"/>
  <c r="K88" l="1"/>
  <c r="J89"/>
  <c r="O88"/>
  <c r="Q87"/>
  <c r="L87"/>
  <c r="M87" s="1"/>
  <c r="N87" s="1"/>
  <c r="P87" s="1"/>
  <c r="R87"/>
  <c r="Q88" l="1"/>
  <c r="L88"/>
  <c r="M88" s="1"/>
  <c r="N88" s="1"/>
  <c r="P88" s="1"/>
  <c r="O89"/>
  <c r="R88"/>
  <c r="J90"/>
  <c r="K89"/>
  <c r="J91" l="1"/>
  <c r="K90"/>
  <c r="L89"/>
  <c r="M89" s="1"/>
  <c r="N89" s="1"/>
  <c r="P89" s="1"/>
  <c r="O90"/>
  <c r="Q89"/>
  <c r="R89"/>
  <c r="J92" l="1"/>
  <c r="K91"/>
  <c r="O91"/>
  <c r="Q90"/>
  <c r="L90"/>
  <c r="M90" s="1"/>
  <c r="N90" s="1"/>
  <c r="P90" s="1"/>
  <c r="R90"/>
  <c r="J93" l="1"/>
  <c r="K92"/>
  <c r="R91"/>
  <c r="Q91"/>
  <c r="O92"/>
  <c r="L91"/>
  <c r="M91" s="1"/>
  <c r="N91" s="1"/>
  <c r="P91" s="1"/>
  <c r="R92" l="1"/>
  <c r="J94"/>
  <c r="K93"/>
  <c r="O93"/>
  <c r="Q92"/>
  <c r="L92"/>
  <c r="M92" s="1"/>
  <c r="N92" s="1"/>
  <c r="P92" s="1"/>
  <c r="Q93" l="1"/>
  <c r="L93"/>
  <c r="M93" s="1"/>
  <c r="N93" s="1"/>
  <c r="P93" s="1"/>
  <c r="O94"/>
  <c r="R93"/>
  <c r="J95"/>
  <c r="K94"/>
  <c r="J96" l="1"/>
  <c r="K95"/>
  <c r="R94"/>
  <c r="Q94"/>
  <c r="L94"/>
  <c r="M94" s="1"/>
  <c r="N94" s="1"/>
  <c r="P94" s="1"/>
  <c r="O95"/>
  <c r="R95" l="1"/>
  <c r="Q95"/>
  <c r="L95"/>
  <c r="M95" s="1"/>
  <c r="N95" s="1"/>
  <c r="P95" s="1"/>
  <c r="O96"/>
  <c r="K96"/>
  <c r="J97"/>
  <c r="R96" l="1"/>
  <c r="J98"/>
  <c r="K97"/>
  <c r="Q96"/>
  <c r="L96"/>
  <c r="M96" s="1"/>
  <c r="N96" s="1"/>
  <c r="P96" s="1"/>
  <c r="O97"/>
  <c r="R97" l="1"/>
  <c r="L97"/>
  <c r="M97" s="1"/>
  <c r="N97" s="1"/>
  <c r="P97" s="1"/>
  <c r="O98"/>
  <c r="Q97"/>
  <c r="K98"/>
  <c r="J99"/>
  <c r="R98" l="1"/>
  <c r="J100"/>
  <c r="K99"/>
  <c r="O99"/>
  <c r="Q98"/>
  <c r="L98"/>
  <c r="M98" s="1"/>
  <c r="N98" s="1"/>
  <c r="P98" s="1"/>
  <c r="Q99" l="1"/>
  <c r="L99"/>
  <c r="M99" s="1"/>
  <c r="N99" s="1"/>
  <c r="P99" s="1"/>
  <c r="O100"/>
  <c r="J101"/>
  <c r="K100"/>
  <c r="R99"/>
  <c r="R100" l="1"/>
  <c r="O101"/>
  <c r="Q100"/>
  <c r="L100"/>
  <c r="M100" s="1"/>
  <c r="N100" s="1"/>
  <c r="P100" s="1"/>
  <c r="K101"/>
  <c r="J102"/>
  <c r="R101" l="1"/>
  <c r="L101"/>
  <c r="M101" s="1"/>
  <c r="N101" s="1"/>
  <c r="P101" s="1"/>
  <c r="O102"/>
  <c r="Q101"/>
  <c r="J103"/>
  <c r="K102"/>
  <c r="R102" l="1"/>
  <c r="K103"/>
  <c r="J104"/>
  <c r="O103"/>
  <c r="Q102"/>
  <c r="L102"/>
  <c r="M102" s="1"/>
  <c r="N102" s="1"/>
  <c r="P102" s="1"/>
  <c r="Q103" l="1"/>
  <c r="L103"/>
  <c r="M103" s="1"/>
  <c r="N103" s="1"/>
  <c r="P103" s="1"/>
  <c r="O104"/>
  <c r="J105"/>
  <c r="K104"/>
  <c r="R103"/>
  <c r="Q104" l="1"/>
  <c r="L104"/>
  <c r="M104" s="1"/>
  <c r="O105"/>
  <c r="R104"/>
  <c r="J106"/>
  <c r="K105"/>
  <c r="N104" l="1"/>
  <c r="P104" s="1"/>
  <c r="J107"/>
  <c r="K106"/>
  <c r="R105"/>
  <c r="L105"/>
  <c r="M105" s="1"/>
  <c r="N105" s="1"/>
  <c r="P105" s="1"/>
  <c r="O106"/>
  <c r="Q105"/>
  <c r="R106" l="1"/>
  <c r="L106"/>
  <c r="M106" s="1"/>
  <c r="O107"/>
  <c r="Q106"/>
  <c r="J108"/>
  <c r="K107"/>
  <c r="N106" l="1"/>
  <c r="P106" s="1"/>
  <c r="R107"/>
  <c r="Q107"/>
  <c r="L107"/>
  <c r="M107" s="1"/>
  <c r="N107" s="1"/>
  <c r="P107" s="1"/>
  <c r="O108"/>
  <c r="J109"/>
  <c r="K108"/>
  <c r="J110" l="1"/>
  <c r="K109"/>
  <c r="Q108"/>
  <c r="O109"/>
  <c r="L108"/>
  <c r="M108" s="1"/>
  <c r="R108"/>
  <c r="N108" l="1"/>
  <c r="P108" s="1"/>
  <c r="J111"/>
  <c r="K110"/>
  <c r="L109"/>
  <c r="M109" s="1"/>
  <c r="N109" s="1"/>
  <c r="P109" s="1"/>
  <c r="O110"/>
  <c r="Q109"/>
  <c r="R109"/>
  <c r="K111" l="1"/>
  <c r="J112"/>
  <c r="O111"/>
  <c r="Q110"/>
  <c r="L110"/>
  <c r="M110" s="1"/>
  <c r="R110"/>
  <c r="N110" l="1"/>
  <c r="P110" s="1"/>
  <c r="L111"/>
  <c r="M111" s="1"/>
  <c r="N111" s="1"/>
  <c r="P111" s="1"/>
  <c r="O112"/>
  <c r="Q111"/>
  <c r="R111"/>
  <c r="J113"/>
  <c r="K112"/>
  <c r="R112" l="1"/>
  <c r="J114"/>
  <c r="K113"/>
  <c r="Q112"/>
  <c r="L112"/>
  <c r="M112" s="1"/>
  <c r="O113"/>
  <c r="N112" l="1"/>
  <c r="P112" s="1"/>
  <c r="R113"/>
  <c r="Q113"/>
  <c r="L113"/>
  <c r="M113" s="1"/>
  <c r="N113" s="1"/>
  <c r="P113" s="1"/>
  <c r="O114"/>
  <c r="J115"/>
  <c r="K114"/>
  <c r="O115" l="1"/>
  <c r="Q114"/>
  <c r="L114"/>
  <c r="M114" s="1"/>
  <c r="N114" s="1"/>
  <c r="P114" s="1"/>
  <c r="R114"/>
  <c r="K115"/>
  <c r="J116"/>
  <c r="R115" l="1"/>
  <c r="Q115"/>
  <c r="L115"/>
  <c r="M115" s="1"/>
  <c r="N115" s="1"/>
  <c r="P115" s="1"/>
  <c r="O116"/>
  <c r="J117"/>
  <c r="K116"/>
  <c r="O117" l="1"/>
  <c r="Q116"/>
  <c r="L116"/>
  <c r="M116" s="1"/>
  <c r="N116" s="1"/>
  <c r="P116" s="1"/>
  <c r="R116"/>
  <c r="J118"/>
  <c r="K117"/>
  <c r="R117" l="1"/>
  <c r="J119"/>
  <c r="K118"/>
  <c r="L117"/>
  <c r="M117" s="1"/>
  <c r="N117" s="1"/>
  <c r="P117" s="1"/>
  <c r="O118"/>
  <c r="Q117"/>
  <c r="K119" l="1"/>
  <c r="J120"/>
  <c r="O119"/>
  <c r="Q118"/>
  <c r="L118"/>
  <c r="M118" s="1"/>
  <c r="N118" s="1"/>
  <c r="P118" s="1"/>
  <c r="R118"/>
  <c r="L119" l="1"/>
  <c r="M119" s="1"/>
  <c r="N119" s="1"/>
  <c r="P119" s="1"/>
  <c r="O120"/>
  <c r="Q119"/>
  <c r="R119"/>
  <c r="J121"/>
  <c r="K120"/>
  <c r="R120" l="1"/>
  <c r="Q120"/>
  <c r="L120"/>
  <c r="M120" s="1"/>
  <c r="N120" s="1"/>
  <c r="P120" s="1"/>
  <c r="O121"/>
  <c r="J122"/>
  <c r="K121"/>
  <c r="L121" l="1"/>
  <c r="M121" s="1"/>
  <c r="N121" s="1"/>
  <c r="P121" s="1"/>
  <c r="O122"/>
  <c r="Q121"/>
  <c r="R121"/>
  <c r="J123"/>
  <c r="K122"/>
  <c r="R122" l="1"/>
  <c r="J124"/>
  <c r="K123"/>
  <c r="O123"/>
  <c r="Q122"/>
  <c r="L122"/>
  <c r="M122" s="1"/>
  <c r="N122" s="1"/>
  <c r="P122" s="1"/>
  <c r="L123" l="1"/>
  <c r="M123" s="1"/>
  <c r="N123" s="1"/>
  <c r="P123" s="1"/>
  <c r="O124"/>
  <c r="Q123"/>
  <c r="J125"/>
  <c r="K124"/>
  <c r="R123"/>
  <c r="R124" l="1"/>
  <c r="Q124"/>
  <c r="L124"/>
  <c r="M124" s="1"/>
  <c r="N124" s="1"/>
  <c r="P124" s="1"/>
  <c r="O125"/>
  <c r="J126"/>
  <c r="K125"/>
  <c r="J127" l="1"/>
  <c r="K126"/>
  <c r="L125"/>
  <c r="M125" s="1"/>
  <c r="N125" s="1"/>
  <c r="P125" s="1"/>
  <c r="O126"/>
  <c r="Q125"/>
  <c r="R125"/>
  <c r="O127" l="1"/>
  <c r="Q126"/>
  <c r="L126"/>
  <c r="M126" s="1"/>
  <c r="N126" s="1"/>
  <c r="P126" s="1"/>
  <c r="J128"/>
  <c r="K127"/>
  <c r="R126"/>
  <c r="R127" l="1"/>
  <c r="L127"/>
  <c r="M127" s="1"/>
  <c r="N127" s="1"/>
  <c r="P127" s="1"/>
  <c r="O128"/>
  <c r="Q127"/>
  <c r="J129"/>
  <c r="K128"/>
  <c r="O129" l="1"/>
  <c r="L128"/>
  <c r="M128" s="1"/>
  <c r="N128" s="1"/>
  <c r="P128" s="1"/>
  <c r="Q128"/>
  <c r="K129"/>
  <c r="J130"/>
  <c r="R128"/>
  <c r="R129" l="1"/>
  <c r="J131"/>
  <c r="K130"/>
  <c r="Q129"/>
  <c r="O130"/>
  <c r="L129"/>
  <c r="M129" s="1"/>
  <c r="N129" s="1"/>
  <c r="P129" s="1"/>
  <c r="K131" l="1"/>
  <c r="J132"/>
  <c r="O131"/>
  <c r="Q130"/>
  <c r="L130"/>
  <c r="M130" s="1"/>
  <c r="N130" s="1"/>
  <c r="P130" s="1"/>
  <c r="R130"/>
  <c r="Q131" l="1"/>
  <c r="L131"/>
  <c r="M131" s="1"/>
  <c r="N131" s="1"/>
  <c r="P131" s="1"/>
  <c r="O132"/>
  <c r="R131"/>
  <c r="J133"/>
  <c r="K132"/>
  <c r="J134" l="1"/>
  <c r="K133"/>
  <c r="O133"/>
  <c r="Q132"/>
  <c r="L132"/>
  <c r="M132" s="1"/>
  <c r="N132" s="1"/>
  <c r="P132" s="1"/>
  <c r="R132"/>
  <c r="J135" l="1"/>
  <c r="K134"/>
  <c r="R133"/>
  <c r="Q133"/>
  <c r="L133"/>
  <c r="M133" s="1"/>
  <c r="N133" s="1"/>
  <c r="P133" s="1"/>
  <c r="O134"/>
  <c r="R134" l="1"/>
  <c r="K135"/>
  <c r="J136"/>
  <c r="O135"/>
  <c r="Q134"/>
  <c r="L134"/>
  <c r="M134" s="1"/>
  <c r="N134" l="1"/>
  <c r="P134" s="1"/>
  <c r="O136"/>
  <c r="Q135"/>
  <c r="L135"/>
  <c r="M135" s="1"/>
  <c r="N135" s="1"/>
  <c r="P135" s="1"/>
  <c r="R135"/>
  <c r="J137"/>
  <c r="K136"/>
  <c r="R136" l="1"/>
  <c r="J138"/>
  <c r="K137"/>
  <c r="O137"/>
  <c r="Q136"/>
  <c r="L136"/>
  <c r="M136" s="1"/>
  <c r="N136" l="1"/>
  <c r="P136" s="1"/>
  <c r="J139"/>
  <c r="K138"/>
  <c r="R137"/>
  <c r="Q137"/>
  <c r="O138"/>
  <c r="L137"/>
  <c r="M137" s="1"/>
  <c r="N137" s="1"/>
  <c r="P137" s="1"/>
  <c r="R138" l="1"/>
  <c r="J140"/>
  <c r="K139"/>
  <c r="L138"/>
  <c r="M138" s="1"/>
  <c r="O139"/>
  <c r="Q138"/>
  <c r="N138" l="1"/>
  <c r="P138" s="1"/>
  <c r="L139"/>
  <c r="M139" s="1"/>
  <c r="N139" s="1"/>
  <c r="P139" s="1"/>
  <c r="Q139"/>
  <c r="O140"/>
  <c r="J141"/>
  <c r="K140"/>
  <c r="R139"/>
  <c r="O141" l="1"/>
  <c r="Q140"/>
  <c r="L140"/>
  <c r="M140" s="1"/>
  <c r="N140" s="1"/>
  <c r="P140" s="1"/>
  <c r="R140"/>
  <c r="J142"/>
  <c r="K141"/>
  <c r="R141" l="1"/>
  <c r="J143"/>
  <c r="K142"/>
  <c r="Q141"/>
  <c r="L141"/>
  <c r="M141" s="1"/>
  <c r="O142"/>
  <c r="N141" l="1"/>
  <c r="P141" s="1"/>
  <c r="R142"/>
  <c r="J144"/>
  <c r="K143"/>
  <c r="O143"/>
  <c r="Q142"/>
  <c r="L142"/>
  <c r="M142" s="1"/>
  <c r="N142" s="1"/>
  <c r="P142" s="1"/>
  <c r="J145" l="1"/>
  <c r="K144"/>
  <c r="R143"/>
  <c r="Q143"/>
  <c r="L143"/>
  <c r="M143" s="1"/>
  <c r="N143" s="1"/>
  <c r="P143" s="1"/>
  <c r="O144"/>
  <c r="R144" l="1"/>
  <c r="J146"/>
  <c r="K145"/>
  <c r="L144"/>
  <c r="M144" s="1"/>
  <c r="N144" s="1"/>
  <c r="P144" s="1"/>
  <c r="O145"/>
  <c r="Q144"/>
  <c r="L145" l="1"/>
  <c r="M145" s="1"/>
  <c r="N145" s="1"/>
  <c r="P145" s="1"/>
  <c r="O146"/>
  <c r="Q145"/>
  <c r="J147"/>
  <c r="K146"/>
  <c r="R145"/>
  <c r="O147" l="1"/>
  <c r="Q146"/>
  <c r="L146"/>
  <c r="M146" s="1"/>
  <c r="N146" s="1"/>
  <c r="P146" s="1"/>
  <c r="J148"/>
  <c r="K147"/>
  <c r="R146"/>
  <c r="L147" l="1"/>
  <c r="M147" s="1"/>
  <c r="N147" s="1"/>
  <c r="P147" s="1"/>
  <c r="Q147"/>
  <c r="O148"/>
  <c r="R147"/>
  <c r="J149"/>
  <c r="K148"/>
  <c r="J150" l="1"/>
  <c r="K149"/>
  <c r="R148"/>
  <c r="Q148"/>
  <c r="L148"/>
  <c r="M148" s="1"/>
  <c r="N148" s="1"/>
  <c r="P148" s="1"/>
  <c r="O149"/>
  <c r="L149" l="1"/>
  <c r="M149" s="1"/>
  <c r="N149" s="1"/>
  <c r="P149" s="1"/>
  <c r="O150"/>
  <c r="Q149"/>
  <c r="R149"/>
  <c r="J151"/>
  <c r="K150"/>
  <c r="R150" l="1"/>
  <c r="J152"/>
  <c r="K151"/>
  <c r="Q150"/>
  <c r="O151"/>
  <c r="L150"/>
  <c r="M150" s="1"/>
  <c r="N150" s="1"/>
  <c r="P150" s="1"/>
  <c r="L151" l="1"/>
  <c r="M151" s="1"/>
  <c r="N151" s="1"/>
  <c r="P151" s="1"/>
  <c r="O152"/>
  <c r="Q151"/>
  <c r="J153"/>
  <c r="K152"/>
  <c r="R151"/>
  <c r="O153" l="1"/>
  <c r="Q152"/>
  <c r="L152"/>
  <c r="M152" s="1"/>
  <c r="N152" s="1"/>
  <c r="P152" s="1"/>
  <c r="R152"/>
  <c r="J154"/>
  <c r="K153"/>
  <c r="R153" l="1"/>
  <c r="J155"/>
  <c r="K154"/>
  <c r="L153"/>
  <c r="M153" s="1"/>
  <c r="N153" s="1"/>
  <c r="P153" s="1"/>
  <c r="O154"/>
  <c r="Q153"/>
  <c r="O155" l="1"/>
  <c r="Q154"/>
  <c r="L154"/>
  <c r="M154" s="1"/>
  <c r="N154" s="1"/>
  <c r="P154" s="1"/>
  <c r="K155"/>
  <c r="J156"/>
  <c r="R154"/>
  <c r="R155" l="1"/>
  <c r="J157"/>
  <c r="K156"/>
  <c r="L155"/>
  <c r="M155" s="1"/>
  <c r="N155" s="1"/>
  <c r="P155" s="1"/>
  <c r="O156"/>
  <c r="Q155"/>
  <c r="Q156" l="1"/>
  <c r="O157"/>
  <c r="L156"/>
  <c r="M156" s="1"/>
  <c r="N156" s="1"/>
  <c r="P156" s="1"/>
  <c r="J158"/>
  <c r="K157"/>
  <c r="R156"/>
  <c r="R157" l="1"/>
  <c r="Q157"/>
  <c r="L157"/>
  <c r="M157" s="1"/>
  <c r="N157" s="1"/>
  <c r="P157" s="1"/>
  <c r="O158"/>
  <c r="J159"/>
  <c r="K158"/>
  <c r="K159" l="1"/>
  <c r="J160"/>
  <c r="O159"/>
  <c r="Q158"/>
  <c r="L158"/>
  <c r="M158" s="1"/>
  <c r="N158" s="1"/>
  <c r="P158" s="1"/>
  <c r="R158"/>
  <c r="J161" l="1"/>
  <c r="K160"/>
  <c r="Q159"/>
  <c r="L159"/>
  <c r="M159" s="1"/>
  <c r="N159" s="1"/>
  <c r="P159" s="1"/>
  <c r="O160"/>
  <c r="R159"/>
  <c r="R160" l="1"/>
  <c r="Q160"/>
  <c r="L160"/>
  <c r="M160" s="1"/>
  <c r="N160" s="1"/>
  <c r="P160" s="1"/>
  <c r="O161"/>
  <c r="J162"/>
  <c r="K161"/>
  <c r="L161" l="1"/>
  <c r="M161" s="1"/>
  <c r="N161" s="1"/>
  <c r="P161" s="1"/>
  <c r="O162"/>
  <c r="Q161"/>
  <c r="R161"/>
  <c r="J163"/>
  <c r="K162"/>
  <c r="R162" l="1"/>
  <c r="K163"/>
  <c r="J164"/>
  <c r="O163"/>
  <c r="Q162"/>
  <c r="L162"/>
  <c r="M162" s="1"/>
  <c r="N162" s="1"/>
  <c r="P162" s="1"/>
  <c r="L163" l="1"/>
  <c r="M163" s="1"/>
  <c r="N163" s="1"/>
  <c r="P163" s="1"/>
  <c r="O164"/>
  <c r="Q163"/>
  <c r="J165"/>
  <c r="K164"/>
  <c r="R163"/>
  <c r="R164" l="1"/>
  <c r="Q164"/>
  <c r="L164"/>
  <c r="M164" s="1"/>
  <c r="N164" s="1"/>
  <c r="P164" s="1"/>
  <c r="O165"/>
  <c r="J166"/>
  <c r="K165"/>
  <c r="J167" l="1"/>
  <c r="K166"/>
  <c r="Q165"/>
  <c r="L165"/>
  <c r="M165" s="1"/>
  <c r="O166"/>
  <c r="R165"/>
  <c r="N165" l="1"/>
  <c r="P165" s="1"/>
  <c r="R166"/>
  <c r="K167"/>
  <c r="J168"/>
  <c r="O167"/>
  <c r="Q166"/>
  <c r="L166"/>
  <c r="M166" s="1"/>
  <c r="N166" s="1"/>
  <c r="P166" s="1"/>
  <c r="J169" l="1"/>
  <c r="K168"/>
  <c r="L167"/>
  <c r="M167" s="1"/>
  <c r="O168"/>
  <c r="Q167"/>
  <c r="R167"/>
  <c r="N167" l="1"/>
  <c r="P167" s="1"/>
  <c r="J170"/>
  <c r="K169"/>
  <c r="O169"/>
  <c r="Q168"/>
  <c r="L168"/>
  <c r="M168" s="1"/>
  <c r="N168" s="1"/>
  <c r="P168" s="1"/>
  <c r="R168"/>
  <c r="Q169" l="1"/>
  <c r="L169"/>
  <c r="M169" s="1"/>
  <c r="O170"/>
  <c r="R169"/>
  <c r="J171"/>
  <c r="K170"/>
  <c r="N169" l="1"/>
  <c r="P169" s="1"/>
  <c r="J172"/>
  <c r="K171"/>
  <c r="O171"/>
  <c r="Q170"/>
  <c r="L170"/>
  <c r="M170" s="1"/>
  <c r="N170" s="1"/>
  <c r="P170" s="1"/>
  <c r="R170"/>
  <c r="J173" l="1"/>
  <c r="K172"/>
  <c r="Q171"/>
  <c r="L171"/>
  <c r="M171" s="1"/>
  <c r="O172"/>
  <c r="R171"/>
  <c r="N171" l="1"/>
  <c r="P171" s="1"/>
  <c r="R172"/>
  <c r="Q172"/>
  <c r="L172"/>
  <c r="M172" s="1"/>
  <c r="N172" s="1"/>
  <c r="P172" s="1"/>
  <c r="O173"/>
  <c r="J174"/>
  <c r="K173"/>
  <c r="L173" l="1"/>
  <c r="M173" s="1"/>
  <c r="O174"/>
  <c r="Q173"/>
  <c r="J175"/>
  <c r="K174"/>
  <c r="R173"/>
  <c r="N173" l="1"/>
  <c r="P173" s="1"/>
  <c r="R174"/>
  <c r="O175"/>
  <c r="Q174"/>
  <c r="L174"/>
  <c r="M174" s="1"/>
  <c r="N174" s="1"/>
  <c r="P174" s="1"/>
  <c r="K175"/>
  <c r="J176"/>
  <c r="R175" l="1"/>
  <c r="L175"/>
  <c r="M175" s="1"/>
  <c r="N175" s="1"/>
  <c r="P175" s="1"/>
  <c r="O176"/>
  <c r="Q175"/>
  <c r="J177"/>
  <c r="K176"/>
  <c r="Q176" l="1"/>
  <c r="L176"/>
  <c r="M176" s="1"/>
  <c r="N176" s="1"/>
  <c r="P176" s="1"/>
  <c r="O177"/>
  <c r="J178"/>
  <c r="K177"/>
  <c r="R176"/>
  <c r="L177" l="1"/>
  <c r="M177" s="1"/>
  <c r="N177" s="1"/>
  <c r="P177" s="1"/>
  <c r="O178"/>
  <c r="Q177"/>
  <c r="R177"/>
  <c r="J179"/>
  <c r="K178"/>
  <c r="R178" l="1"/>
  <c r="K179"/>
  <c r="J180"/>
  <c r="O179"/>
  <c r="Q178"/>
  <c r="L178"/>
  <c r="M178" s="1"/>
  <c r="N178" s="1"/>
  <c r="P178" s="1"/>
  <c r="J181" l="1"/>
  <c r="K180"/>
  <c r="R179"/>
  <c r="Q179"/>
  <c r="O180"/>
  <c r="L179"/>
  <c r="M179" s="1"/>
  <c r="N179" s="1"/>
  <c r="P179" s="1"/>
  <c r="R180" l="1"/>
  <c r="Q180"/>
  <c r="O181"/>
  <c r="L180"/>
  <c r="M180" s="1"/>
  <c r="N180" s="1"/>
  <c r="P180" s="1"/>
  <c r="J182"/>
  <c r="K181"/>
  <c r="L181" l="1"/>
  <c r="M181" s="1"/>
  <c r="N181" s="1"/>
  <c r="P181" s="1"/>
  <c r="Q181"/>
  <c r="O182"/>
  <c r="R181"/>
  <c r="J183"/>
  <c r="K182"/>
  <c r="K183" l="1"/>
  <c r="J184"/>
  <c r="O183"/>
  <c r="Q182"/>
  <c r="L182"/>
  <c r="M182" s="1"/>
  <c r="N182" s="1"/>
  <c r="P182" s="1"/>
  <c r="R182"/>
  <c r="L183" l="1"/>
  <c r="M183" s="1"/>
  <c r="N183" s="1"/>
  <c r="P183" s="1"/>
  <c r="O184"/>
  <c r="Q183"/>
  <c r="R183"/>
  <c r="J185"/>
  <c r="K184"/>
  <c r="R184" l="1"/>
  <c r="J186"/>
  <c r="K185"/>
  <c r="Q184"/>
  <c r="L184"/>
  <c r="M184" s="1"/>
  <c r="N184" s="1"/>
  <c r="P184" s="1"/>
  <c r="O185"/>
  <c r="R185" l="1"/>
  <c r="Q185"/>
  <c r="L185"/>
  <c r="M185" s="1"/>
  <c r="N185" s="1"/>
  <c r="P185" s="1"/>
  <c r="O186"/>
  <c r="J187"/>
  <c r="K186"/>
  <c r="R186" l="1"/>
  <c r="L186"/>
  <c r="M186" s="1"/>
  <c r="N186" s="1"/>
  <c r="P186" s="1"/>
  <c r="O187"/>
  <c r="Q186"/>
  <c r="J188"/>
  <c r="K187"/>
  <c r="J189" l="1"/>
  <c r="K188"/>
  <c r="L187"/>
  <c r="M187" s="1"/>
  <c r="N187" s="1"/>
  <c r="P187" s="1"/>
  <c r="O188"/>
  <c r="Q187"/>
  <c r="R187"/>
  <c r="O189" l="1"/>
  <c r="Q188"/>
  <c r="L188"/>
  <c r="M188" s="1"/>
  <c r="N188" s="1"/>
  <c r="P188" s="1"/>
  <c r="J190"/>
  <c r="K189"/>
  <c r="R188"/>
  <c r="R189" l="1"/>
  <c r="L189"/>
  <c r="M189" s="1"/>
  <c r="N189" s="1"/>
  <c r="P189" s="1"/>
  <c r="O190"/>
  <c r="Q189"/>
  <c r="J191"/>
  <c r="K190"/>
  <c r="O191" l="1"/>
  <c r="Q190"/>
  <c r="L190"/>
  <c r="M190" s="1"/>
  <c r="N190" s="1"/>
  <c r="P190" s="1"/>
  <c r="J192"/>
  <c r="K191"/>
  <c r="R190"/>
  <c r="R191" l="1"/>
  <c r="L191"/>
  <c r="M191" s="1"/>
  <c r="N191" s="1"/>
  <c r="P191" s="1"/>
  <c r="O192"/>
  <c r="Q191"/>
  <c r="J193"/>
  <c r="K192"/>
  <c r="R192" l="1"/>
  <c r="Q192"/>
  <c r="L192"/>
  <c r="M192" s="1"/>
  <c r="N192" s="1"/>
  <c r="P192" s="1"/>
  <c r="O193"/>
  <c r="J194"/>
  <c r="K193"/>
  <c r="R193" l="1"/>
  <c r="Q193"/>
  <c r="L193"/>
  <c r="M193" s="1"/>
  <c r="N193" s="1"/>
  <c r="P193" s="1"/>
  <c r="O194"/>
  <c r="J195"/>
  <c r="K194"/>
  <c r="K195" l="1"/>
  <c r="J196"/>
  <c r="O195"/>
  <c r="Q194"/>
  <c r="L194"/>
  <c r="M194" s="1"/>
  <c r="N194" s="1"/>
  <c r="P194" s="1"/>
  <c r="R194"/>
  <c r="J197" l="1"/>
  <c r="K196"/>
  <c r="R195"/>
  <c r="Q195"/>
  <c r="L195"/>
  <c r="M195" s="1"/>
  <c r="O196"/>
  <c r="N195" l="1"/>
  <c r="P195" s="1"/>
  <c r="R196"/>
  <c r="J198"/>
  <c r="K197"/>
  <c r="Q196"/>
  <c r="L196"/>
  <c r="M196" s="1"/>
  <c r="N196" s="1"/>
  <c r="P196" s="1"/>
  <c r="O197"/>
  <c r="R197" l="1"/>
  <c r="L197"/>
  <c r="M197" s="1"/>
  <c r="O198"/>
  <c r="Q197"/>
  <c r="J199"/>
  <c r="K198"/>
  <c r="N197" l="1"/>
  <c r="P197" s="1"/>
  <c r="R198"/>
  <c r="O199"/>
  <c r="Q198"/>
  <c r="L198"/>
  <c r="M198" s="1"/>
  <c r="N198" s="1"/>
  <c r="P198" s="1"/>
  <c r="K199"/>
  <c r="J200"/>
  <c r="R199" l="1"/>
  <c r="J201"/>
  <c r="K200"/>
  <c r="L199"/>
  <c r="M199" s="1"/>
  <c r="Q199"/>
  <c r="O200"/>
  <c r="N199" l="1"/>
  <c r="P199" s="1"/>
  <c r="R200"/>
  <c r="O201"/>
  <c r="Q200"/>
  <c r="L200"/>
  <c r="M200" s="1"/>
  <c r="N200" s="1"/>
  <c r="P200" s="1"/>
  <c r="J202"/>
  <c r="K201"/>
  <c r="R201" l="1"/>
  <c r="L201"/>
  <c r="M201" s="1"/>
  <c r="O202"/>
  <c r="Q201"/>
  <c r="J203"/>
  <c r="K202"/>
  <c r="N201" l="1"/>
  <c r="P201" s="1"/>
  <c r="R202"/>
  <c r="J204"/>
  <c r="K203"/>
  <c r="O203"/>
  <c r="Q202"/>
  <c r="L202"/>
  <c r="M202" s="1"/>
  <c r="N202" s="1"/>
  <c r="P202" s="1"/>
  <c r="J205" l="1"/>
  <c r="K204"/>
  <c r="L203"/>
  <c r="M203" s="1"/>
  <c r="O204"/>
  <c r="Q203"/>
  <c r="R203"/>
  <c r="N203" l="1"/>
  <c r="P203" s="1"/>
  <c r="Q204"/>
  <c r="L204"/>
  <c r="M204" s="1"/>
  <c r="N204" s="1"/>
  <c r="P204" s="1"/>
  <c r="O205"/>
  <c r="J206"/>
  <c r="K205"/>
  <c r="R204"/>
  <c r="R205" l="1"/>
  <c r="L205"/>
  <c r="M205" s="1"/>
  <c r="N205" s="1"/>
  <c r="P205" s="1"/>
  <c r="O206"/>
  <c r="Q205"/>
  <c r="J207"/>
  <c r="K206"/>
  <c r="K207" l="1"/>
  <c r="J208"/>
  <c r="R206"/>
  <c r="O207"/>
  <c r="L206"/>
  <c r="M206" s="1"/>
  <c r="N206" s="1"/>
  <c r="P206" s="1"/>
  <c r="Q206"/>
  <c r="J209" l="1"/>
  <c r="K208"/>
  <c r="Q207"/>
  <c r="L207"/>
  <c r="M207" s="1"/>
  <c r="N207" s="1"/>
  <c r="P207" s="1"/>
  <c r="O208"/>
  <c r="R207"/>
  <c r="R208" l="1"/>
  <c r="Q208"/>
  <c r="L208"/>
  <c r="M208" s="1"/>
  <c r="N208" s="1"/>
  <c r="P208" s="1"/>
  <c r="O209"/>
  <c r="J210"/>
  <c r="K209"/>
  <c r="Q209" l="1"/>
  <c r="L209"/>
  <c r="M209" s="1"/>
  <c r="N209" s="1"/>
  <c r="P209" s="1"/>
  <c r="O210"/>
  <c r="R209"/>
  <c r="J211"/>
  <c r="K210"/>
  <c r="K211" l="1"/>
  <c r="J212"/>
  <c r="R210"/>
  <c r="O211"/>
  <c r="Q210"/>
  <c r="L210"/>
  <c r="M210" s="1"/>
  <c r="N210" s="1"/>
  <c r="P210" s="1"/>
  <c r="J213" l="1"/>
  <c r="K212"/>
  <c r="Q211"/>
  <c r="L211"/>
  <c r="M211" s="1"/>
  <c r="N211" s="1"/>
  <c r="P211" s="1"/>
  <c r="O212"/>
  <c r="R211"/>
  <c r="R212" l="1"/>
  <c r="Q212"/>
  <c r="L212"/>
  <c r="M212" s="1"/>
  <c r="N212" s="1"/>
  <c r="P212" s="1"/>
  <c r="O213"/>
  <c r="J214"/>
  <c r="K213"/>
  <c r="L213" l="1"/>
  <c r="M213" s="1"/>
  <c r="N213" s="1"/>
  <c r="P213" s="1"/>
  <c r="O214"/>
  <c r="Q213"/>
  <c r="R213"/>
  <c r="J215"/>
  <c r="K214"/>
  <c r="R214" l="1"/>
  <c r="J216"/>
  <c r="K215"/>
  <c r="O215"/>
  <c r="Q214"/>
  <c r="L214"/>
  <c r="M214" s="1"/>
  <c r="N214" s="1"/>
  <c r="P214" s="1"/>
  <c r="J217" l="1"/>
  <c r="K216"/>
  <c r="R215"/>
  <c r="Q215"/>
  <c r="L215"/>
  <c r="M215" s="1"/>
  <c r="N215" s="1"/>
  <c r="P215" s="1"/>
  <c r="O216"/>
  <c r="R216" l="1"/>
  <c r="Q216"/>
  <c r="L216"/>
  <c r="M216" s="1"/>
  <c r="N216" s="1"/>
  <c r="P216" s="1"/>
  <c r="O217"/>
  <c r="J218"/>
  <c r="K217"/>
  <c r="R217" l="1"/>
  <c r="Q217"/>
  <c r="L217"/>
  <c r="M217" s="1"/>
  <c r="N217" s="1"/>
  <c r="P217" s="1"/>
  <c r="O218"/>
  <c r="J219"/>
  <c r="K218"/>
  <c r="K219" l="1"/>
  <c r="J220"/>
  <c r="O219"/>
  <c r="Q218"/>
  <c r="L218"/>
  <c r="M218" s="1"/>
  <c r="N218" s="1"/>
  <c r="P218" s="1"/>
  <c r="R218"/>
  <c r="J221" l="1"/>
  <c r="K220"/>
  <c r="R219"/>
  <c r="L219"/>
  <c r="M219" s="1"/>
  <c r="N219" s="1"/>
  <c r="P219" s="1"/>
  <c r="O220"/>
  <c r="Q219"/>
  <c r="R220" l="1"/>
  <c r="J222"/>
  <c r="K221"/>
  <c r="Q220"/>
  <c r="L220"/>
  <c r="M220" s="1"/>
  <c r="N220" s="1"/>
  <c r="P220" s="1"/>
  <c r="O221"/>
  <c r="R221" l="1"/>
  <c r="L221"/>
  <c r="M221" s="1"/>
  <c r="N221" s="1"/>
  <c r="P221" s="1"/>
  <c r="O222"/>
  <c r="Q221"/>
  <c r="J223"/>
  <c r="K222"/>
  <c r="R222" l="1"/>
  <c r="O223"/>
  <c r="Q222"/>
  <c r="L222"/>
  <c r="M222" s="1"/>
  <c r="N222" s="1"/>
  <c r="P222" s="1"/>
  <c r="K223"/>
  <c r="J224"/>
  <c r="R223" l="1"/>
  <c r="J225"/>
  <c r="K224"/>
  <c r="Q223"/>
  <c r="L223"/>
  <c r="M223" s="1"/>
  <c r="N223" s="1"/>
  <c r="P223" s="1"/>
  <c r="O224"/>
  <c r="R224" l="1"/>
  <c r="K225"/>
  <c r="J226"/>
  <c r="Q224"/>
  <c r="L224"/>
  <c r="M224" s="1"/>
  <c r="N224" s="1"/>
  <c r="P224" s="1"/>
  <c r="O225"/>
  <c r="R225" l="1"/>
  <c r="J227"/>
  <c r="K226"/>
  <c r="L225"/>
  <c r="M225" s="1"/>
  <c r="N225" s="1"/>
  <c r="P225" s="1"/>
  <c r="O226"/>
  <c r="Q225"/>
  <c r="O227" l="1"/>
  <c r="L226"/>
  <c r="M226" s="1"/>
  <c r="Q226"/>
  <c r="J228"/>
  <c r="K227"/>
  <c r="R226"/>
  <c r="N226" l="1"/>
  <c r="P226" s="1"/>
  <c r="R227"/>
  <c r="L227"/>
  <c r="M227" s="1"/>
  <c r="N227" s="1"/>
  <c r="P227" s="1"/>
  <c r="Q227"/>
  <c r="O228"/>
  <c r="J229"/>
  <c r="K228"/>
  <c r="R228" l="1"/>
  <c r="O229"/>
  <c r="Q228"/>
  <c r="L228"/>
  <c r="M228" s="1"/>
  <c r="J230"/>
  <c r="K229"/>
  <c r="N228" l="1"/>
  <c r="P228" s="1"/>
  <c r="R229"/>
  <c r="J231"/>
  <c r="K230"/>
  <c r="L229"/>
  <c r="M229" s="1"/>
  <c r="N229" s="1"/>
  <c r="P229" s="1"/>
  <c r="O230"/>
  <c r="Q229"/>
  <c r="O231" l="1"/>
  <c r="Q230"/>
  <c r="L230"/>
  <c r="M230" s="1"/>
  <c r="K231"/>
  <c r="J232"/>
  <c r="R230"/>
  <c r="N230" l="1"/>
  <c r="P230" s="1"/>
  <c r="R231"/>
  <c r="J233"/>
  <c r="K232"/>
  <c r="L231"/>
  <c r="M231" s="1"/>
  <c r="N231" s="1"/>
  <c r="P231" s="1"/>
  <c r="O232"/>
  <c r="Q231"/>
  <c r="Q232" l="1"/>
  <c r="L232"/>
  <c r="M232" s="1"/>
  <c r="O233"/>
  <c r="J234"/>
  <c r="K233"/>
  <c r="R232"/>
  <c r="N232" l="1"/>
  <c r="P232" s="1"/>
  <c r="Q233"/>
  <c r="L233"/>
  <c r="M233" s="1"/>
  <c r="N233" s="1"/>
  <c r="P233" s="1"/>
  <c r="O234"/>
  <c r="R233"/>
  <c r="J235"/>
  <c r="K234"/>
  <c r="K235" l="1"/>
  <c r="J236"/>
  <c r="R234"/>
  <c r="O235"/>
  <c r="Q234"/>
  <c r="L234"/>
  <c r="M234" s="1"/>
  <c r="N234" l="1"/>
  <c r="P234" s="1"/>
  <c r="J237"/>
  <c r="K236"/>
  <c r="Q235"/>
  <c r="L235"/>
  <c r="M235" s="1"/>
  <c r="N235" s="1"/>
  <c r="P235" s="1"/>
  <c r="O236"/>
  <c r="R235"/>
  <c r="R236" l="1"/>
  <c r="Q236"/>
  <c r="L236"/>
  <c r="M236" s="1"/>
  <c r="N236" s="1"/>
  <c r="P236" s="1"/>
  <c r="O237"/>
  <c r="J238"/>
  <c r="K237"/>
  <c r="L237" l="1"/>
  <c r="M237" s="1"/>
  <c r="N237" s="1"/>
  <c r="P237" s="1"/>
  <c r="O238"/>
  <c r="Q237"/>
  <c r="R237"/>
  <c r="J239"/>
  <c r="K238"/>
  <c r="R238" l="1"/>
  <c r="K239"/>
  <c r="J240"/>
  <c r="O239"/>
  <c r="Q238"/>
  <c r="L238"/>
  <c r="M238" s="1"/>
  <c r="N238" s="1"/>
  <c r="P238" s="1"/>
  <c r="Q239" l="1"/>
  <c r="L239"/>
  <c r="M239" s="1"/>
  <c r="N239" s="1"/>
  <c r="P239" s="1"/>
  <c r="O240"/>
  <c r="R239"/>
  <c r="J241"/>
  <c r="K240"/>
  <c r="J242" l="1"/>
  <c r="K241"/>
  <c r="R240"/>
  <c r="Q240"/>
  <c r="L240"/>
  <c r="M240" s="1"/>
  <c r="N240" s="1"/>
  <c r="P240" s="1"/>
  <c r="O241"/>
  <c r="R241" l="1"/>
  <c r="K242"/>
  <c r="J243"/>
  <c r="L241"/>
  <c r="M241" s="1"/>
  <c r="N241" s="1"/>
  <c r="P241" s="1"/>
  <c r="O242"/>
  <c r="Q241"/>
  <c r="K243" l="1"/>
  <c r="J244"/>
  <c r="O243"/>
  <c r="Q242"/>
  <c r="L242"/>
  <c r="M242" s="1"/>
  <c r="N242" s="1"/>
  <c r="P242" s="1"/>
  <c r="R242"/>
  <c r="J245" l="1"/>
  <c r="K244"/>
  <c r="R243"/>
  <c r="L243"/>
  <c r="M243" s="1"/>
  <c r="N243" s="1"/>
  <c r="P243" s="1"/>
  <c r="Q243"/>
  <c r="O244"/>
  <c r="R244" l="1"/>
  <c r="J246"/>
  <c r="K245"/>
  <c r="Q244"/>
  <c r="L244"/>
  <c r="M244" s="1"/>
  <c r="N244" s="1"/>
  <c r="P244" s="1"/>
  <c r="O245"/>
  <c r="R245" l="1"/>
  <c r="Q245"/>
  <c r="L245"/>
  <c r="M245" s="1"/>
  <c r="N245" s="1"/>
  <c r="P245" s="1"/>
  <c r="O246"/>
  <c r="K246"/>
  <c r="J247"/>
  <c r="R246" l="1"/>
  <c r="K247"/>
  <c r="J248"/>
  <c r="O247"/>
  <c r="Q246"/>
  <c r="L246"/>
  <c r="M246" s="1"/>
  <c r="N246" s="1"/>
  <c r="P246" s="1"/>
  <c r="L247" l="1"/>
  <c r="M247" s="1"/>
  <c r="N247" s="1"/>
  <c r="P247" s="1"/>
  <c r="O248"/>
  <c r="Q247"/>
  <c r="R247"/>
  <c r="J249"/>
  <c r="K248"/>
  <c r="R248" l="1"/>
  <c r="O249"/>
  <c r="L248"/>
  <c r="M248" s="1"/>
  <c r="N248" s="1"/>
  <c r="P248" s="1"/>
  <c r="Q248"/>
  <c r="K249"/>
  <c r="J250"/>
  <c r="R249" l="1"/>
  <c r="J251"/>
  <c r="K250"/>
  <c r="L249"/>
  <c r="M249" s="1"/>
  <c r="N249" s="1"/>
  <c r="P249" s="1"/>
  <c r="O250"/>
  <c r="Q249"/>
  <c r="O251" l="1"/>
  <c r="Q250"/>
  <c r="L250"/>
  <c r="M250" s="1"/>
  <c r="N250" s="1"/>
  <c r="P250" s="1"/>
  <c r="K251"/>
  <c r="J252"/>
  <c r="R250"/>
  <c r="R251" l="1"/>
  <c r="J253"/>
  <c r="K252"/>
  <c r="Q251"/>
  <c r="L251"/>
  <c r="M251" s="1"/>
  <c r="N251" s="1"/>
  <c r="P251" s="1"/>
  <c r="O252"/>
  <c r="R252" l="1"/>
  <c r="Q252"/>
  <c r="L252"/>
  <c r="M252" s="1"/>
  <c r="N252" s="1"/>
  <c r="P252" s="1"/>
  <c r="O253"/>
  <c r="J254"/>
  <c r="K253"/>
  <c r="Q253" l="1"/>
  <c r="L253"/>
  <c r="M253" s="1"/>
  <c r="N253" s="1"/>
  <c r="P253" s="1"/>
  <c r="O254"/>
  <c r="R253"/>
  <c r="J255"/>
  <c r="K254"/>
  <c r="K255" l="1"/>
  <c r="J256"/>
  <c r="R254"/>
  <c r="O255"/>
  <c r="Q254"/>
  <c r="L254"/>
  <c r="M254" s="1"/>
  <c r="N254" s="1"/>
  <c r="P254" s="1"/>
  <c r="J257" l="1"/>
  <c r="K256"/>
  <c r="L255"/>
  <c r="M255" s="1"/>
  <c r="N255" s="1"/>
  <c r="P255" s="1"/>
  <c r="O256"/>
  <c r="Q255"/>
  <c r="R255"/>
  <c r="Q256" l="1"/>
  <c r="L256"/>
  <c r="M256" s="1"/>
  <c r="N256" s="1"/>
  <c r="P256" s="1"/>
  <c r="O257"/>
  <c r="J258"/>
  <c r="K257"/>
  <c r="R256"/>
  <c r="R257" l="1"/>
  <c r="L257"/>
  <c r="M257" s="1"/>
  <c r="O258"/>
  <c r="Q257"/>
  <c r="J259"/>
  <c r="K258"/>
  <c r="N257" l="1"/>
  <c r="P257" s="1"/>
  <c r="R258"/>
  <c r="J260"/>
  <c r="K259"/>
  <c r="O259"/>
  <c r="Q258"/>
  <c r="L258"/>
  <c r="M258" s="1"/>
  <c r="N258" s="1"/>
  <c r="P258" s="1"/>
  <c r="J261" l="1"/>
  <c r="K260"/>
  <c r="L259"/>
  <c r="M259" s="1"/>
  <c r="O260"/>
  <c r="Q259"/>
  <c r="R259"/>
  <c r="N259" l="1"/>
  <c r="P259" s="1"/>
  <c r="Q260"/>
  <c r="L260"/>
  <c r="M260" s="1"/>
  <c r="N260" s="1"/>
  <c r="P260" s="1"/>
  <c r="O261"/>
  <c r="J262"/>
  <c r="K261"/>
  <c r="R260"/>
  <c r="L261" l="1"/>
  <c r="M261" s="1"/>
  <c r="O262"/>
  <c r="Q261"/>
  <c r="R261"/>
  <c r="J263"/>
  <c r="K262"/>
  <c r="N261" l="1"/>
  <c r="P261" s="1"/>
  <c r="R262"/>
  <c r="J264"/>
  <c r="K263"/>
  <c r="L262"/>
  <c r="M262" s="1"/>
  <c r="N262" s="1"/>
  <c r="P262" s="1"/>
  <c r="O263"/>
  <c r="Q262"/>
  <c r="L263" l="1"/>
  <c r="M263" s="1"/>
  <c r="Q263"/>
  <c r="O264"/>
  <c r="J265"/>
  <c r="K264"/>
  <c r="R263"/>
  <c r="N263" l="1"/>
  <c r="P263" s="1"/>
  <c r="R264"/>
  <c r="O265"/>
  <c r="Q264"/>
  <c r="L264"/>
  <c r="M264" s="1"/>
  <c r="N264" s="1"/>
  <c r="P264" s="1"/>
  <c r="K265"/>
  <c r="J266"/>
  <c r="R265" l="1"/>
  <c r="J267"/>
  <c r="K266"/>
  <c r="Q265"/>
  <c r="L265"/>
  <c r="M265" s="1"/>
  <c r="O266"/>
  <c r="N265" l="1"/>
  <c r="P265" s="1"/>
  <c r="R266"/>
  <c r="K267"/>
  <c r="J268"/>
  <c r="O267"/>
  <c r="Q266"/>
  <c r="L266"/>
  <c r="M266" s="1"/>
  <c r="N266" s="1"/>
  <c r="P266" s="1"/>
  <c r="J269" l="1"/>
  <c r="K268"/>
  <c r="R267"/>
  <c r="L267"/>
  <c r="M267" s="1"/>
  <c r="N267" s="1"/>
  <c r="P267" s="1"/>
  <c r="Q267"/>
  <c r="O268"/>
  <c r="R268" l="1"/>
  <c r="Q268"/>
  <c r="O269"/>
  <c r="L268"/>
  <c r="M268" s="1"/>
  <c r="N268" s="1"/>
  <c r="P268" s="1"/>
  <c r="J270"/>
  <c r="K269"/>
  <c r="Q269" l="1"/>
  <c r="L269"/>
  <c r="M269" s="1"/>
  <c r="N269" s="1"/>
  <c r="P269" s="1"/>
  <c r="O270"/>
  <c r="R269"/>
  <c r="K270"/>
  <c r="J271"/>
  <c r="J272" l="1"/>
  <c r="K271"/>
  <c r="Q270"/>
  <c r="O271"/>
  <c r="L270"/>
  <c r="M270" s="1"/>
  <c r="N270" s="1"/>
  <c r="P270" s="1"/>
  <c r="R270"/>
  <c r="Q271" l="1"/>
  <c r="L271"/>
  <c r="M271" s="1"/>
  <c r="N271" s="1"/>
  <c r="P271" s="1"/>
  <c r="O272"/>
  <c r="J273"/>
  <c r="K272"/>
  <c r="R271"/>
  <c r="O273" l="1"/>
  <c r="Q272"/>
  <c r="L272"/>
  <c r="M272" s="1"/>
  <c r="N272" s="1"/>
  <c r="P272" s="1"/>
  <c r="R272"/>
  <c r="J274"/>
  <c r="K273"/>
  <c r="R273" l="1"/>
  <c r="J275"/>
  <c r="K274"/>
  <c r="Q273"/>
  <c r="L273"/>
  <c r="M273" s="1"/>
  <c r="N273" s="1"/>
  <c r="P273" s="1"/>
  <c r="O274"/>
  <c r="R274" l="1"/>
  <c r="L274"/>
  <c r="M274" s="1"/>
  <c r="N274" s="1"/>
  <c r="P274" s="1"/>
  <c r="O275"/>
  <c r="Q274"/>
  <c r="J276"/>
  <c r="K275"/>
  <c r="R275" l="1"/>
  <c r="O276"/>
  <c r="Q275"/>
  <c r="L275"/>
  <c r="M275" s="1"/>
  <c r="N275" s="1"/>
  <c r="P275" s="1"/>
  <c r="K276"/>
  <c r="J277"/>
  <c r="R276" l="1"/>
  <c r="J278"/>
  <c r="K277"/>
  <c r="Q276"/>
  <c r="L276"/>
  <c r="M276" s="1"/>
  <c r="N276" s="1"/>
  <c r="P276" s="1"/>
  <c r="O277"/>
  <c r="R277" l="1"/>
  <c r="K278"/>
  <c r="J279"/>
  <c r="L277"/>
  <c r="M277" s="1"/>
  <c r="N277" s="1"/>
  <c r="P277" s="1"/>
  <c r="O278"/>
  <c r="Q277"/>
  <c r="O279" l="1"/>
  <c r="Q278"/>
  <c r="L278"/>
  <c r="M278" s="1"/>
  <c r="N278" s="1"/>
  <c r="P278" s="1"/>
  <c r="K279"/>
  <c r="J280"/>
  <c r="R278"/>
  <c r="R279" l="1"/>
  <c r="J281"/>
  <c r="K280"/>
  <c r="L279"/>
  <c r="M279" s="1"/>
  <c r="N279" s="1"/>
  <c r="P279" s="1"/>
  <c r="Q279"/>
  <c r="O280"/>
  <c r="R280" l="1"/>
  <c r="Q280"/>
  <c r="L280"/>
  <c r="M280" s="1"/>
  <c r="N280" s="1"/>
  <c r="P280" s="1"/>
  <c r="O281"/>
  <c r="J282"/>
  <c r="K281"/>
  <c r="R281" l="1"/>
  <c r="O282"/>
  <c r="L281"/>
  <c r="M281" s="1"/>
  <c r="N281" s="1"/>
  <c r="P281" s="1"/>
  <c r="Q281"/>
  <c r="J283"/>
  <c r="K282"/>
  <c r="R282" l="1"/>
  <c r="J284"/>
  <c r="K283"/>
  <c r="Q282"/>
  <c r="L282"/>
  <c r="M282" s="1"/>
  <c r="N282" s="1"/>
  <c r="P282" s="1"/>
  <c r="O283"/>
  <c r="R283" l="1"/>
  <c r="O284"/>
  <c r="Q283"/>
  <c r="L283"/>
  <c r="M283" s="1"/>
  <c r="N283" s="1"/>
  <c r="P283" s="1"/>
  <c r="J285"/>
  <c r="K284"/>
  <c r="R284" l="1"/>
  <c r="O285"/>
  <c r="Q284"/>
  <c r="L284"/>
  <c r="M284" s="1"/>
  <c r="N284" s="1"/>
  <c r="P284" s="1"/>
  <c r="K285"/>
  <c r="J286"/>
  <c r="R285" l="1"/>
  <c r="J287"/>
  <c r="K286"/>
  <c r="Q285"/>
  <c r="L285"/>
  <c r="M285" s="1"/>
  <c r="N285" s="1"/>
  <c r="P285" s="1"/>
  <c r="O286"/>
  <c r="R286" l="1"/>
  <c r="Q286"/>
  <c r="L286"/>
  <c r="M286" s="1"/>
  <c r="N286" s="1"/>
  <c r="P286" s="1"/>
  <c r="O287"/>
  <c r="J288"/>
  <c r="K287"/>
  <c r="R287" l="1"/>
  <c r="O288"/>
  <c r="Q287"/>
  <c r="L287"/>
  <c r="M287" s="1"/>
  <c r="J289"/>
  <c r="K288"/>
  <c r="N287" l="1"/>
  <c r="P287" s="1"/>
  <c r="R288"/>
  <c r="Q288"/>
  <c r="L288"/>
  <c r="M288" s="1"/>
  <c r="N288" s="1"/>
  <c r="P288" s="1"/>
  <c r="O289"/>
  <c r="J290"/>
  <c r="K289"/>
  <c r="J291" l="1"/>
  <c r="K290"/>
  <c r="Q289"/>
  <c r="L289"/>
  <c r="M289" s="1"/>
  <c r="O290"/>
  <c r="R289"/>
  <c r="N289" l="1"/>
  <c r="P289" s="1"/>
  <c r="R290"/>
  <c r="O291"/>
  <c r="Q290"/>
  <c r="L290"/>
  <c r="M290" s="1"/>
  <c r="N290" s="1"/>
  <c r="P290" s="1"/>
  <c r="K291"/>
  <c r="J292"/>
  <c r="R291" l="1"/>
  <c r="J293"/>
  <c r="K292"/>
  <c r="L291"/>
  <c r="M291" s="1"/>
  <c r="O292"/>
  <c r="Q291"/>
  <c r="N291" l="1"/>
  <c r="P291" s="1"/>
  <c r="Q292"/>
  <c r="L292"/>
  <c r="M292" s="1"/>
  <c r="N292" s="1"/>
  <c r="P292" s="1"/>
  <c r="O293"/>
  <c r="J294"/>
  <c r="K293"/>
  <c r="R292"/>
  <c r="Q293" l="1"/>
  <c r="L293"/>
  <c r="M293" s="1"/>
  <c r="O294"/>
  <c r="R293"/>
  <c r="K294"/>
  <c r="J295"/>
  <c r="N293" l="1"/>
  <c r="P293" s="1"/>
  <c r="R294"/>
  <c r="O295"/>
  <c r="Q294"/>
  <c r="L294"/>
  <c r="M294" s="1"/>
  <c r="N294" s="1"/>
  <c r="P294" s="1"/>
  <c r="J296"/>
  <c r="K295"/>
  <c r="R295" l="1"/>
  <c r="J297"/>
  <c r="K296"/>
  <c r="Q295"/>
  <c r="L295"/>
  <c r="M295" s="1"/>
  <c r="O296"/>
  <c r="N295" l="1"/>
  <c r="P295" s="1"/>
  <c r="R296"/>
  <c r="J298"/>
  <c r="K297"/>
  <c r="L296"/>
  <c r="M296" s="1"/>
  <c r="N296" s="1"/>
  <c r="P296" s="1"/>
  <c r="Q296"/>
  <c r="O297"/>
  <c r="R297" l="1"/>
  <c r="O298"/>
  <c r="Q297"/>
  <c r="L297"/>
  <c r="M297" s="1"/>
  <c r="N297" s="1"/>
  <c r="P297" s="1"/>
  <c r="J299"/>
  <c r="K298"/>
  <c r="R298" l="1"/>
  <c r="Q298"/>
  <c r="L298"/>
  <c r="M298" s="1"/>
  <c r="N298" s="1"/>
  <c r="P298" s="1"/>
  <c r="O299"/>
  <c r="J300"/>
  <c r="K299"/>
  <c r="Q299" l="1"/>
  <c r="L299"/>
  <c r="M299" s="1"/>
  <c r="N299" s="1"/>
  <c r="P299" s="1"/>
  <c r="O300"/>
  <c r="R299"/>
  <c r="K300"/>
  <c r="J301"/>
  <c r="R300" l="1"/>
  <c r="Q300"/>
  <c r="L300"/>
  <c r="M300" s="1"/>
  <c r="N300" s="1"/>
  <c r="P300" s="1"/>
  <c r="O301"/>
  <c r="J302"/>
  <c r="K301"/>
  <c r="J303" l="1"/>
  <c r="K302"/>
  <c r="L301"/>
  <c r="M301" s="1"/>
  <c r="N301" s="1"/>
  <c r="P301" s="1"/>
  <c r="Q301"/>
  <c r="O302"/>
  <c r="R301"/>
  <c r="R302" l="1"/>
  <c r="O303"/>
  <c r="Q302"/>
  <c r="L302"/>
  <c r="M302" s="1"/>
  <c r="N302" s="1"/>
  <c r="P302" s="1"/>
  <c r="J304"/>
  <c r="K303"/>
  <c r="R303" l="1"/>
  <c r="L303"/>
  <c r="M303" s="1"/>
  <c r="N303" s="1"/>
  <c r="P303" s="1"/>
  <c r="O304"/>
  <c r="Q303"/>
  <c r="J305"/>
  <c r="K304"/>
  <c r="R304" l="1"/>
  <c r="O305"/>
  <c r="Q304"/>
  <c r="L304"/>
  <c r="M304" s="1"/>
  <c r="N304" s="1"/>
  <c r="P304" s="1"/>
  <c r="J306"/>
  <c r="K305"/>
  <c r="R305" l="1"/>
  <c r="L305"/>
  <c r="M305" s="1"/>
  <c r="N305" s="1"/>
  <c r="P305" s="1"/>
  <c r="O306"/>
  <c r="Q305"/>
  <c r="K306"/>
  <c r="J307"/>
  <c r="R306" l="1"/>
  <c r="K307"/>
  <c r="J308"/>
  <c r="O307"/>
  <c r="Q306"/>
  <c r="L306"/>
  <c r="M306" s="1"/>
  <c r="N306" s="1"/>
  <c r="P306" s="1"/>
  <c r="J309" l="1"/>
  <c r="K308"/>
  <c r="R307"/>
  <c r="L307"/>
  <c r="M307" s="1"/>
  <c r="N307" s="1"/>
  <c r="P307" s="1"/>
  <c r="O308"/>
  <c r="Q307"/>
  <c r="R308" l="1"/>
  <c r="J310"/>
  <c r="K309"/>
  <c r="O309"/>
  <c r="Q308"/>
  <c r="L308"/>
  <c r="M308" s="1"/>
  <c r="N308" s="1"/>
  <c r="P308" s="1"/>
  <c r="R309" l="1"/>
  <c r="J311"/>
  <c r="K310"/>
  <c r="Q309"/>
  <c r="L309"/>
  <c r="M309" s="1"/>
  <c r="N309" s="1"/>
  <c r="P309" s="1"/>
  <c r="O310"/>
  <c r="R310" l="1"/>
  <c r="Q310"/>
  <c r="L310"/>
  <c r="M310" s="1"/>
  <c r="N310" s="1"/>
  <c r="P310" s="1"/>
  <c r="O311"/>
  <c r="J312"/>
  <c r="K311"/>
  <c r="R311" l="1"/>
  <c r="O312"/>
  <c r="Q311"/>
  <c r="L311"/>
  <c r="M311" s="1"/>
  <c r="N311" s="1"/>
  <c r="P311" s="1"/>
  <c r="J313"/>
  <c r="K312"/>
  <c r="R312" l="1"/>
  <c r="J314"/>
  <c r="K313"/>
  <c r="Q312"/>
  <c r="O313"/>
  <c r="L312"/>
  <c r="M312" s="1"/>
  <c r="N312" s="1"/>
  <c r="P312" s="1"/>
  <c r="L313" l="1"/>
  <c r="M313" s="1"/>
  <c r="N313" s="1"/>
  <c r="P313" s="1"/>
  <c r="O314"/>
  <c r="Q313"/>
  <c r="J315"/>
  <c r="K314"/>
  <c r="R313"/>
  <c r="R314" l="1"/>
  <c r="O315"/>
  <c r="Q314"/>
  <c r="L314"/>
  <c r="M314" s="1"/>
  <c r="N314" s="1"/>
  <c r="P314" s="1"/>
  <c r="J316"/>
  <c r="K315"/>
  <c r="L315" l="1"/>
  <c r="M315" s="1"/>
  <c r="N315" s="1"/>
  <c r="P315" s="1"/>
  <c r="O316"/>
  <c r="Q315"/>
  <c r="J317"/>
  <c r="K316"/>
  <c r="R315"/>
  <c r="R316" l="1"/>
  <c r="Q316"/>
  <c r="O317"/>
  <c r="L316"/>
  <c r="M316" s="1"/>
  <c r="N316" s="1"/>
  <c r="P316" s="1"/>
  <c r="J318"/>
  <c r="K317"/>
  <c r="Q317" l="1"/>
  <c r="L317"/>
  <c r="M317" s="1"/>
  <c r="N317" s="1"/>
  <c r="P317" s="1"/>
  <c r="O318"/>
  <c r="J319"/>
  <c r="K318"/>
  <c r="R317"/>
  <c r="O319" l="1"/>
  <c r="Q318"/>
  <c r="L318"/>
  <c r="M318" s="1"/>
  <c r="R318"/>
  <c r="J320"/>
  <c r="K319"/>
  <c r="N318" l="1"/>
  <c r="P318" s="1"/>
  <c r="R319"/>
  <c r="K320"/>
  <c r="J321"/>
  <c r="O320"/>
  <c r="Q319"/>
  <c r="L319"/>
  <c r="M319" s="1"/>
  <c r="N319" s="1"/>
  <c r="P319" s="1"/>
  <c r="K321" l="1"/>
  <c r="J322"/>
  <c r="L320"/>
  <c r="M320" s="1"/>
  <c r="O321"/>
  <c r="Q320"/>
  <c r="R320"/>
  <c r="N320" l="1"/>
  <c r="P320" s="1"/>
  <c r="J323"/>
  <c r="K322"/>
  <c r="Q321"/>
  <c r="L321"/>
  <c r="M321" s="1"/>
  <c r="N321" s="1"/>
  <c r="P321" s="1"/>
  <c r="O322"/>
  <c r="R321"/>
  <c r="R322" l="1"/>
  <c r="Q322"/>
  <c r="L322"/>
  <c r="M322" s="1"/>
  <c r="O323"/>
  <c r="J324"/>
  <c r="K323"/>
  <c r="N322" l="1"/>
  <c r="P322" s="1"/>
  <c r="L323"/>
  <c r="M323" s="1"/>
  <c r="N323" s="1"/>
  <c r="P323" s="1"/>
  <c r="O324"/>
  <c r="Q323"/>
  <c r="R323"/>
  <c r="J325"/>
  <c r="K324"/>
  <c r="R324" l="1"/>
  <c r="J326"/>
  <c r="K325"/>
  <c r="L324"/>
  <c r="M324" s="1"/>
  <c r="O325"/>
  <c r="Q324"/>
  <c r="N324" l="1"/>
  <c r="P324" s="1"/>
  <c r="O326"/>
  <c r="L325"/>
  <c r="M325" s="1"/>
  <c r="N325" s="1"/>
  <c r="P325" s="1"/>
  <c r="Q325"/>
  <c r="J327"/>
  <c r="K326"/>
  <c r="R325"/>
  <c r="R326" l="1"/>
  <c r="L326"/>
  <c r="M326" s="1"/>
  <c r="Q326"/>
  <c r="O327"/>
  <c r="J328"/>
  <c r="K327"/>
  <c r="N326" l="1"/>
  <c r="P326" s="1"/>
  <c r="R327"/>
  <c r="L327"/>
  <c r="M327" s="1"/>
  <c r="N327" s="1"/>
  <c r="P327" s="1"/>
  <c r="O328"/>
  <c r="Q327"/>
  <c r="J329"/>
  <c r="K328"/>
  <c r="R328" l="1"/>
  <c r="J330"/>
  <c r="K329"/>
  <c r="Q328"/>
  <c r="L328"/>
  <c r="M328" s="1"/>
  <c r="N328" s="1"/>
  <c r="P328" s="1"/>
  <c r="O329"/>
  <c r="R329" l="1"/>
  <c r="K330"/>
  <c r="J331"/>
  <c r="L329"/>
  <c r="M329" s="1"/>
  <c r="N329" s="1"/>
  <c r="P329" s="1"/>
  <c r="O330"/>
  <c r="Q329"/>
  <c r="K331" l="1"/>
  <c r="J332"/>
  <c r="O331"/>
  <c r="Q330"/>
  <c r="L330"/>
  <c r="M330" s="1"/>
  <c r="N330" s="1"/>
  <c r="P330" s="1"/>
  <c r="R330"/>
  <c r="L331" l="1"/>
  <c r="M331" s="1"/>
  <c r="N331" s="1"/>
  <c r="P331" s="1"/>
  <c r="O332"/>
  <c r="Q331"/>
  <c r="R331"/>
  <c r="J333"/>
  <c r="K332"/>
  <c r="J334" l="1"/>
  <c r="K333"/>
  <c r="Q332"/>
  <c r="L332"/>
  <c r="M332" s="1"/>
  <c r="N332" s="1"/>
  <c r="P332" s="1"/>
  <c r="O333"/>
  <c r="R332"/>
  <c r="R333" l="1"/>
  <c r="L333"/>
  <c r="M333" s="1"/>
  <c r="N333" s="1"/>
  <c r="P333" s="1"/>
  <c r="O334"/>
  <c r="Q333"/>
  <c r="K334"/>
  <c r="J335"/>
  <c r="R334" l="1"/>
  <c r="J336"/>
  <c r="K335"/>
  <c r="O335"/>
  <c r="Q334"/>
  <c r="L334"/>
  <c r="M334" s="1"/>
  <c r="N334" s="1"/>
  <c r="P334" s="1"/>
  <c r="O336" l="1"/>
  <c r="Q335"/>
  <c r="L335"/>
  <c r="M335" s="1"/>
  <c r="N335" s="1"/>
  <c r="P335" s="1"/>
  <c r="R335"/>
  <c r="J337"/>
  <c r="K336"/>
  <c r="R336" l="1"/>
  <c r="J338"/>
  <c r="K337"/>
  <c r="L336"/>
  <c r="M336" s="1"/>
  <c r="N336" s="1"/>
  <c r="P336" s="1"/>
  <c r="O337"/>
  <c r="Q336"/>
  <c r="L337" l="1"/>
  <c r="M337" s="1"/>
  <c r="N337" s="1"/>
  <c r="P337" s="1"/>
  <c r="O338"/>
  <c r="Q337"/>
  <c r="J339"/>
  <c r="K338"/>
  <c r="R337"/>
  <c r="R338" l="1"/>
  <c r="L338"/>
  <c r="M338" s="1"/>
  <c r="N338" s="1"/>
  <c r="P338" s="1"/>
  <c r="Q338"/>
  <c r="O339"/>
  <c r="J340"/>
  <c r="K339"/>
  <c r="O340" l="1"/>
  <c r="Q339"/>
  <c r="L339"/>
  <c r="M339" s="1"/>
  <c r="N339" s="1"/>
  <c r="P339" s="1"/>
  <c r="J341"/>
  <c r="K340"/>
  <c r="R339"/>
  <c r="R340" l="1"/>
  <c r="Q340"/>
  <c r="L340"/>
  <c r="M340" s="1"/>
  <c r="N340" s="1"/>
  <c r="P340" s="1"/>
  <c r="O341"/>
  <c r="J342"/>
  <c r="K341"/>
  <c r="R341" l="1"/>
  <c r="Q341"/>
  <c r="L341"/>
  <c r="M341" s="1"/>
  <c r="N341" s="1"/>
  <c r="P341" s="1"/>
  <c r="O342"/>
  <c r="J343"/>
  <c r="K342"/>
  <c r="K343" l="1"/>
  <c r="J344"/>
  <c r="O343"/>
  <c r="Q342"/>
  <c r="L342"/>
  <c r="M342" s="1"/>
  <c r="N342" s="1"/>
  <c r="P342" s="1"/>
  <c r="R342"/>
  <c r="J345" l="1"/>
  <c r="K344"/>
  <c r="L343"/>
  <c r="M343" s="1"/>
  <c r="N343" s="1"/>
  <c r="P343" s="1"/>
  <c r="O344"/>
  <c r="Q343"/>
  <c r="R343"/>
  <c r="J346" l="1"/>
  <c r="K345"/>
  <c r="Q344"/>
  <c r="O345"/>
  <c r="L344"/>
  <c r="M344" s="1"/>
  <c r="N344" s="1"/>
  <c r="P344" s="1"/>
  <c r="R344"/>
  <c r="L345" l="1"/>
  <c r="M345" s="1"/>
  <c r="N345" s="1"/>
  <c r="P345" s="1"/>
  <c r="O346"/>
  <c r="Q345"/>
  <c r="J347"/>
  <c r="K346"/>
  <c r="R345"/>
  <c r="R346" l="1"/>
  <c r="O347"/>
  <c r="Q346"/>
  <c r="L346"/>
  <c r="M346" s="1"/>
  <c r="N346" s="1"/>
  <c r="P346" s="1"/>
  <c r="J348"/>
  <c r="K347"/>
  <c r="R347" l="1"/>
  <c r="Q347"/>
  <c r="L347"/>
  <c r="M347" s="1"/>
  <c r="N347" s="1"/>
  <c r="P347" s="1"/>
  <c r="O348"/>
  <c r="K348"/>
  <c r="J349"/>
  <c r="R348" l="1"/>
  <c r="J350"/>
  <c r="K349"/>
  <c r="L348"/>
  <c r="M348" s="1"/>
  <c r="O349"/>
  <c r="Q348"/>
  <c r="N348" l="1"/>
  <c r="P348" s="1"/>
  <c r="Q349"/>
  <c r="L349"/>
  <c r="M349" s="1"/>
  <c r="N349" s="1"/>
  <c r="P349" s="1"/>
  <c r="O350"/>
  <c r="K350"/>
  <c r="J351"/>
  <c r="R349"/>
  <c r="R350" l="1"/>
  <c r="J352"/>
  <c r="K351"/>
  <c r="O351"/>
  <c r="Q350"/>
  <c r="L350"/>
  <c r="M350" s="1"/>
  <c r="N350" l="1"/>
  <c r="P350" s="1"/>
  <c r="O352"/>
  <c r="Q351"/>
  <c r="L351"/>
  <c r="M351" s="1"/>
  <c r="N351" s="1"/>
  <c r="P351" s="1"/>
  <c r="K352"/>
  <c r="J353"/>
  <c r="R351"/>
  <c r="R352" l="1"/>
  <c r="J354"/>
  <c r="K353"/>
  <c r="O353"/>
  <c r="Q352"/>
  <c r="L352"/>
  <c r="M352" s="1"/>
  <c r="N352" l="1"/>
  <c r="P352" s="1"/>
  <c r="R353"/>
  <c r="J355"/>
  <c r="K354"/>
  <c r="Q353"/>
  <c r="L353"/>
  <c r="M353" s="1"/>
  <c r="N353" s="1"/>
  <c r="P353" s="1"/>
  <c r="O354"/>
  <c r="R354" l="1"/>
  <c r="O355"/>
  <c r="Q354"/>
  <c r="L354"/>
  <c r="M354" s="1"/>
  <c r="K355"/>
  <c r="J356"/>
  <c r="N354" l="1"/>
  <c r="P354" s="1"/>
  <c r="R355"/>
  <c r="J357"/>
  <c r="K356"/>
  <c r="Q355"/>
  <c r="L355"/>
  <c r="M355" s="1"/>
  <c r="N355" s="1"/>
  <c r="P355" s="1"/>
  <c r="O356"/>
  <c r="R356" l="1"/>
  <c r="O357"/>
  <c r="Q356"/>
  <c r="L356"/>
  <c r="M356" s="1"/>
  <c r="J358"/>
  <c r="K357"/>
  <c r="N356" l="1"/>
  <c r="P356" s="1"/>
  <c r="R357"/>
  <c r="Q357"/>
  <c r="L357"/>
  <c r="M357" s="1"/>
  <c r="N357" s="1"/>
  <c r="P357" s="1"/>
  <c r="O358"/>
  <c r="K358"/>
  <c r="J359"/>
  <c r="R358" l="1"/>
  <c r="J360"/>
  <c r="K359"/>
  <c r="Q358"/>
  <c r="O359"/>
  <c r="L358"/>
  <c r="M358" s="1"/>
  <c r="N358" s="1"/>
  <c r="P358" s="1"/>
  <c r="J361" l="1"/>
  <c r="K360"/>
  <c r="Q359"/>
  <c r="L359"/>
  <c r="M359" s="1"/>
  <c r="N359" s="1"/>
  <c r="P359" s="1"/>
  <c r="O360"/>
  <c r="R359"/>
  <c r="R360" l="1"/>
  <c r="L360"/>
  <c r="M360" s="1"/>
  <c r="N360" s="1"/>
  <c r="P360" s="1"/>
  <c r="Q360"/>
  <c r="O361"/>
  <c r="J362"/>
  <c r="K361"/>
  <c r="R361" l="1"/>
  <c r="L361"/>
  <c r="M361" s="1"/>
  <c r="N361" s="1"/>
  <c r="P361" s="1"/>
  <c r="O362"/>
  <c r="Q361"/>
  <c r="J363"/>
  <c r="K362"/>
  <c r="K363" l="1"/>
  <c r="J364"/>
  <c r="R362"/>
  <c r="O363"/>
  <c r="Q362"/>
  <c r="L362"/>
  <c r="M362" s="1"/>
  <c r="N362" s="1"/>
  <c r="P362" s="1"/>
  <c r="J365" l="1"/>
  <c r="K364"/>
  <c r="Q363"/>
  <c r="L363"/>
  <c r="M363" s="1"/>
  <c r="N363" s="1"/>
  <c r="P363" s="1"/>
  <c r="O364"/>
  <c r="R363"/>
  <c r="R364" l="1"/>
  <c r="O365"/>
  <c r="Q364"/>
  <c r="L364"/>
  <c r="M364" s="1"/>
  <c r="N364" s="1"/>
  <c r="P364" s="1"/>
  <c r="J366"/>
  <c r="K365"/>
  <c r="L365" l="1"/>
  <c r="M365" s="1"/>
  <c r="N365" s="1"/>
  <c r="P365" s="1"/>
  <c r="O366"/>
  <c r="Q365"/>
  <c r="J367"/>
  <c r="K366"/>
  <c r="R365"/>
  <c r="R366" l="1"/>
  <c r="O367"/>
  <c r="Q366"/>
  <c r="L366"/>
  <c r="M366" s="1"/>
  <c r="N366" s="1"/>
  <c r="P366" s="1"/>
  <c r="J368"/>
  <c r="K367"/>
  <c r="R367" l="1"/>
  <c r="Q367"/>
  <c r="L367"/>
  <c r="M367" s="1"/>
  <c r="N367" s="1"/>
  <c r="P367" s="1"/>
  <c r="O368"/>
  <c r="J369"/>
  <c r="K368"/>
  <c r="R368" l="1"/>
  <c r="L368"/>
  <c r="M368" s="1"/>
  <c r="N368" s="1"/>
  <c r="P368" s="1"/>
  <c r="O369"/>
  <c r="Q368"/>
  <c r="J370"/>
  <c r="K369"/>
  <c r="R369" l="1"/>
  <c r="J371"/>
  <c r="K370"/>
  <c r="Q369"/>
  <c r="L369"/>
  <c r="M369" s="1"/>
  <c r="N369" s="1"/>
  <c r="P369" s="1"/>
  <c r="O370"/>
  <c r="R370" l="1"/>
  <c r="J372"/>
  <c r="K371"/>
  <c r="O371"/>
  <c r="Q370"/>
  <c r="L370"/>
  <c r="M370" s="1"/>
  <c r="N370" s="1"/>
  <c r="P370" s="1"/>
  <c r="Q371" l="1"/>
  <c r="L371"/>
  <c r="M371" s="1"/>
  <c r="N371" s="1"/>
  <c r="P371" s="1"/>
  <c r="O372"/>
  <c r="J373"/>
  <c r="K372"/>
  <c r="R371"/>
  <c r="O373" l="1"/>
  <c r="Q372"/>
  <c r="L372"/>
  <c r="M372" s="1"/>
  <c r="N372" s="1"/>
  <c r="P372" s="1"/>
  <c r="R372"/>
  <c r="K373"/>
  <c r="J374"/>
  <c r="R373" l="1"/>
  <c r="Q373"/>
  <c r="L373"/>
  <c r="M373" s="1"/>
  <c r="N373" s="1"/>
  <c r="P373" s="1"/>
  <c r="O374"/>
  <c r="K374"/>
  <c r="J375"/>
  <c r="R374" l="1"/>
  <c r="J376"/>
  <c r="K375"/>
  <c r="L374"/>
  <c r="M374" s="1"/>
  <c r="N374" s="1"/>
  <c r="P374" s="1"/>
  <c r="O375"/>
  <c r="Q374"/>
  <c r="O376" l="1"/>
  <c r="Q375"/>
  <c r="L375"/>
  <c r="M375" s="1"/>
  <c r="N375" s="1"/>
  <c r="P375" s="1"/>
  <c r="J377"/>
  <c r="K376"/>
  <c r="R375"/>
  <c r="R376" l="1"/>
  <c r="L376"/>
  <c r="M376" s="1"/>
  <c r="N376" s="1"/>
  <c r="P376" s="1"/>
  <c r="O377"/>
  <c r="Q376"/>
  <c r="J378"/>
  <c r="K377"/>
  <c r="R377" l="1"/>
  <c r="Q377"/>
  <c r="L377"/>
  <c r="M377" s="1"/>
  <c r="N377" s="1"/>
  <c r="P377" s="1"/>
  <c r="O378"/>
  <c r="J379"/>
  <c r="K378"/>
  <c r="Q378" l="1"/>
  <c r="L378"/>
  <c r="M378" s="1"/>
  <c r="N378" s="1"/>
  <c r="P378" s="1"/>
  <c r="O379"/>
  <c r="J380"/>
  <c r="K379"/>
  <c r="R378"/>
  <c r="R379" l="1"/>
  <c r="O380"/>
  <c r="Q379"/>
  <c r="L379"/>
  <c r="M379" s="1"/>
  <c r="J381"/>
  <c r="K380"/>
  <c r="N379" l="1"/>
  <c r="P379" s="1"/>
  <c r="R380"/>
  <c r="J382"/>
  <c r="K381"/>
  <c r="Q380"/>
  <c r="L380"/>
  <c r="M380" s="1"/>
  <c r="N380" s="1"/>
  <c r="P380" s="1"/>
  <c r="O381"/>
  <c r="R381" l="1"/>
  <c r="K382"/>
  <c r="J383"/>
  <c r="Q381"/>
  <c r="L381"/>
  <c r="M381" s="1"/>
  <c r="O382"/>
  <c r="N381" l="1"/>
  <c r="P381" s="1"/>
  <c r="R382"/>
  <c r="J384"/>
  <c r="K383"/>
  <c r="O383"/>
  <c r="Q382"/>
  <c r="L382"/>
  <c r="M382" s="1"/>
  <c r="N382" s="1"/>
  <c r="P382" s="1"/>
  <c r="Q383" l="1"/>
  <c r="L383"/>
  <c r="M383" s="1"/>
  <c r="O384"/>
  <c r="R383"/>
  <c r="J385"/>
  <c r="K384"/>
  <c r="N383" l="1"/>
  <c r="P383" s="1"/>
  <c r="J386"/>
  <c r="K385"/>
  <c r="R384"/>
  <c r="Q384"/>
  <c r="L384"/>
  <c r="M384" s="1"/>
  <c r="N384" s="1"/>
  <c r="P384" s="1"/>
  <c r="O385"/>
  <c r="R385" l="1"/>
  <c r="Q385"/>
  <c r="L385"/>
  <c r="M385" s="1"/>
  <c r="O386"/>
  <c r="J387"/>
  <c r="K386"/>
  <c r="N385" l="1"/>
  <c r="P385" s="1"/>
  <c r="R386"/>
  <c r="O387"/>
  <c r="Q386"/>
  <c r="L386"/>
  <c r="M386" s="1"/>
  <c r="N386" s="1"/>
  <c r="P386" s="1"/>
  <c r="K387"/>
  <c r="J388"/>
  <c r="R387" l="1"/>
  <c r="J389"/>
  <c r="K388"/>
  <c r="Q387"/>
  <c r="L387"/>
  <c r="M387" s="1"/>
  <c r="O388"/>
  <c r="N387" l="1"/>
  <c r="P387" s="1"/>
  <c r="R388"/>
  <c r="J390"/>
  <c r="K389"/>
  <c r="Q388"/>
  <c r="L388"/>
  <c r="M388" s="1"/>
  <c r="N388" s="1"/>
  <c r="P388" s="1"/>
  <c r="O389"/>
  <c r="R389" l="1"/>
  <c r="L389"/>
  <c r="M389" s="1"/>
  <c r="N389" s="1"/>
  <c r="P389" s="1"/>
  <c r="O390"/>
  <c r="Q389"/>
  <c r="K390"/>
  <c r="J391"/>
  <c r="R390" l="1"/>
  <c r="K391"/>
  <c r="J392"/>
  <c r="O391"/>
  <c r="Q390"/>
  <c r="L390"/>
  <c r="M390" s="1"/>
  <c r="N390" s="1"/>
  <c r="P390" s="1"/>
  <c r="J393" l="1"/>
  <c r="K392"/>
  <c r="L391"/>
  <c r="M391" s="1"/>
  <c r="N391" s="1"/>
  <c r="P391" s="1"/>
  <c r="Q391"/>
  <c r="O392"/>
  <c r="R391"/>
  <c r="R392" l="1"/>
  <c r="O393"/>
  <c r="Q392"/>
  <c r="L392"/>
  <c r="M392" s="1"/>
  <c r="N392" s="1"/>
  <c r="P392" s="1"/>
  <c r="J394"/>
  <c r="K393"/>
  <c r="R393" l="1"/>
  <c r="L393"/>
  <c r="M393" s="1"/>
  <c r="N393" s="1"/>
  <c r="P393" s="1"/>
  <c r="O394"/>
  <c r="Q393"/>
  <c r="J395"/>
  <c r="K394"/>
  <c r="R394" l="1"/>
  <c r="O395"/>
  <c r="L394"/>
  <c r="M394" s="1"/>
  <c r="N394" s="1"/>
  <c r="P394" s="1"/>
  <c r="Q394"/>
  <c r="K395"/>
  <c r="J396"/>
  <c r="R395" l="1"/>
  <c r="Q395"/>
  <c r="L395"/>
  <c r="M395" s="1"/>
  <c r="N395" s="1"/>
  <c r="P395" s="1"/>
  <c r="O396"/>
  <c r="K396"/>
  <c r="J397"/>
  <c r="O397" l="1"/>
  <c r="Q396"/>
  <c r="L396"/>
  <c r="M396" s="1"/>
  <c r="N396" s="1"/>
  <c r="P396" s="1"/>
  <c r="J398"/>
  <c r="K397"/>
  <c r="R396"/>
  <c r="Q397" l="1"/>
  <c r="L397"/>
  <c r="M397" s="1"/>
  <c r="N397" s="1"/>
  <c r="P397" s="1"/>
  <c r="O398"/>
  <c r="R397"/>
  <c r="J399"/>
  <c r="K398"/>
  <c r="L398" l="1"/>
  <c r="M398" s="1"/>
  <c r="N398" s="1"/>
  <c r="P398" s="1"/>
  <c r="O399"/>
  <c r="Q398"/>
  <c r="R398"/>
  <c r="J400"/>
  <c r="K399"/>
  <c r="R399" l="1"/>
  <c r="J401"/>
  <c r="K400"/>
  <c r="O400"/>
  <c r="Q399"/>
  <c r="L399"/>
  <c r="M399" s="1"/>
  <c r="N399" s="1"/>
  <c r="P399" s="1"/>
  <c r="R400" l="1"/>
  <c r="J402"/>
  <c r="K401"/>
  <c r="Q400"/>
  <c r="L400"/>
  <c r="M400" s="1"/>
  <c r="N400" s="1"/>
  <c r="P400" s="1"/>
  <c r="O401"/>
  <c r="R401" l="1"/>
  <c r="L401"/>
  <c r="M401" s="1"/>
  <c r="N401" s="1"/>
  <c r="P401" s="1"/>
  <c r="O402"/>
  <c r="Q401"/>
  <c r="J403"/>
  <c r="K402"/>
  <c r="R402" l="1"/>
  <c r="O403"/>
  <c r="Q402"/>
  <c r="L402"/>
  <c r="M402" s="1"/>
  <c r="N402" s="1"/>
  <c r="P402" s="1"/>
  <c r="J404"/>
  <c r="K403"/>
  <c r="R403" l="1"/>
  <c r="Q403"/>
  <c r="L403"/>
  <c r="M403" s="1"/>
  <c r="N403" s="1"/>
  <c r="P403" s="1"/>
  <c r="O404"/>
  <c r="J405"/>
  <c r="K404"/>
  <c r="R404" l="1"/>
  <c r="L404"/>
  <c r="M404" s="1"/>
  <c r="N404" s="1"/>
  <c r="P404" s="1"/>
  <c r="O405"/>
  <c r="Q404"/>
  <c r="K405"/>
  <c r="J406"/>
  <c r="L405" l="1"/>
  <c r="M405" s="1"/>
  <c r="N405" s="1"/>
  <c r="P405" s="1"/>
  <c r="O406"/>
  <c r="Q405"/>
  <c r="R405"/>
  <c r="J407"/>
  <c r="K406"/>
  <c r="R406" l="1"/>
  <c r="J408"/>
  <c r="K407"/>
  <c r="Q406"/>
  <c r="L406"/>
  <c r="M406" s="1"/>
  <c r="N406" s="1"/>
  <c r="P406" s="1"/>
  <c r="O407"/>
  <c r="R407" l="1"/>
  <c r="O408"/>
  <c r="Q407"/>
  <c r="L407"/>
  <c r="M407" s="1"/>
  <c r="N407" s="1"/>
  <c r="P407" s="1"/>
  <c r="J409"/>
  <c r="K408"/>
  <c r="R408" l="1"/>
  <c r="Q408"/>
  <c r="L408"/>
  <c r="M408" s="1"/>
  <c r="N408" s="1"/>
  <c r="P408" s="1"/>
  <c r="O409"/>
  <c r="J410"/>
  <c r="K409"/>
  <c r="Q409" l="1"/>
  <c r="L409"/>
  <c r="M409" s="1"/>
  <c r="N409" s="1"/>
  <c r="P409" s="1"/>
  <c r="O410"/>
  <c r="R409"/>
  <c r="J411"/>
  <c r="K410"/>
  <c r="J412" l="1"/>
  <c r="K411"/>
  <c r="O411"/>
  <c r="Q410"/>
  <c r="L410"/>
  <c r="M410" s="1"/>
  <c r="R410"/>
  <c r="N410" l="1"/>
  <c r="P410" s="1"/>
  <c r="Q411"/>
  <c r="L411"/>
  <c r="M411" s="1"/>
  <c r="N411" s="1"/>
  <c r="P411" s="1"/>
  <c r="O412"/>
  <c r="R411"/>
  <c r="J413"/>
  <c r="K412"/>
  <c r="L412" l="1"/>
  <c r="M412" s="1"/>
  <c r="O413"/>
  <c r="Q412"/>
  <c r="K413"/>
  <c r="J414"/>
  <c r="R412"/>
  <c r="N412" l="1"/>
  <c r="P412" s="1"/>
  <c r="R413"/>
  <c r="J415"/>
  <c r="K414"/>
  <c r="Q413"/>
  <c r="L413"/>
  <c r="M413" s="1"/>
  <c r="N413" s="1"/>
  <c r="P413" s="1"/>
  <c r="O414"/>
  <c r="R414" l="1"/>
  <c r="J416"/>
  <c r="K415"/>
  <c r="L414"/>
  <c r="M414" s="1"/>
  <c r="Q414"/>
  <c r="O415"/>
  <c r="N414" l="1"/>
  <c r="P414" s="1"/>
  <c r="R415"/>
  <c r="O416"/>
  <c r="Q415"/>
  <c r="L415"/>
  <c r="M415" s="1"/>
  <c r="N415" s="1"/>
  <c r="P415" s="1"/>
  <c r="K416"/>
  <c r="J417"/>
  <c r="R416" l="1"/>
  <c r="J418"/>
  <c r="K417"/>
  <c r="Q416"/>
  <c r="L416"/>
  <c r="M416" s="1"/>
  <c r="O417"/>
  <c r="N416" l="1"/>
  <c r="P416" s="1"/>
  <c r="R417"/>
  <c r="K418"/>
  <c r="J419"/>
  <c r="L417"/>
  <c r="M417" s="1"/>
  <c r="N417" s="1"/>
  <c r="P417" s="1"/>
  <c r="O418"/>
  <c r="Q417"/>
  <c r="K419" l="1"/>
  <c r="J420"/>
  <c r="O419"/>
  <c r="Q418"/>
  <c r="L418"/>
  <c r="M418" s="1"/>
  <c r="R418"/>
  <c r="N418" l="1"/>
  <c r="P418" s="1"/>
  <c r="J421"/>
  <c r="K420"/>
  <c r="R419"/>
  <c r="Q419"/>
  <c r="L419"/>
  <c r="M419" s="1"/>
  <c r="N419" s="1"/>
  <c r="P419" s="1"/>
  <c r="O420"/>
  <c r="R420" l="1"/>
  <c r="L420"/>
  <c r="M420" s="1"/>
  <c r="N420" s="1"/>
  <c r="P420" s="1"/>
  <c r="O421"/>
  <c r="Q420"/>
  <c r="J422"/>
  <c r="K421"/>
  <c r="R421" l="1"/>
  <c r="Q421"/>
  <c r="L421"/>
  <c r="M421" s="1"/>
  <c r="N421" s="1"/>
  <c r="P421" s="1"/>
  <c r="O422"/>
  <c r="J423"/>
  <c r="K422"/>
  <c r="O423" l="1"/>
  <c r="Q422"/>
  <c r="L422"/>
  <c r="M422" s="1"/>
  <c r="N422" s="1"/>
  <c r="P422" s="1"/>
  <c r="R422"/>
  <c r="J424"/>
  <c r="K423"/>
  <c r="J425" l="1"/>
  <c r="K424"/>
  <c r="R423"/>
  <c r="O424"/>
  <c r="Q423"/>
  <c r="L423"/>
  <c r="M423" s="1"/>
  <c r="N423" s="1"/>
  <c r="P423" s="1"/>
  <c r="L424" l="1"/>
  <c r="M424" s="1"/>
  <c r="N424" s="1"/>
  <c r="P424" s="1"/>
  <c r="O425"/>
  <c r="Q424"/>
  <c r="J426"/>
  <c r="K425"/>
  <c r="R424"/>
  <c r="R425" l="1"/>
  <c r="Q425"/>
  <c r="L425"/>
  <c r="M425" s="1"/>
  <c r="N425" s="1"/>
  <c r="P425" s="1"/>
  <c r="O426"/>
  <c r="J427"/>
  <c r="K426"/>
  <c r="O427" l="1"/>
  <c r="Q426"/>
  <c r="L426"/>
  <c r="M426" s="1"/>
  <c r="N426" s="1"/>
  <c r="P426" s="1"/>
  <c r="J428"/>
  <c r="K427"/>
  <c r="R426"/>
  <c r="R427" l="1"/>
  <c r="Q427"/>
  <c r="L427"/>
  <c r="M427" s="1"/>
  <c r="N427" s="1"/>
  <c r="P427" s="1"/>
  <c r="O428"/>
  <c r="J429"/>
  <c r="K428"/>
  <c r="O429" l="1"/>
  <c r="Q428"/>
  <c r="L428"/>
  <c r="M428" s="1"/>
  <c r="N428" s="1"/>
  <c r="P428" s="1"/>
  <c r="J430"/>
  <c r="K429"/>
  <c r="R428"/>
  <c r="Q429" l="1"/>
  <c r="L429"/>
  <c r="M429" s="1"/>
  <c r="N429" s="1"/>
  <c r="P429" s="1"/>
  <c r="O430"/>
  <c r="R429"/>
  <c r="J431"/>
  <c r="K430"/>
  <c r="J432" l="1"/>
  <c r="K431"/>
  <c r="R430"/>
  <c r="O431"/>
  <c r="Q430"/>
  <c r="L430"/>
  <c r="M430" s="1"/>
  <c r="N430" s="1"/>
  <c r="P430" s="1"/>
  <c r="J433" l="1"/>
  <c r="K432"/>
  <c r="Q431"/>
  <c r="L431"/>
  <c r="M431" s="1"/>
  <c r="N431" s="1"/>
  <c r="P431" s="1"/>
  <c r="O432"/>
  <c r="R431"/>
  <c r="R432" l="1"/>
  <c r="J434"/>
  <c r="K433"/>
  <c r="Q432"/>
  <c r="L432"/>
  <c r="M432" s="1"/>
  <c r="N432" s="1"/>
  <c r="P432" s="1"/>
  <c r="O433"/>
  <c r="R433" l="1"/>
  <c r="J435"/>
  <c r="K434"/>
  <c r="Q433"/>
  <c r="L433"/>
  <c r="M433" s="1"/>
  <c r="N433" s="1"/>
  <c r="P433" s="1"/>
  <c r="O434"/>
  <c r="R434" l="1"/>
  <c r="J436"/>
  <c r="K435"/>
  <c r="O435"/>
  <c r="Q434"/>
  <c r="L434"/>
  <c r="M434" s="1"/>
  <c r="N434" s="1"/>
  <c r="P434" s="1"/>
  <c r="J437" l="1"/>
  <c r="K436"/>
  <c r="R435"/>
  <c r="Q435"/>
  <c r="L435"/>
  <c r="M435" s="1"/>
  <c r="N435" s="1"/>
  <c r="P435" s="1"/>
  <c r="O436"/>
  <c r="R436" l="1"/>
  <c r="J438"/>
  <c r="K437"/>
  <c r="L436"/>
  <c r="M436" s="1"/>
  <c r="N436" s="1"/>
  <c r="P436" s="1"/>
  <c r="O437"/>
  <c r="Q436"/>
  <c r="K438" l="1"/>
  <c r="J439"/>
  <c r="Q437"/>
  <c r="L437"/>
  <c r="M437" s="1"/>
  <c r="N437" s="1"/>
  <c r="P437" s="1"/>
  <c r="O438"/>
  <c r="R437"/>
  <c r="R438" l="1"/>
  <c r="O439"/>
  <c r="Q438"/>
  <c r="L438"/>
  <c r="M438" s="1"/>
  <c r="J440"/>
  <c r="K439"/>
  <c r="N438" l="1"/>
  <c r="P438" s="1"/>
  <c r="O440"/>
  <c r="Q439"/>
  <c r="L439"/>
  <c r="M439" s="1"/>
  <c r="N439" s="1"/>
  <c r="P439" s="1"/>
  <c r="R439"/>
  <c r="J441"/>
  <c r="K440"/>
  <c r="R440" l="1"/>
  <c r="J442"/>
  <c r="K441"/>
  <c r="O441"/>
  <c r="L440"/>
  <c r="M440" s="1"/>
  <c r="Q440"/>
  <c r="N440" l="1"/>
  <c r="P440" s="1"/>
  <c r="K442"/>
  <c r="J443"/>
  <c r="R441"/>
  <c r="L441"/>
  <c r="M441" s="1"/>
  <c r="N441" s="1"/>
  <c r="P441" s="1"/>
  <c r="O442"/>
  <c r="Q441"/>
  <c r="R442" l="1"/>
  <c r="L442"/>
  <c r="M442" s="1"/>
  <c r="Q442"/>
  <c r="O443"/>
  <c r="J444"/>
  <c r="K443"/>
  <c r="N442" l="1"/>
  <c r="P442" s="1"/>
  <c r="O444"/>
  <c r="Q443"/>
  <c r="L443"/>
  <c r="M443" s="1"/>
  <c r="N443" s="1"/>
  <c r="P443" s="1"/>
  <c r="R443"/>
  <c r="J445"/>
  <c r="K444"/>
  <c r="R444" l="1"/>
  <c r="K445"/>
  <c r="J446"/>
  <c r="O445"/>
  <c r="Q444"/>
  <c r="L444"/>
  <c r="M444" s="1"/>
  <c r="N444" l="1"/>
  <c r="P444" s="1"/>
  <c r="R445"/>
  <c r="L445"/>
  <c r="M445" s="1"/>
  <c r="N445" s="1"/>
  <c r="P445" s="1"/>
  <c r="O446"/>
  <c r="Q445"/>
  <c r="J447"/>
  <c r="K446"/>
  <c r="J448" l="1"/>
  <c r="K447"/>
  <c r="O447"/>
  <c r="Q446"/>
  <c r="L446"/>
  <c r="M446" s="1"/>
  <c r="R446"/>
  <c r="N446" l="1"/>
  <c r="P446" s="1"/>
  <c r="J449"/>
  <c r="K448"/>
  <c r="R447"/>
  <c r="Q447"/>
  <c r="L447"/>
  <c r="M447" s="1"/>
  <c r="N447" s="1"/>
  <c r="P447" s="1"/>
  <c r="O448"/>
  <c r="R448" l="1"/>
  <c r="K449"/>
  <c r="J450"/>
  <c r="L448"/>
  <c r="M448" s="1"/>
  <c r="N448" s="1"/>
  <c r="P448" s="1"/>
  <c r="O449"/>
  <c r="Q448"/>
  <c r="Q449" l="1"/>
  <c r="O450"/>
  <c r="L449"/>
  <c r="M449" s="1"/>
  <c r="N449" s="1"/>
  <c r="P449" s="1"/>
  <c r="J451"/>
  <c r="K450"/>
  <c r="R449"/>
  <c r="L450" l="1"/>
  <c r="M450" s="1"/>
  <c r="N450" s="1"/>
  <c r="P450" s="1"/>
  <c r="O451"/>
  <c r="Q450"/>
  <c r="J452"/>
  <c r="K451"/>
  <c r="R450"/>
  <c r="O452" l="1"/>
  <c r="Q451"/>
  <c r="L451"/>
  <c r="M451" s="1"/>
  <c r="N451" s="1"/>
  <c r="P451" s="1"/>
  <c r="J453"/>
  <c r="K452"/>
  <c r="R451"/>
  <c r="O453" l="1"/>
  <c r="Q452"/>
  <c r="L452"/>
  <c r="M452" s="1"/>
  <c r="N452" s="1"/>
  <c r="P452" s="1"/>
  <c r="R452"/>
  <c r="K453"/>
  <c r="J454"/>
  <c r="R453" l="1"/>
  <c r="Q453"/>
  <c r="L453"/>
  <c r="M453" s="1"/>
  <c r="N453" s="1"/>
  <c r="P453" s="1"/>
  <c r="O454"/>
  <c r="J455"/>
  <c r="K454"/>
  <c r="O455" l="1"/>
  <c r="Q454"/>
  <c r="L454"/>
  <c r="M454" s="1"/>
  <c r="N454" s="1"/>
  <c r="P454" s="1"/>
  <c r="R454"/>
  <c r="J456"/>
  <c r="K455"/>
  <c r="R455" l="1"/>
  <c r="J457"/>
  <c r="K456"/>
  <c r="O456"/>
  <c r="Q455"/>
  <c r="L455"/>
  <c r="M455" s="1"/>
  <c r="N455" s="1"/>
  <c r="P455" s="1"/>
  <c r="O457" l="1"/>
  <c r="Q456"/>
  <c r="L456"/>
  <c r="M456" s="1"/>
  <c r="N456" s="1"/>
  <c r="P456" s="1"/>
  <c r="J458"/>
  <c r="K457"/>
  <c r="R456"/>
  <c r="Q457" l="1"/>
  <c r="L457"/>
  <c r="M457" s="1"/>
  <c r="N457" s="1"/>
  <c r="P457" s="1"/>
  <c r="O458"/>
  <c r="R457"/>
  <c r="K458"/>
  <c r="J459"/>
  <c r="Q458" l="1"/>
  <c r="L458"/>
  <c r="M458" s="1"/>
  <c r="N458" s="1"/>
  <c r="P458" s="1"/>
  <c r="O459"/>
  <c r="J460"/>
  <c r="K459"/>
  <c r="R458"/>
  <c r="O460" l="1"/>
  <c r="L459"/>
  <c r="M459" s="1"/>
  <c r="N459" s="1"/>
  <c r="P459" s="1"/>
  <c r="Q459"/>
  <c r="R459"/>
  <c r="J461"/>
  <c r="K460"/>
  <c r="J462" l="1"/>
  <c r="K461"/>
  <c r="R460"/>
  <c r="O461"/>
  <c r="Q460"/>
  <c r="L460"/>
  <c r="M460" s="1"/>
  <c r="N460" s="1"/>
  <c r="P460" s="1"/>
  <c r="J463" l="1"/>
  <c r="K462"/>
  <c r="Q461"/>
  <c r="L461"/>
  <c r="M461" s="1"/>
  <c r="N461" s="1"/>
  <c r="P461" s="1"/>
  <c r="O462"/>
  <c r="R461"/>
  <c r="R462" l="1"/>
  <c r="J464"/>
  <c r="K463"/>
  <c r="Q462"/>
  <c r="L462"/>
  <c r="M462" s="1"/>
  <c r="N462" s="1"/>
  <c r="P462" s="1"/>
  <c r="O463"/>
  <c r="R463" l="1"/>
  <c r="J465"/>
  <c r="K464"/>
  <c r="Q463"/>
  <c r="L463"/>
  <c r="M463" s="1"/>
  <c r="N463" s="1"/>
  <c r="P463" s="1"/>
  <c r="O464"/>
  <c r="R464" l="1"/>
  <c r="J466"/>
  <c r="K465"/>
  <c r="L464"/>
  <c r="M464" s="1"/>
  <c r="N464" s="1"/>
  <c r="P464" s="1"/>
  <c r="O465"/>
  <c r="Q464"/>
  <c r="J467" l="1"/>
  <c r="K466"/>
  <c r="Q465"/>
  <c r="L465"/>
  <c r="M465" s="1"/>
  <c r="N465" s="1"/>
  <c r="P465" s="1"/>
  <c r="O466"/>
  <c r="R465"/>
  <c r="R466" l="1"/>
  <c r="K467"/>
  <c r="J468"/>
  <c r="Q466"/>
  <c r="L466"/>
  <c r="M466" s="1"/>
  <c r="N466" s="1"/>
  <c r="P466" s="1"/>
  <c r="O467"/>
  <c r="R467" l="1"/>
  <c r="Q467"/>
  <c r="L467"/>
  <c r="M467" s="1"/>
  <c r="N467" s="1"/>
  <c r="P467" s="1"/>
  <c r="O468"/>
  <c r="J469"/>
  <c r="K468"/>
  <c r="L468" l="1"/>
  <c r="M468" s="1"/>
  <c r="N468" s="1"/>
  <c r="P468" s="1"/>
  <c r="O469"/>
  <c r="Q468"/>
  <c r="R468"/>
  <c r="J470"/>
  <c r="K469"/>
  <c r="J471" l="1"/>
  <c r="K470"/>
  <c r="L469"/>
  <c r="M469" s="1"/>
  <c r="O470"/>
  <c r="Q469"/>
  <c r="R469"/>
  <c r="N469" l="1"/>
  <c r="P469" s="1"/>
  <c r="K471"/>
  <c r="J472"/>
  <c r="O471"/>
  <c r="Q470"/>
  <c r="L470"/>
  <c r="M470" s="1"/>
  <c r="N470" s="1"/>
  <c r="P470" s="1"/>
  <c r="R470"/>
  <c r="L471" l="1"/>
  <c r="M471" s="1"/>
  <c r="O472"/>
  <c r="Q471"/>
  <c r="R471"/>
  <c r="J473"/>
  <c r="K472"/>
  <c r="N471" l="1"/>
  <c r="P471" s="1"/>
  <c r="R472"/>
  <c r="J474"/>
  <c r="K473"/>
  <c r="L472"/>
  <c r="M472" s="1"/>
  <c r="N472" s="1"/>
  <c r="P472" s="1"/>
  <c r="O473"/>
  <c r="Q472"/>
  <c r="J475" l="1"/>
  <c r="K474"/>
  <c r="O474"/>
  <c r="Q473"/>
  <c r="L473"/>
  <c r="M473" s="1"/>
  <c r="R473"/>
  <c r="N473" l="1"/>
  <c r="P473" s="1"/>
  <c r="K475"/>
  <c r="J476"/>
  <c r="O475"/>
  <c r="Q474"/>
  <c r="L474"/>
  <c r="M474" s="1"/>
  <c r="N474" s="1"/>
  <c r="P474" s="1"/>
  <c r="R474"/>
  <c r="Q475" l="1"/>
  <c r="L475"/>
  <c r="M475" s="1"/>
  <c r="O476"/>
  <c r="R475"/>
  <c r="J477"/>
  <c r="K476"/>
  <c r="N475" l="1"/>
  <c r="P475" s="1"/>
  <c r="J478"/>
  <c r="K477"/>
  <c r="L476"/>
  <c r="M476" s="1"/>
  <c r="N476" s="1"/>
  <c r="P476" s="1"/>
  <c r="O477"/>
  <c r="Q476"/>
  <c r="R476"/>
  <c r="K478" l="1"/>
  <c r="J479"/>
  <c r="Q477"/>
  <c r="O478"/>
  <c r="L477"/>
  <c r="M477" s="1"/>
  <c r="R477"/>
  <c r="N477" l="1"/>
  <c r="P477" s="1"/>
  <c r="L478"/>
  <c r="M478" s="1"/>
  <c r="N478" s="1"/>
  <c r="P478" s="1"/>
  <c r="O479"/>
  <c r="Q478"/>
  <c r="J480"/>
  <c r="K479"/>
  <c r="R478"/>
  <c r="O480" l="1"/>
  <c r="L479"/>
  <c r="M479" s="1"/>
  <c r="N479" s="1"/>
  <c r="P479" s="1"/>
  <c r="Q479"/>
  <c r="K480"/>
  <c r="J481"/>
  <c r="R479"/>
  <c r="R480" l="1"/>
  <c r="J482"/>
  <c r="K481"/>
  <c r="O481"/>
  <c r="Q480"/>
  <c r="L480"/>
  <c r="M480" s="1"/>
  <c r="N480" s="1"/>
  <c r="P480" s="1"/>
  <c r="R481" l="1"/>
  <c r="J483"/>
  <c r="K482"/>
  <c r="Q481"/>
  <c r="L481"/>
  <c r="M481" s="1"/>
  <c r="N481" s="1"/>
  <c r="P481" s="1"/>
  <c r="O482"/>
  <c r="R482" l="1"/>
  <c r="J484"/>
  <c r="K483"/>
  <c r="O483"/>
  <c r="Q482"/>
  <c r="L482"/>
  <c r="M482" s="1"/>
  <c r="N482" s="1"/>
  <c r="P482" s="1"/>
  <c r="J485" l="1"/>
  <c r="K484"/>
  <c r="R483"/>
  <c r="Q483"/>
  <c r="L483"/>
  <c r="M483" s="1"/>
  <c r="N483" s="1"/>
  <c r="P483" s="1"/>
  <c r="O484"/>
  <c r="R484" l="1"/>
  <c r="K485"/>
  <c r="J486"/>
  <c r="L484"/>
  <c r="M484" s="1"/>
  <c r="N484" s="1"/>
  <c r="P484" s="1"/>
  <c r="O485"/>
  <c r="Q484"/>
  <c r="Q485" l="1"/>
  <c r="L485"/>
  <c r="M485" s="1"/>
  <c r="N485" s="1"/>
  <c r="P485" s="1"/>
  <c r="O486"/>
  <c r="K486"/>
  <c r="J487"/>
  <c r="R485"/>
  <c r="R486" l="1"/>
  <c r="K487"/>
  <c r="J488"/>
  <c r="O487"/>
  <c r="Q486"/>
  <c r="L486"/>
  <c r="M486" s="1"/>
  <c r="N486" s="1"/>
  <c r="P486" s="1"/>
  <c r="Q487" l="1"/>
  <c r="L487"/>
  <c r="M487" s="1"/>
  <c r="N487" s="1"/>
  <c r="P487" s="1"/>
  <c r="O488"/>
  <c r="R487"/>
  <c r="J489"/>
  <c r="K488"/>
  <c r="J490" l="1"/>
  <c r="K489"/>
  <c r="L488"/>
  <c r="M488" s="1"/>
  <c r="N488" s="1"/>
  <c r="P488" s="1"/>
  <c r="O489"/>
  <c r="Q488"/>
  <c r="R488"/>
  <c r="J491" l="1"/>
  <c r="K490"/>
  <c r="O490"/>
  <c r="Q489"/>
  <c r="L489"/>
  <c r="M489" s="1"/>
  <c r="N489" s="1"/>
  <c r="P489" s="1"/>
  <c r="R489"/>
  <c r="J492" l="1"/>
  <c r="K491"/>
  <c r="R490"/>
  <c r="Q490"/>
  <c r="L490"/>
  <c r="M490" s="1"/>
  <c r="N490" s="1"/>
  <c r="P490" s="1"/>
  <c r="O491"/>
  <c r="R491" l="1"/>
  <c r="J493"/>
  <c r="K492"/>
  <c r="L491"/>
  <c r="M491" s="1"/>
  <c r="N491" s="1"/>
  <c r="P491" s="1"/>
  <c r="O492"/>
  <c r="Q491"/>
  <c r="J494" l="1"/>
  <c r="K493"/>
  <c r="L492"/>
  <c r="M492" s="1"/>
  <c r="N492" s="1"/>
  <c r="P492" s="1"/>
  <c r="O493"/>
  <c r="Q492"/>
  <c r="R492"/>
  <c r="J495" l="1"/>
  <c r="K494"/>
  <c r="Q493"/>
  <c r="L493"/>
  <c r="M493" s="1"/>
  <c r="N493" s="1"/>
  <c r="P493" s="1"/>
  <c r="O494"/>
  <c r="R493"/>
  <c r="R494" l="1"/>
  <c r="J496"/>
  <c r="K495"/>
  <c r="O495"/>
  <c r="Q494"/>
  <c r="L494"/>
  <c r="M494" s="1"/>
  <c r="N494" s="1"/>
  <c r="P494" s="1"/>
  <c r="J497" l="1"/>
  <c r="K496"/>
  <c r="R495"/>
  <c r="L495"/>
  <c r="M495" s="1"/>
  <c r="N495" s="1"/>
  <c r="P495" s="1"/>
  <c r="O496"/>
  <c r="Q495"/>
  <c r="R496" l="1"/>
  <c r="J498"/>
  <c r="K497"/>
  <c r="Q496"/>
  <c r="L496"/>
  <c r="M496" s="1"/>
  <c r="N496" s="1"/>
  <c r="P496" s="1"/>
  <c r="O497"/>
  <c r="R497" l="1"/>
  <c r="J499"/>
  <c r="K498"/>
  <c r="L497"/>
  <c r="M497" s="1"/>
  <c r="N497" s="1"/>
  <c r="P497" s="1"/>
  <c r="Q497"/>
  <c r="O498"/>
  <c r="R498" l="1"/>
  <c r="J500"/>
  <c r="K499"/>
  <c r="O499"/>
  <c r="Q498"/>
  <c r="L498"/>
  <c r="M498" s="1"/>
  <c r="N498" s="1"/>
  <c r="P498" s="1"/>
  <c r="R499" l="1"/>
  <c r="J501"/>
  <c r="K500"/>
  <c r="L499"/>
  <c r="M499" s="1"/>
  <c r="O500"/>
  <c r="Q499"/>
  <c r="N499" l="1"/>
  <c r="P499" s="1"/>
  <c r="J502"/>
  <c r="K501"/>
  <c r="O501"/>
  <c r="Q500"/>
  <c r="L500"/>
  <c r="M500" s="1"/>
  <c r="N500" s="1"/>
  <c r="P500" s="1"/>
  <c r="R500"/>
  <c r="J503" l="1"/>
  <c r="K502"/>
  <c r="R501"/>
  <c r="Q501"/>
  <c r="L501"/>
  <c r="M501" s="1"/>
  <c r="O502"/>
  <c r="N501" l="1"/>
  <c r="P501" s="1"/>
  <c r="R502"/>
  <c r="J504"/>
  <c r="K503"/>
  <c r="Q502"/>
  <c r="L502"/>
  <c r="M502" s="1"/>
  <c r="N502" s="1"/>
  <c r="P502" s="1"/>
  <c r="O503"/>
  <c r="R503" l="1"/>
  <c r="K504"/>
  <c r="J505"/>
  <c r="O504"/>
  <c r="Q503"/>
  <c r="L503"/>
  <c r="M503" s="1"/>
  <c r="N503" l="1"/>
  <c r="P503" s="1"/>
  <c r="Q504"/>
  <c r="L504"/>
  <c r="M504" s="1"/>
  <c r="N504" s="1"/>
  <c r="P504" s="1"/>
  <c r="O505"/>
  <c r="R504"/>
  <c r="J506"/>
  <c r="K505"/>
  <c r="J507" l="1"/>
  <c r="K506"/>
  <c r="Q505"/>
  <c r="L505"/>
  <c r="M505" s="1"/>
  <c r="O506"/>
  <c r="R505"/>
  <c r="N505" l="1"/>
  <c r="P505" s="1"/>
  <c r="R506"/>
  <c r="J508"/>
  <c r="K507"/>
  <c r="Q506"/>
  <c r="L506"/>
  <c r="M506" s="1"/>
  <c r="N506" s="1"/>
  <c r="P506" s="1"/>
  <c r="O507"/>
  <c r="R507" l="1"/>
  <c r="J509"/>
  <c r="K508"/>
  <c r="Q507"/>
  <c r="O508"/>
  <c r="L507"/>
  <c r="M507" s="1"/>
  <c r="N507" l="1"/>
  <c r="P507" s="1"/>
  <c r="K509"/>
  <c r="J510"/>
  <c r="O509"/>
  <c r="Q508"/>
  <c r="L508"/>
  <c r="M508" s="1"/>
  <c r="N508" s="1"/>
  <c r="P508" s="1"/>
  <c r="R508"/>
  <c r="Q509" l="1"/>
  <c r="L509"/>
  <c r="M509" s="1"/>
  <c r="N509" s="1"/>
  <c r="P509" s="1"/>
  <c r="O510"/>
  <c r="R509"/>
  <c r="J511"/>
  <c r="K510"/>
  <c r="J512" l="1"/>
  <c r="K511"/>
  <c r="L510"/>
  <c r="M510" s="1"/>
  <c r="N510" s="1"/>
  <c r="P510" s="1"/>
  <c r="O511"/>
  <c r="Q510"/>
  <c r="R510"/>
  <c r="J513" l="1"/>
  <c r="K512"/>
  <c r="O512"/>
  <c r="Q511"/>
  <c r="L511"/>
  <c r="M511" s="1"/>
  <c r="N511" s="1"/>
  <c r="P511" s="1"/>
  <c r="R511"/>
  <c r="J514" l="1"/>
  <c r="K513"/>
  <c r="R512"/>
  <c r="Q512"/>
  <c r="L512"/>
  <c r="M512" s="1"/>
  <c r="N512" s="1"/>
  <c r="P512" s="1"/>
  <c r="O513"/>
  <c r="R513" s="1"/>
  <c r="J515" l="1"/>
  <c r="K514"/>
  <c r="Q513"/>
  <c r="L513"/>
  <c r="M513" s="1"/>
  <c r="N513" s="1"/>
  <c r="P513" s="1"/>
  <c r="O514"/>
  <c r="R514" l="1"/>
  <c r="J516"/>
  <c r="K515"/>
  <c r="O515"/>
  <c r="L514"/>
  <c r="M514" s="1"/>
  <c r="N514" s="1"/>
  <c r="P514" s="1"/>
  <c r="Q514"/>
  <c r="J517" l="1"/>
  <c r="K516"/>
  <c r="R515"/>
  <c r="O516"/>
  <c r="Q515"/>
  <c r="L515"/>
  <c r="M515" s="1"/>
  <c r="N515" s="1"/>
  <c r="P515" s="1"/>
  <c r="K517" l="1"/>
  <c r="J518"/>
  <c r="L516"/>
  <c r="M516" s="1"/>
  <c r="N516" s="1"/>
  <c r="P516" s="1"/>
  <c r="O517"/>
  <c r="Q516"/>
  <c r="R516"/>
  <c r="O518" l="1"/>
  <c r="L517"/>
  <c r="M517" s="1"/>
  <c r="N517" s="1"/>
  <c r="P517" s="1"/>
  <c r="Q517"/>
  <c r="J519"/>
  <c r="K518"/>
  <c r="R517"/>
  <c r="R518" l="1"/>
  <c r="L518"/>
  <c r="M518" s="1"/>
  <c r="N518" s="1"/>
  <c r="P518" s="1"/>
  <c r="O519"/>
  <c r="Q518"/>
  <c r="J520"/>
  <c r="K519"/>
  <c r="J521" l="1"/>
  <c r="K520"/>
  <c r="Q519"/>
  <c r="L519"/>
  <c r="M519" s="1"/>
  <c r="N519" s="1"/>
  <c r="P519" s="1"/>
  <c r="O520"/>
  <c r="R519"/>
  <c r="R520" l="1"/>
  <c r="K521"/>
  <c r="J522"/>
  <c r="L520"/>
  <c r="M520" s="1"/>
  <c r="N520" s="1"/>
  <c r="P520" s="1"/>
  <c r="O521"/>
  <c r="Q520"/>
  <c r="O522" l="1"/>
  <c r="Q521"/>
  <c r="L521"/>
  <c r="M521" s="1"/>
  <c r="N521" s="1"/>
  <c r="P521" s="1"/>
  <c r="J523"/>
  <c r="K522"/>
  <c r="R521"/>
  <c r="R522" l="1"/>
  <c r="O523"/>
  <c r="Q522"/>
  <c r="L522"/>
  <c r="M522" s="1"/>
  <c r="N522" s="1"/>
  <c r="P522" s="1"/>
  <c r="J524"/>
  <c r="K523"/>
  <c r="J525" l="1"/>
  <c r="K524"/>
  <c r="R523"/>
  <c r="Q523"/>
  <c r="L523"/>
  <c r="M523" s="1"/>
  <c r="N523" s="1"/>
  <c r="P523" s="1"/>
  <c r="O524"/>
  <c r="R524" l="1"/>
  <c r="K525"/>
  <c r="J526"/>
  <c r="O525"/>
  <c r="Q524"/>
  <c r="L524"/>
  <c r="M524" s="1"/>
  <c r="N524" s="1"/>
  <c r="P524" s="1"/>
  <c r="L525" l="1"/>
  <c r="M525" s="1"/>
  <c r="N525" s="1"/>
  <c r="P525" s="1"/>
  <c r="O526"/>
  <c r="Q525"/>
  <c r="R525"/>
  <c r="J527"/>
  <c r="K526"/>
  <c r="Q526" l="1"/>
  <c r="L526"/>
  <c r="M526" s="1"/>
  <c r="N526" s="1"/>
  <c r="P526" s="1"/>
  <c r="O527"/>
  <c r="J528"/>
  <c r="K527"/>
  <c r="R526"/>
  <c r="L527" l="1"/>
  <c r="M527" s="1"/>
  <c r="N527" s="1"/>
  <c r="P527" s="1"/>
  <c r="O528"/>
  <c r="Q527"/>
  <c r="R527"/>
  <c r="J529"/>
  <c r="K528"/>
  <c r="R528" l="1"/>
  <c r="J530"/>
  <c r="K529"/>
  <c r="L528"/>
  <c r="M528" s="1"/>
  <c r="N528" s="1"/>
  <c r="P528" s="1"/>
  <c r="O529"/>
  <c r="Q528"/>
  <c r="K530" l="1"/>
  <c r="J531"/>
  <c r="Q529"/>
  <c r="L529"/>
  <c r="M529" s="1"/>
  <c r="N529" s="1"/>
  <c r="P529" s="1"/>
  <c r="O530"/>
  <c r="R529"/>
  <c r="R530" l="1"/>
  <c r="Q530"/>
  <c r="L530"/>
  <c r="M530" s="1"/>
  <c r="O531"/>
  <c r="J532"/>
  <c r="K531"/>
  <c r="N530" l="1"/>
  <c r="P530" s="1"/>
  <c r="L531"/>
  <c r="M531" s="1"/>
  <c r="N531" s="1"/>
  <c r="P531" s="1"/>
  <c r="O532"/>
  <c r="Q531"/>
  <c r="R531"/>
  <c r="J533"/>
  <c r="K532"/>
  <c r="R532" l="1"/>
  <c r="L532"/>
  <c r="M532" s="1"/>
  <c r="O533"/>
  <c r="Q532"/>
  <c r="J534"/>
  <c r="K533"/>
  <c r="N532" l="1"/>
  <c r="P532" s="1"/>
  <c r="R533"/>
  <c r="L533"/>
  <c r="M533" s="1"/>
  <c r="N533" s="1"/>
  <c r="P533" s="1"/>
  <c r="O534"/>
  <c r="Q533"/>
  <c r="J535"/>
  <c r="K534"/>
  <c r="J536" l="1"/>
  <c r="K535"/>
  <c r="L534"/>
  <c r="M534" s="1"/>
  <c r="O535"/>
  <c r="Q534"/>
  <c r="R534"/>
  <c r="N534" l="1"/>
  <c r="P534" s="1"/>
  <c r="J537"/>
  <c r="K536"/>
  <c r="Q535"/>
  <c r="L535"/>
  <c r="M535" s="1"/>
  <c r="N535" s="1"/>
  <c r="P535" s="1"/>
  <c r="O536"/>
  <c r="R535"/>
  <c r="R536" l="1"/>
  <c r="J538"/>
  <c r="K537"/>
  <c r="L536"/>
  <c r="M536" s="1"/>
  <c r="O537"/>
  <c r="Q536"/>
  <c r="N536" l="1"/>
  <c r="P536" s="1"/>
  <c r="J539"/>
  <c r="K538"/>
  <c r="O538"/>
  <c r="Q537"/>
  <c r="L537"/>
  <c r="M537" s="1"/>
  <c r="N537" s="1"/>
  <c r="P537" s="1"/>
  <c r="R537"/>
  <c r="J540" l="1"/>
  <c r="K539"/>
  <c r="R538"/>
  <c r="L538"/>
  <c r="M538" s="1"/>
  <c r="O539"/>
  <c r="Q538"/>
  <c r="N538" l="1"/>
  <c r="P538" s="1"/>
  <c r="R539"/>
  <c r="J541"/>
  <c r="K540"/>
  <c r="O540"/>
  <c r="Q539"/>
  <c r="L539"/>
  <c r="M539" s="1"/>
  <c r="N539" s="1"/>
  <c r="P539" s="1"/>
  <c r="R540" l="1"/>
  <c r="J542"/>
  <c r="K541"/>
  <c r="L540"/>
  <c r="M540" s="1"/>
  <c r="N540" s="1"/>
  <c r="P540" s="1"/>
  <c r="O541"/>
  <c r="Q540"/>
  <c r="J543" l="1"/>
  <c r="K542"/>
  <c r="Q541"/>
  <c r="L541"/>
  <c r="M541" s="1"/>
  <c r="N541" s="1"/>
  <c r="P541" s="1"/>
  <c r="O542"/>
  <c r="R541"/>
  <c r="R542" l="1"/>
  <c r="J544"/>
  <c r="K543"/>
  <c r="Q542"/>
  <c r="L542"/>
  <c r="M542" s="1"/>
  <c r="N542" s="1"/>
  <c r="P542" s="1"/>
  <c r="O543"/>
  <c r="R543" l="1"/>
  <c r="K544"/>
  <c r="J545"/>
  <c r="O544"/>
  <c r="Q543"/>
  <c r="L543"/>
  <c r="M543" s="1"/>
  <c r="N543" s="1"/>
  <c r="P543" s="1"/>
  <c r="Q544" l="1"/>
  <c r="L544"/>
  <c r="M544" s="1"/>
  <c r="N544" s="1"/>
  <c r="P544" s="1"/>
  <c r="O545"/>
  <c r="R544"/>
  <c r="J546"/>
  <c r="K545"/>
  <c r="J547" l="1"/>
  <c r="K546"/>
  <c r="Q545"/>
  <c r="L545"/>
  <c r="M545" s="1"/>
  <c r="N545" s="1"/>
  <c r="P545" s="1"/>
  <c r="O546"/>
  <c r="R545"/>
  <c r="R546" l="1"/>
  <c r="K547"/>
  <c r="J548"/>
  <c r="O547"/>
  <c r="Q546"/>
  <c r="L546"/>
  <c r="M546" s="1"/>
  <c r="N546" s="1"/>
  <c r="P546" s="1"/>
  <c r="Q547" l="1"/>
  <c r="L547"/>
  <c r="M547" s="1"/>
  <c r="N547" s="1"/>
  <c r="P547" s="1"/>
  <c r="O548"/>
  <c r="R547"/>
  <c r="J549"/>
  <c r="K548"/>
  <c r="J550" l="1"/>
  <c r="K549"/>
  <c r="Q548"/>
  <c r="L548"/>
  <c r="M548" s="1"/>
  <c r="N548" s="1"/>
  <c r="P548" s="1"/>
  <c r="O549"/>
  <c r="R548"/>
  <c r="R549" l="1"/>
  <c r="J551"/>
  <c r="K550"/>
  <c r="L549"/>
  <c r="M549" s="1"/>
  <c r="N549" s="1"/>
  <c r="P549" s="1"/>
  <c r="O550"/>
  <c r="Q549"/>
  <c r="K551" l="1"/>
  <c r="J552"/>
  <c r="O551"/>
  <c r="Q550"/>
  <c r="L550"/>
  <c r="M550" s="1"/>
  <c r="N550" s="1"/>
  <c r="P550" s="1"/>
  <c r="R550"/>
  <c r="L551" l="1"/>
  <c r="M551" s="1"/>
  <c r="N551" s="1"/>
  <c r="P551" s="1"/>
  <c r="Q551"/>
  <c r="O552"/>
  <c r="R551"/>
  <c r="J553"/>
  <c r="K552"/>
  <c r="Q552" l="1"/>
  <c r="L552"/>
  <c r="M552" s="1"/>
  <c r="N552" s="1"/>
  <c r="P552" s="1"/>
  <c r="O553"/>
  <c r="R552"/>
  <c r="J554"/>
  <c r="K553"/>
  <c r="J555" l="1"/>
  <c r="K554"/>
  <c r="Q553"/>
  <c r="L553"/>
  <c r="M553" s="1"/>
  <c r="N553" s="1"/>
  <c r="P553" s="1"/>
  <c r="O554"/>
  <c r="R553"/>
  <c r="R554" l="1"/>
  <c r="J556"/>
  <c r="K555"/>
  <c r="O555"/>
  <c r="Q554"/>
  <c r="L554"/>
  <c r="M554" s="1"/>
  <c r="N554" s="1"/>
  <c r="P554" s="1"/>
  <c r="J557" l="1"/>
  <c r="K556"/>
  <c r="R555"/>
  <c r="Q555"/>
  <c r="L555"/>
  <c r="M555" s="1"/>
  <c r="N555" s="1"/>
  <c r="P555" s="1"/>
  <c r="O556"/>
  <c r="R556" l="1"/>
  <c r="J558"/>
  <c r="K557"/>
  <c r="Q556"/>
  <c r="L556"/>
  <c r="M556" s="1"/>
  <c r="N556" s="1"/>
  <c r="P556" s="1"/>
  <c r="O557"/>
  <c r="R557" l="1"/>
  <c r="J559"/>
  <c r="K558"/>
  <c r="Q557"/>
  <c r="L557"/>
  <c r="M557" s="1"/>
  <c r="N557" s="1"/>
  <c r="P557" s="1"/>
  <c r="O558"/>
  <c r="R558" l="1"/>
  <c r="J560"/>
  <c r="K559"/>
  <c r="O559"/>
  <c r="Q558"/>
  <c r="L558"/>
  <c r="M558" s="1"/>
  <c r="N558" s="1"/>
  <c r="P558" s="1"/>
  <c r="K560" l="1"/>
  <c r="J561"/>
  <c r="R559"/>
  <c r="O560"/>
  <c r="Q559"/>
  <c r="L559"/>
  <c r="M559" s="1"/>
  <c r="N559" s="1"/>
  <c r="P559" s="1"/>
  <c r="L560" l="1"/>
  <c r="M560" s="1"/>
  <c r="O561"/>
  <c r="Q560"/>
  <c r="K561"/>
  <c r="J562"/>
  <c r="R560"/>
  <c r="N560" l="1"/>
  <c r="P560" s="1"/>
  <c r="R561"/>
  <c r="K562"/>
  <c r="J563"/>
  <c r="L561"/>
  <c r="M561" s="1"/>
  <c r="N561" s="1"/>
  <c r="P561" s="1"/>
  <c r="O562"/>
  <c r="Q561"/>
  <c r="L562" l="1"/>
  <c r="M562" s="1"/>
  <c r="O563"/>
  <c r="Q562"/>
  <c r="J564"/>
  <c r="K563"/>
  <c r="R562"/>
  <c r="N562" l="1"/>
  <c r="P562" s="1"/>
  <c r="O564"/>
  <c r="Q563"/>
  <c r="L563"/>
  <c r="M563" s="1"/>
  <c r="N563" s="1"/>
  <c r="P563" s="1"/>
  <c r="K564"/>
  <c r="J565"/>
  <c r="R563"/>
  <c r="R564" l="1"/>
  <c r="J566"/>
  <c r="K565"/>
  <c r="O565"/>
  <c r="Q564"/>
  <c r="L564"/>
  <c r="M564" s="1"/>
  <c r="N564" l="1"/>
  <c r="P564" s="1"/>
  <c r="J567"/>
  <c r="K566"/>
  <c r="R565"/>
  <c r="L565"/>
  <c r="M565" s="1"/>
  <c r="N565" s="1"/>
  <c r="P565" s="1"/>
  <c r="O566"/>
  <c r="Q565"/>
  <c r="R566" l="1"/>
  <c r="K567"/>
  <c r="J568"/>
  <c r="O567"/>
  <c r="L566"/>
  <c r="M566" s="1"/>
  <c r="Q566"/>
  <c r="N566" l="1"/>
  <c r="P566" s="1"/>
  <c r="Q567"/>
  <c r="L567"/>
  <c r="M567" s="1"/>
  <c r="N567" s="1"/>
  <c r="P567" s="1"/>
  <c r="O568"/>
  <c r="R567"/>
  <c r="J569"/>
  <c r="K568"/>
  <c r="J570" l="1"/>
  <c r="K569"/>
  <c r="Q568"/>
  <c r="L568"/>
  <c r="M568" s="1"/>
  <c r="O569"/>
  <c r="R568"/>
  <c r="N568" l="1"/>
  <c r="P568" s="1"/>
  <c r="R569"/>
  <c r="J571"/>
  <c r="K570"/>
  <c r="Q569"/>
  <c r="L569"/>
  <c r="M569" s="1"/>
  <c r="N569" s="1"/>
  <c r="P569" s="1"/>
  <c r="O570"/>
  <c r="R570" l="1"/>
  <c r="J572"/>
  <c r="K571"/>
  <c r="O571"/>
  <c r="Q570"/>
  <c r="L570"/>
  <c r="M570" s="1"/>
  <c r="N570" s="1"/>
  <c r="P570" s="1"/>
  <c r="J573" l="1"/>
  <c r="K572"/>
  <c r="R571"/>
  <c r="O572"/>
  <c r="Q571"/>
  <c r="L571"/>
  <c r="M571" s="1"/>
  <c r="N571" s="1"/>
  <c r="P571" s="1"/>
  <c r="J574" l="1"/>
  <c r="K573"/>
  <c r="L572"/>
  <c r="M572" s="1"/>
  <c r="N572" s="1"/>
  <c r="P572" s="1"/>
  <c r="Q572"/>
  <c r="O573"/>
  <c r="R572"/>
  <c r="R573" l="1"/>
  <c r="J575"/>
  <c r="K574"/>
  <c r="L573"/>
  <c r="M573" s="1"/>
  <c r="N573" s="1"/>
  <c r="P573" s="1"/>
  <c r="O574"/>
  <c r="Q573"/>
  <c r="J576" l="1"/>
  <c r="K575"/>
  <c r="L574"/>
  <c r="M574" s="1"/>
  <c r="N574" s="1"/>
  <c r="P574" s="1"/>
  <c r="O575"/>
  <c r="Q574"/>
  <c r="R574"/>
  <c r="J577" l="1"/>
  <c r="K576"/>
  <c r="O576"/>
  <c r="Q575"/>
  <c r="L575"/>
  <c r="M575" s="1"/>
  <c r="N575" s="1"/>
  <c r="P575" s="1"/>
  <c r="R575"/>
  <c r="J578" l="1"/>
  <c r="K577"/>
  <c r="R576"/>
  <c r="O577"/>
  <c r="Q576"/>
  <c r="L576"/>
  <c r="M576" s="1"/>
  <c r="N576" s="1"/>
  <c r="P576" s="1"/>
  <c r="J579" l="1"/>
  <c r="K578"/>
  <c r="L577"/>
  <c r="M577" s="1"/>
  <c r="N577" s="1"/>
  <c r="P577" s="1"/>
  <c r="O578"/>
  <c r="Q577"/>
  <c r="R577"/>
  <c r="J580" l="1"/>
  <c r="K579"/>
  <c r="O579"/>
  <c r="L578"/>
  <c r="M578" s="1"/>
  <c r="N578" s="1"/>
  <c r="P578" s="1"/>
  <c r="Q578"/>
  <c r="R578"/>
  <c r="J581" l="1"/>
  <c r="K580"/>
  <c r="R579"/>
  <c r="O580"/>
  <c r="L579"/>
  <c r="M579" s="1"/>
  <c r="N579" s="1"/>
  <c r="P579" s="1"/>
  <c r="Q579"/>
  <c r="J582" l="1"/>
  <c r="K581"/>
  <c r="O581"/>
  <c r="Q580"/>
  <c r="L580"/>
  <c r="M580" s="1"/>
  <c r="N580" s="1"/>
  <c r="P580" s="1"/>
  <c r="R580"/>
  <c r="K582" l="1"/>
  <c r="J583"/>
  <c r="R581"/>
  <c r="Q581"/>
  <c r="L581"/>
  <c r="M581" s="1"/>
  <c r="N581" s="1"/>
  <c r="P581" s="1"/>
  <c r="O582"/>
  <c r="L582" l="1"/>
  <c r="M582" s="1"/>
  <c r="N582" s="1"/>
  <c r="P582" s="1"/>
  <c r="O583"/>
  <c r="Q582"/>
  <c r="R582"/>
  <c r="J584"/>
  <c r="K583"/>
  <c r="Q583" l="1"/>
  <c r="L583"/>
  <c r="M583" s="1"/>
  <c r="N583" s="1"/>
  <c r="P583" s="1"/>
  <c r="O584"/>
  <c r="J585"/>
  <c r="K584"/>
  <c r="R583"/>
  <c r="L584" l="1"/>
  <c r="M584" s="1"/>
  <c r="N584" s="1"/>
  <c r="P584" s="1"/>
  <c r="O585"/>
  <c r="Q584"/>
  <c r="R584"/>
  <c r="K585"/>
  <c r="J586"/>
  <c r="K586" l="1"/>
  <c r="J587"/>
  <c r="Q585"/>
  <c r="L585"/>
  <c r="M585" s="1"/>
  <c r="N585" s="1"/>
  <c r="P585" s="1"/>
  <c r="O586"/>
  <c r="R585"/>
  <c r="R586" l="1"/>
  <c r="Q586"/>
  <c r="L586"/>
  <c r="M586" s="1"/>
  <c r="N586" s="1"/>
  <c r="P586" s="1"/>
  <c r="O587"/>
  <c r="J588"/>
  <c r="K587"/>
  <c r="O588" l="1"/>
  <c r="Q587"/>
  <c r="L587"/>
  <c r="M587" s="1"/>
  <c r="N587" s="1"/>
  <c r="P587" s="1"/>
  <c r="R587"/>
  <c r="J589"/>
  <c r="K588"/>
  <c r="R588" l="1"/>
  <c r="J590"/>
  <c r="K589"/>
  <c r="L588"/>
  <c r="M588" s="1"/>
  <c r="N588" s="1"/>
  <c r="P588" s="1"/>
  <c r="O589"/>
  <c r="Q588"/>
  <c r="K590" l="1"/>
  <c r="J591"/>
  <c r="L589"/>
  <c r="M589" s="1"/>
  <c r="N589" s="1"/>
  <c r="P589" s="1"/>
  <c r="O590"/>
  <c r="Q589"/>
  <c r="R589"/>
  <c r="L590" l="1"/>
  <c r="M590" s="1"/>
  <c r="N590" s="1"/>
  <c r="P590" s="1"/>
  <c r="O591"/>
  <c r="Q590"/>
  <c r="J592"/>
  <c r="K591"/>
  <c r="R590"/>
  <c r="O592" l="1"/>
  <c r="Q591"/>
  <c r="L591"/>
  <c r="M591" s="1"/>
  <c r="J593"/>
  <c r="K592"/>
  <c r="R591"/>
  <c r="N591" l="1"/>
  <c r="P591" s="1"/>
  <c r="R592"/>
  <c r="O593"/>
  <c r="Q592"/>
  <c r="L592"/>
  <c r="M592" s="1"/>
  <c r="N592" s="1"/>
  <c r="P592" s="1"/>
  <c r="K593"/>
  <c r="J594"/>
  <c r="R593" l="1"/>
  <c r="Q593"/>
  <c r="L593"/>
  <c r="M593" s="1"/>
  <c r="O594"/>
  <c r="J595"/>
  <c r="K594"/>
  <c r="N593" l="1"/>
  <c r="P593" s="1"/>
  <c r="O595"/>
  <c r="Q594"/>
  <c r="L594"/>
  <c r="M594" s="1"/>
  <c r="N594" s="1"/>
  <c r="P594" s="1"/>
  <c r="R594"/>
  <c r="K595"/>
  <c r="J596"/>
  <c r="Q595" l="1"/>
  <c r="L595"/>
  <c r="M595" s="1"/>
  <c r="O596"/>
  <c r="R595"/>
  <c r="J597"/>
  <c r="K596"/>
  <c r="N595" l="1"/>
  <c r="P595" s="1"/>
  <c r="J598"/>
  <c r="K597"/>
  <c r="Q596"/>
  <c r="L596"/>
  <c r="M596" s="1"/>
  <c r="N596" s="1"/>
  <c r="P596" s="1"/>
  <c r="O597"/>
  <c r="R596"/>
  <c r="R597" l="1"/>
  <c r="J599"/>
  <c r="K598"/>
  <c r="Q597"/>
  <c r="L597"/>
  <c r="M597" s="1"/>
  <c r="O598"/>
  <c r="N597" l="1"/>
  <c r="P597" s="1"/>
  <c r="R598"/>
  <c r="K599"/>
  <c r="J600"/>
  <c r="O599"/>
  <c r="Q598"/>
  <c r="L598"/>
  <c r="M598" s="1"/>
  <c r="N598" s="1"/>
  <c r="P598" s="1"/>
  <c r="L599" l="1"/>
  <c r="M599" s="1"/>
  <c r="O600"/>
  <c r="Q599"/>
  <c r="R599"/>
  <c r="J601"/>
  <c r="K600"/>
  <c r="N599" l="1"/>
  <c r="P599" s="1"/>
  <c r="L600"/>
  <c r="M600" s="1"/>
  <c r="N600" s="1"/>
  <c r="P600" s="1"/>
  <c r="O601"/>
  <c r="Q600"/>
  <c r="K601"/>
  <c r="J602"/>
  <c r="R600"/>
  <c r="R601" l="1"/>
  <c r="J603"/>
  <c r="K602"/>
  <c r="O602"/>
  <c r="Q601"/>
  <c r="L601"/>
  <c r="M601" s="1"/>
  <c r="N601" s="1"/>
  <c r="P601" s="1"/>
  <c r="J604" l="1"/>
  <c r="K603"/>
  <c r="R602"/>
  <c r="L602"/>
  <c r="M602" s="1"/>
  <c r="N602" s="1"/>
  <c r="P602" s="1"/>
  <c r="O603"/>
  <c r="Q602"/>
  <c r="R603" l="1"/>
  <c r="J605"/>
  <c r="K604"/>
  <c r="O604"/>
  <c r="Q603"/>
  <c r="L603"/>
  <c r="M603" s="1"/>
  <c r="N603" s="1"/>
  <c r="P603" s="1"/>
  <c r="R604" l="1"/>
  <c r="K605"/>
  <c r="J606"/>
  <c r="L604"/>
  <c r="M604" s="1"/>
  <c r="N604" s="1"/>
  <c r="P604" s="1"/>
  <c r="O605"/>
  <c r="Q604"/>
  <c r="O606" l="1"/>
  <c r="Q605"/>
  <c r="L605"/>
  <c r="M605" s="1"/>
  <c r="N605" s="1"/>
  <c r="P605" s="1"/>
  <c r="J607"/>
  <c r="K606"/>
  <c r="R605"/>
  <c r="R606" l="1"/>
  <c r="L606"/>
  <c r="M606" s="1"/>
  <c r="N606" s="1"/>
  <c r="P606" s="1"/>
  <c r="O607"/>
  <c r="Q606"/>
  <c r="J608"/>
  <c r="K607"/>
  <c r="J609" l="1"/>
  <c r="K608"/>
  <c r="Q607"/>
  <c r="L607"/>
  <c r="M607" s="1"/>
  <c r="N607" s="1"/>
  <c r="P607" s="1"/>
  <c r="O608"/>
  <c r="R607"/>
  <c r="R608" l="1"/>
  <c r="K609"/>
  <c r="J610"/>
  <c r="L608"/>
  <c r="M608" s="1"/>
  <c r="N608" s="1"/>
  <c r="P608" s="1"/>
  <c r="O609"/>
  <c r="Q608"/>
  <c r="O610" l="1"/>
  <c r="L609"/>
  <c r="M609" s="1"/>
  <c r="N609" s="1"/>
  <c r="P609" s="1"/>
  <c r="Q609"/>
  <c r="J611"/>
  <c r="K610"/>
  <c r="R609"/>
  <c r="R610" l="1"/>
  <c r="L610"/>
  <c r="M610" s="1"/>
  <c r="N610" s="1"/>
  <c r="P610" s="1"/>
  <c r="O611"/>
  <c r="Q610"/>
  <c r="J612"/>
  <c r="K611"/>
  <c r="R611" l="1"/>
  <c r="O612"/>
  <c r="L611"/>
  <c r="M611" s="1"/>
  <c r="N611" s="1"/>
  <c r="P611" s="1"/>
  <c r="Q611"/>
  <c r="K612"/>
  <c r="J613"/>
  <c r="O613" l="1"/>
  <c r="Q612"/>
  <c r="L612"/>
  <c r="M612" s="1"/>
  <c r="N612" s="1"/>
  <c r="P612" s="1"/>
  <c r="J614"/>
  <c r="K613"/>
  <c r="R612"/>
  <c r="Q613" l="1"/>
  <c r="L613"/>
  <c r="M613" s="1"/>
  <c r="N613" s="1"/>
  <c r="P613" s="1"/>
  <c r="O614"/>
  <c r="R613"/>
  <c r="J615"/>
  <c r="K614"/>
  <c r="K615" l="1"/>
  <c r="J616"/>
  <c r="O615"/>
  <c r="L614"/>
  <c r="M614" s="1"/>
  <c r="N614" s="1"/>
  <c r="P614" s="1"/>
  <c r="Q614"/>
  <c r="R614"/>
  <c r="Q615" l="1"/>
  <c r="O616"/>
  <c r="L615"/>
  <c r="M615" s="1"/>
  <c r="N615" s="1"/>
  <c r="P615" s="1"/>
  <c r="K616"/>
  <c r="J617"/>
  <c r="R615"/>
  <c r="R616" l="1"/>
  <c r="J618"/>
  <c r="K617"/>
  <c r="L616"/>
  <c r="M616" s="1"/>
  <c r="N616" s="1"/>
  <c r="P616" s="1"/>
  <c r="O617"/>
  <c r="Q616"/>
  <c r="J619" l="1"/>
  <c r="K618"/>
  <c r="L617"/>
  <c r="M617" s="1"/>
  <c r="N617" s="1"/>
  <c r="P617" s="1"/>
  <c r="O618"/>
  <c r="Q617"/>
  <c r="R617"/>
  <c r="J620" l="1"/>
  <c r="K619"/>
  <c r="O619"/>
  <c r="Q618"/>
  <c r="L618"/>
  <c r="M618" s="1"/>
  <c r="N618" s="1"/>
  <c r="P618" s="1"/>
  <c r="R618"/>
  <c r="J621" l="1"/>
  <c r="K620"/>
  <c r="R619"/>
  <c r="L619"/>
  <c r="M619" s="1"/>
  <c r="N619" s="1"/>
  <c r="P619" s="1"/>
  <c r="Q619"/>
  <c r="O620"/>
  <c r="R620" l="1"/>
  <c r="J622"/>
  <c r="K621"/>
  <c r="O621"/>
  <c r="Q620"/>
  <c r="L620"/>
  <c r="M620" s="1"/>
  <c r="N620" s="1"/>
  <c r="P620" s="1"/>
  <c r="J623" l="1"/>
  <c r="K622"/>
  <c r="R621"/>
  <c r="Q621"/>
  <c r="O622"/>
  <c r="L621"/>
  <c r="M621" s="1"/>
  <c r="N621" s="1"/>
  <c r="P621" s="1"/>
  <c r="R622" l="1"/>
  <c r="J624"/>
  <c r="K623"/>
  <c r="Q622"/>
  <c r="L622"/>
  <c r="M622" s="1"/>
  <c r="O623"/>
  <c r="N622" l="1"/>
  <c r="P622" s="1"/>
  <c r="R623"/>
  <c r="J625"/>
  <c r="K624"/>
  <c r="O624"/>
  <c r="Q623"/>
  <c r="L623"/>
  <c r="M623" s="1"/>
  <c r="N623" s="1"/>
  <c r="P623" s="1"/>
  <c r="J626" l="1"/>
  <c r="K625"/>
  <c r="R624"/>
  <c r="O625"/>
  <c r="Q624"/>
  <c r="L624"/>
  <c r="M624" s="1"/>
  <c r="N624" l="1"/>
  <c r="P624" s="1"/>
  <c r="J627"/>
  <c r="K626"/>
  <c r="L625"/>
  <c r="M625" s="1"/>
  <c r="N625" s="1"/>
  <c r="P625" s="1"/>
  <c r="O626"/>
  <c r="Q625"/>
  <c r="R625"/>
  <c r="K627" l="1"/>
  <c r="J628"/>
  <c r="O627"/>
  <c r="Q626"/>
  <c r="L626"/>
  <c r="M626" s="1"/>
  <c r="R626"/>
  <c r="N626" l="1"/>
  <c r="P626" s="1"/>
  <c r="Q627"/>
  <c r="L627"/>
  <c r="M627" s="1"/>
  <c r="N627" s="1"/>
  <c r="P627" s="1"/>
  <c r="O628"/>
  <c r="R627"/>
  <c r="J629"/>
  <c r="K628"/>
  <c r="J630" l="1"/>
  <c r="K629"/>
  <c r="O629"/>
  <c r="Q628"/>
  <c r="L628"/>
  <c r="M628" s="1"/>
  <c r="R628"/>
  <c r="N628" l="1"/>
  <c r="P628" s="1"/>
  <c r="J631"/>
  <c r="K630"/>
  <c r="R629"/>
  <c r="Q629"/>
  <c r="L629"/>
  <c r="M629" s="1"/>
  <c r="N629" s="1"/>
  <c r="P629" s="1"/>
  <c r="O630"/>
  <c r="R630" l="1"/>
  <c r="J632"/>
  <c r="K631"/>
  <c r="Q630"/>
  <c r="L630"/>
  <c r="M630" s="1"/>
  <c r="O631"/>
  <c r="N630" l="1"/>
  <c r="P630" s="1"/>
  <c r="R631"/>
  <c r="J633"/>
  <c r="K632"/>
  <c r="O632"/>
  <c r="Q631"/>
  <c r="L631"/>
  <c r="M631" s="1"/>
  <c r="N631" s="1"/>
  <c r="P631" s="1"/>
  <c r="J634" l="1"/>
  <c r="K633"/>
  <c r="R632"/>
  <c r="Q632"/>
  <c r="L632"/>
  <c r="M632" s="1"/>
  <c r="N632" s="1"/>
  <c r="P632" s="1"/>
  <c r="O633"/>
  <c r="R633" l="1"/>
  <c r="J635"/>
  <c r="K634"/>
  <c r="L633"/>
  <c r="M633" s="1"/>
  <c r="N633" s="1"/>
  <c r="P633" s="1"/>
  <c r="O634"/>
  <c r="Q633"/>
  <c r="J636" l="1"/>
  <c r="K635"/>
  <c r="O635"/>
  <c r="Q634"/>
  <c r="L634"/>
  <c r="M634" s="1"/>
  <c r="N634" s="1"/>
  <c r="P634" s="1"/>
  <c r="R634"/>
  <c r="J637" l="1"/>
  <c r="K636"/>
  <c r="R635"/>
  <c r="L635"/>
  <c r="M635" s="1"/>
  <c r="N635" s="1"/>
  <c r="P635" s="1"/>
  <c r="Q635"/>
  <c r="O636"/>
  <c r="R636" l="1"/>
  <c r="K637"/>
  <c r="J638"/>
  <c r="L636"/>
  <c r="M636" s="1"/>
  <c r="N636" s="1"/>
  <c r="P636" s="1"/>
  <c r="O637"/>
  <c r="Q636"/>
  <c r="O638" l="1"/>
  <c r="Q637"/>
  <c r="L637"/>
  <c r="M637" s="1"/>
  <c r="N637" s="1"/>
  <c r="P637" s="1"/>
  <c r="J639"/>
  <c r="K638"/>
  <c r="R637"/>
  <c r="R638" l="1"/>
  <c r="L638"/>
  <c r="M638" s="1"/>
  <c r="N638" s="1"/>
  <c r="P638" s="1"/>
  <c r="O639"/>
  <c r="Q638"/>
  <c r="J640"/>
  <c r="K639"/>
  <c r="J641" l="1"/>
  <c r="K640"/>
  <c r="Q639"/>
  <c r="L639"/>
  <c r="M639" s="1"/>
  <c r="N639" s="1"/>
  <c r="P639" s="1"/>
  <c r="O640"/>
  <c r="R639"/>
  <c r="R640" l="1"/>
  <c r="K641"/>
  <c r="J642"/>
  <c r="L640"/>
  <c r="M640" s="1"/>
  <c r="N640" s="1"/>
  <c r="P640" s="1"/>
  <c r="O641"/>
  <c r="Q640"/>
  <c r="Q641" l="1"/>
  <c r="L641"/>
  <c r="M641" s="1"/>
  <c r="N641" s="1"/>
  <c r="P641" s="1"/>
  <c r="O642"/>
  <c r="K642"/>
  <c r="J643"/>
  <c r="R641"/>
  <c r="R642" l="1"/>
  <c r="J644"/>
  <c r="K643"/>
  <c r="Q642"/>
  <c r="L642"/>
  <c r="M642" s="1"/>
  <c r="N642" s="1"/>
  <c r="P642" s="1"/>
  <c r="O643"/>
  <c r="R643" l="1"/>
  <c r="J645"/>
  <c r="K644"/>
  <c r="Q643"/>
  <c r="L643"/>
  <c r="M643" s="1"/>
  <c r="N643" s="1"/>
  <c r="P643" s="1"/>
  <c r="O644"/>
  <c r="R644" l="1"/>
  <c r="J646"/>
  <c r="K645"/>
  <c r="Q644"/>
  <c r="L644"/>
  <c r="M644" s="1"/>
  <c r="N644" s="1"/>
  <c r="P644" s="1"/>
  <c r="O645"/>
  <c r="R645" l="1"/>
  <c r="J647"/>
  <c r="K646"/>
  <c r="L645"/>
  <c r="M645" s="1"/>
  <c r="N645" s="1"/>
  <c r="P645" s="1"/>
  <c r="O646"/>
  <c r="Q645"/>
  <c r="J648" l="1"/>
  <c r="K647"/>
  <c r="O647"/>
  <c r="Q646"/>
  <c r="L646"/>
  <c r="M646" s="1"/>
  <c r="N646" s="1"/>
  <c r="P646" s="1"/>
  <c r="R646"/>
  <c r="J649" l="1"/>
  <c r="K648"/>
  <c r="R647"/>
  <c r="L647"/>
  <c r="M647" s="1"/>
  <c r="N647" s="1"/>
  <c r="P647" s="1"/>
  <c r="O648"/>
  <c r="Q647"/>
  <c r="R648" l="1"/>
  <c r="K649"/>
  <c r="J650"/>
  <c r="L648"/>
  <c r="M648" s="1"/>
  <c r="N648" s="1"/>
  <c r="P648" s="1"/>
  <c r="O649"/>
  <c r="Q648"/>
  <c r="L649" l="1"/>
  <c r="M649" s="1"/>
  <c r="N649" s="1"/>
  <c r="P649" s="1"/>
  <c r="Q649"/>
  <c r="O650"/>
  <c r="J651"/>
  <c r="K650"/>
  <c r="R649"/>
  <c r="L650" l="1"/>
  <c r="M650" s="1"/>
  <c r="N650" s="1"/>
  <c r="P650" s="1"/>
  <c r="O651"/>
  <c r="Q650"/>
  <c r="R650"/>
  <c r="J652"/>
  <c r="K651"/>
  <c r="O652" l="1"/>
  <c r="L651"/>
  <c r="M651" s="1"/>
  <c r="N651" s="1"/>
  <c r="P651" s="1"/>
  <c r="Q651"/>
  <c r="K652"/>
  <c r="J653"/>
  <c r="R651"/>
  <c r="R652" l="1"/>
  <c r="J654"/>
  <c r="K653"/>
  <c r="Q652"/>
  <c r="L652"/>
  <c r="M652" s="1"/>
  <c r="O653"/>
  <c r="N652" l="1"/>
  <c r="P652" s="1"/>
  <c r="R653"/>
  <c r="J655"/>
  <c r="K654"/>
  <c r="L653"/>
  <c r="M653" s="1"/>
  <c r="N653" s="1"/>
  <c r="P653" s="1"/>
  <c r="O654"/>
  <c r="Q653"/>
  <c r="K655" l="1"/>
  <c r="J656"/>
  <c r="O655"/>
  <c r="Q654"/>
  <c r="L654"/>
  <c r="M654" s="1"/>
  <c r="R654"/>
  <c r="N654" l="1"/>
  <c r="P654" s="1"/>
  <c r="L655"/>
  <c r="M655" s="1"/>
  <c r="N655" s="1"/>
  <c r="P655" s="1"/>
  <c r="O656"/>
  <c r="Q655"/>
  <c r="R655"/>
  <c r="J657"/>
  <c r="K656"/>
  <c r="R656" l="1"/>
  <c r="Q656"/>
  <c r="L656"/>
  <c r="M656" s="1"/>
  <c r="O657"/>
  <c r="J658"/>
  <c r="K657"/>
  <c r="N656" l="1"/>
  <c r="P656" s="1"/>
  <c r="L657"/>
  <c r="M657" s="1"/>
  <c r="N657" s="1"/>
  <c r="P657" s="1"/>
  <c r="O658"/>
  <c r="Q657"/>
  <c r="R657"/>
  <c r="J659"/>
  <c r="K658"/>
  <c r="R658" l="1"/>
  <c r="O659"/>
  <c r="Q658"/>
  <c r="L658"/>
  <c r="M658" s="1"/>
  <c r="K659"/>
  <c r="J660"/>
  <c r="N658" l="1"/>
  <c r="P658" s="1"/>
  <c r="R659"/>
  <c r="J661"/>
  <c r="K660"/>
  <c r="Q659"/>
  <c r="L659"/>
  <c r="M659" s="1"/>
  <c r="N659" s="1"/>
  <c r="P659" s="1"/>
  <c r="O660"/>
  <c r="R660" l="1"/>
  <c r="J662"/>
  <c r="K661"/>
  <c r="L660"/>
  <c r="M660" s="1"/>
  <c r="O661"/>
  <c r="Q660"/>
  <c r="N660" l="1"/>
  <c r="P660" s="1"/>
  <c r="J663"/>
  <c r="K662"/>
  <c r="Q661"/>
  <c r="L661"/>
  <c r="M661" s="1"/>
  <c r="N661" s="1"/>
  <c r="P661" s="1"/>
  <c r="O662"/>
  <c r="R661"/>
  <c r="R662" l="1"/>
  <c r="J664"/>
  <c r="K663"/>
  <c r="L662"/>
  <c r="M662" s="1"/>
  <c r="N662" s="1"/>
  <c r="P662" s="1"/>
  <c r="O663"/>
  <c r="Q662"/>
  <c r="J665" l="1"/>
  <c r="K664"/>
  <c r="O664"/>
  <c r="Q663"/>
  <c r="L663"/>
  <c r="M663" s="1"/>
  <c r="N663" s="1"/>
  <c r="P663" s="1"/>
  <c r="R663"/>
  <c r="J666" l="1"/>
  <c r="K665"/>
  <c r="R664"/>
  <c r="O665"/>
  <c r="Q664"/>
  <c r="L664"/>
  <c r="M664" s="1"/>
  <c r="N664" s="1"/>
  <c r="P664" s="1"/>
  <c r="K666" l="1"/>
  <c r="J667"/>
  <c r="Q665"/>
  <c r="L665"/>
  <c r="M665" s="1"/>
  <c r="N665" s="1"/>
  <c r="P665" s="1"/>
  <c r="O666"/>
  <c r="R665"/>
  <c r="R666" l="1"/>
  <c r="L666"/>
  <c r="M666" s="1"/>
  <c r="N666" s="1"/>
  <c r="P666" s="1"/>
  <c r="O667"/>
  <c r="Q666"/>
  <c r="J668"/>
  <c r="K667"/>
  <c r="O668" l="1"/>
  <c r="Q667"/>
  <c r="L667"/>
  <c r="M667" s="1"/>
  <c r="N667" s="1"/>
  <c r="P667" s="1"/>
  <c r="J669"/>
  <c r="K668"/>
  <c r="R667"/>
  <c r="R668" l="1"/>
  <c r="O669"/>
  <c r="Q668"/>
  <c r="L668"/>
  <c r="M668" s="1"/>
  <c r="N668" s="1"/>
  <c r="P668" s="1"/>
  <c r="J670"/>
  <c r="K669"/>
  <c r="R669" l="1"/>
  <c r="K670"/>
  <c r="J671"/>
  <c r="Q669"/>
  <c r="L669"/>
  <c r="M669" s="1"/>
  <c r="N669" s="1"/>
  <c r="P669" s="1"/>
  <c r="O670"/>
  <c r="R670" l="1"/>
  <c r="Q670"/>
  <c r="L670"/>
  <c r="M670" s="1"/>
  <c r="N670" s="1"/>
  <c r="P670" s="1"/>
  <c r="O671"/>
  <c r="J672"/>
  <c r="K671"/>
  <c r="O672" l="1"/>
  <c r="Q671"/>
  <c r="L671"/>
  <c r="M671" s="1"/>
  <c r="N671" s="1"/>
  <c r="P671" s="1"/>
  <c r="R671"/>
  <c r="J673"/>
  <c r="K672"/>
  <c r="J674" l="1"/>
  <c r="K673"/>
  <c r="R672"/>
  <c r="Q672"/>
  <c r="L672"/>
  <c r="M672" s="1"/>
  <c r="N672" s="1"/>
  <c r="P672" s="1"/>
  <c r="O673"/>
  <c r="R673" l="1"/>
  <c r="J675"/>
  <c r="K674"/>
  <c r="L673"/>
  <c r="M673" s="1"/>
  <c r="N673" s="1"/>
  <c r="P673" s="1"/>
  <c r="O674"/>
  <c r="Q673"/>
  <c r="J676" l="1"/>
  <c r="K675"/>
  <c r="O675"/>
  <c r="Q674"/>
  <c r="L674"/>
  <c r="M674" s="1"/>
  <c r="N674" s="1"/>
  <c r="P674" s="1"/>
  <c r="R674"/>
  <c r="J677" l="1"/>
  <c r="K676"/>
  <c r="R675"/>
  <c r="L675"/>
  <c r="M675" s="1"/>
  <c r="N675" s="1"/>
  <c r="P675" s="1"/>
  <c r="O676"/>
  <c r="Q675"/>
  <c r="R676" l="1"/>
  <c r="L676"/>
  <c r="M676" s="1"/>
  <c r="N676" s="1"/>
  <c r="P676" s="1"/>
  <c r="O677"/>
  <c r="Q676"/>
  <c r="J678"/>
  <c r="K677"/>
  <c r="Q677" l="1"/>
  <c r="L677"/>
  <c r="M677" s="1"/>
  <c r="N677" s="1"/>
  <c r="P677" s="1"/>
  <c r="O678"/>
  <c r="J679"/>
  <c r="K678"/>
  <c r="R677"/>
  <c r="R678" l="1"/>
  <c r="O679"/>
  <c r="Q678"/>
  <c r="L678"/>
  <c r="M678" s="1"/>
  <c r="N678" s="1"/>
  <c r="P678" s="1"/>
  <c r="K679"/>
  <c r="J680"/>
  <c r="R679" l="1"/>
  <c r="J681"/>
  <c r="K680"/>
  <c r="L679"/>
  <c r="M679" s="1"/>
  <c r="N679" s="1"/>
  <c r="P679" s="1"/>
  <c r="O680"/>
  <c r="Q679"/>
  <c r="J682" l="1"/>
  <c r="K681"/>
  <c r="Q680"/>
  <c r="L680"/>
  <c r="M680" s="1"/>
  <c r="N680" s="1"/>
  <c r="P680" s="1"/>
  <c r="O681"/>
  <c r="R680"/>
  <c r="J683" l="1"/>
  <c r="K682"/>
  <c r="R681"/>
  <c r="Q681"/>
  <c r="L681"/>
  <c r="M681" s="1"/>
  <c r="N681" s="1"/>
  <c r="P681" s="1"/>
  <c r="O682"/>
  <c r="R682" l="1"/>
  <c r="K683"/>
  <c r="J684"/>
  <c r="O683"/>
  <c r="Q682"/>
  <c r="L682"/>
  <c r="M682" s="1"/>
  <c r="N682" s="1"/>
  <c r="P682" s="1"/>
  <c r="R683" l="1"/>
  <c r="Q683"/>
  <c r="L683"/>
  <c r="M683" s="1"/>
  <c r="O684"/>
  <c r="J685"/>
  <c r="K684"/>
  <c r="N683" l="1"/>
  <c r="P683" s="1"/>
  <c r="Q684"/>
  <c r="L684"/>
  <c r="M684" s="1"/>
  <c r="N684" s="1"/>
  <c r="P684" s="1"/>
  <c r="O685"/>
  <c r="R684"/>
  <c r="J686"/>
  <c r="K685"/>
  <c r="J687" l="1"/>
  <c r="K686"/>
  <c r="L685"/>
  <c r="M685" s="1"/>
  <c r="O686"/>
  <c r="Q685"/>
  <c r="R685"/>
  <c r="N685" l="1"/>
  <c r="P685" s="1"/>
  <c r="K687"/>
  <c r="J688"/>
  <c r="O687"/>
  <c r="Q686"/>
  <c r="L686"/>
  <c r="M686" s="1"/>
  <c r="N686" s="1"/>
  <c r="P686" s="1"/>
  <c r="R686"/>
  <c r="L687" l="1"/>
  <c r="M687" s="1"/>
  <c r="O688"/>
  <c r="Q687"/>
  <c r="R687"/>
  <c r="J689"/>
  <c r="K688"/>
  <c r="N687" l="1"/>
  <c r="P687" s="1"/>
  <c r="R688"/>
  <c r="J690"/>
  <c r="K689"/>
  <c r="Q688"/>
  <c r="L688"/>
  <c r="M688" s="1"/>
  <c r="N688" s="1"/>
  <c r="P688" s="1"/>
  <c r="O689"/>
  <c r="J691" l="1"/>
  <c r="K690"/>
  <c r="Q689"/>
  <c r="L689"/>
  <c r="M689" s="1"/>
  <c r="O690"/>
  <c r="R689"/>
  <c r="N689" l="1"/>
  <c r="P689" s="1"/>
  <c r="R690"/>
  <c r="O691"/>
  <c r="Q690"/>
  <c r="L690"/>
  <c r="M690" s="1"/>
  <c r="N690" s="1"/>
  <c r="P690" s="1"/>
  <c r="K691"/>
  <c r="J692"/>
  <c r="R691" l="1"/>
  <c r="J693"/>
  <c r="K692"/>
  <c r="L691"/>
  <c r="M691" s="1"/>
  <c r="O692"/>
  <c r="Q691"/>
  <c r="N691" l="1"/>
  <c r="P691" s="1"/>
  <c r="K693"/>
  <c r="J694"/>
  <c r="O693"/>
  <c r="L692"/>
  <c r="M692" s="1"/>
  <c r="N692" s="1"/>
  <c r="P692" s="1"/>
  <c r="Q692"/>
  <c r="R692"/>
  <c r="J695" l="1"/>
  <c r="K694"/>
  <c r="Q693"/>
  <c r="L693"/>
  <c r="M693" s="1"/>
  <c r="N693" s="1"/>
  <c r="P693" s="1"/>
  <c r="O694"/>
  <c r="R693"/>
  <c r="R694" l="1"/>
  <c r="J696"/>
  <c r="K695"/>
  <c r="L694"/>
  <c r="M694" s="1"/>
  <c r="N694" s="1"/>
  <c r="P694" s="1"/>
  <c r="O695"/>
  <c r="Q694"/>
  <c r="O696" l="1"/>
  <c r="Q695"/>
  <c r="L695"/>
  <c r="M695" s="1"/>
  <c r="N695" s="1"/>
  <c r="P695" s="1"/>
  <c r="J697"/>
  <c r="K696"/>
  <c r="R695"/>
  <c r="O697" l="1"/>
  <c r="Q696"/>
  <c r="L696"/>
  <c r="M696" s="1"/>
  <c r="N696" s="1"/>
  <c r="P696" s="1"/>
  <c r="R696"/>
  <c r="J698"/>
  <c r="K697"/>
  <c r="R697" l="1"/>
  <c r="J699"/>
  <c r="K698"/>
  <c r="L697"/>
  <c r="M697" s="1"/>
  <c r="N697" s="1"/>
  <c r="P697" s="1"/>
  <c r="Q697"/>
  <c r="O698"/>
  <c r="R698" l="1"/>
  <c r="K699"/>
  <c r="J700"/>
  <c r="O699"/>
  <c r="Q698"/>
  <c r="L698"/>
  <c r="M698" s="1"/>
  <c r="N698" s="1"/>
  <c r="P698" s="1"/>
  <c r="J701" l="1"/>
  <c r="K700"/>
  <c r="L699"/>
  <c r="M699" s="1"/>
  <c r="N699" s="1"/>
  <c r="P699" s="1"/>
  <c r="Q699"/>
  <c r="O700"/>
  <c r="R699"/>
  <c r="R700" l="1"/>
  <c r="J702"/>
  <c r="K701"/>
  <c r="Q700"/>
  <c r="L700"/>
  <c r="M700" s="1"/>
  <c r="N700" s="1"/>
  <c r="P700" s="1"/>
  <c r="O701"/>
  <c r="R701" l="1"/>
  <c r="J703"/>
  <c r="K702"/>
  <c r="L701"/>
  <c r="M701" s="1"/>
  <c r="N701" s="1"/>
  <c r="P701" s="1"/>
  <c r="O702"/>
  <c r="Q701"/>
  <c r="O703" l="1"/>
  <c r="Q702"/>
  <c r="L702"/>
  <c r="M702" s="1"/>
  <c r="N702" s="1"/>
  <c r="P702" s="1"/>
  <c r="J704"/>
  <c r="K703"/>
  <c r="R702"/>
  <c r="L703" l="1"/>
  <c r="M703" s="1"/>
  <c r="N703" s="1"/>
  <c r="P703" s="1"/>
  <c r="O704"/>
  <c r="Q703"/>
  <c r="R703"/>
  <c r="K704"/>
  <c r="J705"/>
  <c r="L704" l="1"/>
  <c r="M704" s="1"/>
  <c r="N704" s="1"/>
  <c r="P704" s="1"/>
  <c r="O705"/>
  <c r="Q704"/>
  <c r="J706"/>
  <c r="K705"/>
  <c r="R704"/>
  <c r="Q705" l="1"/>
  <c r="O706"/>
  <c r="L705"/>
  <c r="M705" s="1"/>
  <c r="N705" s="1"/>
  <c r="P705" s="1"/>
  <c r="K706"/>
  <c r="J707"/>
  <c r="R705"/>
  <c r="R706" l="1"/>
  <c r="J708"/>
  <c r="K707"/>
  <c r="O707"/>
  <c r="Q706"/>
  <c r="L706"/>
  <c r="M706" s="1"/>
  <c r="N706" s="1"/>
  <c r="P706" s="1"/>
  <c r="J709" l="1"/>
  <c r="K708"/>
  <c r="Q707"/>
  <c r="L707"/>
  <c r="M707" s="1"/>
  <c r="N707" s="1"/>
  <c r="P707" s="1"/>
  <c r="O708"/>
  <c r="R707"/>
  <c r="R708" l="1"/>
  <c r="O709"/>
  <c r="Q708"/>
  <c r="L708"/>
  <c r="M708" s="1"/>
  <c r="N708" s="1"/>
  <c r="P708" s="1"/>
  <c r="J710"/>
  <c r="K709"/>
  <c r="R709" l="1"/>
  <c r="Q709"/>
  <c r="L709"/>
  <c r="M709" s="1"/>
  <c r="N709" s="1"/>
  <c r="P709" s="1"/>
  <c r="O710"/>
  <c r="J711"/>
  <c r="K710"/>
  <c r="Q710" l="1"/>
  <c r="L710"/>
  <c r="M710" s="1"/>
  <c r="N710" s="1"/>
  <c r="P710" s="1"/>
  <c r="O711"/>
  <c r="R710"/>
  <c r="J712"/>
  <c r="K711"/>
  <c r="R711" l="1"/>
  <c r="J713"/>
  <c r="K712"/>
  <c r="L711"/>
  <c r="M711" s="1"/>
  <c r="N711" s="1"/>
  <c r="P711" s="1"/>
  <c r="O712"/>
  <c r="Q711"/>
  <c r="J714" l="1"/>
  <c r="K713"/>
  <c r="O713"/>
  <c r="L712"/>
  <c r="M712" s="1"/>
  <c r="N712" s="1"/>
  <c r="P712" s="1"/>
  <c r="Q712"/>
  <c r="R712"/>
  <c r="J715" l="1"/>
  <c r="K714"/>
  <c r="Q713"/>
  <c r="L713"/>
  <c r="M713" s="1"/>
  <c r="O714"/>
  <c r="R713"/>
  <c r="N713" l="1"/>
  <c r="P713" s="1"/>
  <c r="R714"/>
  <c r="J716"/>
  <c r="K715"/>
  <c r="L714"/>
  <c r="M714" s="1"/>
  <c r="N714" s="1"/>
  <c r="P714" s="1"/>
  <c r="O715"/>
  <c r="Q714"/>
  <c r="J717" l="1"/>
  <c r="K716"/>
  <c r="O716"/>
  <c r="L715"/>
  <c r="M715" s="1"/>
  <c r="Q715"/>
  <c r="R715"/>
  <c r="N715" l="1"/>
  <c r="P715" s="1"/>
  <c r="J718"/>
  <c r="K717"/>
  <c r="O717"/>
  <c r="Q716"/>
  <c r="L716"/>
  <c r="M716" s="1"/>
  <c r="N716" s="1"/>
  <c r="P716" s="1"/>
  <c r="R716"/>
  <c r="Q717" l="1"/>
  <c r="O718"/>
  <c r="L717"/>
  <c r="M717" s="1"/>
  <c r="J719"/>
  <c r="K718"/>
  <c r="R717"/>
  <c r="N717" l="1"/>
  <c r="P717" s="1"/>
  <c r="R718"/>
  <c r="O719"/>
  <c r="Q718"/>
  <c r="L718"/>
  <c r="M718" s="1"/>
  <c r="N718" s="1"/>
  <c r="P718" s="1"/>
  <c r="J720"/>
  <c r="K719"/>
  <c r="L719" l="1"/>
  <c r="M719" s="1"/>
  <c r="O720"/>
  <c r="Q719"/>
  <c r="J721"/>
  <c r="K720"/>
  <c r="R719"/>
  <c r="N719" l="1"/>
  <c r="P719" s="1"/>
  <c r="R720"/>
  <c r="Q720"/>
  <c r="O721"/>
  <c r="L720"/>
  <c r="M720" s="1"/>
  <c r="N720" s="1"/>
  <c r="P720" s="1"/>
  <c r="J722"/>
  <c r="K721"/>
  <c r="O722" l="1"/>
  <c r="Q721"/>
  <c r="L721"/>
  <c r="M721" s="1"/>
  <c r="J723"/>
  <c r="K722"/>
  <c r="R721"/>
  <c r="N721" l="1"/>
  <c r="P721" s="1"/>
  <c r="Q722"/>
  <c r="L722"/>
  <c r="M722" s="1"/>
  <c r="N722" s="1"/>
  <c r="P722" s="1"/>
  <c r="O723"/>
  <c r="J724"/>
  <c r="K723"/>
  <c r="R722"/>
  <c r="O724" l="1"/>
  <c r="Q723"/>
  <c r="L723"/>
  <c r="M723" s="1"/>
  <c r="N723" s="1"/>
  <c r="P723" s="1"/>
  <c r="R723"/>
  <c r="K724"/>
  <c r="J725"/>
  <c r="R724" l="1"/>
  <c r="Q724"/>
  <c r="L724"/>
  <c r="M724" s="1"/>
  <c r="N724" s="1"/>
  <c r="P724" s="1"/>
  <c r="O725"/>
  <c r="J726"/>
  <c r="K725"/>
  <c r="R725" l="1"/>
  <c r="Q725"/>
  <c r="O726"/>
  <c r="L725"/>
  <c r="M725" s="1"/>
  <c r="N725" s="1"/>
  <c r="P725" s="1"/>
  <c r="J727"/>
  <c r="K726"/>
  <c r="J728" l="1"/>
  <c r="K727"/>
  <c r="O727"/>
  <c r="Q726"/>
  <c r="L726"/>
  <c r="M726" s="1"/>
  <c r="N726" s="1"/>
  <c r="P726" s="1"/>
  <c r="R726"/>
  <c r="L727" l="1"/>
  <c r="M727" s="1"/>
  <c r="N727" s="1"/>
  <c r="P727" s="1"/>
  <c r="O728"/>
  <c r="Q727"/>
  <c r="R727"/>
  <c r="J729"/>
  <c r="K728"/>
  <c r="R728" l="1"/>
  <c r="J730"/>
  <c r="K729"/>
  <c r="Q728"/>
  <c r="L728"/>
  <c r="M728" s="1"/>
  <c r="N728" s="1"/>
  <c r="P728" s="1"/>
  <c r="O729"/>
  <c r="R729" l="1"/>
  <c r="Q729"/>
  <c r="L729"/>
  <c r="M729" s="1"/>
  <c r="N729" s="1"/>
  <c r="P729" s="1"/>
  <c r="O730"/>
  <c r="J731"/>
  <c r="K730"/>
  <c r="O731" l="1"/>
  <c r="Q730"/>
  <c r="L730"/>
  <c r="M730" s="1"/>
  <c r="N730" s="1"/>
  <c r="P730" s="1"/>
  <c r="R730"/>
  <c r="K731"/>
  <c r="J732"/>
  <c r="R731" l="1"/>
  <c r="Q731"/>
  <c r="L731"/>
  <c r="M731" s="1"/>
  <c r="N731" s="1"/>
  <c r="P731" s="1"/>
  <c r="O732"/>
  <c r="J733"/>
  <c r="K732"/>
  <c r="R732" l="1"/>
  <c r="O733"/>
  <c r="Q732"/>
  <c r="L732"/>
  <c r="M732" s="1"/>
  <c r="N732" s="1"/>
  <c r="P732" s="1"/>
  <c r="J734"/>
  <c r="K733"/>
  <c r="J735" l="1"/>
  <c r="K734"/>
  <c r="R733"/>
  <c r="Q733"/>
  <c r="L733"/>
  <c r="M733" s="1"/>
  <c r="N733" s="1"/>
  <c r="P733" s="1"/>
  <c r="O734"/>
  <c r="R734" l="1"/>
  <c r="O735"/>
  <c r="Q734"/>
  <c r="L734"/>
  <c r="M734" s="1"/>
  <c r="N734" s="1"/>
  <c r="P734" s="1"/>
  <c r="K735"/>
  <c r="J736"/>
  <c r="R735" l="1"/>
  <c r="J737"/>
  <c r="K736"/>
  <c r="Q735"/>
  <c r="L735"/>
  <c r="M735" s="1"/>
  <c r="N735" s="1"/>
  <c r="P735" s="1"/>
  <c r="O736"/>
  <c r="R736" l="1"/>
  <c r="Q736"/>
  <c r="L736"/>
  <c r="M736" s="1"/>
  <c r="N736" s="1"/>
  <c r="P736" s="1"/>
  <c r="O737"/>
  <c r="J738"/>
  <c r="K737"/>
  <c r="L737" l="1"/>
  <c r="M737" s="1"/>
  <c r="N737" s="1"/>
  <c r="P737" s="1"/>
  <c r="O738"/>
  <c r="Q737"/>
  <c r="R737"/>
  <c r="J739"/>
  <c r="K738"/>
  <c r="R738" l="1"/>
  <c r="K739"/>
  <c r="J740"/>
  <c r="O739"/>
  <c r="Q738"/>
  <c r="L738"/>
  <c r="M738" s="1"/>
  <c r="N738" s="1"/>
  <c r="P738" s="1"/>
  <c r="Q739" l="1"/>
  <c r="L739"/>
  <c r="M739" s="1"/>
  <c r="N739" s="1"/>
  <c r="P739" s="1"/>
  <c r="O740"/>
  <c r="R739"/>
  <c r="J741"/>
  <c r="K740"/>
  <c r="R740" l="1"/>
  <c r="J742"/>
  <c r="K741"/>
  <c r="Q740"/>
  <c r="L740"/>
  <c r="M740" s="1"/>
  <c r="N740" s="1"/>
  <c r="P740" s="1"/>
  <c r="O741"/>
  <c r="R741" l="1"/>
  <c r="J743"/>
  <c r="K742"/>
  <c r="Q741"/>
  <c r="L741"/>
  <c r="M741" s="1"/>
  <c r="N741" s="1"/>
  <c r="P741" s="1"/>
  <c r="O742"/>
  <c r="R742" l="1"/>
  <c r="J744"/>
  <c r="K743"/>
  <c r="O743"/>
  <c r="Q742"/>
  <c r="L742"/>
  <c r="M742" s="1"/>
  <c r="N742" s="1"/>
  <c r="P742" s="1"/>
  <c r="O744" l="1"/>
  <c r="Q743"/>
  <c r="L743"/>
  <c r="M743" s="1"/>
  <c r="N743" s="1"/>
  <c r="P743" s="1"/>
  <c r="J745"/>
  <c r="K744"/>
  <c r="R743"/>
  <c r="O745" l="1"/>
  <c r="Q744"/>
  <c r="L744"/>
  <c r="M744" s="1"/>
  <c r="J746"/>
  <c r="K745"/>
  <c r="R744"/>
  <c r="N744" l="1"/>
  <c r="P744" s="1"/>
  <c r="R745"/>
  <c r="Q745"/>
  <c r="L745"/>
  <c r="M745" s="1"/>
  <c r="N745" s="1"/>
  <c r="P745" s="1"/>
  <c r="O746"/>
  <c r="K746"/>
  <c r="J747"/>
  <c r="R746" l="1"/>
  <c r="J748"/>
  <c r="K747"/>
  <c r="Q746"/>
  <c r="L746"/>
  <c r="M746" s="1"/>
  <c r="O747"/>
  <c r="N746" l="1"/>
  <c r="P746" s="1"/>
  <c r="R747"/>
  <c r="Q747"/>
  <c r="L747"/>
  <c r="M747" s="1"/>
  <c r="N747" s="1"/>
  <c r="P747" s="1"/>
  <c r="O748"/>
  <c r="J749"/>
  <c r="K748"/>
  <c r="R748" l="1"/>
  <c r="Q748"/>
  <c r="L748"/>
  <c r="M748" s="1"/>
  <c r="O749"/>
  <c r="J750"/>
  <c r="K749"/>
  <c r="N748" l="1"/>
  <c r="P748" s="1"/>
  <c r="J751"/>
  <c r="K750"/>
  <c r="Q749"/>
  <c r="L749"/>
  <c r="M749" s="1"/>
  <c r="N749" s="1"/>
  <c r="P749" s="1"/>
  <c r="O750"/>
  <c r="R749"/>
  <c r="R750" l="1"/>
  <c r="O751"/>
  <c r="Q750"/>
  <c r="L750"/>
  <c r="M750" s="1"/>
  <c r="K751"/>
  <c r="J752"/>
  <c r="N750" l="1"/>
  <c r="P750" s="1"/>
  <c r="R751"/>
  <c r="J753"/>
  <c r="K752"/>
  <c r="Q751"/>
  <c r="L751"/>
  <c r="M751" s="1"/>
  <c r="N751" s="1"/>
  <c r="P751" s="1"/>
  <c r="O752"/>
  <c r="R752" l="1"/>
  <c r="J754"/>
  <c r="K753"/>
  <c r="O753"/>
  <c r="Q752"/>
  <c r="L752"/>
  <c r="M752" s="1"/>
  <c r="N752" l="1"/>
  <c r="P752" s="1"/>
  <c r="R753"/>
  <c r="J755"/>
  <c r="K754"/>
  <c r="L753"/>
  <c r="M753" s="1"/>
  <c r="N753" s="1"/>
  <c r="P753" s="1"/>
  <c r="O754"/>
  <c r="Q753"/>
  <c r="O755" l="1"/>
  <c r="Q754"/>
  <c r="L754"/>
  <c r="M754" s="1"/>
  <c r="N754" s="1"/>
  <c r="P754" s="1"/>
  <c r="K755"/>
  <c r="J756"/>
  <c r="R754"/>
  <c r="R755" l="1"/>
  <c r="J757"/>
  <c r="K756"/>
  <c r="Q755"/>
  <c r="L755"/>
  <c r="M755" s="1"/>
  <c r="N755" s="1"/>
  <c r="P755" s="1"/>
  <c r="O756"/>
  <c r="R756" l="1"/>
  <c r="O757"/>
  <c r="Q756"/>
  <c r="L756"/>
  <c r="M756" s="1"/>
  <c r="N756" s="1"/>
  <c r="P756" s="1"/>
  <c r="K757"/>
  <c r="J758"/>
  <c r="R757" l="1"/>
  <c r="J759"/>
  <c r="K758"/>
  <c r="L757"/>
  <c r="M757" s="1"/>
  <c r="N757" s="1"/>
  <c r="P757" s="1"/>
  <c r="O758"/>
  <c r="Q757"/>
  <c r="J760" l="1"/>
  <c r="K759"/>
  <c r="O759"/>
  <c r="Q758"/>
  <c r="L758"/>
  <c r="M758" s="1"/>
  <c r="N758" s="1"/>
  <c r="P758" s="1"/>
  <c r="R758"/>
  <c r="Q759" l="1"/>
  <c r="L759"/>
  <c r="M759" s="1"/>
  <c r="N759" s="1"/>
  <c r="P759" s="1"/>
  <c r="O760"/>
  <c r="J761"/>
  <c r="K760"/>
  <c r="R759"/>
  <c r="L760" l="1"/>
  <c r="M760" s="1"/>
  <c r="N760" s="1"/>
  <c r="P760" s="1"/>
  <c r="O761"/>
  <c r="Q760"/>
  <c r="R760"/>
  <c r="J762"/>
  <c r="K761"/>
  <c r="R761" l="1"/>
  <c r="J763"/>
  <c r="K762"/>
  <c r="Q761"/>
  <c r="O762"/>
  <c r="L761"/>
  <c r="M761" s="1"/>
  <c r="N761" s="1"/>
  <c r="P761" s="1"/>
  <c r="L762" l="1"/>
  <c r="M762" s="1"/>
  <c r="N762" s="1"/>
  <c r="P762" s="1"/>
  <c r="O763"/>
  <c r="Q762"/>
  <c r="J764"/>
  <c r="K763"/>
  <c r="R762"/>
  <c r="R763" l="1"/>
  <c r="O764"/>
  <c r="Q763"/>
  <c r="L763"/>
  <c r="M763" s="1"/>
  <c r="N763" s="1"/>
  <c r="P763" s="1"/>
  <c r="J765"/>
  <c r="K764"/>
  <c r="R764" l="1"/>
  <c r="L764"/>
  <c r="M764" s="1"/>
  <c r="N764" s="1"/>
  <c r="P764" s="1"/>
  <c r="O765"/>
  <c r="Q764"/>
  <c r="J766"/>
  <c r="K765"/>
  <c r="Q765" l="1"/>
  <c r="O766"/>
  <c r="L765"/>
  <c r="M765" s="1"/>
  <c r="N765" s="1"/>
  <c r="P765" s="1"/>
  <c r="J767"/>
  <c r="K766"/>
  <c r="R765"/>
  <c r="R766" l="1"/>
  <c r="L766"/>
  <c r="M766" s="1"/>
  <c r="N766" s="1"/>
  <c r="P766" s="1"/>
  <c r="Q766"/>
  <c r="O767"/>
  <c r="J768"/>
  <c r="K767"/>
  <c r="J769" l="1"/>
  <c r="K768"/>
  <c r="O768"/>
  <c r="Q767"/>
  <c r="L767"/>
  <c r="M767" s="1"/>
  <c r="N767" s="1"/>
  <c r="P767" s="1"/>
  <c r="R767"/>
  <c r="R768" l="1"/>
  <c r="J770"/>
  <c r="K769"/>
  <c r="O769"/>
  <c r="Q768"/>
  <c r="L768"/>
  <c r="M768" s="1"/>
  <c r="N768" s="1"/>
  <c r="P768" s="1"/>
  <c r="R769" l="1"/>
  <c r="J771"/>
  <c r="K770"/>
  <c r="Q769"/>
  <c r="L769"/>
  <c r="M769" s="1"/>
  <c r="N769" s="1"/>
  <c r="P769" s="1"/>
  <c r="O770"/>
  <c r="R770" l="1"/>
  <c r="O771"/>
  <c r="Q770"/>
  <c r="L770"/>
  <c r="M770" s="1"/>
  <c r="N770" s="1"/>
  <c r="P770" s="1"/>
  <c r="J772"/>
  <c r="K771"/>
  <c r="O772" l="1"/>
  <c r="Q771"/>
  <c r="L771"/>
  <c r="M771" s="1"/>
  <c r="N771" s="1"/>
  <c r="P771" s="1"/>
  <c r="J773"/>
  <c r="K772"/>
  <c r="R771"/>
  <c r="Q772" l="1"/>
  <c r="L772"/>
  <c r="M772" s="1"/>
  <c r="N772" s="1"/>
  <c r="P772" s="1"/>
  <c r="O773"/>
  <c r="J774"/>
  <c r="K773"/>
  <c r="R772"/>
  <c r="Q773" l="1"/>
  <c r="L773"/>
  <c r="M773" s="1"/>
  <c r="N773" s="1"/>
  <c r="P773" s="1"/>
  <c r="O774"/>
  <c r="R773"/>
  <c r="J775"/>
  <c r="K774"/>
  <c r="R774" l="1"/>
  <c r="J776"/>
  <c r="K775"/>
  <c r="L774"/>
  <c r="M774" s="1"/>
  <c r="N774" s="1"/>
  <c r="P774" s="1"/>
  <c r="O775"/>
  <c r="Q774"/>
  <c r="R775" l="1"/>
  <c r="J777"/>
  <c r="K776"/>
  <c r="L775"/>
  <c r="M775" s="1"/>
  <c r="O776"/>
  <c r="Q775"/>
  <c r="N775" l="1"/>
  <c r="P775" s="1"/>
  <c r="Q776"/>
  <c r="L776"/>
  <c r="M776" s="1"/>
  <c r="N776" s="1"/>
  <c r="P776" s="1"/>
  <c r="O777"/>
  <c r="J778"/>
  <c r="K777"/>
  <c r="R776"/>
  <c r="L777" l="1"/>
  <c r="M777" s="1"/>
  <c r="O778"/>
  <c r="Q777"/>
  <c r="R777"/>
  <c r="K778"/>
  <c r="J779"/>
  <c r="N777" l="1"/>
  <c r="P777" s="1"/>
  <c r="R778"/>
  <c r="O779"/>
  <c r="Q778"/>
  <c r="L778"/>
  <c r="M778" s="1"/>
  <c r="N778" s="1"/>
  <c r="P778" s="1"/>
  <c r="K779"/>
  <c r="J780"/>
  <c r="R779" l="1"/>
  <c r="J781"/>
  <c r="K780"/>
  <c r="Q779"/>
  <c r="O780"/>
  <c r="L779"/>
  <c r="M779" s="1"/>
  <c r="N779" l="1"/>
  <c r="P779" s="1"/>
  <c r="R780"/>
  <c r="J782"/>
  <c r="K781"/>
  <c r="Q780"/>
  <c r="L780"/>
  <c r="M780" s="1"/>
  <c r="N780" s="1"/>
  <c r="P780" s="1"/>
  <c r="O781"/>
  <c r="R781" l="1"/>
  <c r="Q781"/>
  <c r="L781"/>
  <c r="M781" s="1"/>
  <c r="O782"/>
  <c r="J783"/>
  <c r="K782"/>
  <c r="N781" l="1"/>
  <c r="P781" s="1"/>
  <c r="O783"/>
  <c r="L782"/>
  <c r="M782" s="1"/>
  <c r="N782" s="1"/>
  <c r="P782" s="1"/>
  <c r="Q782"/>
  <c r="R782"/>
  <c r="J784"/>
  <c r="K783"/>
  <c r="R783" l="1"/>
  <c r="J785"/>
  <c r="K784"/>
  <c r="O784"/>
  <c r="Q783"/>
  <c r="L783"/>
  <c r="M783" s="1"/>
  <c r="N783" l="1"/>
  <c r="P783" s="1"/>
  <c r="O785"/>
  <c r="Q784"/>
  <c r="L784"/>
  <c r="M784" s="1"/>
  <c r="N784" s="1"/>
  <c r="P784" s="1"/>
  <c r="R784"/>
  <c r="J786"/>
  <c r="K785"/>
  <c r="R785" l="1"/>
  <c r="J787"/>
  <c r="K786"/>
  <c r="L785"/>
  <c r="M785" s="1"/>
  <c r="N785" s="1"/>
  <c r="P785" s="1"/>
  <c r="O786"/>
  <c r="Q785"/>
  <c r="O787" l="1"/>
  <c r="L786"/>
  <c r="M786" s="1"/>
  <c r="N786" s="1"/>
  <c r="P786" s="1"/>
  <c r="Q786"/>
  <c r="J788"/>
  <c r="K787"/>
  <c r="R786"/>
  <c r="L787" l="1"/>
  <c r="M787" s="1"/>
  <c r="N787" s="1"/>
  <c r="P787" s="1"/>
  <c r="O788"/>
  <c r="Q787"/>
  <c r="R787"/>
  <c r="J789"/>
  <c r="K788"/>
  <c r="K789" l="1"/>
  <c r="J790"/>
  <c r="O789"/>
  <c r="L788"/>
  <c r="M788" s="1"/>
  <c r="N788" s="1"/>
  <c r="P788" s="1"/>
  <c r="Q788"/>
  <c r="R788"/>
  <c r="Q789" l="1"/>
  <c r="L789"/>
  <c r="M789" s="1"/>
  <c r="N789" s="1"/>
  <c r="P789" s="1"/>
  <c r="O790"/>
  <c r="R789"/>
  <c r="K790"/>
  <c r="J791"/>
  <c r="L790" l="1"/>
  <c r="M790" s="1"/>
  <c r="N790" s="1"/>
  <c r="P790" s="1"/>
  <c r="Q790"/>
  <c r="O791"/>
  <c r="J792"/>
  <c r="K791"/>
  <c r="R790"/>
  <c r="Q791" l="1"/>
  <c r="L791"/>
  <c r="M791" s="1"/>
  <c r="N791" s="1"/>
  <c r="P791" s="1"/>
  <c r="O792"/>
  <c r="R791"/>
  <c r="J793"/>
  <c r="K792"/>
  <c r="R792" l="1"/>
  <c r="J794"/>
  <c r="K793"/>
  <c r="L792"/>
  <c r="M792" s="1"/>
  <c r="N792" s="1"/>
  <c r="P792" s="1"/>
  <c r="O793"/>
  <c r="Q792"/>
  <c r="R793" l="1"/>
  <c r="J795"/>
  <c r="K794"/>
  <c r="L793"/>
  <c r="M793" s="1"/>
  <c r="N793" s="1"/>
  <c r="P793" s="1"/>
  <c r="O794"/>
  <c r="Q793"/>
  <c r="K795" l="1"/>
  <c r="J796"/>
  <c r="O795"/>
  <c r="Q794"/>
  <c r="L794"/>
  <c r="M794" s="1"/>
  <c r="N794" s="1"/>
  <c r="P794" s="1"/>
  <c r="R794"/>
  <c r="L795" l="1"/>
  <c r="M795" s="1"/>
  <c r="N795" s="1"/>
  <c r="P795" s="1"/>
  <c r="Q795"/>
  <c r="O796"/>
  <c r="J797"/>
  <c r="K796"/>
  <c r="R795"/>
  <c r="Q796" l="1"/>
  <c r="O797"/>
  <c r="L796"/>
  <c r="M796" s="1"/>
  <c r="N796" s="1"/>
  <c r="P796" s="1"/>
  <c r="R796"/>
  <c r="J798"/>
  <c r="K797"/>
  <c r="J799" l="1"/>
  <c r="K798"/>
  <c r="Q797"/>
  <c r="L797"/>
  <c r="M797" s="1"/>
  <c r="N797" s="1"/>
  <c r="P797" s="1"/>
  <c r="O798"/>
  <c r="R797"/>
  <c r="R798" l="1"/>
  <c r="K799"/>
  <c r="J800"/>
  <c r="O799"/>
  <c r="L798"/>
  <c r="M798" s="1"/>
  <c r="N798" s="1"/>
  <c r="P798" s="1"/>
  <c r="Q798"/>
  <c r="L799" l="1"/>
  <c r="M799" s="1"/>
  <c r="N799" s="1"/>
  <c r="P799" s="1"/>
  <c r="O800"/>
  <c r="Q799"/>
  <c r="J801"/>
  <c r="K800"/>
  <c r="R799"/>
  <c r="Q800" l="1"/>
  <c r="L800"/>
  <c r="M800" s="1"/>
  <c r="N800" s="1"/>
  <c r="P800" s="1"/>
  <c r="O801"/>
  <c r="R800"/>
  <c r="J802"/>
  <c r="K801"/>
  <c r="J803" l="1"/>
  <c r="K802"/>
  <c r="Q801"/>
  <c r="L801"/>
  <c r="M801" s="1"/>
  <c r="N801" s="1"/>
  <c r="P801" s="1"/>
  <c r="O802"/>
  <c r="R801"/>
  <c r="J804" l="1"/>
  <c r="K803"/>
  <c r="R802"/>
  <c r="O803"/>
  <c r="Q802"/>
  <c r="L802"/>
  <c r="M802" s="1"/>
  <c r="N802" s="1"/>
  <c r="P802" s="1"/>
  <c r="J805" l="1"/>
  <c r="K804"/>
  <c r="L803"/>
  <c r="M803" s="1"/>
  <c r="O804"/>
  <c r="Q803"/>
  <c r="R803"/>
  <c r="N803" l="1"/>
  <c r="P803" s="1"/>
  <c r="K805"/>
  <c r="J806"/>
  <c r="O805"/>
  <c r="Q804"/>
  <c r="L804"/>
  <c r="M804" s="1"/>
  <c r="N804" s="1"/>
  <c r="P804" s="1"/>
  <c r="R804"/>
  <c r="L805" l="1"/>
  <c r="M805" s="1"/>
  <c r="Q805"/>
  <c r="O806"/>
  <c r="J807"/>
  <c r="K806"/>
  <c r="R805"/>
  <c r="N805" l="1"/>
  <c r="P805" s="1"/>
  <c r="O807"/>
  <c r="Q806"/>
  <c r="L806"/>
  <c r="M806" s="1"/>
  <c r="N806" s="1"/>
  <c r="P806" s="1"/>
  <c r="R806"/>
  <c r="J808"/>
  <c r="K807"/>
  <c r="R807" l="1"/>
  <c r="J809"/>
  <c r="K808"/>
  <c r="O808"/>
  <c r="Q807"/>
  <c r="L807"/>
  <c r="M807" s="1"/>
  <c r="N807" l="1"/>
  <c r="P807" s="1"/>
  <c r="J810"/>
  <c r="K809"/>
  <c r="L808"/>
  <c r="M808" s="1"/>
  <c r="N808" s="1"/>
  <c r="P808" s="1"/>
  <c r="O809"/>
  <c r="Q808"/>
  <c r="R808"/>
  <c r="K810" l="1"/>
  <c r="J811"/>
  <c r="Q809"/>
  <c r="L809"/>
  <c r="M809" s="1"/>
  <c r="O810"/>
  <c r="R809"/>
  <c r="N809" l="1"/>
  <c r="P809" s="1"/>
  <c r="R810"/>
  <c r="L810"/>
  <c r="M810" s="1"/>
  <c r="N810" s="1"/>
  <c r="P810" s="1"/>
  <c r="O811"/>
  <c r="Q810"/>
  <c r="J812"/>
  <c r="K811"/>
  <c r="O812" l="1"/>
  <c r="L811"/>
  <c r="M811" s="1"/>
  <c r="Q811"/>
  <c r="R811"/>
  <c r="J813"/>
  <c r="K812"/>
  <c r="N811" l="1"/>
  <c r="P811" s="1"/>
  <c r="R812"/>
  <c r="Q812"/>
  <c r="L812"/>
  <c r="M812" s="1"/>
  <c r="N812" s="1"/>
  <c r="P812" s="1"/>
  <c r="O813"/>
  <c r="J814"/>
  <c r="K813"/>
  <c r="R813" l="1"/>
  <c r="L813"/>
  <c r="M813" s="1"/>
  <c r="N813" s="1"/>
  <c r="P813" s="1"/>
  <c r="O814"/>
  <c r="Q813"/>
  <c r="K814"/>
  <c r="J815"/>
  <c r="L814" l="1"/>
  <c r="M814" s="1"/>
  <c r="N814" s="1"/>
  <c r="P814" s="1"/>
  <c r="O815"/>
  <c r="Q814"/>
  <c r="R814"/>
  <c r="J816"/>
  <c r="K815"/>
  <c r="R815" l="1"/>
  <c r="J817"/>
  <c r="K816"/>
  <c r="Q815"/>
  <c r="L815"/>
  <c r="M815" s="1"/>
  <c r="N815" s="1"/>
  <c r="P815" s="1"/>
  <c r="O816"/>
  <c r="R816" l="1"/>
  <c r="J818"/>
  <c r="K817"/>
  <c r="Q816"/>
  <c r="L816"/>
  <c r="M816" s="1"/>
  <c r="N816" s="1"/>
  <c r="P816" s="1"/>
  <c r="O817"/>
  <c r="R817" l="1"/>
  <c r="J819"/>
  <c r="K818"/>
  <c r="L817"/>
  <c r="M817" s="1"/>
  <c r="N817" s="1"/>
  <c r="P817" s="1"/>
  <c r="O818"/>
  <c r="Q817"/>
  <c r="J820" l="1"/>
  <c r="K819"/>
  <c r="O819"/>
  <c r="Q818"/>
  <c r="L818"/>
  <c r="M818" s="1"/>
  <c r="N818" s="1"/>
  <c r="P818" s="1"/>
  <c r="R818"/>
  <c r="J821" l="1"/>
  <c r="K820"/>
  <c r="Q819"/>
  <c r="L819"/>
  <c r="M819" s="1"/>
  <c r="N819" s="1"/>
  <c r="P819" s="1"/>
  <c r="O820"/>
  <c r="R819"/>
  <c r="R820" l="1"/>
  <c r="K821"/>
  <c r="J822"/>
  <c r="O821"/>
  <c r="Q820"/>
  <c r="L820"/>
  <c r="M820" s="1"/>
  <c r="N820" s="1"/>
  <c r="P820" s="1"/>
  <c r="J823" l="1"/>
  <c r="K822"/>
  <c r="L821"/>
  <c r="M821" s="1"/>
  <c r="N821" s="1"/>
  <c r="P821" s="1"/>
  <c r="O822"/>
  <c r="Q821"/>
  <c r="R821"/>
  <c r="J824" l="1"/>
  <c r="K823"/>
  <c r="O823"/>
  <c r="L822"/>
  <c r="M822" s="1"/>
  <c r="N822" s="1"/>
  <c r="P822" s="1"/>
  <c r="Q822"/>
  <c r="R822"/>
  <c r="J825" l="1"/>
  <c r="K824"/>
  <c r="O824"/>
  <c r="Q823"/>
  <c r="L823"/>
  <c r="M823" s="1"/>
  <c r="N823" s="1"/>
  <c r="P823" s="1"/>
  <c r="R823"/>
  <c r="J826" l="1"/>
  <c r="K825"/>
  <c r="L824"/>
  <c r="M824" s="1"/>
  <c r="N824" s="1"/>
  <c r="P824" s="1"/>
  <c r="O825"/>
  <c r="Q824"/>
  <c r="R824"/>
  <c r="J827" l="1"/>
  <c r="K826"/>
  <c r="Q825"/>
  <c r="L825"/>
  <c r="M825" s="1"/>
  <c r="N825" s="1"/>
  <c r="P825" s="1"/>
  <c r="O826"/>
  <c r="R825"/>
  <c r="R826" l="1"/>
  <c r="J828"/>
  <c r="K827"/>
  <c r="Q826"/>
  <c r="L826"/>
  <c r="M826" s="1"/>
  <c r="N826" s="1"/>
  <c r="P826" s="1"/>
  <c r="O827"/>
  <c r="R827" l="1"/>
  <c r="J829"/>
  <c r="K828"/>
  <c r="L827"/>
  <c r="M827" s="1"/>
  <c r="N827" s="1"/>
  <c r="P827" s="1"/>
  <c r="O828"/>
  <c r="Q827"/>
  <c r="J830" l="1"/>
  <c r="K829"/>
  <c r="O829"/>
  <c r="Q828"/>
  <c r="L828"/>
  <c r="M828" s="1"/>
  <c r="N828" s="1"/>
  <c r="P828" s="1"/>
  <c r="R828"/>
  <c r="J831" l="1"/>
  <c r="K830"/>
  <c r="O830"/>
  <c r="Q829"/>
  <c r="L829"/>
  <c r="M829" s="1"/>
  <c r="N829" s="1"/>
  <c r="P829" s="1"/>
  <c r="R829"/>
  <c r="J832" l="1"/>
  <c r="K831"/>
  <c r="O831"/>
  <c r="Q830"/>
  <c r="L830"/>
  <c r="M830" s="1"/>
  <c r="N830" s="1"/>
  <c r="P830" s="1"/>
  <c r="R830"/>
  <c r="O832" l="1"/>
  <c r="Q831"/>
  <c r="L831"/>
  <c r="M831" s="1"/>
  <c r="N831" s="1"/>
  <c r="P831" s="1"/>
  <c r="J833"/>
  <c r="K832"/>
  <c r="R831"/>
  <c r="R832" l="1"/>
  <c r="O833"/>
  <c r="Q832"/>
  <c r="L832"/>
  <c r="M832" s="1"/>
  <c r="N832" s="1"/>
  <c r="P832" s="1"/>
  <c r="K833"/>
  <c r="J834"/>
  <c r="R833" l="1"/>
  <c r="K834"/>
  <c r="J835"/>
  <c r="Q833"/>
  <c r="L833"/>
  <c r="M833" s="1"/>
  <c r="N833" s="1"/>
  <c r="P833" s="1"/>
  <c r="O834"/>
  <c r="R834" l="1"/>
  <c r="Q834"/>
  <c r="L834"/>
  <c r="M834" s="1"/>
  <c r="O835"/>
  <c r="J836"/>
  <c r="K835"/>
  <c r="N834" l="1"/>
  <c r="P834" s="1"/>
  <c r="O836"/>
  <c r="Q835"/>
  <c r="L835"/>
  <c r="M835" s="1"/>
  <c r="N835" s="1"/>
  <c r="P835" s="1"/>
  <c r="R835"/>
  <c r="K836"/>
  <c r="J837"/>
  <c r="R836" l="1"/>
  <c r="O837"/>
  <c r="Q836"/>
  <c r="L836"/>
  <c r="M836" s="1"/>
  <c r="J838"/>
  <c r="K837"/>
  <c r="N836" l="1"/>
  <c r="P836" s="1"/>
  <c r="R837"/>
  <c r="Q837"/>
  <c r="L837"/>
  <c r="M837" s="1"/>
  <c r="N837" s="1"/>
  <c r="P837" s="1"/>
  <c r="O838"/>
  <c r="K838"/>
  <c r="J839"/>
  <c r="R838" l="1"/>
  <c r="K839"/>
  <c r="J840"/>
  <c r="O839"/>
  <c r="Q838"/>
  <c r="L838"/>
  <c r="M838" s="1"/>
  <c r="N838" l="1"/>
  <c r="P838" s="1"/>
  <c r="L839"/>
  <c r="M839" s="1"/>
  <c r="N839" s="1"/>
  <c r="P839" s="1"/>
  <c r="O840"/>
  <c r="Q839"/>
  <c r="J841"/>
  <c r="K840"/>
  <c r="R839"/>
  <c r="R840" l="1"/>
  <c r="Q840"/>
  <c r="L840"/>
  <c r="M840" s="1"/>
  <c r="O841"/>
  <c r="J842"/>
  <c r="K841"/>
  <c r="N840" l="1"/>
  <c r="P840" s="1"/>
  <c r="K842"/>
  <c r="J843"/>
  <c r="Q841"/>
  <c r="L841"/>
  <c r="M841" s="1"/>
  <c r="N841" s="1"/>
  <c r="P841" s="1"/>
  <c r="O842"/>
  <c r="R841"/>
  <c r="R842" l="1"/>
  <c r="O843"/>
  <c r="Q842"/>
  <c r="L842"/>
  <c r="M842" s="1"/>
  <c r="J844"/>
  <c r="K843"/>
  <c r="N842" l="1"/>
  <c r="P842" s="1"/>
  <c r="R843"/>
  <c r="Q843"/>
  <c r="L843"/>
  <c r="M843" s="1"/>
  <c r="N843" s="1"/>
  <c r="P843" s="1"/>
  <c r="O844"/>
  <c r="J845"/>
  <c r="K844"/>
  <c r="R844" l="1"/>
  <c r="O845"/>
  <c r="Q844"/>
  <c r="L844"/>
  <c r="M844" s="1"/>
  <c r="N844" s="1"/>
  <c r="P844" s="1"/>
  <c r="J846"/>
  <c r="K845"/>
  <c r="J847" l="1"/>
  <c r="K846"/>
  <c r="R845"/>
  <c r="Q845"/>
  <c r="L845"/>
  <c r="M845" s="1"/>
  <c r="N845" s="1"/>
  <c r="P845" s="1"/>
  <c r="O846"/>
  <c r="J848" l="1"/>
  <c r="K847"/>
  <c r="L846"/>
  <c r="M846" s="1"/>
  <c r="N846" s="1"/>
  <c r="P846" s="1"/>
  <c r="O847"/>
  <c r="Q846"/>
  <c r="R846"/>
  <c r="J849" l="1"/>
  <c r="K848"/>
  <c r="Q847"/>
  <c r="L847"/>
  <c r="M847" s="1"/>
  <c r="N847" s="1"/>
  <c r="P847" s="1"/>
  <c r="O848"/>
  <c r="R847"/>
  <c r="R848" l="1"/>
  <c r="J850"/>
  <c r="K849"/>
  <c r="O849"/>
  <c r="Q848"/>
  <c r="L848"/>
  <c r="M848" s="1"/>
  <c r="N848" s="1"/>
  <c r="P848" s="1"/>
  <c r="L849" l="1"/>
  <c r="M849" s="1"/>
  <c r="N849" s="1"/>
  <c r="P849" s="1"/>
  <c r="O850"/>
  <c r="Q849"/>
  <c r="R849"/>
  <c r="K850"/>
  <c r="J851"/>
  <c r="O851" l="1"/>
  <c r="Q850"/>
  <c r="L850"/>
  <c r="M850" s="1"/>
  <c r="N850" s="1"/>
  <c r="P850" s="1"/>
  <c r="R850"/>
  <c r="K851"/>
  <c r="J852"/>
  <c r="L851" l="1"/>
  <c r="M851" s="1"/>
  <c r="N851" s="1"/>
  <c r="P851" s="1"/>
  <c r="O852"/>
  <c r="Q851"/>
  <c r="R851"/>
  <c r="J853"/>
  <c r="K852"/>
  <c r="R852" l="1"/>
  <c r="J854"/>
  <c r="K853"/>
  <c r="Q852"/>
  <c r="L852"/>
  <c r="M852" s="1"/>
  <c r="N852" s="1"/>
  <c r="P852" s="1"/>
  <c r="O853"/>
  <c r="R853" l="1"/>
  <c r="J855"/>
  <c r="K854"/>
  <c r="Q853"/>
  <c r="O854"/>
  <c r="L853"/>
  <c r="M853" s="1"/>
  <c r="N853" s="1"/>
  <c r="P853" s="1"/>
  <c r="J856" l="1"/>
  <c r="K855"/>
  <c r="O855"/>
  <c r="Q854"/>
  <c r="L854"/>
  <c r="M854" s="1"/>
  <c r="N854" s="1"/>
  <c r="P854" s="1"/>
  <c r="R854"/>
  <c r="J857" l="1"/>
  <c r="K856"/>
  <c r="R855"/>
  <c r="L855"/>
  <c r="M855" s="1"/>
  <c r="N855" s="1"/>
  <c r="P855" s="1"/>
  <c r="Q855"/>
  <c r="O856"/>
  <c r="R856" l="1"/>
  <c r="O857"/>
  <c r="Q856"/>
  <c r="L856"/>
  <c r="M856" s="1"/>
  <c r="N856" s="1"/>
  <c r="P856" s="1"/>
  <c r="J858"/>
  <c r="K857"/>
  <c r="R857" l="1"/>
  <c r="L857"/>
  <c r="M857" s="1"/>
  <c r="N857" s="1"/>
  <c r="P857" s="1"/>
  <c r="O858"/>
  <c r="Q857"/>
  <c r="J859"/>
  <c r="K858"/>
  <c r="R858" l="1"/>
  <c r="O859"/>
  <c r="Q858"/>
  <c r="L858"/>
  <c r="M858" s="1"/>
  <c r="N858" s="1"/>
  <c r="P858" s="1"/>
  <c r="J860"/>
  <c r="K859"/>
  <c r="J861" l="1"/>
  <c r="K860"/>
  <c r="Q859"/>
  <c r="O860"/>
  <c r="L859"/>
  <c r="M859" s="1"/>
  <c r="N859" s="1"/>
  <c r="P859" s="1"/>
  <c r="R859"/>
  <c r="K861" l="1"/>
  <c r="J862"/>
  <c r="L860"/>
  <c r="M860" s="1"/>
  <c r="N860" s="1"/>
  <c r="P860" s="1"/>
  <c r="O861"/>
  <c r="Q860"/>
  <c r="R860"/>
  <c r="K862" l="1"/>
  <c r="J863"/>
  <c r="Q861"/>
  <c r="L861"/>
  <c r="M861" s="1"/>
  <c r="N861" s="1"/>
  <c r="P861" s="1"/>
  <c r="O862"/>
  <c r="R861"/>
  <c r="R862" l="1"/>
  <c r="Q862"/>
  <c r="L862"/>
  <c r="M862" s="1"/>
  <c r="N862" s="1"/>
  <c r="P862" s="1"/>
  <c r="O863"/>
  <c r="J864"/>
  <c r="K863"/>
  <c r="O864" l="1"/>
  <c r="Q863"/>
  <c r="L863"/>
  <c r="M863" s="1"/>
  <c r="N863" s="1"/>
  <c r="P863" s="1"/>
  <c r="R863"/>
  <c r="K864"/>
  <c r="J865"/>
  <c r="Q864" l="1"/>
  <c r="L864"/>
  <c r="M864" s="1"/>
  <c r="O865"/>
  <c r="R864"/>
  <c r="J866"/>
  <c r="K865"/>
  <c r="N864" l="1"/>
  <c r="P864" s="1"/>
  <c r="R865"/>
  <c r="K866"/>
  <c r="J867"/>
  <c r="L865"/>
  <c r="M865" s="1"/>
  <c r="N865" s="1"/>
  <c r="P865" s="1"/>
  <c r="O866"/>
  <c r="Q865"/>
  <c r="R866" l="1"/>
  <c r="O867"/>
  <c r="Q866"/>
  <c r="L866"/>
  <c r="M866" s="1"/>
  <c r="J868"/>
  <c r="K867"/>
  <c r="N866" l="1"/>
  <c r="P866" s="1"/>
  <c r="L867"/>
  <c r="M867" s="1"/>
  <c r="N867" s="1"/>
  <c r="P867" s="1"/>
  <c r="Q867"/>
  <c r="O868"/>
  <c r="J869"/>
  <c r="K868"/>
  <c r="R867"/>
  <c r="Q868" l="1"/>
  <c r="L868"/>
  <c r="M868" s="1"/>
  <c r="O869"/>
  <c r="J870"/>
  <c r="K869"/>
  <c r="R868"/>
  <c r="N868" l="1"/>
  <c r="P868" s="1"/>
  <c r="L869"/>
  <c r="M869" s="1"/>
  <c r="N869" s="1"/>
  <c r="P869" s="1"/>
  <c r="O870"/>
  <c r="Q869"/>
  <c r="J871"/>
  <c r="K870"/>
  <c r="R869"/>
  <c r="R870" l="1"/>
  <c r="O871"/>
  <c r="Q870"/>
  <c r="L870"/>
  <c r="M870" s="1"/>
  <c r="K871"/>
  <c r="J872"/>
  <c r="N870" l="1"/>
  <c r="P870" s="1"/>
  <c r="Q871"/>
  <c r="L871"/>
  <c r="M871" s="1"/>
  <c r="N871" s="1"/>
  <c r="P871" s="1"/>
  <c r="O872"/>
  <c r="R871"/>
  <c r="J873"/>
  <c r="K872"/>
  <c r="J874" l="1"/>
  <c r="K873"/>
  <c r="Q872"/>
  <c r="L872"/>
  <c r="M872" s="1"/>
  <c r="O873"/>
  <c r="R872"/>
  <c r="N872" l="1"/>
  <c r="P872" s="1"/>
  <c r="R873"/>
  <c r="J875"/>
  <c r="K874"/>
  <c r="L873"/>
  <c r="M873" s="1"/>
  <c r="N873" s="1"/>
  <c r="P873" s="1"/>
  <c r="O874"/>
  <c r="Q873"/>
  <c r="K875" l="1"/>
  <c r="J876"/>
  <c r="O875"/>
  <c r="L874"/>
  <c r="M874" s="1"/>
  <c r="N874" s="1"/>
  <c r="P874" s="1"/>
  <c r="Q874"/>
  <c r="R874"/>
  <c r="J877" l="1"/>
  <c r="K876"/>
  <c r="R875"/>
  <c r="L875"/>
  <c r="M875" s="1"/>
  <c r="N875" s="1"/>
  <c r="P875" s="1"/>
  <c r="O876"/>
  <c r="Q875"/>
  <c r="R876" l="1"/>
  <c r="J878"/>
  <c r="K877"/>
  <c r="Q876"/>
  <c r="O877"/>
  <c r="L876"/>
  <c r="M876" s="1"/>
  <c r="N876" s="1"/>
  <c r="P876" s="1"/>
  <c r="L877" l="1"/>
  <c r="M877" s="1"/>
  <c r="N877" s="1"/>
  <c r="P877" s="1"/>
  <c r="O878"/>
  <c r="Q877"/>
  <c r="J879"/>
  <c r="K878"/>
  <c r="R877"/>
  <c r="O879" l="1"/>
  <c r="Q878"/>
  <c r="L878"/>
  <c r="M878" s="1"/>
  <c r="N878" s="1"/>
  <c r="P878" s="1"/>
  <c r="K879"/>
  <c r="J880"/>
  <c r="R878"/>
  <c r="R879" l="1"/>
  <c r="J881"/>
  <c r="K880"/>
  <c r="L879"/>
  <c r="M879" s="1"/>
  <c r="N879" s="1"/>
  <c r="P879" s="1"/>
  <c r="O880"/>
  <c r="Q879"/>
  <c r="J882" l="1"/>
  <c r="K881"/>
  <c r="O881"/>
  <c r="Q880"/>
  <c r="L880"/>
  <c r="M880" s="1"/>
  <c r="N880" s="1"/>
  <c r="P880" s="1"/>
  <c r="R880"/>
  <c r="R881" l="1"/>
  <c r="L881"/>
  <c r="M881" s="1"/>
  <c r="N881" s="1"/>
  <c r="P881" s="1"/>
  <c r="O882"/>
  <c r="Q881"/>
  <c r="J883"/>
  <c r="K882"/>
  <c r="O883" l="1"/>
  <c r="Q882"/>
  <c r="L882"/>
  <c r="M882" s="1"/>
  <c r="N882" s="1"/>
  <c r="P882" s="1"/>
  <c r="J884"/>
  <c r="K883"/>
  <c r="R882"/>
  <c r="O884" l="1"/>
  <c r="Q883"/>
  <c r="L883"/>
  <c r="M883" s="1"/>
  <c r="N883" s="1"/>
  <c r="P883" s="1"/>
  <c r="R883"/>
  <c r="J885"/>
  <c r="K884"/>
  <c r="R884" l="1"/>
  <c r="K885"/>
  <c r="J886"/>
  <c r="L884"/>
  <c r="M884" s="1"/>
  <c r="N884" s="1"/>
  <c r="P884" s="1"/>
  <c r="O885"/>
  <c r="Q884"/>
  <c r="O886" l="1"/>
  <c r="Q885"/>
  <c r="L885"/>
  <c r="M885" s="1"/>
  <c r="N885" s="1"/>
  <c r="P885" s="1"/>
  <c r="J887"/>
  <c r="K886"/>
  <c r="R885"/>
  <c r="R886" l="1"/>
  <c r="O887"/>
  <c r="Q886"/>
  <c r="L886"/>
  <c r="M886" s="1"/>
  <c r="N886" s="1"/>
  <c r="P886" s="1"/>
  <c r="J888"/>
  <c r="K887"/>
  <c r="R887" l="1"/>
  <c r="Q887"/>
  <c r="L887"/>
  <c r="M887" s="1"/>
  <c r="N887" s="1"/>
  <c r="P887" s="1"/>
  <c r="O888"/>
  <c r="J889"/>
  <c r="K888"/>
  <c r="J890" l="1"/>
  <c r="K889"/>
  <c r="Q888"/>
  <c r="O889"/>
  <c r="L888"/>
  <c r="M888" s="1"/>
  <c r="N888" s="1"/>
  <c r="P888" s="1"/>
  <c r="R888"/>
  <c r="K890" l="1"/>
  <c r="J891"/>
  <c r="Q889"/>
  <c r="L889"/>
  <c r="M889" s="1"/>
  <c r="N889" s="1"/>
  <c r="P889" s="1"/>
  <c r="O890"/>
  <c r="R889"/>
  <c r="R890" l="1"/>
  <c r="O891"/>
  <c r="Q890"/>
  <c r="L890"/>
  <c r="M890" s="1"/>
  <c r="N890" s="1"/>
  <c r="P890" s="1"/>
  <c r="J892"/>
  <c r="K891"/>
  <c r="R891" l="1"/>
  <c r="L891"/>
  <c r="M891" s="1"/>
  <c r="N891" s="1"/>
  <c r="P891" s="1"/>
  <c r="O892"/>
  <c r="Q891"/>
  <c r="J893"/>
  <c r="K892"/>
  <c r="J894" l="1"/>
  <c r="K893"/>
  <c r="L892"/>
  <c r="M892" s="1"/>
  <c r="N892" s="1"/>
  <c r="P892" s="1"/>
  <c r="Q892"/>
  <c r="O893"/>
  <c r="R892"/>
  <c r="R893" l="1"/>
  <c r="J895"/>
  <c r="K894"/>
  <c r="Q893"/>
  <c r="L893"/>
  <c r="M893" s="1"/>
  <c r="N893" s="1"/>
  <c r="P893" s="1"/>
  <c r="O894"/>
  <c r="R894" l="1"/>
  <c r="K895"/>
  <c r="J896"/>
  <c r="O895"/>
  <c r="Q894"/>
  <c r="L894"/>
  <c r="M894" s="1"/>
  <c r="N894" s="1"/>
  <c r="P894" s="1"/>
  <c r="L895" l="1"/>
  <c r="M895" s="1"/>
  <c r="O896"/>
  <c r="Q895"/>
  <c r="J897"/>
  <c r="K896"/>
  <c r="R895"/>
  <c r="N895" l="1"/>
  <c r="P895" s="1"/>
  <c r="Q896"/>
  <c r="L896"/>
  <c r="M896" s="1"/>
  <c r="N896" s="1"/>
  <c r="P896" s="1"/>
  <c r="O897"/>
  <c r="R896"/>
  <c r="J898"/>
  <c r="K897"/>
  <c r="J899" l="1"/>
  <c r="K898"/>
  <c r="L897"/>
  <c r="M897" s="1"/>
  <c r="O898"/>
  <c r="Q897"/>
  <c r="R897"/>
  <c r="N897" l="1"/>
  <c r="P897" s="1"/>
  <c r="K899"/>
  <c r="J900"/>
  <c r="O899"/>
  <c r="Q898"/>
  <c r="L898"/>
  <c r="M898" s="1"/>
  <c r="N898" s="1"/>
  <c r="P898" s="1"/>
  <c r="R898"/>
  <c r="Q899" l="1"/>
  <c r="L899"/>
  <c r="M899" s="1"/>
  <c r="O900"/>
  <c r="K900"/>
  <c r="J901"/>
  <c r="R899"/>
  <c r="N899" l="1"/>
  <c r="P899" s="1"/>
  <c r="R900"/>
  <c r="J902"/>
  <c r="K901"/>
  <c r="L900"/>
  <c r="M900" s="1"/>
  <c r="N900" s="1"/>
  <c r="P900" s="1"/>
  <c r="O901"/>
  <c r="Q900"/>
  <c r="K902" l="1"/>
  <c r="J903"/>
  <c r="L901"/>
  <c r="M901" s="1"/>
  <c r="O902"/>
  <c r="Q901"/>
  <c r="R901"/>
  <c r="N901" l="1"/>
  <c r="P901" s="1"/>
  <c r="Q902"/>
  <c r="L902"/>
  <c r="M902" s="1"/>
  <c r="N902" s="1"/>
  <c r="P902" s="1"/>
  <c r="O903"/>
  <c r="J904"/>
  <c r="K903"/>
  <c r="R902"/>
  <c r="R903" l="1"/>
  <c r="O904"/>
  <c r="Q903"/>
  <c r="L903"/>
  <c r="M903" s="1"/>
  <c r="J905"/>
  <c r="K904"/>
  <c r="N903" l="1"/>
  <c r="P903" s="1"/>
  <c r="R904"/>
  <c r="O905"/>
  <c r="Q904"/>
  <c r="L904"/>
  <c r="M904" s="1"/>
  <c r="N904" s="1"/>
  <c r="P904" s="1"/>
  <c r="J906"/>
  <c r="K905"/>
  <c r="R905" l="1"/>
  <c r="Q905"/>
  <c r="L905"/>
  <c r="M905" s="1"/>
  <c r="N905" s="1"/>
  <c r="P905" s="1"/>
  <c r="O906"/>
  <c r="J907"/>
  <c r="K906"/>
  <c r="K907" l="1"/>
  <c r="J908"/>
  <c r="O907"/>
  <c r="L906"/>
  <c r="M906" s="1"/>
  <c r="N906" s="1"/>
  <c r="P906" s="1"/>
  <c r="Q906"/>
  <c r="R906"/>
  <c r="R907" l="1"/>
  <c r="Q907"/>
  <c r="L907"/>
  <c r="M907" s="1"/>
  <c r="N907" s="1"/>
  <c r="P907" s="1"/>
  <c r="O908"/>
  <c r="K908"/>
  <c r="J909"/>
  <c r="R908" l="1"/>
  <c r="K909"/>
  <c r="J910"/>
  <c r="O909"/>
  <c r="Q908"/>
  <c r="L908"/>
  <c r="M908" s="1"/>
  <c r="N908" s="1"/>
  <c r="P908" s="1"/>
  <c r="O910" l="1"/>
  <c r="Q909"/>
  <c r="L909"/>
  <c r="M909" s="1"/>
  <c r="N909" s="1"/>
  <c r="P909" s="1"/>
  <c r="J911"/>
  <c r="K910"/>
  <c r="R909"/>
  <c r="Q910" l="1"/>
  <c r="L910"/>
  <c r="M910" s="1"/>
  <c r="N910" s="1"/>
  <c r="P910" s="1"/>
  <c r="O911"/>
  <c r="R910"/>
  <c r="J912"/>
  <c r="K911"/>
  <c r="O912" l="1"/>
  <c r="Q911"/>
  <c r="L911"/>
  <c r="M911" s="1"/>
  <c r="N911" s="1"/>
  <c r="P911" s="1"/>
  <c r="J913"/>
  <c r="K912"/>
  <c r="R911"/>
  <c r="R912" l="1"/>
  <c r="Q912"/>
  <c r="L912"/>
  <c r="M912" s="1"/>
  <c r="N912" s="1"/>
  <c r="P912" s="1"/>
  <c r="O913"/>
  <c r="J914"/>
  <c r="K913"/>
  <c r="J915" l="1"/>
  <c r="K914"/>
  <c r="L913"/>
  <c r="M913" s="1"/>
  <c r="N913" s="1"/>
  <c r="P913" s="1"/>
  <c r="O914"/>
  <c r="Q913"/>
  <c r="R913"/>
  <c r="K915" l="1"/>
  <c r="J916"/>
  <c r="O915"/>
  <c r="L914"/>
  <c r="M914" s="1"/>
  <c r="N914" s="1"/>
  <c r="P914" s="1"/>
  <c r="Q914"/>
  <c r="R914"/>
  <c r="Q915" l="1"/>
  <c r="L915"/>
  <c r="M915" s="1"/>
  <c r="N915" s="1"/>
  <c r="P915" s="1"/>
  <c r="O916"/>
  <c r="J917"/>
  <c r="K916"/>
  <c r="R915"/>
  <c r="L916" l="1"/>
  <c r="M916" s="1"/>
  <c r="N916" s="1"/>
  <c r="P916" s="1"/>
  <c r="O917"/>
  <c r="Q916"/>
  <c r="R916"/>
  <c r="J918"/>
  <c r="K917"/>
  <c r="R917" l="1"/>
  <c r="L917"/>
  <c r="M917" s="1"/>
  <c r="N917" s="1"/>
  <c r="P917" s="1"/>
  <c r="Q917"/>
  <c r="O918"/>
  <c r="K918"/>
  <c r="J919"/>
  <c r="R918" l="1"/>
  <c r="K919"/>
  <c r="J920"/>
  <c r="Q918"/>
  <c r="L918"/>
  <c r="M918" s="1"/>
  <c r="N918" s="1"/>
  <c r="P918" s="1"/>
  <c r="O919"/>
  <c r="R919" l="1"/>
  <c r="O920"/>
  <c r="Q919"/>
  <c r="L919"/>
  <c r="M919" s="1"/>
  <c r="N919" s="1"/>
  <c r="P919" s="1"/>
  <c r="J921"/>
  <c r="K920"/>
  <c r="R920" l="1"/>
  <c r="L920"/>
  <c r="M920" s="1"/>
  <c r="N920" s="1"/>
  <c r="P920" s="1"/>
  <c r="Q920"/>
  <c r="O921"/>
  <c r="J922"/>
  <c r="K921"/>
  <c r="R921" l="1"/>
  <c r="Q921"/>
  <c r="L921"/>
  <c r="M921" s="1"/>
  <c r="N921" s="1"/>
  <c r="P921" s="1"/>
  <c r="O922"/>
  <c r="J923"/>
  <c r="K922"/>
  <c r="K923" l="1"/>
  <c r="J924"/>
  <c r="O923"/>
  <c r="Q922"/>
  <c r="L922"/>
  <c r="M922" s="1"/>
  <c r="N922" s="1"/>
  <c r="P922" s="1"/>
  <c r="R922"/>
  <c r="L923" l="1"/>
  <c r="M923" s="1"/>
  <c r="N923" s="1"/>
  <c r="P923" s="1"/>
  <c r="O924"/>
  <c r="Q923"/>
  <c r="J925"/>
  <c r="K924"/>
  <c r="R923"/>
  <c r="R924" l="1"/>
  <c r="O925"/>
  <c r="Q924"/>
  <c r="L924"/>
  <c r="M924" s="1"/>
  <c r="N924" s="1"/>
  <c r="P924" s="1"/>
  <c r="K925"/>
  <c r="J926"/>
  <c r="O926" l="1"/>
  <c r="Q925"/>
  <c r="L925"/>
  <c r="M925" s="1"/>
  <c r="R925"/>
  <c r="J927"/>
  <c r="K926"/>
  <c r="N925" l="1"/>
  <c r="P925" s="1"/>
  <c r="R926"/>
  <c r="J928"/>
  <c r="K927"/>
  <c r="L926"/>
  <c r="M926" s="1"/>
  <c r="N926" s="1"/>
  <c r="P926" s="1"/>
  <c r="O927"/>
  <c r="Q926"/>
  <c r="J929" l="1"/>
  <c r="K928"/>
  <c r="Q927"/>
  <c r="L927"/>
  <c r="M927" s="1"/>
  <c r="O928"/>
  <c r="R927"/>
  <c r="N927" l="1"/>
  <c r="P927" s="1"/>
  <c r="R928"/>
  <c r="J930"/>
  <c r="K929"/>
  <c r="L928"/>
  <c r="M928" s="1"/>
  <c r="N928" s="1"/>
  <c r="P928" s="1"/>
  <c r="O929"/>
  <c r="Q928"/>
  <c r="J931" l="1"/>
  <c r="K930"/>
  <c r="Q929"/>
  <c r="L929"/>
  <c r="M929" s="1"/>
  <c r="O930"/>
  <c r="R929"/>
  <c r="N929" l="1"/>
  <c r="P929" s="1"/>
  <c r="R930"/>
  <c r="J932"/>
  <c r="K931"/>
  <c r="Q930"/>
  <c r="O931"/>
  <c r="L930"/>
  <c r="M930" s="1"/>
  <c r="N930" s="1"/>
  <c r="P930" s="1"/>
  <c r="K932" l="1"/>
  <c r="J933"/>
  <c r="O932"/>
  <c r="Q931"/>
  <c r="L931"/>
  <c r="M931" s="1"/>
  <c r="R931"/>
  <c r="N931" l="1"/>
  <c r="P931" s="1"/>
  <c r="Q932"/>
  <c r="L932"/>
  <c r="M932" s="1"/>
  <c r="N932" s="1"/>
  <c r="P932" s="1"/>
  <c r="O933"/>
  <c r="J934"/>
  <c r="K933"/>
  <c r="R932"/>
  <c r="L933" l="1"/>
  <c r="M933" s="1"/>
  <c r="O934"/>
  <c r="Q933"/>
  <c r="R933"/>
  <c r="J935"/>
  <c r="K934"/>
  <c r="N933" l="1"/>
  <c r="P933" s="1"/>
  <c r="R934"/>
  <c r="K935"/>
  <c r="J936"/>
  <c r="O935"/>
  <c r="L934"/>
  <c r="M934" s="1"/>
  <c r="N934" s="1"/>
  <c r="P934" s="1"/>
  <c r="Q934"/>
  <c r="Q935" l="1"/>
  <c r="L935"/>
  <c r="M935" s="1"/>
  <c r="N935" s="1"/>
  <c r="P935" s="1"/>
  <c r="O936"/>
  <c r="K936"/>
  <c r="J937"/>
  <c r="R935"/>
  <c r="R936" l="1"/>
  <c r="J938"/>
  <c r="K937"/>
  <c r="Q936"/>
  <c r="O937"/>
  <c r="L936"/>
  <c r="M936" s="1"/>
  <c r="N936" s="1"/>
  <c r="P936" s="1"/>
  <c r="K938" l="1"/>
  <c r="J939"/>
  <c r="L937"/>
  <c r="M937" s="1"/>
  <c r="N937" s="1"/>
  <c r="P937" s="1"/>
  <c r="O938"/>
  <c r="Q937"/>
  <c r="R937"/>
  <c r="O939" l="1"/>
  <c r="Q938"/>
  <c r="L938"/>
  <c r="M938" s="1"/>
  <c r="N938" s="1"/>
  <c r="P938" s="1"/>
  <c r="K939"/>
  <c r="J940"/>
  <c r="R938"/>
  <c r="R939" l="1"/>
  <c r="J941"/>
  <c r="K940"/>
  <c r="Q939"/>
  <c r="L939"/>
  <c r="M939" s="1"/>
  <c r="N939" s="1"/>
  <c r="P939" s="1"/>
  <c r="O940"/>
  <c r="R940" l="1"/>
  <c r="J942"/>
  <c r="K941"/>
  <c r="Q940"/>
  <c r="L940"/>
  <c r="M940" s="1"/>
  <c r="N940" s="1"/>
  <c r="P940" s="1"/>
  <c r="O941"/>
  <c r="R941" l="1"/>
  <c r="J943"/>
  <c r="K942"/>
  <c r="L941"/>
  <c r="M941" s="1"/>
  <c r="N941" s="1"/>
  <c r="P941" s="1"/>
  <c r="O942"/>
  <c r="Q941"/>
  <c r="K943" l="1"/>
  <c r="J944"/>
  <c r="O943"/>
  <c r="Q942"/>
  <c r="L942"/>
  <c r="M942" s="1"/>
  <c r="N942" s="1"/>
  <c r="P942" s="1"/>
  <c r="R942"/>
  <c r="L943" l="1"/>
  <c r="M943" s="1"/>
  <c r="N943" s="1"/>
  <c r="P943" s="1"/>
  <c r="O944"/>
  <c r="Q943"/>
  <c r="J945"/>
  <c r="K944"/>
  <c r="R943"/>
  <c r="Q944" l="1"/>
  <c r="L944"/>
  <c r="M944" s="1"/>
  <c r="N944" s="1"/>
  <c r="P944" s="1"/>
  <c r="O945"/>
  <c r="R944"/>
  <c r="J946"/>
  <c r="K945"/>
  <c r="L945" l="1"/>
  <c r="M945" s="1"/>
  <c r="N945" s="1"/>
  <c r="P945" s="1"/>
  <c r="O946"/>
  <c r="Q945"/>
  <c r="K946"/>
  <c r="J947"/>
  <c r="R945"/>
  <c r="R946" l="1"/>
  <c r="J948"/>
  <c r="K947"/>
  <c r="O947"/>
  <c r="L946"/>
  <c r="M946" s="1"/>
  <c r="N946" s="1"/>
  <c r="P946" s="1"/>
  <c r="Q946"/>
  <c r="J949" l="1"/>
  <c r="K948"/>
  <c r="L947"/>
  <c r="M947" s="1"/>
  <c r="N947" s="1"/>
  <c r="P947" s="1"/>
  <c r="O948"/>
  <c r="Q947"/>
  <c r="R947"/>
  <c r="K949" l="1"/>
  <c r="J950"/>
  <c r="O949"/>
  <c r="L948"/>
  <c r="M948" s="1"/>
  <c r="N948" s="1"/>
  <c r="P948" s="1"/>
  <c r="Q948"/>
  <c r="R948"/>
  <c r="Q949" l="1"/>
  <c r="L949"/>
  <c r="M949" s="1"/>
  <c r="N949" s="1"/>
  <c r="P949" s="1"/>
  <c r="O950"/>
  <c r="J951"/>
  <c r="K950"/>
  <c r="R949"/>
  <c r="L950" l="1"/>
  <c r="M950" s="1"/>
  <c r="N950" s="1"/>
  <c r="P950" s="1"/>
  <c r="Q950"/>
  <c r="O951"/>
  <c r="R950"/>
  <c r="J952"/>
  <c r="K951"/>
  <c r="O952" l="1"/>
  <c r="Q951"/>
  <c r="L951"/>
  <c r="M951" s="1"/>
  <c r="N951" s="1"/>
  <c r="P951" s="1"/>
  <c r="R951"/>
  <c r="J953"/>
  <c r="K952"/>
  <c r="R952" l="1"/>
  <c r="J954"/>
  <c r="K953"/>
  <c r="L952"/>
  <c r="M952" s="1"/>
  <c r="N952" s="1"/>
  <c r="P952" s="1"/>
  <c r="O953"/>
  <c r="Q952"/>
  <c r="J955" l="1"/>
  <c r="K954"/>
  <c r="Q953"/>
  <c r="L953"/>
  <c r="M953" s="1"/>
  <c r="N953" s="1"/>
  <c r="P953" s="1"/>
  <c r="O954"/>
  <c r="R953"/>
  <c r="R954" l="1"/>
  <c r="J956"/>
  <c r="K955"/>
  <c r="O955"/>
  <c r="Q954"/>
  <c r="L954"/>
  <c r="M954" s="1"/>
  <c r="N954" s="1"/>
  <c r="P954" s="1"/>
  <c r="J957" l="1"/>
  <c r="K956"/>
  <c r="O956"/>
  <c r="Q955"/>
  <c r="L955"/>
  <c r="M955" s="1"/>
  <c r="N955" s="1"/>
  <c r="P955" s="1"/>
  <c r="R955"/>
  <c r="J958" l="1"/>
  <c r="K957"/>
  <c r="O957"/>
  <c r="L956"/>
  <c r="M956" s="1"/>
  <c r="Q956"/>
  <c r="R956"/>
  <c r="N956" l="1"/>
  <c r="P956" s="1"/>
  <c r="K958"/>
  <c r="J959"/>
  <c r="Q957"/>
  <c r="L957"/>
  <c r="M957" s="1"/>
  <c r="N957" s="1"/>
  <c r="P957" s="1"/>
  <c r="O958"/>
  <c r="R957"/>
  <c r="O959" l="1"/>
  <c r="Q958"/>
  <c r="L958"/>
  <c r="M958" s="1"/>
  <c r="K959"/>
  <c r="J960"/>
  <c r="R958"/>
  <c r="N958" l="1"/>
  <c r="P958" s="1"/>
  <c r="R959"/>
  <c r="J961"/>
  <c r="K960"/>
  <c r="Q959"/>
  <c r="O960"/>
  <c r="L959"/>
  <c r="M959" s="1"/>
  <c r="N959" s="1"/>
  <c r="P959" s="1"/>
  <c r="J962" l="1"/>
  <c r="K961"/>
  <c r="Q960"/>
  <c r="L960"/>
  <c r="M960" s="1"/>
  <c r="O961"/>
  <c r="R960"/>
  <c r="N960" l="1"/>
  <c r="P960" s="1"/>
  <c r="R961"/>
  <c r="J963"/>
  <c r="K962"/>
  <c r="L961"/>
  <c r="M961" s="1"/>
  <c r="N961" s="1"/>
  <c r="P961" s="1"/>
  <c r="O962"/>
  <c r="Q961"/>
  <c r="J964" l="1"/>
  <c r="K963"/>
  <c r="O963"/>
  <c r="Q962"/>
  <c r="L962"/>
  <c r="M962" s="1"/>
  <c r="R962"/>
  <c r="N962" l="1"/>
  <c r="P962" s="1"/>
  <c r="J965"/>
  <c r="K964"/>
  <c r="L963"/>
  <c r="M963" s="1"/>
  <c r="N963" s="1"/>
  <c r="P963" s="1"/>
  <c r="O964"/>
  <c r="Q963"/>
  <c r="R963"/>
  <c r="J966" l="1"/>
  <c r="K965"/>
  <c r="O965"/>
  <c r="Q964"/>
  <c r="L964"/>
  <c r="M964" s="1"/>
  <c r="R964"/>
  <c r="N964" l="1"/>
  <c r="P964" s="1"/>
  <c r="J967"/>
  <c r="K966"/>
  <c r="Q965"/>
  <c r="L965"/>
  <c r="M965" s="1"/>
  <c r="N965" s="1"/>
  <c r="P965" s="1"/>
  <c r="O966"/>
  <c r="R965"/>
  <c r="R966" l="1"/>
  <c r="J968"/>
  <c r="K967"/>
  <c r="O967"/>
  <c r="Q966"/>
  <c r="L966"/>
  <c r="M966" s="1"/>
  <c r="N966" s="1"/>
  <c r="P966" s="1"/>
  <c r="J969" l="1"/>
  <c r="K968"/>
  <c r="O968"/>
  <c r="L967"/>
  <c r="M967" s="1"/>
  <c r="N967" s="1"/>
  <c r="P967" s="1"/>
  <c r="Q967"/>
  <c r="R967"/>
  <c r="J970" l="1"/>
  <c r="K969"/>
  <c r="O969"/>
  <c r="Q968"/>
  <c r="L968"/>
  <c r="M968" s="1"/>
  <c r="N968" s="1"/>
  <c r="P968" s="1"/>
  <c r="R968"/>
  <c r="K970" l="1"/>
  <c r="J971"/>
  <c r="Q969"/>
  <c r="L969"/>
  <c r="M969" s="1"/>
  <c r="N969" s="1"/>
  <c r="P969" s="1"/>
  <c r="O970"/>
  <c r="R969"/>
  <c r="L970" l="1"/>
  <c r="M970" s="1"/>
  <c r="N970" s="1"/>
  <c r="P970" s="1"/>
  <c r="O971"/>
  <c r="Q970"/>
  <c r="J972"/>
  <c r="K971"/>
  <c r="R970"/>
  <c r="R971" l="1"/>
  <c r="L971"/>
  <c r="M971" s="1"/>
  <c r="N971" s="1"/>
  <c r="P971" s="1"/>
  <c r="O972"/>
  <c r="Q971"/>
  <c r="J973"/>
  <c r="K972"/>
  <c r="R972" l="1"/>
  <c r="L972"/>
  <c r="M972" s="1"/>
  <c r="N972" s="1"/>
  <c r="P972" s="1"/>
  <c r="O973"/>
  <c r="Q972"/>
  <c r="J974"/>
  <c r="K973"/>
  <c r="R973" l="1"/>
  <c r="K974"/>
  <c r="J975"/>
  <c r="Q973"/>
  <c r="L973"/>
  <c r="M973" s="1"/>
  <c r="N973" s="1"/>
  <c r="P973" s="1"/>
  <c r="O974"/>
  <c r="R974" l="1"/>
  <c r="O975"/>
  <c r="Q974"/>
  <c r="L974"/>
  <c r="M974" s="1"/>
  <c r="N974" s="1"/>
  <c r="P974" s="1"/>
  <c r="K975"/>
  <c r="J976"/>
  <c r="R975" l="1"/>
  <c r="J977"/>
  <c r="K976"/>
  <c r="L975"/>
  <c r="M975" s="1"/>
  <c r="N975" s="1"/>
  <c r="P975" s="1"/>
  <c r="O976"/>
  <c r="Q975"/>
  <c r="J978" l="1"/>
  <c r="K977"/>
  <c r="O977"/>
  <c r="L976"/>
  <c r="M976" s="1"/>
  <c r="N976" s="1"/>
  <c r="P976" s="1"/>
  <c r="Q976"/>
  <c r="R976"/>
  <c r="J979" l="1"/>
  <c r="K978"/>
  <c r="Q977"/>
  <c r="L977"/>
  <c r="M977" s="1"/>
  <c r="N977" s="1"/>
  <c r="P977" s="1"/>
  <c r="O978"/>
  <c r="R977"/>
  <c r="R978" l="1"/>
  <c r="K979"/>
  <c r="J980"/>
  <c r="O979"/>
  <c r="Q978"/>
  <c r="L978"/>
  <c r="M978" s="1"/>
  <c r="N978" s="1"/>
  <c r="P978" s="1"/>
  <c r="L979" l="1"/>
  <c r="M979" s="1"/>
  <c r="N979" s="1"/>
  <c r="P979" s="1"/>
  <c r="O980"/>
  <c r="Q979"/>
  <c r="J981"/>
  <c r="K980"/>
  <c r="R979"/>
  <c r="R980" l="1"/>
  <c r="O981"/>
  <c r="Q980"/>
  <c r="L980"/>
  <c r="M980" s="1"/>
  <c r="N980" s="1"/>
  <c r="P980" s="1"/>
  <c r="J982"/>
  <c r="K981"/>
  <c r="J983" l="1"/>
  <c r="K982"/>
  <c r="R981"/>
  <c r="Q981"/>
  <c r="L981"/>
  <c r="M981" s="1"/>
  <c r="N981" s="1"/>
  <c r="P981" s="1"/>
  <c r="O982"/>
  <c r="K983" l="1"/>
  <c r="J984"/>
  <c r="O983"/>
  <c r="Q982"/>
  <c r="L982"/>
  <c r="M982" s="1"/>
  <c r="N982" s="1"/>
  <c r="P982" s="1"/>
  <c r="R982"/>
  <c r="J985" l="1"/>
  <c r="K984"/>
  <c r="L983"/>
  <c r="M983" s="1"/>
  <c r="N983" s="1"/>
  <c r="P983" s="1"/>
  <c r="O984"/>
  <c r="Q983"/>
  <c r="R983"/>
  <c r="K985" l="1"/>
  <c r="J986"/>
  <c r="L984"/>
  <c r="M984" s="1"/>
  <c r="N984" s="1"/>
  <c r="P984" s="1"/>
  <c r="O985"/>
  <c r="Q984"/>
  <c r="R984"/>
  <c r="Q985" l="1"/>
  <c r="L985"/>
  <c r="M985" s="1"/>
  <c r="N985" s="1"/>
  <c r="P985" s="1"/>
  <c r="O986"/>
  <c r="K986"/>
  <c r="J987"/>
  <c r="R985"/>
  <c r="R986" l="1"/>
  <c r="J988"/>
  <c r="K987"/>
  <c r="L986"/>
  <c r="M986" s="1"/>
  <c r="N986" s="1"/>
  <c r="P986" s="1"/>
  <c r="O987"/>
  <c r="Q986"/>
  <c r="K988" l="1"/>
  <c r="J989"/>
  <c r="O988"/>
  <c r="Q987"/>
  <c r="L987"/>
  <c r="M987" s="1"/>
  <c r="R987"/>
  <c r="N987" l="1"/>
  <c r="P987" s="1"/>
  <c r="J990"/>
  <c r="K989"/>
  <c r="R988"/>
  <c r="Q988"/>
  <c r="O989"/>
  <c r="L988"/>
  <c r="M988" s="1"/>
  <c r="N988" s="1"/>
  <c r="P988" s="1"/>
  <c r="R989" l="1"/>
  <c r="L989"/>
  <c r="M989" s="1"/>
  <c r="O990"/>
  <c r="Q989"/>
  <c r="J991"/>
  <c r="K990"/>
  <c r="N989" l="1"/>
  <c r="P989" s="1"/>
  <c r="R990"/>
  <c r="O991"/>
  <c r="Q990"/>
  <c r="L990"/>
  <c r="M990" s="1"/>
  <c r="N990" s="1"/>
  <c r="P990" s="1"/>
  <c r="J992"/>
  <c r="K991"/>
  <c r="R991" l="1"/>
  <c r="J993"/>
  <c r="K992"/>
  <c r="Q991"/>
  <c r="L991"/>
  <c r="M991" s="1"/>
  <c r="O992"/>
  <c r="N991" l="1"/>
  <c r="P991" s="1"/>
  <c r="R992"/>
  <c r="J994"/>
  <c r="K993"/>
  <c r="O993"/>
  <c r="Q992"/>
  <c r="L992"/>
  <c r="M992" s="1"/>
  <c r="N992" s="1"/>
  <c r="P992" s="1"/>
  <c r="J995" l="1"/>
  <c r="K994"/>
  <c r="Q993"/>
  <c r="L993"/>
  <c r="M993" s="1"/>
  <c r="O994"/>
  <c r="R993"/>
  <c r="N993" l="1"/>
  <c r="P993" s="1"/>
  <c r="R994"/>
  <c r="K995"/>
  <c r="J996"/>
  <c r="O995"/>
  <c r="Q994"/>
  <c r="L994"/>
  <c r="M994" s="1"/>
  <c r="N994" s="1"/>
  <c r="P994" s="1"/>
  <c r="J997" l="1"/>
  <c r="K996"/>
  <c r="L995"/>
  <c r="M995" s="1"/>
  <c r="O996"/>
  <c r="Q995"/>
  <c r="R995"/>
  <c r="N995" l="1"/>
  <c r="P995" s="1"/>
  <c r="K997"/>
  <c r="J998"/>
  <c r="L996"/>
  <c r="M996" s="1"/>
  <c r="N996" s="1"/>
  <c r="P996" s="1"/>
  <c r="O997"/>
  <c r="Q996"/>
  <c r="R996"/>
  <c r="L997" l="1"/>
  <c r="M997" s="1"/>
  <c r="N997" s="1"/>
  <c r="P997" s="1"/>
  <c r="Q997"/>
  <c r="O998"/>
  <c r="K998"/>
  <c r="J999"/>
  <c r="R997"/>
  <c r="R998" l="1"/>
  <c r="J1000"/>
  <c r="K999"/>
  <c r="O999"/>
  <c r="Q998"/>
  <c r="L998"/>
  <c r="M998" s="1"/>
  <c r="N998" s="1"/>
  <c r="P998" s="1"/>
  <c r="J1001" l="1"/>
  <c r="K1000"/>
  <c r="O1000"/>
  <c r="Q999"/>
  <c r="L999"/>
  <c r="M999" s="1"/>
  <c r="N999" s="1"/>
  <c r="P999" s="1"/>
  <c r="R999"/>
  <c r="J1002" l="1"/>
  <c r="K1001"/>
  <c r="L1000"/>
  <c r="M1000" s="1"/>
  <c r="N1000" s="1"/>
  <c r="P1000" s="1"/>
  <c r="O1001"/>
  <c r="Q1000"/>
  <c r="R1000"/>
  <c r="J1003" l="1"/>
  <c r="K1002"/>
  <c r="Q1001"/>
  <c r="L1001"/>
  <c r="M1001" s="1"/>
  <c r="N1001" s="1"/>
  <c r="P1001" s="1"/>
  <c r="O1002"/>
  <c r="R1001"/>
  <c r="R1002" l="1"/>
  <c r="J1004"/>
  <c r="K1003"/>
  <c r="L1002"/>
  <c r="M1002" s="1"/>
  <c r="N1002" s="1"/>
  <c r="P1002" s="1"/>
  <c r="Q1002"/>
  <c r="O1003"/>
  <c r="R1003" l="1"/>
  <c r="K1004"/>
  <c r="J1005"/>
  <c r="L1003"/>
  <c r="M1003" s="1"/>
  <c r="N1003" s="1"/>
  <c r="P1003" s="1"/>
  <c r="O1004"/>
  <c r="Q1003"/>
  <c r="L1004" l="1"/>
  <c r="M1004" s="1"/>
  <c r="N1004" s="1"/>
  <c r="P1004" s="1"/>
  <c r="O1005"/>
  <c r="Q1004"/>
  <c r="J1006"/>
  <c r="K1005"/>
  <c r="R1004"/>
  <c r="R1005" l="1"/>
  <c r="L1005"/>
  <c r="M1005" s="1"/>
  <c r="N1005" s="1"/>
  <c r="P1005" s="1"/>
  <c r="Q1005"/>
  <c r="O1006"/>
  <c r="K1006"/>
  <c r="J1007"/>
  <c r="O1007" l="1"/>
  <c r="Q1006"/>
  <c r="L1006"/>
  <c r="M1006" s="1"/>
  <c r="N1006" s="1"/>
  <c r="P1006" s="1"/>
  <c r="K1007"/>
  <c r="J1008"/>
  <c r="R1006"/>
  <c r="R1007" l="1"/>
  <c r="K1008"/>
  <c r="J1009"/>
  <c r="Q1007"/>
  <c r="L1007"/>
  <c r="M1007" s="1"/>
  <c r="N1007" s="1"/>
  <c r="P1007" s="1"/>
  <c r="O1008"/>
  <c r="R1008" l="1"/>
  <c r="Q1008"/>
  <c r="O1009"/>
  <c r="L1008"/>
  <c r="M1008" s="1"/>
  <c r="N1008" s="1"/>
  <c r="P1008" s="1"/>
  <c r="J1010"/>
  <c r="K1009"/>
  <c r="R1009" l="1"/>
  <c r="Q1009"/>
  <c r="L1009"/>
  <c r="M1009" s="1"/>
  <c r="N1009" s="1"/>
  <c r="P1009" s="1"/>
  <c r="O1010"/>
  <c r="J1011"/>
  <c r="K1010"/>
  <c r="K1011" l="1"/>
  <c r="J1012"/>
  <c r="O1011"/>
  <c r="Q1010"/>
  <c r="L1010"/>
  <c r="M1010" s="1"/>
  <c r="N1010" s="1"/>
  <c r="P1010" s="1"/>
  <c r="R1010"/>
  <c r="J1013" l="1"/>
  <c r="K1012"/>
  <c r="L1011"/>
  <c r="M1011" s="1"/>
  <c r="N1011" s="1"/>
  <c r="P1011" s="1"/>
  <c r="Q1011"/>
  <c r="O1012"/>
  <c r="R1011"/>
  <c r="R1012" l="1"/>
  <c r="J1014"/>
  <c r="K1013"/>
  <c r="O1013"/>
  <c r="Q1012"/>
  <c r="L1012"/>
  <c r="M1012" s="1"/>
  <c r="N1012" s="1"/>
  <c r="P1012" s="1"/>
  <c r="J1015" l="1"/>
  <c r="K1014"/>
  <c r="Q1013"/>
  <c r="O1014"/>
  <c r="L1013"/>
  <c r="M1013" s="1"/>
  <c r="N1013" s="1"/>
  <c r="P1013" s="1"/>
  <c r="R1013"/>
  <c r="J1016" l="1"/>
  <c r="K1015"/>
  <c r="O1015"/>
  <c r="Q1014"/>
  <c r="L1014"/>
  <c r="M1014" s="1"/>
  <c r="N1014" s="1"/>
  <c r="P1014" s="1"/>
  <c r="R1014"/>
  <c r="J1017" l="1"/>
  <c r="K1016"/>
  <c r="L1015"/>
  <c r="M1015" s="1"/>
  <c r="N1015" s="1"/>
  <c r="P1015" s="1"/>
  <c r="O1016"/>
  <c r="Q1015"/>
  <c r="R1015"/>
  <c r="J1018" l="1"/>
  <c r="K1017"/>
  <c r="O1017"/>
  <c r="L1016"/>
  <c r="M1016" s="1"/>
  <c r="N1016" s="1"/>
  <c r="P1016" s="1"/>
  <c r="Q1016"/>
  <c r="R1016"/>
  <c r="K1018" l="1"/>
  <c r="J1019"/>
  <c r="Q1017"/>
  <c r="L1017"/>
  <c r="M1017" s="1"/>
  <c r="O1018"/>
  <c r="R1017"/>
  <c r="N1017" l="1"/>
  <c r="P1017" s="1"/>
  <c r="Q1018"/>
  <c r="L1018"/>
  <c r="M1018" s="1"/>
  <c r="N1018" s="1"/>
  <c r="P1018" s="1"/>
  <c r="O1019"/>
  <c r="J1020"/>
  <c r="K1019"/>
  <c r="R1018"/>
  <c r="R1019" l="1"/>
  <c r="Q1019"/>
  <c r="L1019"/>
  <c r="M1019" s="1"/>
  <c r="O1020"/>
  <c r="K1020"/>
  <c r="J1021"/>
  <c r="N1019" l="1"/>
  <c r="P1019" s="1"/>
  <c r="O1021"/>
  <c r="Q1020"/>
  <c r="L1020"/>
  <c r="M1020" s="1"/>
  <c r="N1020" s="1"/>
  <c r="P1020" s="1"/>
  <c r="K1021"/>
  <c r="J1022"/>
  <c r="R1020"/>
  <c r="R1021" l="1"/>
  <c r="K1022"/>
  <c r="J1023"/>
  <c r="L1021"/>
  <c r="M1021" s="1"/>
  <c r="O1022"/>
  <c r="Q1021"/>
  <c r="N1021" l="1"/>
  <c r="P1021" s="1"/>
  <c r="O1023"/>
  <c r="L1022"/>
  <c r="M1022" s="1"/>
  <c r="N1022" s="1"/>
  <c r="P1022" s="1"/>
  <c r="Q1022"/>
  <c r="K1023"/>
  <c r="J1024"/>
  <c r="R1022"/>
  <c r="R1023" l="1"/>
  <c r="K1024"/>
  <c r="J1025"/>
  <c r="L1023"/>
  <c r="M1023" s="1"/>
  <c r="O1024"/>
  <c r="Q1023"/>
  <c r="N1023" l="1"/>
  <c r="P1023" s="1"/>
  <c r="L1024"/>
  <c r="M1024" s="1"/>
  <c r="N1024" s="1"/>
  <c r="P1024" s="1"/>
  <c r="O1025"/>
  <c r="Q1024"/>
  <c r="K1025"/>
  <c r="J1026"/>
  <c r="R1024"/>
  <c r="R1025" l="1"/>
  <c r="J1027"/>
  <c r="K1026"/>
  <c r="O1026"/>
  <c r="L1025"/>
  <c r="M1025" s="1"/>
  <c r="Q1025"/>
  <c r="N1025" l="1"/>
  <c r="P1025" s="1"/>
  <c r="J1028"/>
  <c r="K1027"/>
  <c r="L1026"/>
  <c r="M1026" s="1"/>
  <c r="N1026" s="1"/>
  <c r="P1026" s="1"/>
  <c r="Q1026"/>
  <c r="O1027"/>
  <c r="R1026"/>
  <c r="R1027" l="1"/>
  <c r="K1028"/>
  <c r="J1029"/>
  <c r="O1028"/>
  <c r="Q1027"/>
  <c r="L1027"/>
  <c r="M1027" s="1"/>
  <c r="N1027" s="1"/>
  <c r="P1027" s="1"/>
  <c r="O1029" l="1"/>
  <c r="Q1028"/>
  <c r="L1028"/>
  <c r="M1028" s="1"/>
  <c r="N1028" s="1"/>
  <c r="P1028" s="1"/>
  <c r="K1029"/>
  <c r="J1030"/>
  <c r="R1028"/>
  <c r="R1029" l="1"/>
  <c r="J1031"/>
  <c r="K1030"/>
  <c r="L1029"/>
  <c r="M1029" s="1"/>
  <c r="N1029" s="1"/>
  <c r="P1029" s="1"/>
  <c r="Q1029"/>
  <c r="O1030"/>
  <c r="R1030" l="1"/>
  <c r="K1031"/>
  <c r="J1032"/>
  <c r="O1031"/>
  <c r="L1030"/>
  <c r="M1030" s="1"/>
  <c r="N1030" s="1"/>
  <c r="P1030" s="1"/>
  <c r="Q1030"/>
  <c r="L1031" l="1"/>
  <c r="M1031" s="1"/>
  <c r="N1031" s="1"/>
  <c r="P1031" s="1"/>
  <c r="O1032"/>
  <c r="Q1031"/>
  <c r="K1032"/>
  <c r="J1033"/>
  <c r="R1031"/>
  <c r="R1032" l="1"/>
  <c r="J1034"/>
  <c r="K1033"/>
  <c r="O1033"/>
  <c r="Q1032"/>
  <c r="L1032"/>
  <c r="M1032" s="1"/>
  <c r="N1032" s="1"/>
  <c r="P1032" s="1"/>
  <c r="K1034" l="1"/>
  <c r="J1035"/>
  <c r="L1033"/>
  <c r="M1033" s="1"/>
  <c r="N1033" s="1"/>
  <c r="P1033" s="1"/>
  <c r="O1034"/>
  <c r="Q1033"/>
  <c r="R1033"/>
  <c r="O1035" l="1"/>
  <c r="L1034"/>
  <c r="M1034" s="1"/>
  <c r="N1034" s="1"/>
  <c r="P1034" s="1"/>
  <c r="Q1034"/>
  <c r="J1036"/>
  <c r="K1035"/>
  <c r="R1034"/>
  <c r="R1035" l="1"/>
  <c r="L1035"/>
  <c r="M1035" s="1"/>
  <c r="N1035" s="1"/>
  <c r="P1035" s="1"/>
  <c r="O1036"/>
  <c r="Q1035"/>
  <c r="K1036"/>
  <c r="J1037"/>
  <c r="R1036" l="1"/>
  <c r="K1037"/>
  <c r="J1038"/>
  <c r="L1036"/>
  <c r="M1036" s="1"/>
  <c r="N1036" s="1"/>
  <c r="P1036" s="1"/>
  <c r="O1037"/>
  <c r="Q1036"/>
  <c r="Q1037" l="1"/>
  <c r="L1037"/>
  <c r="M1037" s="1"/>
  <c r="N1037" s="1"/>
  <c r="P1037" s="1"/>
  <c r="O1038"/>
  <c r="J1039"/>
  <c r="K1038"/>
  <c r="R1037"/>
  <c r="O1039" l="1"/>
  <c r="Q1038"/>
  <c r="L1038"/>
  <c r="M1038" s="1"/>
  <c r="N1038" s="1"/>
  <c r="P1038" s="1"/>
  <c r="J1040"/>
  <c r="K1039"/>
  <c r="R1038"/>
  <c r="R1039" l="1"/>
  <c r="O1040"/>
  <c r="L1039"/>
  <c r="M1039" s="1"/>
  <c r="N1039" s="1"/>
  <c r="P1039" s="1"/>
  <c r="Q1039"/>
  <c r="K1040"/>
  <c r="J1041"/>
  <c r="R1040" l="1"/>
  <c r="J1042"/>
  <c r="K1041"/>
  <c r="L1040"/>
  <c r="M1040" s="1"/>
  <c r="N1040" s="1"/>
  <c r="P1040" s="1"/>
  <c r="O1041"/>
  <c r="Q1040"/>
  <c r="J1043" l="1"/>
  <c r="K1042"/>
  <c r="L1041"/>
  <c r="M1041" s="1"/>
  <c r="N1041" s="1"/>
  <c r="P1041" s="1"/>
  <c r="O1042"/>
  <c r="Q1041"/>
  <c r="R1041"/>
  <c r="J1044" l="1"/>
  <c r="K1043"/>
  <c r="O1043"/>
  <c r="L1042"/>
  <c r="M1042" s="1"/>
  <c r="N1042" s="1"/>
  <c r="P1042" s="1"/>
  <c r="Q1042"/>
  <c r="R1042"/>
  <c r="K1044" l="1"/>
  <c r="J1045"/>
  <c r="Q1043"/>
  <c r="O1044"/>
  <c r="L1043"/>
  <c r="M1043" s="1"/>
  <c r="N1043" s="1"/>
  <c r="P1043" s="1"/>
  <c r="R1043"/>
  <c r="L1044" l="1"/>
  <c r="M1044" s="1"/>
  <c r="N1044" s="1"/>
  <c r="P1044" s="1"/>
  <c r="O1045"/>
  <c r="Q1044"/>
  <c r="J1046"/>
  <c r="K1045"/>
  <c r="R1044"/>
  <c r="R1045" l="1"/>
  <c r="L1045"/>
  <c r="M1045" s="1"/>
  <c r="N1045" s="1"/>
  <c r="P1045" s="1"/>
  <c r="O1046"/>
  <c r="Q1045"/>
  <c r="J1047"/>
  <c r="K1046"/>
  <c r="K1047" l="1"/>
  <c r="J1048"/>
  <c r="R1046"/>
  <c r="O1047"/>
  <c r="Q1046"/>
  <c r="L1046"/>
  <c r="M1046" s="1"/>
  <c r="N1046" s="1"/>
  <c r="P1046" s="1"/>
  <c r="K1048" l="1"/>
  <c r="J1049"/>
  <c r="Q1047"/>
  <c r="L1047"/>
  <c r="M1047" s="1"/>
  <c r="N1047" s="1"/>
  <c r="P1047" s="1"/>
  <c r="O1048"/>
  <c r="R1047"/>
  <c r="L1048" l="1"/>
  <c r="M1048" s="1"/>
  <c r="Q1048"/>
  <c r="O1049"/>
  <c r="J1050"/>
  <c r="K1049"/>
  <c r="R1048"/>
  <c r="N1048" l="1"/>
  <c r="P1048" s="1"/>
  <c r="Q1049"/>
  <c r="L1049"/>
  <c r="M1049" s="1"/>
  <c r="N1049" s="1"/>
  <c r="P1049" s="1"/>
  <c r="O1050"/>
  <c r="R1049"/>
  <c r="K1050"/>
  <c r="J1051"/>
  <c r="Q1050" l="1"/>
  <c r="O1051"/>
  <c r="L1050"/>
  <c r="M1050" s="1"/>
  <c r="R1050"/>
  <c r="J1052"/>
  <c r="K1051"/>
  <c r="N1050" l="1"/>
  <c r="P1050" s="1"/>
  <c r="R1051"/>
  <c r="K1052"/>
  <c r="J1053"/>
  <c r="O1052"/>
  <c r="Q1051"/>
  <c r="L1051"/>
  <c r="M1051" s="1"/>
  <c r="N1051" s="1"/>
  <c r="P1051" s="1"/>
  <c r="O1053" l="1"/>
  <c r="Q1052"/>
  <c r="L1052"/>
  <c r="M1052" s="1"/>
  <c r="J1054"/>
  <c r="K1053"/>
  <c r="R1052"/>
  <c r="N1052" l="1"/>
  <c r="P1052" s="1"/>
  <c r="R1053"/>
  <c r="L1053"/>
  <c r="M1053" s="1"/>
  <c r="N1053" s="1"/>
  <c r="P1053" s="1"/>
  <c r="O1054"/>
  <c r="Q1053"/>
  <c r="J1055"/>
  <c r="K1054"/>
  <c r="R1054" l="1"/>
  <c r="O1055"/>
  <c r="Q1054"/>
  <c r="L1054"/>
  <c r="M1054" s="1"/>
  <c r="J1056"/>
  <c r="K1055"/>
  <c r="N1054" l="1"/>
  <c r="P1054" s="1"/>
  <c r="R1055"/>
  <c r="K1056"/>
  <c r="J1057"/>
  <c r="Q1055"/>
  <c r="L1055"/>
  <c r="M1055" s="1"/>
  <c r="N1055" s="1"/>
  <c r="P1055" s="1"/>
  <c r="O1056"/>
  <c r="R1056" l="1"/>
  <c r="Q1056"/>
  <c r="L1056"/>
  <c r="M1056" s="1"/>
  <c r="O1057"/>
  <c r="J1058"/>
  <c r="K1057"/>
  <c r="N1056" l="1"/>
  <c r="P1056" s="1"/>
  <c r="L1057"/>
  <c r="M1057" s="1"/>
  <c r="N1057" s="1"/>
  <c r="P1057" s="1"/>
  <c r="O1058"/>
  <c r="Q1057"/>
  <c r="R1057"/>
  <c r="J1059"/>
  <c r="K1058"/>
  <c r="K1059" l="1"/>
  <c r="J1060"/>
  <c r="R1058"/>
  <c r="O1059"/>
  <c r="Q1058"/>
  <c r="L1058"/>
  <c r="M1058" s="1"/>
  <c r="N1058" s="1"/>
  <c r="P1058" s="1"/>
  <c r="K1060" l="1"/>
  <c r="J1061"/>
  <c r="Q1059"/>
  <c r="L1059"/>
  <c r="M1059" s="1"/>
  <c r="N1059" s="1"/>
  <c r="P1059" s="1"/>
  <c r="O1060"/>
  <c r="R1059"/>
  <c r="R1060" l="1"/>
  <c r="K1061"/>
  <c r="J1062"/>
  <c r="L1060"/>
  <c r="M1060" s="1"/>
  <c r="N1060" s="1"/>
  <c r="P1060" s="1"/>
  <c r="O1061"/>
  <c r="Q1060"/>
  <c r="Q1061" l="1"/>
  <c r="L1061"/>
  <c r="M1061" s="1"/>
  <c r="N1061" s="1"/>
  <c r="P1061" s="1"/>
  <c r="O1062"/>
  <c r="K1062"/>
  <c r="J1063"/>
  <c r="R1061"/>
  <c r="R1062" l="1"/>
  <c r="K1063"/>
  <c r="J1064"/>
  <c r="O1063"/>
  <c r="L1062"/>
  <c r="M1062" s="1"/>
  <c r="N1062" s="1"/>
  <c r="P1062" s="1"/>
  <c r="Q1062"/>
  <c r="K1064" l="1"/>
  <c r="J1065"/>
  <c r="L1063"/>
  <c r="M1063" s="1"/>
  <c r="N1063" s="1"/>
  <c r="P1063" s="1"/>
  <c r="O1064"/>
  <c r="Q1063"/>
  <c r="R1063"/>
  <c r="J1066" l="1"/>
  <c r="K1065"/>
  <c r="Q1064"/>
  <c r="L1064"/>
  <c r="M1064" s="1"/>
  <c r="N1064" s="1"/>
  <c r="P1064" s="1"/>
  <c r="O1065"/>
  <c r="R1064"/>
  <c r="R1065" l="1"/>
  <c r="J1067"/>
  <c r="K1066"/>
  <c r="Q1065"/>
  <c r="L1065"/>
  <c r="M1065" s="1"/>
  <c r="N1065" s="1"/>
  <c r="P1065" s="1"/>
  <c r="O1066"/>
  <c r="R1066" l="1"/>
  <c r="K1067"/>
  <c r="J1068"/>
  <c r="O1067"/>
  <c r="L1066"/>
  <c r="M1066" s="1"/>
  <c r="N1066" s="1"/>
  <c r="P1066" s="1"/>
  <c r="Q1066"/>
  <c r="Q1067" l="1"/>
  <c r="L1067"/>
  <c r="M1067" s="1"/>
  <c r="N1067" s="1"/>
  <c r="P1067" s="1"/>
  <c r="O1068"/>
  <c r="K1068"/>
  <c r="J1069"/>
  <c r="R1067"/>
  <c r="K1069" l="1"/>
  <c r="J1070"/>
  <c r="L1068"/>
  <c r="M1068" s="1"/>
  <c r="N1068" s="1"/>
  <c r="P1068" s="1"/>
  <c r="O1069"/>
  <c r="Q1068"/>
  <c r="R1068"/>
  <c r="R1069" l="1"/>
  <c r="Q1069"/>
  <c r="L1069"/>
  <c r="M1069" s="1"/>
  <c r="N1069" s="1"/>
  <c r="P1069" s="1"/>
  <c r="O1070"/>
  <c r="K1070"/>
  <c r="J1071"/>
  <c r="J1072" l="1"/>
  <c r="K1071"/>
  <c r="L1070"/>
  <c r="M1070" s="1"/>
  <c r="N1070" s="1"/>
  <c r="P1070" s="1"/>
  <c r="O1071"/>
  <c r="Q1070"/>
  <c r="R1070"/>
  <c r="O1072" l="1"/>
  <c r="Q1071"/>
  <c r="L1071"/>
  <c r="M1071" s="1"/>
  <c r="N1071" s="1"/>
  <c r="P1071" s="1"/>
  <c r="K1072"/>
  <c r="J1073"/>
  <c r="R1071"/>
  <c r="R1072" l="1"/>
  <c r="J1074"/>
  <c r="K1073"/>
  <c r="O1073"/>
  <c r="Q1072"/>
  <c r="L1072"/>
  <c r="M1072" s="1"/>
  <c r="N1072" s="1"/>
  <c r="P1072" s="1"/>
  <c r="J1075" l="1"/>
  <c r="K1074"/>
  <c r="R1073"/>
  <c r="Q1073"/>
  <c r="O1074"/>
  <c r="L1073"/>
  <c r="M1073" s="1"/>
  <c r="N1073" s="1"/>
  <c r="P1073" s="1"/>
  <c r="R1074" l="1"/>
  <c r="J1076"/>
  <c r="K1075"/>
  <c r="Q1074"/>
  <c r="L1074"/>
  <c r="M1074" s="1"/>
  <c r="N1074" s="1"/>
  <c r="P1074" s="1"/>
  <c r="O1075"/>
  <c r="R1075" l="1"/>
  <c r="K1076"/>
  <c r="J1077"/>
  <c r="O1076"/>
  <c r="Q1075"/>
  <c r="L1075"/>
  <c r="M1075" s="1"/>
  <c r="N1075" s="1"/>
  <c r="P1075" s="1"/>
  <c r="Q1076" l="1"/>
  <c r="L1076"/>
  <c r="M1076" s="1"/>
  <c r="N1076" s="1"/>
  <c r="P1076" s="1"/>
  <c r="O1077"/>
  <c r="R1076"/>
  <c r="J1078"/>
  <c r="K1077"/>
  <c r="J1079" l="1"/>
  <c r="K1078"/>
  <c r="L1077"/>
  <c r="M1077" s="1"/>
  <c r="N1077" s="1"/>
  <c r="P1077" s="1"/>
  <c r="O1078"/>
  <c r="Q1077"/>
  <c r="R1077"/>
  <c r="K1079" l="1"/>
  <c r="J1080"/>
  <c r="O1079"/>
  <c r="Q1078"/>
  <c r="L1078"/>
  <c r="M1078" s="1"/>
  <c r="R1078"/>
  <c r="N1078" l="1"/>
  <c r="P1078" s="1"/>
  <c r="L1079"/>
  <c r="M1079" s="1"/>
  <c r="N1079" s="1"/>
  <c r="P1079" s="1"/>
  <c r="O1080"/>
  <c r="Q1079"/>
  <c r="K1080"/>
  <c r="J1081"/>
  <c r="R1079"/>
  <c r="R1080" l="1"/>
  <c r="J1082"/>
  <c r="K1081"/>
  <c r="O1081"/>
  <c r="Q1080"/>
  <c r="L1080"/>
  <c r="M1080" s="1"/>
  <c r="N1080" l="1"/>
  <c r="P1080" s="1"/>
  <c r="J1083"/>
  <c r="K1082"/>
  <c r="O1082"/>
  <c r="Q1081"/>
  <c r="L1081"/>
  <c r="M1081" s="1"/>
  <c r="N1081" s="1"/>
  <c r="P1081" s="1"/>
  <c r="R1081"/>
  <c r="O1083" l="1"/>
  <c r="L1082"/>
  <c r="M1082" s="1"/>
  <c r="Q1082"/>
  <c r="R1082"/>
  <c r="J1084"/>
  <c r="K1083"/>
  <c r="N1082" l="1"/>
  <c r="P1082" s="1"/>
  <c r="R1083"/>
  <c r="K1084"/>
  <c r="J1085"/>
  <c r="Q1083"/>
  <c r="L1083"/>
  <c r="M1083" s="1"/>
  <c r="N1083" s="1"/>
  <c r="P1083" s="1"/>
  <c r="O1084"/>
  <c r="R1084" l="1"/>
  <c r="O1085"/>
  <c r="Q1084"/>
  <c r="L1084"/>
  <c r="M1084" s="1"/>
  <c r="J1086"/>
  <c r="K1085"/>
  <c r="N1084" l="1"/>
  <c r="P1084" s="1"/>
  <c r="Q1085"/>
  <c r="L1085"/>
  <c r="M1085" s="1"/>
  <c r="N1085" s="1"/>
  <c r="P1085" s="1"/>
  <c r="O1086"/>
  <c r="R1085"/>
  <c r="J1087"/>
  <c r="K1086"/>
  <c r="K1087" l="1"/>
  <c r="J1088"/>
  <c r="R1086"/>
  <c r="O1087"/>
  <c r="Q1086"/>
  <c r="L1086"/>
  <c r="M1086" s="1"/>
  <c r="N1086" l="1"/>
  <c r="P1086" s="1"/>
  <c r="L1087"/>
  <c r="M1087" s="1"/>
  <c r="N1087" s="1"/>
  <c r="P1087" s="1"/>
  <c r="O1088"/>
  <c r="Q1087"/>
  <c r="K1088"/>
  <c r="J1089"/>
  <c r="R1087"/>
  <c r="R1088" l="1"/>
  <c r="K1089"/>
  <c r="J1090"/>
  <c r="L1088"/>
  <c r="M1088" s="1"/>
  <c r="N1088" s="1"/>
  <c r="P1088" s="1"/>
  <c r="O1089"/>
  <c r="Q1088"/>
  <c r="L1089" l="1"/>
  <c r="M1089" s="1"/>
  <c r="N1089" s="1"/>
  <c r="P1089" s="1"/>
  <c r="O1090"/>
  <c r="Q1089"/>
  <c r="J1091"/>
  <c r="K1090"/>
  <c r="R1089"/>
  <c r="R1090" l="1"/>
  <c r="O1091"/>
  <c r="L1090"/>
  <c r="M1090" s="1"/>
  <c r="N1090" s="1"/>
  <c r="P1090" s="1"/>
  <c r="Q1090"/>
  <c r="K1091"/>
  <c r="J1092"/>
  <c r="L1091" l="1"/>
  <c r="M1091" s="1"/>
  <c r="N1091" s="1"/>
  <c r="P1091" s="1"/>
  <c r="Q1091"/>
  <c r="O1092"/>
  <c r="K1092"/>
  <c r="J1093"/>
  <c r="R1091"/>
  <c r="R1092" l="1"/>
  <c r="K1093"/>
  <c r="J1094"/>
  <c r="L1092"/>
  <c r="M1092" s="1"/>
  <c r="N1092" s="1"/>
  <c r="P1092" s="1"/>
  <c r="O1093"/>
  <c r="Q1092"/>
  <c r="K1094" l="1"/>
  <c r="J1095"/>
  <c r="Q1093"/>
  <c r="L1093"/>
  <c r="M1093" s="1"/>
  <c r="N1093" s="1"/>
  <c r="P1093" s="1"/>
  <c r="O1094"/>
  <c r="R1093"/>
  <c r="R1094" l="1"/>
  <c r="J1096"/>
  <c r="K1095"/>
  <c r="O1095"/>
  <c r="Q1094"/>
  <c r="L1094"/>
  <c r="M1094" s="1"/>
  <c r="N1094" s="1"/>
  <c r="P1094" s="1"/>
  <c r="O1096" l="1"/>
  <c r="Q1095"/>
  <c r="L1095"/>
  <c r="M1095" s="1"/>
  <c r="N1095" s="1"/>
  <c r="P1095" s="1"/>
  <c r="R1095"/>
  <c r="K1096"/>
  <c r="J1097"/>
  <c r="J1098" l="1"/>
  <c r="K1097"/>
  <c r="L1096"/>
  <c r="M1096" s="1"/>
  <c r="N1096" s="1"/>
  <c r="P1096" s="1"/>
  <c r="O1097"/>
  <c r="Q1096"/>
  <c r="R1096"/>
  <c r="K1098" l="1"/>
  <c r="J1099"/>
  <c r="L1097"/>
  <c r="M1097" s="1"/>
  <c r="N1097" s="1"/>
  <c r="P1097" s="1"/>
  <c r="O1098"/>
  <c r="Q1097"/>
  <c r="R1097"/>
  <c r="J1100" l="1"/>
  <c r="K1099"/>
  <c r="O1099"/>
  <c r="Q1098"/>
  <c r="L1098"/>
  <c r="M1098" s="1"/>
  <c r="N1098" s="1"/>
  <c r="P1098" s="1"/>
  <c r="R1098"/>
  <c r="Q1099" l="1"/>
  <c r="L1099"/>
  <c r="M1099" s="1"/>
  <c r="N1099" s="1"/>
  <c r="P1099" s="1"/>
  <c r="O1100"/>
  <c r="R1099"/>
  <c r="K1100"/>
  <c r="J1101"/>
  <c r="R1100" l="1"/>
  <c r="Q1100"/>
  <c r="L1100"/>
  <c r="M1100" s="1"/>
  <c r="N1100" s="1"/>
  <c r="P1100" s="1"/>
  <c r="O1101"/>
  <c r="J1102"/>
  <c r="K1101"/>
  <c r="J1103" l="1"/>
  <c r="K1102"/>
  <c r="L1101"/>
  <c r="M1101" s="1"/>
  <c r="N1101" s="1"/>
  <c r="P1101" s="1"/>
  <c r="O1102"/>
  <c r="Q1101"/>
  <c r="R1101"/>
  <c r="O1103" l="1"/>
  <c r="Q1102"/>
  <c r="L1102"/>
  <c r="M1102" s="1"/>
  <c r="N1102" s="1"/>
  <c r="P1102" s="1"/>
  <c r="J1104"/>
  <c r="K1103"/>
  <c r="R1102"/>
  <c r="R1103" l="1"/>
  <c r="Q1103"/>
  <c r="L1103"/>
  <c r="M1103" s="1"/>
  <c r="N1103" s="1"/>
  <c r="P1103" s="1"/>
  <c r="O1104"/>
  <c r="K1104"/>
  <c r="J1105"/>
  <c r="R1104" l="1"/>
  <c r="K1105"/>
  <c r="J1106"/>
  <c r="L1104"/>
  <c r="M1104" s="1"/>
  <c r="N1104" s="1"/>
  <c r="P1104" s="1"/>
  <c r="O1105"/>
  <c r="Q1104"/>
  <c r="J1107" l="1"/>
  <c r="K1106"/>
  <c r="O1106"/>
  <c r="L1105"/>
  <c r="M1105" s="1"/>
  <c r="N1105" s="1"/>
  <c r="P1105" s="1"/>
  <c r="Q1105"/>
  <c r="R1105"/>
  <c r="R1106" l="1"/>
  <c r="J1108"/>
  <c r="K1107"/>
  <c r="Q1106"/>
  <c r="L1106"/>
  <c r="M1106" s="1"/>
  <c r="N1106" s="1"/>
  <c r="P1106" s="1"/>
  <c r="O1107"/>
  <c r="R1107" l="1"/>
  <c r="L1107"/>
  <c r="M1107" s="1"/>
  <c r="N1107" s="1"/>
  <c r="P1107" s="1"/>
  <c r="O1108"/>
  <c r="Q1107"/>
  <c r="K1108"/>
  <c r="J1109"/>
  <c r="R1108" l="1"/>
  <c r="J1110"/>
  <c r="K1109"/>
  <c r="O1109"/>
  <c r="Q1108"/>
  <c r="L1108"/>
  <c r="M1108" s="1"/>
  <c r="N1108" s="1"/>
  <c r="P1108" s="1"/>
  <c r="R1109" l="1"/>
  <c r="J1111"/>
  <c r="K1110"/>
  <c r="Q1109"/>
  <c r="L1109"/>
  <c r="M1109" s="1"/>
  <c r="O1110"/>
  <c r="N1109" l="1"/>
  <c r="P1109" s="1"/>
  <c r="R1110"/>
  <c r="J1112"/>
  <c r="K1111"/>
  <c r="L1110"/>
  <c r="M1110" s="1"/>
  <c r="N1110" s="1"/>
  <c r="P1110" s="1"/>
  <c r="Q1110"/>
  <c r="O1111"/>
  <c r="R1111" l="1"/>
  <c r="J1113"/>
  <c r="K1112"/>
  <c r="O1112"/>
  <c r="Q1111"/>
  <c r="L1111"/>
  <c r="M1111" s="1"/>
  <c r="N1111" l="1"/>
  <c r="P1111" s="1"/>
  <c r="J1114"/>
  <c r="K1113"/>
  <c r="R1112"/>
  <c r="L1112"/>
  <c r="M1112" s="1"/>
  <c r="N1112" s="1"/>
  <c r="P1112" s="1"/>
  <c r="O1113"/>
  <c r="Q1112"/>
  <c r="R1113" l="1"/>
  <c r="J1115"/>
  <c r="K1114"/>
  <c r="Q1113"/>
  <c r="L1113"/>
  <c r="M1113" s="1"/>
  <c r="O1114"/>
  <c r="N1113" l="1"/>
  <c r="P1113" s="1"/>
  <c r="R1114"/>
  <c r="J1116"/>
  <c r="K1115"/>
  <c r="L1114"/>
  <c r="M1114" s="1"/>
  <c r="N1114" s="1"/>
  <c r="P1114" s="1"/>
  <c r="O1115"/>
  <c r="Q1114"/>
  <c r="K1116" l="1"/>
  <c r="J1117"/>
  <c r="O1116"/>
  <c r="Q1115"/>
  <c r="L1115"/>
  <c r="M1115" s="1"/>
  <c r="R1115"/>
  <c r="N1115" l="1"/>
  <c r="P1115" s="1"/>
  <c r="O1117"/>
  <c r="Q1116"/>
  <c r="L1116"/>
  <c r="M1116" s="1"/>
  <c r="N1116" s="1"/>
  <c r="P1116" s="1"/>
  <c r="R1116"/>
  <c r="J1118"/>
  <c r="K1117"/>
  <c r="R1117" l="1"/>
  <c r="K1118"/>
  <c r="J1119"/>
  <c r="L1117"/>
  <c r="M1117" s="1"/>
  <c r="Q1117"/>
  <c r="O1118"/>
  <c r="N1117" l="1"/>
  <c r="P1117" s="1"/>
  <c r="R1118"/>
  <c r="O1119"/>
  <c r="Q1118"/>
  <c r="L1118"/>
  <c r="M1118" s="1"/>
  <c r="N1118" s="1"/>
  <c r="P1118" s="1"/>
  <c r="K1119"/>
  <c r="J1120"/>
  <c r="R1119" l="1"/>
  <c r="K1120"/>
  <c r="J1121"/>
  <c r="L1119"/>
  <c r="M1119" s="1"/>
  <c r="N1119" s="1"/>
  <c r="P1119" s="1"/>
  <c r="O1120"/>
  <c r="Q1119"/>
  <c r="L1120" l="1"/>
  <c r="M1120" s="1"/>
  <c r="N1120" s="1"/>
  <c r="P1120" s="1"/>
  <c r="O1121"/>
  <c r="Q1120"/>
  <c r="K1121"/>
  <c r="J1122"/>
  <c r="R1120"/>
  <c r="R1121" l="1"/>
  <c r="K1122"/>
  <c r="J1123"/>
  <c r="Q1121"/>
  <c r="L1121"/>
  <c r="M1121" s="1"/>
  <c r="N1121" s="1"/>
  <c r="P1121" s="1"/>
  <c r="O1122"/>
  <c r="R1122" l="1"/>
  <c r="Q1122"/>
  <c r="L1122"/>
  <c r="M1122" s="1"/>
  <c r="N1122" s="1"/>
  <c r="P1122" s="1"/>
  <c r="O1123"/>
  <c r="J1124"/>
  <c r="K1123"/>
  <c r="L1123" l="1"/>
  <c r="M1123" s="1"/>
  <c r="N1123" s="1"/>
  <c r="P1123" s="1"/>
  <c r="O1124"/>
  <c r="Q1123"/>
  <c r="R1123"/>
  <c r="K1124"/>
  <c r="J1125"/>
  <c r="J1126" l="1"/>
  <c r="K1125"/>
  <c r="L1124"/>
  <c r="M1124" s="1"/>
  <c r="N1124" s="1"/>
  <c r="P1124" s="1"/>
  <c r="O1125"/>
  <c r="Q1124"/>
  <c r="R1124"/>
  <c r="Q1125" l="1"/>
  <c r="O1126"/>
  <c r="L1125"/>
  <c r="M1125" s="1"/>
  <c r="N1125" s="1"/>
  <c r="P1125" s="1"/>
  <c r="K1126"/>
  <c r="J1127"/>
  <c r="R1125"/>
  <c r="R1126" l="1"/>
  <c r="K1127"/>
  <c r="J1128"/>
  <c r="O1127"/>
  <c r="Q1126"/>
  <c r="L1126"/>
  <c r="M1126" s="1"/>
  <c r="N1126" s="1"/>
  <c r="P1126" s="1"/>
  <c r="K1128" l="1"/>
  <c r="J1129"/>
  <c r="R1127"/>
  <c r="L1127"/>
  <c r="M1127" s="1"/>
  <c r="N1127" s="1"/>
  <c r="P1127" s="1"/>
  <c r="O1128"/>
  <c r="Q1127"/>
  <c r="R1128" l="1"/>
  <c r="J1130"/>
  <c r="K1129"/>
  <c r="O1129"/>
  <c r="Q1128"/>
  <c r="L1128"/>
  <c r="M1128" s="1"/>
  <c r="N1128" s="1"/>
  <c r="P1128" s="1"/>
  <c r="O1130" l="1"/>
  <c r="Q1129"/>
  <c r="L1129"/>
  <c r="M1129" s="1"/>
  <c r="N1129" s="1"/>
  <c r="P1129" s="1"/>
  <c r="R1129"/>
  <c r="J1131"/>
  <c r="K1130"/>
  <c r="R1130" l="1"/>
  <c r="Q1130"/>
  <c r="O1131"/>
  <c r="L1130"/>
  <c r="M1130" s="1"/>
  <c r="N1130" s="1"/>
  <c r="P1130" s="1"/>
  <c r="J1132"/>
  <c r="K1131"/>
  <c r="R1131" l="1"/>
  <c r="O1132"/>
  <c r="Q1131"/>
  <c r="L1131"/>
  <c r="M1131" s="1"/>
  <c r="N1131" s="1"/>
  <c r="P1131" s="1"/>
  <c r="K1132"/>
  <c r="J1133"/>
  <c r="L1132" l="1"/>
  <c r="M1132" s="1"/>
  <c r="N1132" s="1"/>
  <c r="P1132" s="1"/>
  <c r="O1133"/>
  <c r="Q1132"/>
  <c r="R1132"/>
  <c r="J1134"/>
  <c r="K1133"/>
  <c r="R1133" l="1"/>
  <c r="J1135"/>
  <c r="K1134"/>
  <c r="Q1133"/>
  <c r="L1133"/>
  <c r="M1133" s="1"/>
  <c r="N1133" s="1"/>
  <c r="P1133" s="1"/>
  <c r="O1134"/>
  <c r="R1134" l="1"/>
  <c r="O1135"/>
  <c r="Q1134"/>
  <c r="L1134"/>
  <c r="M1134" s="1"/>
  <c r="N1134" s="1"/>
  <c r="P1134" s="1"/>
  <c r="J1136"/>
  <c r="K1135"/>
  <c r="R1135" l="1"/>
  <c r="O1136"/>
  <c r="Q1135"/>
  <c r="L1135"/>
  <c r="M1135" s="1"/>
  <c r="N1135" s="1"/>
  <c r="P1135" s="1"/>
  <c r="K1136"/>
  <c r="J1137"/>
  <c r="R1136" l="1"/>
  <c r="J1138"/>
  <c r="K1137"/>
  <c r="Q1136"/>
  <c r="L1136"/>
  <c r="M1136" s="1"/>
  <c r="N1136" s="1"/>
  <c r="P1136" s="1"/>
  <c r="O1137"/>
  <c r="R1137" l="1"/>
  <c r="L1137"/>
  <c r="M1137" s="1"/>
  <c r="N1137" s="1"/>
  <c r="P1137" s="1"/>
  <c r="O1138"/>
  <c r="Q1137"/>
  <c r="J1139"/>
  <c r="K1138"/>
  <c r="R1138" l="1"/>
  <c r="O1139"/>
  <c r="Q1138"/>
  <c r="L1138"/>
  <c r="M1138" s="1"/>
  <c r="N1138" s="1"/>
  <c r="P1138" s="1"/>
  <c r="J1140"/>
  <c r="K1139"/>
  <c r="R1139" l="1"/>
  <c r="L1139"/>
  <c r="M1139" s="1"/>
  <c r="N1139" s="1"/>
  <c r="P1139" s="1"/>
  <c r="O1140"/>
  <c r="Q1139"/>
  <c r="K1140"/>
  <c r="J1141"/>
  <c r="R1140" l="1"/>
  <c r="J1142"/>
  <c r="K1141"/>
  <c r="O1141"/>
  <c r="Q1140"/>
  <c r="L1140"/>
  <c r="M1140" s="1"/>
  <c r="N1140" l="1"/>
  <c r="P1140" s="1"/>
  <c r="Q1141"/>
  <c r="L1141"/>
  <c r="M1141" s="1"/>
  <c r="N1141" s="1"/>
  <c r="P1141" s="1"/>
  <c r="O1142"/>
  <c r="R1141"/>
  <c r="J1143"/>
  <c r="K1142"/>
  <c r="J1144" l="1"/>
  <c r="K1143"/>
  <c r="R1142"/>
  <c r="Q1142"/>
  <c r="L1142"/>
  <c r="M1142" s="1"/>
  <c r="O1143"/>
  <c r="N1142" l="1"/>
  <c r="P1142" s="1"/>
  <c r="R1143"/>
  <c r="Q1143"/>
  <c r="L1143"/>
  <c r="M1143" s="1"/>
  <c r="N1143" s="1"/>
  <c r="P1143" s="1"/>
  <c r="O1144"/>
  <c r="K1144"/>
  <c r="J1145"/>
  <c r="R1144" l="1"/>
  <c r="J1146"/>
  <c r="K1145"/>
  <c r="L1144"/>
  <c r="M1144" s="1"/>
  <c r="O1145"/>
  <c r="Q1144"/>
  <c r="N1144" l="1"/>
  <c r="P1144" s="1"/>
  <c r="J1147"/>
  <c r="K1146"/>
  <c r="Q1145"/>
  <c r="L1145"/>
  <c r="M1145" s="1"/>
  <c r="N1145" s="1"/>
  <c r="P1145" s="1"/>
  <c r="O1146"/>
  <c r="R1145"/>
  <c r="R1146" l="1"/>
  <c r="J1148"/>
  <c r="K1147"/>
  <c r="Q1146"/>
  <c r="L1146"/>
  <c r="M1146" s="1"/>
  <c r="O1147"/>
  <c r="N1146" l="1"/>
  <c r="P1146" s="1"/>
  <c r="R1147"/>
  <c r="K1148"/>
  <c r="J1149"/>
  <c r="Q1147"/>
  <c r="O1148"/>
  <c r="L1147"/>
  <c r="M1147" s="1"/>
  <c r="N1147" s="1"/>
  <c r="P1147" s="1"/>
  <c r="R1148" l="1"/>
  <c r="Q1148"/>
  <c r="L1148"/>
  <c r="M1148" s="1"/>
  <c r="O1149"/>
  <c r="J1150"/>
  <c r="K1149"/>
  <c r="N1148" l="1"/>
  <c r="P1148" s="1"/>
  <c r="J1151"/>
  <c r="K1150"/>
  <c r="L1149"/>
  <c r="M1149" s="1"/>
  <c r="N1149" s="1"/>
  <c r="P1149" s="1"/>
  <c r="O1150"/>
  <c r="Q1149"/>
  <c r="R1149"/>
  <c r="R1150" l="1"/>
  <c r="J1152"/>
  <c r="K1151"/>
  <c r="O1151"/>
  <c r="Q1150"/>
  <c r="L1150"/>
  <c r="M1150" s="1"/>
  <c r="N1150" s="1"/>
  <c r="P1150" s="1"/>
  <c r="K1152" l="1"/>
  <c r="J1153"/>
  <c r="Q1151"/>
  <c r="L1151"/>
  <c r="M1151" s="1"/>
  <c r="N1151" s="1"/>
  <c r="P1151" s="1"/>
  <c r="O1152"/>
  <c r="R1151"/>
  <c r="R1152" l="1"/>
  <c r="Q1152"/>
  <c r="L1152"/>
  <c r="M1152" s="1"/>
  <c r="N1152" s="1"/>
  <c r="P1152" s="1"/>
  <c r="O1153"/>
  <c r="J1154"/>
  <c r="K1153"/>
  <c r="Q1153" l="1"/>
  <c r="L1153"/>
  <c r="M1153" s="1"/>
  <c r="N1153" s="1"/>
  <c r="P1153" s="1"/>
  <c r="O1154"/>
  <c r="J1155"/>
  <c r="K1154"/>
  <c r="R1153"/>
  <c r="R1154" l="1"/>
  <c r="O1155"/>
  <c r="Q1154"/>
  <c r="L1154"/>
  <c r="M1154" s="1"/>
  <c r="N1154" s="1"/>
  <c r="P1154" s="1"/>
  <c r="K1155"/>
  <c r="J1156"/>
  <c r="L1155" l="1"/>
  <c r="M1155" s="1"/>
  <c r="N1155" s="1"/>
  <c r="P1155" s="1"/>
  <c r="O1156"/>
  <c r="Q1155"/>
  <c r="R1155"/>
  <c r="K1156"/>
  <c r="J1157"/>
  <c r="O1157" l="1"/>
  <c r="Q1156"/>
  <c r="L1156"/>
  <c r="M1156" s="1"/>
  <c r="N1156" s="1"/>
  <c r="P1156" s="1"/>
  <c r="R1156"/>
  <c r="J1158"/>
  <c r="K1157"/>
  <c r="R1157" l="1"/>
  <c r="J1159"/>
  <c r="K1158"/>
  <c r="Q1157"/>
  <c r="L1157"/>
  <c r="M1157" s="1"/>
  <c r="N1157" s="1"/>
  <c r="P1157" s="1"/>
  <c r="O1158"/>
  <c r="R1158" l="1"/>
  <c r="J1160"/>
  <c r="K1159"/>
  <c r="O1159"/>
  <c r="Q1158"/>
  <c r="L1158"/>
  <c r="M1158" s="1"/>
  <c r="N1158" s="1"/>
  <c r="P1158" s="1"/>
  <c r="K1160" l="1"/>
  <c r="J1161"/>
  <c r="Q1159"/>
  <c r="L1159"/>
  <c r="M1159" s="1"/>
  <c r="N1159" s="1"/>
  <c r="P1159" s="1"/>
  <c r="O1160"/>
  <c r="R1159"/>
  <c r="R1160" l="1"/>
  <c r="L1160"/>
  <c r="M1160" s="1"/>
  <c r="N1160" s="1"/>
  <c r="P1160" s="1"/>
  <c r="O1161"/>
  <c r="Q1160"/>
  <c r="J1162"/>
  <c r="K1161"/>
  <c r="Q1161" l="1"/>
  <c r="L1161"/>
  <c r="M1161" s="1"/>
  <c r="N1161" s="1"/>
  <c r="P1161" s="1"/>
  <c r="O1162"/>
  <c r="R1161"/>
  <c r="J1163"/>
  <c r="K1162"/>
  <c r="K1163" l="1"/>
  <c r="J1164"/>
  <c r="O1163"/>
  <c r="L1162"/>
  <c r="M1162" s="1"/>
  <c r="N1162" s="1"/>
  <c r="P1162" s="1"/>
  <c r="Q1162"/>
  <c r="R1162"/>
  <c r="R1163" l="1"/>
  <c r="L1163"/>
  <c r="M1163" s="1"/>
  <c r="N1163" s="1"/>
  <c r="P1163" s="1"/>
  <c r="O1164"/>
  <c r="Q1163"/>
  <c r="K1164"/>
  <c r="J1165"/>
  <c r="R1164" l="1"/>
  <c r="K1165"/>
  <c r="J1166"/>
  <c r="L1164"/>
  <c r="M1164" s="1"/>
  <c r="N1164" s="1"/>
  <c r="P1164" s="1"/>
  <c r="O1165"/>
  <c r="Q1164"/>
  <c r="Q1165" l="1"/>
  <c r="L1165"/>
  <c r="M1165" s="1"/>
  <c r="N1165" s="1"/>
  <c r="P1165" s="1"/>
  <c r="O1166"/>
  <c r="J1167"/>
  <c r="K1166"/>
  <c r="R1165"/>
  <c r="L1166" l="1"/>
  <c r="M1166" s="1"/>
  <c r="N1166" s="1"/>
  <c r="P1166" s="1"/>
  <c r="O1167"/>
  <c r="Q1166"/>
  <c r="R1166"/>
  <c r="J1168"/>
  <c r="K1167"/>
  <c r="K1168" l="1"/>
  <c r="J1169"/>
  <c r="R1167"/>
  <c r="Q1167"/>
  <c r="L1167"/>
  <c r="M1167" s="1"/>
  <c r="N1167" s="1"/>
  <c r="P1167" s="1"/>
  <c r="O1168"/>
  <c r="R1168" l="1"/>
  <c r="L1168"/>
  <c r="M1168" s="1"/>
  <c r="N1168" s="1"/>
  <c r="P1168" s="1"/>
  <c r="O1169"/>
  <c r="Q1168"/>
  <c r="K1169"/>
  <c r="J1170"/>
  <c r="R1169" l="1"/>
  <c r="K1170"/>
  <c r="J1171"/>
  <c r="Q1169"/>
  <c r="L1169"/>
  <c r="M1169" s="1"/>
  <c r="O1170"/>
  <c r="N1169" l="1"/>
  <c r="P1169" s="1"/>
  <c r="R1170"/>
  <c r="L1170"/>
  <c r="M1170" s="1"/>
  <c r="N1170" s="1"/>
  <c r="P1170" s="1"/>
  <c r="O1171"/>
  <c r="Q1170"/>
  <c r="J1172"/>
  <c r="K1171"/>
  <c r="R1171" l="1"/>
  <c r="O1172"/>
  <c r="Q1171"/>
  <c r="L1171"/>
  <c r="M1171" s="1"/>
  <c r="J1173"/>
  <c r="K1172"/>
  <c r="N1171" l="1"/>
  <c r="P1171" s="1"/>
  <c r="R1172"/>
  <c r="J1174"/>
  <c r="K1173"/>
  <c r="L1172"/>
  <c r="M1172" s="1"/>
  <c r="N1172" s="1"/>
  <c r="P1172" s="1"/>
  <c r="O1173"/>
  <c r="Q1172"/>
  <c r="K1174" l="1"/>
  <c r="J1175"/>
  <c r="L1173"/>
  <c r="M1173" s="1"/>
  <c r="O1174"/>
  <c r="Q1173"/>
  <c r="R1173"/>
  <c r="N1173" l="1"/>
  <c r="P1173" s="1"/>
  <c r="L1174"/>
  <c r="M1174" s="1"/>
  <c r="N1174" s="1"/>
  <c r="P1174" s="1"/>
  <c r="O1175"/>
  <c r="Q1174"/>
  <c r="J1176"/>
  <c r="K1175"/>
  <c r="R1174"/>
  <c r="L1175" l="1"/>
  <c r="M1175" s="1"/>
  <c r="O1176"/>
  <c r="Q1175"/>
  <c r="K1176"/>
  <c r="J1177"/>
  <c r="R1175"/>
  <c r="N1175" l="1"/>
  <c r="P1175" s="1"/>
  <c r="R1176"/>
  <c r="J1178"/>
  <c r="K1177"/>
  <c r="O1177"/>
  <c r="Q1176"/>
  <c r="L1176"/>
  <c r="M1176" s="1"/>
  <c r="N1176" s="1"/>
  <c r="P1176" s="1"/>
  <c r="J1179" l="1"/>
  <c r="K1178"/>
  <c r="R1177"/>
  <c r="Q1177"/>
  <c r="L1177"/>
  <c r="M1177" s="1"/>
  <c r="O1178"/>
  <c r="R1178" s="1"/>
  <c r="N1177" l="1"/>
  <c r="P1177" s="1"/>
  <c r="K1179"/>
  <c r="J1180"/>
  <c r="Q1178"/>
  <c r="L1178"/>
  <c r="M1178" s="1"/>
  <c r="N1178" s="1"/>
  <c r="P1178" s="1"/>
  <c r="O1179"/>
  <c r="R1179" l="1"/>
  <c r="Q1179"/>
  <c r="O1180"/>
  <c r="L1179"/>
  <c r="M1179" s="1"/>
  <c r="N1179" s="1"/>
  <c r="P1179" s="1"/>
  <c r="J1181"/>
  <c r="K1180"/>
  <c r="R1180" l="1"/>
  <c r="L1180"/>
  <c r="M1180" s="1"/>
  <c r="N1180" s="1"/>
  <c r="P1180" s="1"/>
  <c r="O1181"/>
  <c r="Q1180"/>
  <c r="J1182"/>
  <c r="K1181"/>
  <c r="J1183" l="1"/>
  <c r="K1182"/>
  <c r="O1182"/>
  <c r="Q1181"/>
  <c r="L1181"/>
  <c r="M1181" s="1"/>
  <c r="N1181" s="1"/>
  <c r="P1181" s="1"/>
  <c r="R1181"/>
  <c r="K1183" l="1"/>
  <c r="J1184"/>
  <c r="R1182"/>
  <c r="O1183"/>
  <c r="L1182"/>
  <c r="M1182" s="1"/>
  <c r="N1182" s="1"/>
  <c r="P1182" s="1"/>
  <c r="Q1182"/>
  <c r="K1184" l="1"/>
  <c r="J1185"/>
  <c r="O1184"/>
  <c r="Q1183"/>
  <c r="L1183"/>
  <c r="M1183" s="1"/>
  <c r="N1183" s="1"/>
  <c r="P1183" s="1"/>
  <c r="R1183"/>
  <c r="Q1184" l="1"/>
  <c r="L1184"/>
  <c r="M1184" s="1"/>
  <c r="N1184" s="1"/>
  <c r="P1184" s="1"/>
  <c r="O1185"/>
  <c r="R1184"/>
  <c r="J1186"/>
  <c r="K1185"/>
  <c r="R1185" l="1"/>
  <c r="K1186"/>
  <c r="J1187"/>
  <c r="L1185"/>
  <c r="M1185" s="1"/>
  <c r="N1185" s="1"/>
  <c r="P1185" s="1"/>
  <c r="O1186"/>
  <c r="Q1185"/>
  <c r="R1186" l="1"/>
  <c r="O1187"/>
  <c r="Q1186"/>
  <c r="L1186"/>
  <c r="M1186" s="1"/>
  <c r="N1186" s="1"/>
  <c r="P1186" s="1"/>
  <c r="J1188"/>
  <c r="K1187"/>
  <c r="Q1187" l="1"/>
  <c r="L1187"/>
  <c r="M1187" s="1"/>
  <c r="N1187" s="1"/>
  <c r="P1187" s="1"/>
  <c r="O1188"/>
  <c r="R1187"/>
  <c r="K1188"/>
  <c r="J1189"/>
  <c r="Q1188" l="1"/>
  <c r="L1188"/>
  <c r="M1188" s="1"/>
  <c r="N1188" s="1"/>
  <c r="P1188" s="1"/>
  <c r="O1189"/>
  <c r="R1188"/>
  <c r="J1190"/>
  <c r="K1189"/>
  <c r="J1191" l="1"/>
  <c r="K1190"/>
  <c r="R1189"/>
  <c r="L1189"/>
  <c r="M1189" s="1"/>
  <c r="N1189" s="1"/>
  <c r="P1189" s="1"/>
  <c r="O1190"/>
  <c r="Q1189"/>
  <c r="R1190" l="1"/>
  <c r="O1191"/>
  <c r="Q1190"/>
  <c r="L1190"/>
  <c r="M1190" s="1"/>
  <c r="N1190" s="1"/>
  <c r="P1190" s="1"/>
  <c r="J1192"/>
  <c r="K1191"/>
  <c r="R1191" l="1"/>
  <c r="O1192"/>
  <c r="L1191"/>
  <c r="M1191" s="1"/>
  <c r="N1191" s="1"/>
  <c r="P1191" s="1"/>
  <c r="Q1191"/>
  <c r="K1192"/>
  <c r="J1193"/>
  <c r="R1192" l="1"/>
  <c r="J1194"/>
  <c r="K1193"/>
  <c r="O1193"/>
  <c r="L1192"/>
  <c r="M1192" s="1"/>
  <c r="N1192" s="1"/>
  <c r="P1192" s="1"/>
  <c r="Q1192"/>
  <c r="J1195" l="1"/>
  <c r="K1194"/>
  <c r="L1193"/>
  <c r="M1193" s="1"/>
  <c r="N1193" s="1"/>
  <c r="P1193" s="1"/>
  <c r="O1194"/>
  <c r="Q1193"/>
  <c r="R1193"/>
  <c r="J1196" l="1"/>
  <c r="K1195"/>
  <c r="O1195"/>
  <c r="Q1194"/>
  <c r="L1194"/>
  <c r="M1194" s="1"/>
  <c r="N1194" s="1"/>
  <c r="P1194" s="1"/>
  <c r="R1194"/>
  <c r="Q1195" l="1"/>
  <c r="L1195"/>
  <c r="M1195" s="1"/>
  <c r="N1195" s="1"/>
  <c r="P1195" s="1"/>
  <c r="O1196"/>
  <c r="R1195"/>
  <c r="K1196"/>
  <c r="J1197"/>
  <c r="R1196" l="1"/>
  <c r="Q1196"/>
  <c r="L1196"/>
  <c r="M1196" s="1"/>
  <c r="N1196" s="1"/>
  <c r="P1196" s="1"/>
  <c r="O1197"/>
  <c r="J1198"/>
  <c r="K1197"/>
  <c r="J1199" l="1"/>
  <c r="K1198"/>
  <c r="L1197"/>
  <c r="M1197" s="1"/>
  <c r="N1197" s="1"/>
  <c r="P1197" s="1"/>
  <c r="O1198"/>
  <c r="Q1197"/>
  <c r="R1197"/>
  <c r="K1199" l="1"/>
  <c r="J1200"/>
  <c r="O1199"/>
  <c r="Q1198"/>
  <c r="L1198"/>
  <c r="M1198" s="1"/>
  <c r="N1198" s="1"/>
  <c r="P1198" s="1"/>
  <c r="R1198"/>
  <c r="Q1199" l="1"/>
  <c r="L1199"/>
  <c r="M1199" s="1"/>
  <c r="N1199" s="1"/>
  <c r="P1199" s="1"/>
  <c r="O1200"/>
  <c r="R1199"/>
  <c r="K1200"/>
  <c r="J1201"/>
  <c r="L1200" l="1"/>
  <c r="M1200" s="1"/>
  <c r="Q1200"/>
  <c r="O1201"/>
  <c r="R1200"/>
  <c r="K1201"/>
  <c r="J1202"/>
  <c r="N1200" l="1"/>
  <c r="P1200" s="1"/>
  <c r="J1203"/>
  <c r="K1202"/>
  <c r="R1201"/>
  <c r="O1202"/>
  <c r="Q1201"/>
  <c r="L1201"/>
  <c r="M1201" s="1"/>
  <c r="N1201" s="1"/>
  <c r="P1201" s="1"/>
  <c r="J1204" l="1"/>
  <c r="K1203"/>
  <c r="Q1202"/>
  <c r="L1202"/>
  <c r="M1202" s="1"/>
  <c r="O1203"/>
  <c r="R1202"/>
  <c r="N1202" l="1"/>
  <c r="P1202" s="1"/>
  <c r="K1204"/>
  <c r="J1205"/>
  <c r="R1203"/>
  <c r="O1204"/>
  <c r="L1203"/>
  <c r="M1203" s="1"/>
  <c r="N1203" s="1"/>
  <c r="P1203" s="1"/>
  <c r="Q1203"/>
  <c r="L1204" l="1"/>
  <c r="M1204" s="1"/>
  <c r="Q1204"/>
  <c r="O1205"/>
  <c r="J1206"/>
  <c r="K1205"/>
  <c r="R1204"/>
  <c r="N1204" l="1"/>
  <c r="P1204" s="1"/>
  <c r="L1205"/>
  <c r="M1205" s="1"/>
  <c r="N1205" s="1"/>
  <c r="P1205" s="1"/>
  <c r="O1206"/>
  <c r="Q1205"/>
  <c r="R1205"/>
  <c r="K1206"/>
  <c r="J1207"/>
  <c r="O1207" l="1"/>
  <c r="Q1206"/>
  <c r="L1206"/>
  <c r="M1206" s="1"/>
  <c r="J1208"/>
  <c r="K1207"/>
  <c r="R1206"/>
  <c r="N1206" l="1"/>
  <c r="P1206" s="1"/>
  <c r="Q1207"/>
  <c r="L1207"/>
  <c r="M1207" s="1"/>
  <c r="N1207" s="1"/>
  <c r="P1207" s="1"/>
  <c r="O1208"/>
  <c r="K1208"/>
  <c r="J1209"/>
  <c r="R1207"/>
  <c r="R1208" l="1"/>
  <c r="J1210"/>
  <c r="K1209"/>
  <c r="Q1208"/>
  <c r="L1208"/>
  <c r="M1208" s="1"/>
  <c r="O1209"/>
  <c r="N1208" l="1"/>
  <c r="P1208" s="1"/>
  <c r="R1209"/>
  <c r="Q1209"/>
  <c r="L1209"/>
  <c r="M1209" s="1"/>
  <c r="N1209" s="1"/>
  <c r="P1209" s="1"/>
  <c r="O1210"/>
  <c r="J1211"/>
  <c r="K1210"/>
  <c r="O1211" l="1"/>
  <c r="Q1210"/>
  <c r="L1210"/>
  <c r="M1210" s="1"/>
  <c r="N1210" s="1"/>
  <c r="P1210" s="1"/>
  <c r="R1210"/>
  <c r="K1211"/>
  <c r="J1212"/>
  <c r="R1211" l="1"/>
  <c r="O1212"/>
  <c r="Q1211"/>
  <c r="L1211"/>
  <c r="M1211" s="1"/>
  <c r="N1211" s="1"/>
  <c r="P1211" s="1"/>
  <c r="K1212"/>
  <c r="J1213"/>
  <c r="R1212" l="1"/>
  <c r="J1214"/>
  <c r="K1213"/>
  <c r="L1212"/>
  <c r="M1212" s="1"/>
  <c r="N1212" s="1"/>
  <c r="P1212" s="1"/>
  <c r="O1213"/>
  <c r="Q1212"/>
  <c r="Q1213" l="1"/>
  <c r="L1213"/>
  <c r="M1213" s="1"/>
  <c r="N1213" s="1"/>
  <c r="P1213" s="1"/>
  <c r="O1214"/>
  <c r="J1215"/>
  <c r="K1214"/>
  <c r="R1213"/>
  <c r="O1215" l="1"/>
  <c r="Q1214"/>
  <c r="L1214"/>
  <c r="M1214" s="1"/>
  <c r="N1214" s="1"/>
  <c r="P1214" s="1"/>
  <c r="R1214"/>
  <c r="K1215"/>
  <c r="J1216"/>
  <c r="R1215" l="1"/>
  <c r="L1215"/>
  <c r="M1215" s="1"/>
  <c r="N1215" s="1"/>
  <c r="P1215" s="1"/>
  <c r="O1216"/>
  <c r="Q1215"/>
  <c r="K1216"/>
  <c r="J1217"/>
  <c r="R1216" l="1"/>
  <c r="J1218"/>
  <c r="K1217"/>
  <c r="O1217"/>
  <c r="Q1216"/>
  <c r="L1216"/>
  <c r="M1216" s="1"/>
  <c r="N1216" s="1"/>
  <c r="P1216" s="1"/>
  <c r="Q1217" l="1"/>
  <c r="L1217"/>
  <c r="M1217" s="1"/>
  <c r="N1217" s="1"/>
  <c r="P1217" s="1"/>
  <c r="O1218"/>
  <c r="K1218"/>
  <c r="J1219"/>
  <c r="R1217"/>
  <c r="R1218" l="1"/>
  <c r="J1220"/>
  <c r="K1219"/>
  <c r="L1218"/>
  <c r="M1218" s="1"/>
  <c r="N1218" s="1"/>
  <c r="P1218" s="1"/>
  <c r="O1219"/>
  <c r="Q1218"/>
  <c r="L1219" l="1"/>
  <c r="M1219" s="1"/>
  <c r="N1219" s="1"/>
  <c r="P1219" s="1"/>
  <c r="Q1219"/>
  <c r="O1220"/>
  <c r="K1220"/>
  <c r="J1221"/>
  <c r="R1219"/>
  <c r="R1220" l="1"/>
  <c r="J1222"/>
  <c r="K1221"/>
  <c r="Q1220"/>
  <c r="L1220"/>
  <c r="M1220" s="1"/>
  <c r="N1220" s="1"/>
  <c r="P1220" s="1"/>
  <c r="O1221"/>
  <c r="R1221" l="1"/>
  <c r="L1221"/>
  <c r="M1221" s="1"/>
  <c r="N1221" s="1"/>
  <c r="P1221" s="1"/>
  <c r="O1222"/>
  <c r="Q1221"/>
  <c r="J1223"/>
  <c r="K1222"/>
  <c r="R1222" l="1"/>
  <c r="Q1222"/>
  <c r="L1222"/>
  <c r="M1222" s="1"/>
  <c r="N1222" s="1"/>
  <c r="P1222" s="1"/>
  <c r="O1223"/>
  <c r="J1224"/>
  <c r="K1223"/>
  <c r="K1224" l="1"/>
  <c r="J1225"/>
  <c r="L1223"/>
  <c r="M1223" s="1"/>
  <c r="N1223" s="1"/>
  <c r="P1223" s="1"/>
  <c r="O1224"/>
  <c r="Q1223"/>
  <c r="R1223"/>
  <c r="K1225" l="1"/>
  <c r="J1226"/>
  <c r="L1224"/>
  <c r="M1224" s="1"/>
  <c r="N1224" s="1"/>
  <c r="P1224" s="1"/>
  <c r="O1225"/>
  <c r="Q1224"/>
  <c r="R1224"/>
  <c r="J1227" l="1"/>
  <c r="K1226"/>
  <c r="L1225"/>
  <c r="M1225" s="1"/>
  <c r="N1225" s="1"/>
  <c r="P1225" s="1"/>
  <c r="O1226"/>
  <c r="Q1225"/>
  <c r="R1225"/>
  <c r="O1227" l="1"/>
  <c r="Q1226"/>
  <c r="L1226"/>
  <c r="M1226" s="1"/>
  <c r="N1226" s="1"/>
  <c r="P1226" s="1"/>
  <c r="K1227"/>
  <c r="J1228"/>
  <c r="R1226"/>
  <c r="R1227" l="1"/>
  <c r="K1228"/>
  <c r="J1229"/>
  <c r="L1227"/>
  <c r="M1227" s="1"/>
  <c r="N1227" s="1"/>
  <c r="P1227" s="1"/>
  <c r="O1228"/>
  <c r="Q1227"/>
  <c r="K1229" l="1"/>
  <c r="J1230"/>
  <c r="O1229"/>
  <c r="Q1228"/>
  <c r="L1228"/>
  <c r="M1228" s="1"/>
  <c r="N1228" s="1"/>
  <c r="P1228" s="1"/>
  <c r="R1228"/>
  <c r="K1230" l="1"/>
  <c r="J1231"/>
  <c r="R1229"/>
  <c r="O1230"/>
  <c r="L1229"/>
  <c r="M1229" s="1"/>
  <c r="N1229" s="1"/>
  <c r="P1229" s="1"/>
  <c r="Q1229"/>
  <c r="L1230" l="1"/>
  <c r="M1230" s="1"/>
  <c r="O1231"/>
  <c r="Q1230"/>
  <c r="J1232"/>
  <c r="K1231"/>
  <c r="R1230"/>
  <c r="N1230" l="1"/>
  <c r="P1230" s="1"/>
  <c r="R1231"/>
  <c r="O1232"/>
  <c r="Q1231"/>
  <c r="L1231"/>
  <c r="M1231" s="1"/>
  <c r="N1231" s="1"/>
  <c r="P1231" s="1"/>
  <c r="K1232"/>
  <c r="J1233"/>
  <c r="L1232" l="1"/>
  <c r="M1232" s="1"/>
  <c r="Q1232"/>
  <c r="O1233"/>
  <c r="R1232"/>
  <c r="J1234"/>
  <c r="K1233"/>
  <c r="N1232" l="1"/>
  <c r="P1232" s="1"/>
  <c r="R1233"/>
  <c r="J1235"/>
  <c r="K1234"/>
  <c r="Q1233"/>
  <c r="L1233"/>
  <c r="M1233" s="1"/>
  <c r="N1233" s="1"/>
  <c r="P1233" s="1"/>
  <c r="O1234"/>
  <c r="R1234" l="1"/>
  <c r="J1236"/>
  <c r="K1235"/>
  <c r="L1234"/>
  <c r="M1234" s="1"/>
  <c r="O1235"/>
  <c r="Q1234"/>
  <c r="N1234" l="1"/>
  <c r="P1234" s="1"/>
  <c r="O1236"/>
  <c r="Q1235"/>
  <c r="L1235"/>
  <c r="M1235" s="1"/>
  <c r="N1235" s="1"/>
  <c r="P1235" s="1"/>
  <c r="J1237"/>
  <c r="K1236"/>
  <c r="R1235"/>
  <c r="R1236" l="1"/>
  <c r="L1236"/>
  <c r="M1236" s="1"/>
  <c r="O1237"/>
  <c r="Q1236"/>
  <c r="J1238"/>
  <c r="K1237"/>
  <c r="N1236" l="1"/>
  <c r="P1236" s="1"/>
  <c r="R1237"/>
  <c r="Q1237"/>
  <c r="L1237"/>
  <c r="M1237" s="1"/>
  <c r="N1237" s="1"/>
  <c r="P1237" s="1"/>
  <c r="O1238"/>
  <c r="J1239"/>
  <c r="K1238"/>
  <c r="K1239" l="1"/>
  <c r="J1240"/>
  <c r="O1239"/>
  <c r="Q1238"/>
  <c r="L1238"/>
  <c r="M1238" s="1"/>
  <c r="R1238"/>
  <c r="N1238" l="1"/>
  <c r="P1238" s="1"/>
  <c r="K1240"/>
  <c r="J1241"/>
  <c r="R1239"/>
  <c r="L1239"/>
  <c r="M1239" s="1"/>
  <c r="N1239" s="1"/>
  <c r="P1239" s="1"/>
  <c r="O1240"/>
  <c r="Q1239"/>
  <c r="R1240" l="1"/>
  <c r="J1242"/>
  <c r="K1241"/>
  <c r="L1240"/>
  <c r="M1240" s="1"/>
  <c r="N1240" s="1"/>
  <c r="P1240" s="1"/>
  <c r="O1241"/>
  <c r="Q1240"/>
  <c r="O1242" l="1"/>
  <c r="Q1241"/>
  <c r="L1241"/>
  <c r="M1241" s="1"/>
  <c r="N1241" s="1"/>
  <c r="P1241" s="1"/>
  <c r="J1243"/>
  <c r="K1242"/>
  <c r="R1241"/>
  <c r="R1242" l="1"/>
  <c r="O1243"/>
  <c r="L1242"/>
  <c r="M1242" s="1"/>
  <c r="N1242" s="1"/>
  <c r="P1242" s="1"/>
  <c r="Q1242"/>
  <c r="J1244"/>
  <c r="K1243"/>
  <c r="R1243" l="1"/>
  <c r="Q1243"/>
  <c r="O1244"/>
  <c r="L1243"/>
  <c r="M1243" s="1"/>
  <c r="N1243" s="1"/>
  <c r="P1243" s="1"/>
  <c r="K1244"/>
  <c r="J1245"/>
  <c r="R1244" l="1"/>
  <c r="J1246"/>
  <c r="K1245"/>
  <c r="L1244"/>
  <c r="M1244" s="1"/>
  <c r="N1244" s="1"/>
  <c r="P1244" s="1"/>
  <c r="O1245"/>
  <c r="Q1244"/>
  <c r="Q1245" l="1"/>
  <c r="L1245"/>
  <c r="M1245" s="1"/>
  <c r="N1245" s="1"/>
  <c r="P1245" s="1"/>
  <c r="O1246"/>
  <c r="J1247"/>
  <c r="K1246"/>
  <c r="R1245"/>
  <c r="O1247" l="1"/>
  <c r="Q1246"/>
  <c r="L1246"/>
  <c r="M1246" s="1"/>
  <c r="N1246" s="1"/>
  <c r="P1246" s="1"/>
  <c r="R1246"/>
  <c r="J1248"/>
  <c r="K1247"/>
  <c r="R1247" l="1"/>
  <c r="K1248"/>
  <c r="J1249"/>
  <c r="Q1247"/>
  <c r="L1247"/>
  <c r="M1247" s="1"/>
  <c r="N1247" s="1"/>
  <c r="P1247" s="1"/>
  <c r="O1248"/>
  <c r="R1248" l="1"/>
  <c r="J1250"/>
  <c r="K1249"/>
  <c r="O1249"/>
  <c r="Q1248"/>
  <c r="L1248"/>
  <c r="M1248" s="1"/>
  <c r="N1248" s="1"/>
  <c r="P1248" s="1"/>
  <c r="Q1249" l="1"/>
  <c r="L1249"/>
  <c r="M1249" s="1"/>
  <c r="N1249" s="1"/>
  <c r="P1249" s="1"/>
  <c r="O1250"/>
  <c r="J1251"/>
  <c r="K1250"/>
  <c r="R1249"/>
  <c r="O1251" l="1"/>
  <c r="Q1250"/>
  <c r="L1250"/>
  <c r="M1250" s="1"/>
  <c r="N1250" s="1"/>
  <c r="P1250" s="1"/>
  <c r="R1250"/>
  <c r="K1251"/>
  <c r="J1252"/>
  <c r="R1251" l="1"/>
  <c r="Q1251"/>
  <c r="L1251"/>
  <c r="M1251" s="1"/>
  <c r="N1251" s="1"/>
  <c r="P1251" s="1"/>
  <c r="O1252"/>
  <c r="J1253"/>
  <c r="K1252"/>
  <c r="O1253" l="1"/>
  <c r="L1252"/>
  <c r="M1252" s="1"/>
  <c r="N1252" s="1"/>
  <c r="P1252" s="1"/>
  <c r="Q1252"/>
  <c r="R1252"/>
  <c r="J1254"/>
  <c r="K1253"/>
  <c r="R1253" l="1"/>
  <c r="K1254"/>
  <c r="J1255"/>
  <c r="L1253"/>
  <c r="M1253" s="1"/>
  <c r="N1253" s="1"/>
  <c r="P1253" s="1"/>
  <c r="O1254"/>
  <c r="Q1253"/>
  <c r="L1254" l="1"/>
  <c r="M1254" s="1"/>
  <c r="N1254" s="1"/>
  <c r="P1254" s="1"/>
  <c r="O1255"/>
  <c r="Q1254"/>
  <c r="J1256"/>
  <c r="K1255"/>
  <c r="R1254"/>
  <c r="R1255" l="1"/>
  <c r="O1256"/>
  <c r="Q1255"/>
  <c r="L1255"/>
  <c r="M1255" s="1"/>
  <c r="N1255" s="1"/>
  <c r="P1255" s="1"/>
  <c r="J1257"/>
  <c r="K1256"/>
  <c r="R1256" l="1"/>
  <c r="J1258"/>
  <c r="K1257"/>
  <c r="L1256"/>
  <c r="M1256" s="1"/>
  <c r="N1256" s="1"/>
  <c r="P1256" s="1"/>
  <c r="O1257"/>
  <c r="Q1256"/>
  <c r="L1257" l="1"/>
  <c r="M1257" s="1"/>
  <c r="N1257" s="1"/>
  <c r="P1257" s="1"/>
  <c r="O1258"/>
  <c r="Q1257"/>
  <c r="J1259"/>
  <c r="K1258"/>
  <c r="R1257"/>
  <c r="R1258" l="1"/>
  <c r="L1258"/>
  <c r="M1258" s="1"/>
  <c r="N1258" s="1"/>
  <c r="P1258" s="1"/>
  <c r="Q1258"/>
  <c r="O1259"/>
  <c r="J1260"/>
  <c r="K1259"/>
  <c r="O1260" l="1"/>
  <c r="Q1259"/>
  <c r="L1259"/>
  <c r="M1259" s="1"/>
  <c r="N1259" s="1"/>
  <c r="P1259" s="1"/>
  <c r="R1259"/>
  <c r="K1260"/>
  <c r="J1261"/>
  <c r="R1260" l="1"/>
  <c r="L1260"/>
  <c r="M1260" s="1"/>
  <c r="N1260" s="1"/>
  <c r="P1260" s="1"/>
  <c r="O1261"/>
  <c r="Q1260"/>
  <c r="J1262"/>
  <c r="K1261"/>
  <c r="R1261" l="1"/>
  <c r="L1261"/>
  <c r="M1261" s="1"/>
  <c r="O1262"/>
  <c r="Q1261"/>
  <c r="J1263"/>
  <c r="K1262"/>
  <c r="N1261" l="1"/>
  <c r="P1261" s="1"/>
  <c r="K1263"/>
  <c r="J1264"/>
  <c r="R1262"/>
  <c r="O1263"/>
  <c r="Q1262"/>
  <c r="L1262"/>
  <c r="M1262" s="1"/>
  <c r="N1262" s="1"/>
  <c r="P1262" s="1"/>
  <c r="K1264" l="1"/>
  <c r="J1265"/>
  <c r="Q1263"/>
  <c r="L1263"/>
  <c r="M1263" s="1"/>
  <c r="O1264"/>
  <c r="R1263"/>
  <c r="N1263" l="1"/>
  <c r="P1263" s="1"/>
  <c r="R1264"/>
  <c r="J1266"/>
  <c r="K1265"/>
  <c r="O1265"/>
  <c r="L1264"/>
  <c r="M1264" s="1"/>
  <c r="N1264" s="1"/>
  <c r="P1264" s="1"/>
  <c r="Q1264"/>
  <c r="Q1265" l="1"/>
  <c r="L1265"/>
  <c r="M1265" s="1"/>
  <c r="O1266"/>
  <c r="J1267"/>
  <c r="K1266"/>
  <c r="R1265"/>
  <c r="N1265" l="1"/>
  <c r="P1265" s="1"/>
  <c r="L1266"/>
  <c r="M1266" s="1"/>
  <c r="N1266" s="1"/>
  <c r="P1266" s="1"/>
  <c r="O1267"/>
  <c r="Q1266"/>
  <c r="R1266"/>
  <c r="J1268"/>
  <c r="K1267"/>
  <c r="K1268" l="1"/>
  <c r="J1269"/>
  <c r="L1267"/>
  <c r="M1267" s="1"/>
  <c r="O1268"/>
  <c r="Q1267"/>
  <c r="R1267"/>
  <c r="N1267" l="1"/>
  <c r="P1267" s="1"/>
  <c r="L1268"/>
  <c r="M1268" s="1"/>
  <c r="N1268" s="1"/>
  <c r="P1268" s="1"/>
  <c r="O1269"/>
  <c r="Q1268"/>
  <c r="K1269"/>
  <c r="J1270"/>
  <c r="R1268"/>
  <c r="R1269" l="1"/>
  <c r="J1271"/>
  <c r="K1270"/>
  <c r="L1269"/>
  <c r="M1269" s="1"/>
  <c r="Q1269"/>
  <c r="O1270"/>
  <c r="N1269" l="1"/>
  <c r="P1269" s="1"/>
  <c r="R1270"/>
  <c r="L1270"/>
  <c r="M1270" s="1"/>
  <c r="N1270" s="1"/>
  <c r="P1270" s="1"/>
  <c r="O1271"/>
  <c r="Q1270"/>
  <c r="J1272"/>
  <c r="K1271"/>
  <c r="R1271" l="1"/>
  <c r="Q1271"/>
  <c r="L1271"/>
  <c r="M1271" s="1"/>
  <c r="N1271" s="1"/>
  <c r="P1271" s="1"/>
  <c r="O1272"/>
  <c r="K1272"/>
  <c r="J1273"/>
  <c r="O1273" l="1"/>
  <c r="Q1272"/>
  <c r="L1272"/>
  <c r="M1272" s="1"/>
  <c r="N1272" s="1"/>
  <c r="P1272" s="1"/>
  <c r="J1274"/>
  <c r="K1273"/>
  <c r="R1272"/>
  <c r="R1273" l="1"/>
  <c r="Q1273"/>
  <c r="L1273"/>
  <c r="M1273" s="1"/>
  <c r="N1273" s="1"/>
  <c r="P1273" s="1"/>
  <c r="O1274"/>
  <c r="J1275"/>
  <c r="K1274"/>
  <c r="K1275" l="1"/>
  <c r="J1276"/>
  <c r="Q1274"/>
  <c r="O1275"/>
  <c r="L1274"/>
  <c r="M1274" s="1"/>
  <c r="N1274" s="1"/>
  <c r="P1274" s="1"/>
  <c r="R1274"/>
  <c r="K1276" l="1"/>
  <c r="J1277"/>
  <c r="O1276"/>
  <c r="Q1275"/>
  <c r="L1275"/>
  <c r="M1275" s="1"/>
  <c r="N1275" s="1"/>
  <c r="P1275" s="1"/>
  <c r="R1275"/>
  <c r="J1278" l="1"/>
  <c r="K1277"/>
  <c r="O1277"/>
  <c r="L1276"/>
  <c r="M1276" s="1"/>
  <c r="N1276" s="1"/>
  <c r="P1276" s="1"/>
  <c r="Q1276"/>
  <c r="R1276"/>
  <c r="L1277" l="1"/>
  <c r="M1277" s="1"/>
  <c r="N1277" s="1"/>
  <c r="P1277" s="1"/>
  <c r="O1278"/>
  <c r="Q1277"/>
  <c r="R1277"/>
  <c r="K1278"/>
  <c r="J1279"/>
  <c r="R1278" l="1"/>
  <c r="O1279"/>
  <c r="Q1278"/>
  <c r="L1278"/>
  <c r="M1278" s="1"/>
  <c r="N1278" s="1"/>
  <c r="P1278" s="1"/>
  <c r="K1279"/>
  <c r="J1280"/>
  <c r="R1279" l="1"/>
  <c r="L1279"/>
  <c r="M1279" s="1"/>
  <c r="N1279" s="1"/>
  <c r="P1279" s="1"/>
  <c r="O1280"/>
  <c r="Q1279"/>
  <c r="K1280"/>
  <c r="J1281"/>
  <c r="J1282" l="1"/>
  <c r="K1281"/>
  <c r="Q1280"/>
  <c r="O1281"/>
  <c r="L1280"/>
  <c r="M1280" s="1"/>
  <c r="N1280" s="1"/>
  <c r="P1280" s="1"/>
  <c r="R1280"/>
  <c r="Q1281" l="1"/>
  <c r="O1282"/>
  <c r="L1281"/>
  <c r="M1281" s="1"/>
  <c r="N1281" s="1"/>
  <c r="P1281" s="1"/>
  <c r="J1283"/>
  <c r="K1282"/>
  <c r="R1281"/>
  <c r="O1283" l="1"/>
  <c r="L1282"/>
  <c r="M1282" s="1"/>
  <c r="N1282" s="1"/>
  <c r="P1282" s="1"/>
  <c r="Q1282"/>
  <c r="R1282"/>
  <c r="J1284"/>
  <c r="K1283"/>
  <c r="R1283" l="1"/>
  <c r="K1284"/>
  <c r="J1285"/>
  <c r="Q1283"/>
  <c r="L1283"/>
  <c r="M1283" s="1"/>
  <c r="N1283" s="1"/>
  <c r="P1283" s="1"/>
  <c r="O1284"/>
  <c r="R1284" l="1"/>
  <c r="J1286"/>
  <c r="K1285"/>
  <c r="L1284"/>
  <c r="M1284" s="1"/>
  <c r="N1284" s="1"/>
  <c r="P1284" s="1"/>
  <c r="O1285"/>
  <c r="Q1284"/>
  <c r="J1287" l="1"/>
  <c r="K1286"/>
  <c r="Q1285"/>
  <c r="L1285"/>
  <c r="M1285" s="1"/>
  <c r="N1285" s="1"/>
  <c r="P1285" s="1"/>
  <c r="O1286"/>
  <c r="R1285"/>
  <c r="R1286" l="1"/>
  <c r="O1287"/>
  <c r="Q1286"/>
  <c r="L1286"/>
  <c r="M1286" s="1"/>
  <c r="N1286" s="1"/>
  <c r="P1286" s="1"/>
  <c r="K1287"/>
  <c r="J1288"/>
  <c r="R1287" l="1"/>
  <c r="K1288"/>
  <c r="J1289"/>
  <c r="L1287"/>
  <c r="M1287" s="1"/>
  <c r="N1287" s="1"/>
  <c r="P1287" s="1"/>
  <c r="O1288"/>
  <c r="Q1287"/>
  <c r="O1289" l="1"/>
  <c r="L1288"/>
  <c r="M1288" s="1"/>
  <c r="N1288" s="1"/>
  <c r="P1288" s="1"/>
  <c r="Q1288"/>
  <c r="J1290"/>
  <c r="K1289"/>
  <c r="R1288"/>
  <c r="O1290" l="1"/>
  <c r="Q1289"/>
  <c r="L1289"/>
  <c r="M1289" s="1"/>
  <c r="N1289" s="1"/>
  <c r="P1289" s="1"/>
  <c r="R1289"/>
  <c r="J1291"/>
  <c r="K1290"/>
  <c r="R1290" l="1"/>
  <c r="J1292"/>
  <c r="K1291"/>
  <c r="L1290"/>
  <c r="M1290" s="1"/>
  <c r="N1290" s="1"/>
  <c r="P1290" s="1"/>
  <c r="O1291"/>
  <c r="Q1290"/>
  <c r="O1292" l="1"/>
  <c r="Q1291"/>
  <c r="L1291"/>
  <c r="M1291" s="1"/>
  <c r="K1292"/>
  <c r="J1293"/>
  <c r="R1291"/>
  <c r="N1291" l="1"/>
  <c r="P1291" s="1"/>
  <c r="R1292"/>
  <c r="J1294"/>
  <c r="K1293"/>
  <c r="L1292"/>
  <c r="M1292" s="1"/>
  <c r="N1292" s="1"/>
  <c r="P1292" s="1"/>
  <c r="O1293"/>
  <c r="Q1292"/>
  <c r="Q1293" l="1"/>
  <c r="L1293"/>
  <c r="M1293" s="1"/>
  <c r="O1294"/>
  <c r="J1295"/>
  <c r="K1294"/>
  <c r="R1293"/>
  <c r="N1293" l="1"/>
  <c r="P1293" s="1"/>
  <c r="O1295"/>
  <c r="Q1294"/>
  <c r="L1294"/>
  <c r="M1294" s="1"/>
  <c r="N1294" s="1"/>
  <c r="P1294" s="1"/>
  <c r="R1294"/>
  <c r="J1296"/>
  <c r="K1295"/>
  <c r="R1295" l="1"/>
  <c r="K1296"/>
  <c r="J1297"/>
  <c r="L1295"/>
  <c r="M1295" s="1"/>
  <c r="Q1295"/>
  <c r="O1296"/>
  <c r="N1295" l="1"/>
  <c r="P1295" s="1"/>
  <c r="R1296"/>
  <c r="K1297"/>
  <c r="J1298"/>
  <c r="L1296"/>
  <c r="M1296" s="1"/>
  <c r="N1296" s="1"/>
  <c r="P1296" s="1"/>
  <c r="O1297"/>
  <c r="Q1296"/>
  <c r="K1298" l="1"/>
  <c r="J1299"/>
  <c r="Q1297"/>
  <c r="L1297"/>
  <c r="M1297" s="1"/>
  <c r="O1298"/>
  <c r="R1297"/>
  <c r="N1297" l="1"/>
  <c r="P1297" s="1"/>
  <c r="R1298"/>
  <c r="L1298"/>
  <c r="M1298" s="1"/>
  <c r="N1298" s="1"/>
  <c r="P1298" s="1"/>
  <c r="O1299"/>
  <c r="Q1298"/>
  <c r="J1300"/>
  <c r="K1299"/>
  <c r="Q1299" l="1"/>
  <c r="L1299"/>
  <c r="M1299" s="1"/>
  <c r="O1300"/>
  <c r="R1299"/>
  <c r="K1300"/>
  <c r="J1301"/>
  <c r="N1299" l="1"/>
  <c r="P1299" s="1"/>
  <c r="Q1300"/>
  <c r="L1300"/>
  <c r="M1300" s="1"/>
  <c r="N1300" s="1"/>
  <c r="P1300" s="1"/>
  <c r="O1301"/>
  <c r="J1302"/>
  <c r="K1301"/>
  <c r="R1300"/>
  <c r="R1301" l="1"/>
  <c r="L1301"/>
  <c r="M1301" s="1"/>
  <c r="N1301" s="1"/>
  <c r="P1301" s="1"/>
  <c r="O1302"/>
  <c r="Q1301"/>
  <c r="J1303"/>
  <c r="K1302"/>
  <c r="K1303" l="1"/>
  <c r="J1304"/>
  <c r="O1303"/>
  <c r="Q1302"/>
  <c r="L1302"/>
  <c r="M1302" s="1"/>
  <c r="N1302" s="1"/>
  <c r="P1302" s="1"/>
  <c r="R1302"/>
  <c r="K1304" l="1"/>
  <c r="J1305"/>
  <c r="L1303"/>
  <c r="M1303" s="1"/>
  <c r="N1303" s="1"/>
  <c r="P1303" s="1"/>
  <c r="O1304"/>
  <c r="Q1303"/>
  <c r="R1303"/>
  <c r="L1304" l="1"/>
  <c r="M1304" s="1"/>
  <c r="N1304" s="1"/>
  <c r="P1304" s="1"/>
  <c r="O1305"/>
  <c r="Q1304"/>
  <c r="K1305"/>
  <c r="J1306"/>
  <c r="R1304"/>
  <c r="R1305" l="1"/>
  <c r="K1306"/>
  <c r="J1307"/>
  <c r="Q1305"/>
  <c r="L1305"/>
  <c r="M1305" s="1"/>
  <c r="N1305" s="1"/>
  <c r="P1305" s="1"/>
  <c r="O1306"/>
  <c r="R1306" l="1"/>
  <c r="Q1306"/>
  <c r="L1306"/>
  <c r="M1306" s="1"/>
  <c r="N1306" s="1"/>
  <c r="P1306" s="1"/>
  <c r="O1307"/>
  <c r="J1308"/>
  <c r="K1307"/>
  <c r="R1307" l="1"/>
  <c r="Q1307"/>
  <c r="L1307"/>
  <c r="M1307" s="1"/>
  <c r="N1307" s="1"/>
  <c r="P1307" s="1"/>
  <c r="O1308"/>
  <c r="K1308"/>
  <c r="J1309"/>
  <c r="Q1308" l="1"/>
  <c r="L1308"/>
  <c r="M1308" s="1"/>
  <c r="N1308" s="1"/>
  <c r="P1308" s="1"/>
  <c r="O1309"/>
  <c r="J1310"/>
  <c r="K1309"/>
  <c r="R1308"/>
  <c r="Q1309" l="1"/>
  <c r="O1310"/>
  <c r="L1309"/>
  <c r="M1309" s="1"/>
  <c r="N1309" s="1"/>
  <c r="P1309" s="1"/>
  <c r="R1309"/>
  <c r="J1311"/>
  <c r="K1310"/>
  <c r="R1310" l="1"/>
  <c r="K1311"/>
  <c r="J1312"/>
  <c r="O1311"/>
  <c r="Q1310"/>
  <c r="L1310"/>
  <c r="M1310" s="1"/>
  <c r="N1310" s="1"/>
  <c r="P1310" s="1"/>
  <c r="K1312" l="1"/>
  <c r="J1313"/>
  <c r="L1311"/>
  <c r="M1311" s="1"/>
  <c r="N1311" s="1"/>
  <c r="P1311" s="1"/>
  <c r="Q1311"/>
  <c r="O1312"/>
  <c r="R1311"/>
  <c r="R1312" l="1"/>
  <c r="L1312"/>
  <c r="M1312" s="1"/>
  <c r="N1312" s="1"/>
  <c r="P1312" s="1"/>
  <c r="O1313"/>
  <c r="Q1312"/>
  <c r="K1313"/>
  <c r="J1314"/>
  <c r="R1313" l="1"/>
  <c r="J1315"/>
  <c r="K1314"/>
  <c r="O1314"/>
  <c r="Q1313"/>
  <c r="L1313"/>
  <c r="M1313" s="1"/>
  <c r="N1313" s="1"/>
  <c r="P1313" s="1"/>
  <c r="J1316" l="1"/>
  <c r="K1315"/>
  <c r="R1314"/>
  <c r="L1314"/>
  <c r="M1314" s="1"/>
  <c r="N1314" s="1"/>
  <c r="P1314" s="1"/>
  <c r="O1315"/>
  <c r="Q1314"/>
  <c r="R1315" l="1"/>
  <c r="K1316"/>
  <c r="J1317"/>
  <c r="O1316"/>
  <c r="L1315"/>
  <c r="M1315" s="1"/>
  <c r="N1315" s="1"/>
  <c r="P1315" s="1"/>
  <c r="Q1315"/>
  <c r="L1316" l="1"/>
  <c r="M1316" s="1"/>
  <c r="N1316" s="1"/>
  <c r="P1316" s="1"/>
  <c r="O1317"/>
  <c r="Q1316"/>
  <c r="J1318"/>
  <c r="K1317"/>
  <c r="R1316"/>
  <c r="Q1317" l="1"/>
  <c r="L1317"/>
  <c r="M1317" s="1"/>
  <c r="N1317" s="1"/>
  <c r="P1317" s="1"/>
  <c r="O1318"/>
  <c r="R1317"/>
  <c r="J1319"/>
  <c r="K1318"/>
  <c r="K1319" l="1"/>
  <c r="J1320"/>
  <c r="R1318"/>
  <c r="O1319"/>
  <c r="Q1318"/>
  <c r="L1318"/>
  <c r="M1318" s="1"/>
  <c r="N1318" s="1"/>
  <c r="P1318" s="1"/>
  <c r="L1319" l="1"/>
  <c r="M1319" s="1"/>
  <c r="N1319" s="1"/>
  <c r="P1319" s="1"/>
  <c r="O1320"/>
  <c r="Q1319"/>
  <c r="K1320"/>
  <c r="J1321"/>
  <c r="R1319"/>
  <c r="R1320" l="1"/>
  <c r="J1322"/>
  <c r="K1321"/>
  <c r="L1320"/>
  <c r="M1320" s="1"/>
  <c r="N1320" s="1"/>
  <c r="P1320" s="1"/>
  <c r="O1321"/>
  <c r="Q1320"/>
  <c r="J1323" l="1"/>
  <c r="K1322"/>
  <c r="O1322"/>
  <c r="Q1321"/>
  <c r="L1321"/>
  <c r="M1321" s="1"/>
  <c r="N1321" s="1"/>
  <c r="P1321" s="1"/>
  <c r="R1321"/>
  <c r="J1324" l="1"/>
  <c r="K1323"/>
  <c r="R1322"/>
  <c r="Q1322"/>
  <c r="L1322"/>
  <c r="M1322" s="1"/>
  <c r="O1323"/>
  <c r="N1322" l="1"/>
  <c r="P1322" s="1"/>
  <c r="R1323"/>
  <c r="K1324"/>
  <c r="J1325"/>
  <c r="O1324"/>
  <c r="Q1323"/>
  <c r="L1323"/>
  <c r="M1323" s="1"/>
  <c r="N1323" s="1"/>
  <c r="P1323" s="1"/>
  <c r="J1326" l="1"/>
  <c r="K1325"/>
  <c r="Q1324"/>
  <c r="O1325"/>
  <c r="L1324"/>
  <c r="M1324" s="1"/>
  <c r="R1324"/>
  <c r="N1324" l="1"/>
  <c r="P1324" s="1"/>
  <c r="L1325"/>
  <c r="M1325" s="1"/>
  <c r="N1325" s="1"/>
  <c r="P1325" s="1"/>
  <c r="O1326"/>
  <c r="Q1325"/>
  <c r="K1326"/>
  <c r="J1327"/>
  <c r="R1325"/>
  <c r="R1326" l="1"/>
  <c r="J1328"/>
  <c r="K1327"/>
  <c r="O1327"/>
  <c r="Q1326"/>
  <c r="L1326"/>
  <c r="M1326" s="1"/>
  <c r="N1326" l="1"/>
  <c r="P1326" s="1"/>
  <c r="L1327"/>
  <c r="M1327" s="1"/>
  <c r="N1327" s="1"/>
  <c r="P1327" s="1"/>
  <c r="O1328"/>
  <c r="Q1327"/>
  <c r="R1327"/>
  <c r="K1328"/>
  <c r="J1329"/>
  <c r="L1328" l="1"/>
  <c r="M1328" s="1"/>
  <c r="O1329"/>
  <c r="Q1328"/>
  <c r="R1328"/>
  <c r="K1329"/>
  <c r="J1330"/>
  <c r="N1328" l="1"/>
  <c r="P1328" s="1"/>
  <c r="O1330"/>
  <c r="L1329"/>
  <c r="M1329" s="1"/>
  <c r="N1329" s="1"/>
  <c r="P1329" s="1"/>
  <c r="Q1329"/>
  <c r="R1329"/>
  <c r="J1331"/>
  <c r="K1330"/>
  <c r="R1330" l="1"/>
  <c r="J1332"/>
  <c r="K1331"/>
  <c r="O1331"/>
  <c r="Q1330"/>
  <c r="L1330"/>
  <c r="M1330" s="1"/>
  <c r="N1330" l="1"/>
  <c r="P1330" s="1"/>
  <c r="R1331"/>
  <c r="K1332"/>
  <c r="J1333"/>
  <c r="O1332"/>
  <c r="Q1331"/>
  <c r="L1331"/>
  <c r="M1331" s="1"/>
  <c r="N1331" s="1"/>
  <c r="P1331" s="1"/>
  <c r="Q1332" l="1"/>
  <c r="L1332"/>
  <c r="M1332" s="1"/>
  <c r="N1332" s="1"/>
  <c r="P1332" s="1"/>
  <c r="O1333"/>
  <c r="R1332"/>
  <c r="J1334"/>
  <c r="K1333"/>
  <c r="J1335" l="1"/>
  <c r="K1334"/>
  <c r="R1333"/>
  <c r="Q1333"/>
  <c r="L1333"/>
  <c r="M1333" s="1"/>
  <c r="N1333" s="1"/>
  <c r="P1333" s="1"/>
  <c r="O1334"/>
  <c r="R1334" l="1"/>
  <c r="K1335"/>
  <c r="J1336"/>
  <c r="O1335"/>
  <c r="Q1334"/>
  <c r="L1334"/>
  <c r="M1334" s="1"/>
  <c r="N1334" s="1"/>
  <c r="P1334" s="1"/>
  <c r="L1335" l="1"/>
  <c r="M1335" s="1"/>
  <c r="N1335" s="1"/>
  <c r="P1335" s="1"/>
  <c r="O1336"/>
  <c r="Q1335"/>
  <c r="R1335"/>
  <c r="K1336"/>
  <c r="J1337"/>
  <c r="L1336" l="1"/>
  <c r="M1336" s="1"/>
  <c r="N1336" s="1"/>
  <c r="P1336" s="1"/>
  <c r="O1337"/>
  <c r="Q1336"/>
  <c r="R1336"/>
  <c r="K1337"/>
  <c r="J1338"/>
  <c r="J1339" l="1"/>
  <c r="K1338"/>
  <c r="O1338"/>
  <c r="Q1337"/>
  <c r="L1337"/>
  <c r="M1337" s="1"/>
  <c r="N1337" s="1"/>
  <c r="P1337" s="1"/>
  <c r="R1337"/>
  <c r="J1340" l="1"/>
  <c r="K1339"/>
  <c r="O1339"/>
  <c r="Q1338"/>
  <c r="L1338"/>
  <c r="M1338" s="1"/>
  <c r="N1338" s="1"/>
  <c r="P1338" s="1"/>
  <c r="R1338"/>
  <c r="K1340" l="1"/>
  <c r="J1341"/>
  <c r="Q1339"/>
  <c r="L1339"/>
  <c r="M1339" s="1"/>
  <c r="N1339" s="1"/>
  <c r="P1339" s="1"/>
  <c r="O1340"/>
  <c r="R1339"/>
  <c r="R1340" l="1"/>
  <c r="L1340"/>
  <c r="M1340" s="1"/>
  <c r="N1340" s="1"/>
  <c r="P1340" s="1"/>
  <c r="O1341"/>
  <c r="Q1340"/>
  <c r="J1342"/>
  <c r="K1341"/>
  <c r="R1341" l="1"/>
  <c r="Q1341"/>
  <c r="L1341"/>
  <c r="M1341" s="1"/>
  <c r="N1341" s="1"/>
  <c r="P1341" s="1"/>
  <c r="O1342"/>
  <c r="J1343"/>
  <c r="K1342"/>
  <c r="J1344" l="1"/>
  <c r="K1343"/>
  <c r="O1343"/>
  <c r="Q1342"/>
  <c r="L1342"/>
  <c r="M1342" s="1"/>
  <c r="N1342" s="1"/>
  <c r="P1342" s="1"/>
  <c r="R1342"/>
  <c r="K1344" l="1"/>
  <c r="J1345"/>
  <c r="R1343"/>
  <c r="Q1343"/>
  <c r="L1343"/>
  <c r="M1343" s="1"/>
  <c r="N1343" s="1"/>
  <c r="P1343" s="1"/>
  <c r="O1344"/>
  <c r="L1344" l="1"/>
  <c r="M1344" s="1"/>
  <c r="N1344" s="1"/>
  <c r="P1344" s="1"/>
  <c r="O1345"/>
  <c r="Q1344"/>
  <c r="R1344"/>
  <c r="K1345"/>
  <c r="J1346"/>
  <c r="R1345" l="1"/>
  <c r="Q1345"/>
  <c r="L1345"/>
  <c r="M1345" s="1"/>
  <c r="N1345" s="1"/>
  <c r="P1345" s="1"/>
  <c r="O1346"/>
  <c r="K1346"/>
  <c r="J1347"/>
  <c r="L1346" l="1"/>
  <c r="M1346" s="1"/>
  <c r="N1346" s="1"/>
  <c r="P1346" s="1"/>
  <c r="O1347"/>
  <c r="Q1346"/>
  <c r="J1348"/>
  <c r="K1347"/>
  <c r="R1346"/>
  <c r="O1348" l="1"/>
  <c r="Q1347"/>
  <c r="L1347"/>
  <c r="M1347" s="1"/>
  <c r="N1347" s="1"/>
  <c r="P1347" s="1"/>
  <c r="K1348"/>
  <c r="J1349"/>
  <c r="R1347"/>
  <c r="R1348" l="1"/>
  <c r="J1350"/>
  <c r="K1349"/>
  <c r="L1348"/>
  <c r="M1348" s="1"/>
  <c r="N1348" s="1"/>
  <c r="P1348" s="1"/>
  <c r="O1349"/>
  <c r="Q1348"/>
  <c r="L1349" l="1"/>
  <c r="M1349" s="1"/>
  <c r="N1349" s="1"/>
  <c r="P1349" s="1"/>
  <c r="O1350"/>
  <c r="Q1349"/>
  <c r="J1351"/>
  <c r="K1350"/>
  <c r="R1349"/>
  <c r="O1351" l="1"/>
  <c r="Q1350"/>
  <c r="L1350"/>
  <c r="M1350" s="1"/>
  <c r="N1350" s="1"/>
  <c r="P1350" s="1"/>
  <c r="J1352"/>
  <c r="K1351"/>
  <c r="R1350"/>
  <c r="R1351" l="1"/>
  <c r="Q1351"/>
  <c r="L1351"/>
  <c r="M1351" s="1"/>
  <c r="N1351" s="1"/>
  <c r="P1351" s="1"/>
  <c r="O1352"/>
  <c r="K1352"/>
  <c r="J1353"/>
  <c r="R1352" l="1"/>
  <c r="J1354"/>
  <c r="K1353"/>
  <c r="O1353"/>
  <c r="Q1352"/>
  <c r="L1352"/>
  <c r="M1352" s="1"/>
  <c r="N1352" s="1"/>
  <c r="P1352" s="1"/>
  <c r="L1353" l="1"/>
  <c r="M1353" s="1"/>
  <c r="O1354"/>
  <c r="Q1353"/>
  <c r="K1354"/>
  <c r="J1355"/>
  <c r="R1353"/>
  <c r="N1353" l="1"/>
  <c r="P1353" s="1"/>
  <c r="R1354"/>
  <c r="K1355"/>
  <c r="J1356"/>
  <c r="L1354"/>
  <c r="M1354" s="1"/>
  <c r="N1354" s="1"/>
  <c r="P1354" s="1"/>
  <c r="O1355"/>
  <c r="Q1354"/>
  <c r="L1355" l="1"/>
  <c r="M1355" s="1"/>
  <c r="O1356"/>
  <c r="Q1355"/>
  <c r="K1356"/>
  <c r="J1357"/>
  <c r="R1355"/>
  <c r="N1355" l="1"/>
  <c r="P1355" s="1"/>
  <c r="R1356"/>
  <c r="J1358"/>
  <c r="K1357"/>
  <c r="Q1356"/>
  <c r="L1356"/>
  <c r="M1356" s="1"/>
  <c r="N1356" s="1"/>
  <c r="P1356" s="1"/>
  <c r="O1357"/>
  <c r="R1357" l="1"/>
  <c r="J1359"/>
  <c r="K1358"/>
  <c r="O1358"/>
  <c r="Q1357"/>
  <c r="L1357"/>
  <c r="M1357" s="1"/>
  <c r="N1357" l="1"/>
  <c r="P1357" s="1"/>
  <c r="R1358"/>
  <c r="J1360"/>
  <c r="K1359"/>
  <c r="Q1358"/>
  <c r="O1359"/>
  <c r="L1358"/>
  <c r="M1358" s="1"/>
  <c r="N1358" s="1"/>
  <c r="P1358" s="1"/>
  <c r="K1360" l="1"/>
  <c r="J1361"/>
  <c r="Q1359"/>
  <c r="L1359"/>
  <c r="M1359" s="1"/>
  <c r="O1360"/>
  <c r="R1359"/>
  <c r="N1359" l="1"/>
  <c r="P1359" s="1"/>
  <c r="R1360"/>
  <c r="J1362"/>
  <c r="K1361"/>
  <c r="O1361"/>
  <c r="Q1360"/>
  <c r="L1360"/>
  <c r="M1360" s="1"/>
  <c r="N1360" s="1"/>
  <c r="P1360" s="1"/>
  <c r="R1361" l="1"/>
  <c r="J1363"/>
  <c r="K1362"/>
  <c r="L1361"/>
  <c r="M1361" s="1"/>
  <c r="Q1361"/>
  <c r="O1362"/>
  <c r="N1361" l="1"/>
  <c r="P1361" s="1"/>
  <c r="R1362"/>
  <c r="K1363"/>
  <c r="J1364"/>
  <c r="O1363"/>
  <c r="Q1362"/>
  <c r="L1362"/>
  <c r="M1362" s="1"/>
  <c r="N1362" s="1"/>
  <c r="P1362" s="1"/>
  <c r="K1364" l="1"/>
  <c r="J1365"/>
  <c r="Q1363"/>
  <c r="L1363"/>
  <c r="M1363" s="1"/>
  <c r="N1363" s="1"/>
  <c r="P1363" s="1"/>
  <c r="O1364"/>
  <c r="R1363"/>
  <c r="R1364" l="1"/>
  <c r="J1366"/>
  <c r="K1365"/>
  <c r="L1364"/>
  <c r="M1364" s="1"/>
  <c r="N1364" s="1"/>
  <c r="P1364" s="1"/>
  <c r="Q1364"/>
  <c r="O1365"/>
  <c r="R1365" l="1"/>
  <c r="J1367"/>
  <c r="K1366"/>
  <c r="Q1365"/>
  <c r="L1365"/>
  <c r="M1365" s="1"/>
  <c r="N1365" s="1"/>
  <c r="P1365" s="1"/>
  <c r="O1366"/>
  <c r="R1366" l="1"/>
  <c r="J1368"/>
  <c r="K1367"/>
  <c r="O1367"/>
  <c r="Q1366"/>
  <c r="L1366"/>
  <c r="M1366" s="1"/>
  <c r="N1366" s="1"/>
  <c r="P1366" s="1"/>
  <c r="K1368" l="1"/>
  <c r="J1369"/>
  <c r="R1367"/>
  <c r="Q1367"/>
  <c r="L1367"/>
  <c r="M1367" s="1"/>
  <c r="N1367" s="1"/>
  <c r="P1367" s="1"/>
  <c r="O1368"/>
  <c r="R1368" l="1"/>
  <c r="L1368"/>
  <c r="M1368" s="1"/>
  <c r="N1368" s="1"/>
  <c r="P1368" s="1"/>
  <c r="O1369"/>
  <c r="Q1368"/>
  <c r="J1370"/>
  <c r="K1369"/>
  <c r="Q1369" l="1"/>
  <c r="L1369"/>
  <c r="M1369" s="1"/>
  <c r="N1369" s="1"/>
  <c r="P1369" s="1"/>
  <c r="O1370"/>
  <c r="R1369"/>
  <c r="J1371"/>
  <c r="K1370"/>
  <c r="J1372" l="1"/>
  <c r="K1371"/>
  <c r="L1370"/>
  <c r="M1370" s="1"/>
  <c r="N1370" s="1"/>
  <c r="P1370" s="1"/>
  <c r="O1371"/>
  <c r="Q1370"/>
  <c r="R1370"/>
  <c r="J1373" l="1"/>
  <c r="K1372"/>
  <c r="O1372"/>
  <c r="Q1371"/>
  <c r="L1371"/>
  <c r="M1371" s="1"/>
  <c r="N1371" s="1"/>
  <c r="P1371" s="1"/>
  <c r="R1371"/>
  <c r="L1372" l="1"/>
  <c r="M1372" s="1"/>
  <c r="N1372" s="1"/>
  <c r="P1372" s="1"/>
  <c r="O1373"/>
  <c r="Q1372"/>
  <c r="R1372"/>
  <c r="J1374"/>
  <c r="K1373"/>
  <c r="R1373" l="1"/>
  <c r="L1373"/>
  <c r="M1373" s="1"/>
  <c r="N1373" s="1"/>
  <c r="P1373" s="1"/>
  <c r="O1374"/>
  <c r="Q1373"/>
  <c r="K1374"/>
  <c r="J1375"/>
  <c r="R1374" l="1"/>
  <c r="J1376"/>
  <c r="K1375"/>
  <c r="O1375"/>
  <c r="Q1374"/>
  <c r="L1374"/>
  <c r="M1374" s="1"/>
  <c r="N1374" s="1"/>
  <c r="P1374" s="1"/>
  <c r="K1376" l="1"/>
  <c r="J1377"/>
  <c r="R1375"/>
  <c r="Q1375"/>
  <c r="L1375"/>
  <c r="M1375" s="1"/>
  <c r="N1375" s="1"/>
  <c r="P1375" s="1"/>
  <c r="O1376"/>
  <c r="J1378" l="1"/>
  <c r="K1377"/>
  <c r="O1377"/>
  <c r="Q1376"/>
  <c r="L1376"/>
  <c r="M1376" s="1"/>
  <c r="N1376" s="1"/>
  <c r="P1376" s="1"/>
  <c r="R1376"/>
  <c r="L1377" l="1"/>
  <c r="M1377" s="1"/>
  <c r="N1377" s="1"/>
  <c r="P1377" s="1"/>
  <c r="O1378"/>
  <c r="Q1377"/>
  <c r="R1377"/>
  <c r="J1379"/>
  <c r="K1378"/>
  <c r="R1378" l="1"/>
  <c r="J1380"/>
  <c r="K1379"/>
  <c r="Q1378"/>
  <c r="O1379"/>
  <c r="L1378"/>
  <c r="M1378" s="1"/>
  <c r="N1378" s="1"/>
  <c r="P1378" s="1"/>
  <c r="Q1379" l="1"/>
  <c r="L1379"/>
  <c r="M1379" s="1"/>
  <c r="N1379" s="1"/>
  <c r="P1379" s="1"/>
  <c r="O1380"/>
  <c r="K1380"/>
  <c r="J1381"/>
  <c r="R1379"/>
  <c r="R1380" l="1"/>
  <c r="K1381"/>
  <c r="J1382"/>
  <c r="L1380"/>
  <c r="M1380" s="1"/>
  <c r="N1380" s="1"/>
  <c r="P1380" s="1"/>
  <c r="O1381"/>
  <c r="Q1380"/>
  <c r="O1382" l="1"/>
  <c r="Q1381"/>
  <c r="L1381"/>
  <c r="M1381" s="1"/>
  <c r="N1381" s="1"/>
  <c r="P1381" s="1"/>
  <c r="K1382"/>
  <c r="J1383"/>
  <c r="R1381"/>
  <c r="R1382" l="1"/>
  <c r="J1384"/>
  <c r="K1383"/>
  <c r="Q1382"/>
  <c r="L1382"/>
  <c r="M1382" s="1"/>
  <c r="N1382" s="1"/>
  <c r="P1382" s="1"/>
  <c r="O1383"/>
  <c r="R1383" l="1"/>
  <c r="K1384"/>
  <c r="J1385"/>
  <c r="O1384"/>
  <c r="Q1383"/>
  <c r="L1383"/>
  <c r="M1383" s="1"/>
  <c r="N1383" l="1"/>
  <c r="P1383" s="1"/>
  <c r="L1384"/>
  <c r="M1384" s="1"/>
  <c r="N1384" s="1"/>
  <c r="P1384" s="1"/>
  <c r="Q1384"/>
  <c r="O1385"/>
  <c r="R1384"/>
  <c r="J1386"/>
  <c r="K1385"/>
  <c r="J1387" l="1"/>
  <c r="K1386"/>
  <c r="Q1385"/>
  <c r="L1385"/>
  <c r="M1385" s="1"/>
  <c r="O1386"/>
  <c r="R1385"/>
  <c r="N1385" l="1"/>
  <c r="P1385" s="1"/>
  <c r="R1386"/>
  <c r="J1388"/>
  <c r="K1387"/>
  <c r="O1387"/>
  <c r="Q1386"/>
  <c r="L1386"/>
  <c r="M1386" s="1"/>
  <c r="N1386" s="1"/>
  <c r="P1386" s="1"/>
  <c r="L1387" l="1"/>
  <c r="M1387" s="1"/>
  <c r="O1388"/>
  <c r="Q1387"/>
  <c r="K1388"/>
  <c r="J1389"/>
  <c r="R1387"/>
  <c r="N1387" l="1"/>
  <c r="P1387" s="1"/>
  <c r="R1388"/>
  <c r="J1390"/>
  <c r="K1389"/>
  <c r="O1389"/>
  <c r="L1388"/>
  <c r="M1388" s="1"/>
  <c r="N1388" s="1"/>
  <c r="P1388" s="1"/>
  <c r="Q1388"/>
  <c r="J1391" l="1"/>
  <c r="K1390"/>
  <c r="R1389"/>
  <c r="L1389"/>
  <c r="M1389" s="1"/>
  <c r="O1390"/>
  <c r="Q1389"/>
  <c r="N1389" l="1"/>
  <c r="P1389" s="1"/>
  <c r="R1390"/>
  <c r="K1391"/>
  <c r="J1392"/>
  <c r="O1391"/>
  <c r="Q1390"/>
  <c r="L1390"/>
  <c r="M1390" s="1"/>
  <c r="N1390" s="1"/>
  <c r="P1390" s="1"/>
  <c r="K1392" l="1"/>
  <c r="J1393"/>
  <c r="R1391"/>
  <c r="L1391"/>
  <c r="M1391" s="1"/>
  <c r="O1392"/>
  <c r="Q1391"/>
  <c r="N1391" l="1"/>
  <c r="P1391" s="1"/>
  <c r="R1392"/>
  <c r="K1393"/>
  <c r="J1394"/>
  <c r="L1392"/>
  <c r="M1392" s="1"/>
  <c r="N1392" s="1"/>
  <c r="P1392" s="1"/>
  <c r="O1393"/>
  <c r="Q1392"/>
  <c r="Q1393" l="1"/>
  <c r="L1393"/>
  <c r="M1393" s="1"/>
  <c r="N1393" s="1"/>
  <c r="P1393" s="1"/>
  <c r="O1394"/>
  <c r="J1395"/>
  <c r="K1394"/>
  <c r="R1393"/>
  <c r="L1394" l="1"/>
  <c r="M1394" s="1"/>
  <c r="N1394" s="1"/>
  <c r="P1394" s="1"/>
  <c r="O1395"/>
  <c r="Q1394"/>
  <c r="R1394"/>
  <c r="J1396"/>
  <c r="K1395"/>
  <c r="K1396" l="1"/>
  <c r="J1397"/>
  <c r="O1396"/>
  <c r="L1395"/>
  <c r="M1395" s="1"/>
  <c r="N1395" s="1"/>
  <c r="P1395" s="1"/>
  <c r="Q1395"/>
  <c r="R1395"/>
  <c r="J1398" l="1"/>
  <c r="K1397"/>
  <c r="R1396"/>
  <c r="Q1396"/>
  <c r="L1396"/>
  <c r="M1396" s="1"/>
  <c r="N1396" s="1"/>
  <c r="P1396" s="1"/>
  <c r="O1397"/>
  <c r="Q1397" l="1"/>
  <c r="L1397"/>
  <c r="M1397" s="1"/>
  <c r="N1397" s="1"/>
  <c r="P1397" s="1"/>
  <c r="O1398"/>
  <c r="J1399"/>
  <c r="K1398"/>
  <c r="R1397"/>
  <c r="Q1398" l="1"/>
  <c r="L1398"/>
  <c r="M1398" s="1"/>
  <c r="N1398" s="1"/>
  <c r="P1398" s="1"/>
  <c r="O1399"/>
  <c r="R1398"/>
  <c r="J1400"/>
  <c r="K1399"/>
  <c r="K1400" l="1"/>
  <c r="J1401"/>
  <c r="O1400"/>
  <c r="Q1399"/>
  <c r="L1399"/>
  <c r="M1399" s="1"/>
  <c r="N1399" s="1"/>
  <c r="P1399" s="1"/>
  <c r="R1399"/>
  <c r="L1400" l="1"/>
  <c r="M1400" s="1"/>
  <c r="N1400" s="1"/>
  <c r="P1400" s="1"/>
  <c r="O1401"/>
  <c r="Q1400"/>
  <c r="R1400"/>
  <c r="J1402"/>
  <c r="K1401"/>
  <c r="R1401" l="1"/>
  <c r="J1403"/>
  <c r="K1402"/>
  <c r="L1401"/>
  <c r="M1401" s="1"/>
  <c r="N1401" s="1"/>
  <c r="P1401" s="1"/>
  <c r="O1402"/>
  <c r="Q1401"/>
  <c r="O1403" l="1"/>
  <c r="Q1402"/>
  <c r="L1402"/>
  <c r="M1402" s="1"/>
  <c r="N1402" s="1"/>
  <c r="P1402" s="1"/>
  <c r="K1403"/>
  <c r="J1404"/>
  <c r="R1402"/>
  <c r="R1403" l="1"/>
  <c r="K1404"/>
  <c r="J1405"/>
  <c r="Q1403"/>
  <c r="L1403"/>
  <c r="M1403" s="1"/>
  <c r="N1403" s="1"/>
  <c r="P1403" s="1"/>
  <c r="O1404"/>
  <c r="R1404" l="1"/>
  <c r="Q1404"/>
  <c r="L1404"/>
  <c r="M1404" s="1"/>
  <c r="N1404" s="1"/>
  <c r="P1404" s="1"/>
  <c r="O1405"/>
  <c r="J1406"/>
  <c r="K1405"/>
  <c r="L1405" l="1"/>
  <c r="M1405" s="1"/>
  <c r="N1405" s="1"/>
  <c r="P1405" s="1"/>
  <c r="O1406"/>
  <c r="Q1405"/>
  <c r="R1405"/>
  <c r="J1407"/>
  <c r="K1406"/>
  <c r="R1406" l="1"/>
  <c r="J1408"/>
  <c r="K1407"/>
  <c r="O1407"/>
  <c r="Q1406"/>
  <c r="L1406"/>
  <c r="M1406" s="1"/>
  <c r="N1406" s="1"/>
  <c r="P1406" s="1"/>
  <c r="K1408" l="1"/>
  <c r="J1409"/>
  <c r="O1408"/>
  <c r="Q1407"/>
  <c r="L1407"/>
  <c r="M1407" s="1"/>
  <c r="N1407" s="1"/>
  <c r="P1407" s="1"/>
  <c r="R1407"/>
  <c r="J1410" l="1"/>
  <c r="K1409"/>
  <c r="R1408"/>
  <c r="O1409"/>
  <c r="Q1408"/>
  <c r="L1408"/>
  <c r="M1408" s="1"/>
  <c r="N1408" s="1"/>
  <c r="P1408" s="1"/>
  <c r="K1410" l="1"/>
  <c r="J1411"/>
  <c r="Q1409"/>
  <c r="L1409"/>
  <c r="M1409" s="1"/>
  <c r="N1409" s="1"/>
  <c r="P1409" s="1"/>
  <c r="O1410"/>
  <c r="R1409"/>
  <c r="R1410" l="1"/>
  <c r="J1412"/>
  <c r="K1411"/>
  <c r="L1410"/>
  <c r="M1410" s="1"/>
  <c r="N1410" s="1"/>
  <c r="P1410" s="1"/>
  <c r="O1411"/>
  <c r="Q1410"/>
  <c r="K1412" l="1"/>
  <c r="J1413"/>
  <c r="Q1411"/>
  <c r="L1411"/>
  <c r="M1411" s="1"/>
  <c r="N1411" s="1"/>
  <c r="P1411" s="1"/>
  <c r="O1412"/>
  <c r="R1411"/>
  <c r="R1412" l="1"/>
  <c r="J1414"/>
  <c r="K1413"/>
  <c r="L1412"/>
  <c r="M1412" s="1"/>
  <c r="N1412" s="1"/>
  <c r="P1412" s="1"/>
  <c r="Q1412"/>
  <c r="O1413"/>
  <c r="R1413" l="1"/>
  <c r="J1415"/>
  <c r="K1414"/>
  <c r="Q1413"/>
  <c r="L1413"/>
  <c r="M1413" s="1"/>
  <c r="N1413" s="1"/>
  <c r="P1413" s="1"/>
  <c r="O1414"/>
  <c r="R1414" l="1"/>
  <c r="K1415"/>
  <c r="J1416"/>
  <c r="O1415"/>
  <c r="Q1414"/>
  <c r="L1414"/>
  <c r="M1414" s="1"/>
  <c r="N1414" l="1"/>
  <c r="P1414" s="1"/>
  <c r="K1416"/>
  <c r="J1417"/>
  <c r="L1415"/>
  <c r="M1415" s="1"/>
  <c r="N1415" s="1"/>
  <c r="P1415" s="1"/>
  <c r="O1416"/>
  <c r="Q1415"/>
  <c r="R1415"/>
  <c r="K1417" l="1"/>
  <c r="J1418"/>
  <c r="L1416"/>
  <c r="M1416" s="1"/>
  <c r="O1417"/>
  <c r="Q1416"/>
  <c r="R1416"/>
  <c r="N1416" l="1"/>
  <c r="P1416" s="1"/>
  <c r="Q1417"/>
  <c r="L1417"/>
  <c r="M1417" s="1"/>
  <c r="N1417" s="1"/>
  <c r="P1417" s="1"/>
  <c r="O1418"/>
  <c r="K1418"/>
  <c r="J1419"/>
  <c r="R1417"/>
  <c r="R1418" l="1"/>
  <c r="J1420"/>
  <c r="K1419"/>
  <c r="L1418"/>
  <c r="M1418" s="1"/>
  <c r="Q1418"/>
  <c r="O1419"/>
  <c r="N1418" l="1"/>
  <c r="P1418" s="1"/>
  <c r="R1419"/>
  <c r="K1420"/>
  <c r="J1421"/>
  <c r="O1420"/>
  <c r="Q1419"/>
  <c r="L1419"/>
  <c r="M1419" s="1"/>
  <c r="N1419" s="1"/>
  <c r="P1419" s="1"/>
  <c r="L1420" l="1"/>
  <c r="M1420" s="1"/>
  <c r="O1421"/>
  <c r="Q1420"/>
  <c r="R1420"/>
  <c r="J1422"/>
  <c r="K1421"/>
  <c r="N1420" l="1"/>
  <c r="P1420" s="1"/>
  <c r="Q1421"/>
  <c r="L1421"/>
  <c r="M1421" s="1"/>
  <c r="N1421" s="1"/>
  <c r="P1421" s="1"/>
  <c r="O1422"/>
  <c r="K1422"/>
  <c r="J1423"/>
  <c r="R1421"/>
  <c r="R1422" l="1"/>
  <c r="J1424"/>
  <c r="K1423"/>
  <c r="O1423"/>
  <c r="Q1422"/>
  <c r="L1422"/>
  <c r="M1422" s="1"/>
  <c r="N1422" l="1"/>
  <c r="P1422" s="1"/>
  <c r="R1423"/>
  <c r="K1424"/>
  <c r="J1425"/>
  <c r="Q1423"/>
  <c r="L1423"/>
  <c r="M1423" s="1"/>
  <c r="N1423" s="1"/>
  <c r="P1423" s="1"/>
  <c r="O1424"/>
  <c r="R1424" l="1"/>
  <c r="J1426"/>
  <c r="K1425"/>
  <c r="Q1424"/>
  <c r="L1424"/>
  <c r="M1424" s="1"/>
  <c r="N1424" s="1"/>
  <c r="P1424" s="1"/>
  <c r="O1425"/>
  <c r="R1425" l="1"/>
  <c r="J1427"/>
  <c r="K1426"/>
  <c r="Q1425"/>
  <c r="L1425"/>
  <c r="M1425" s="1"/>
  <c r="N1425" s="1"/>
  <c r="P1425" s="1"/>
  <c r="O1426"/>
  <c r="R1426" l="1"/>
  <c r="K1427"/>
  <c r="J1428"/>
  <c r="O1427"/>
  <c r="Q1426"/>
  <c r="L1426"/>
  <c r="M1426" s="1"/>
  <c r="N1426" s="1"/>
  <c r="P1426" s="1"/>
  <c r="Q1427" l="1"/>
  <c r="L1427"/>
  <c r="M1427" s="1"/>
  <c r="N1427" s="1"/>
  <c r="P1427" s="1"/>
  <c r="O1428"/>
  <c r="R1427"/>
  <c r="K1428"/>
  <c r="J1429"/>
  <c r="L1428" l="1"/>
  <c r="M1428" s="1"/>
  <c r="N1428" s="1"/>
  <c r="P1428" s="1"/>
  <c r="O1429"/>
  <c r="Q1428"/>
  <c r="J1430"/>
  <c r="K1429"/>
  <c r="R1428"/>
  <c r="Q1429" l="1"/>
  <c r="L1429"/>
  <c r="M1429" s="1"/>
  <c r="N1429" s="1"/>
  <c r="P1429" s="1"/>
  <c r="O1430"/>
  <c r="J1431"/>
  <c r="K1430"/>
  <c r="R1429"/>
  <c r="Q1430" l="1"/>
  <c r="L1430"/>
  <c r="M1430" s="1"/>
  <c r="N1430" s="1"/>
  <c r="P1430" s="1"/>
  <c r="O1431"/>
  <c r="R1430"/>
  <c r="J1432"/>
  <c r="K1431"/>
  <c r="K1432" l="1"/>
  <c r="J1433"/>
  <c r="O1432"/>
  <c r="Q1431"/>
  <c r="L1431"/>
  <c r="M1431" s="1"/>
  <c r="N1431" s="1"/>
  <c r="P1431" s="1"/>
  <c r="R1431"/>
  <c r="J1434" l="1"/>
  <c r="K1433"/>
  <c r="L1432"/>
  <c r="M1432" s="1"/>
  <c r="N1432" s="1"/>
  <c r="P1432" s="1"/>
  <c r="Q1432"/>
  <c r="O1433"/>
  <c r="R1432"/>
  <c r="R1433" l="1"/>
  <c r="Q1433"/>
  <c r="L1433"/>
  <c r="M1433" s="1"/>
  <c r="N1433" s="1"/>
  <c r="P1433" s="1"/>
  <c r="O1434"/>
  <c r="J1435"/>
  <c r="K1434"/>
  <c r="O1435" l="1"/>
  <c r="Q1434"/>
  <c r="L1434"/>
  <c r="M1434" s="1"/>
  <c r="N1434" s="1"/>
  <c r="P1434" s="1"/>
  <c r="R1434"/>
  <c r="J1436"/>
  <c r="K1435"/>
  <c r="K1436" l="1"/>
  <c r="J1437"/>
  <c r="R1435"/>
  <c r="Q1435"/>
  <c r="L1435"/>
  <c r="M1435" s="1"/>
  <c r="N1435" s="1"/>
  <c r="P1435" s="1"/>
  <c r="O1436"/>
  <c r="R1436" l="1"/>
  <c r="L1436"/>
  <c r="M1436" s="1"/>
  <c r="N1436" s="1"/>
  <c r="P1436" s="1"/>
  <c r="Q1436"/>
  <c r="O1437"/>
  <c r="K1437"/>
  <c r="J1438"/>
  <c r="R1437" l="1"/>
  <c r="J1439"/>
  <c r="K1438"/>
  <c r="O1438"/>
  <c r="Q1437"/>
  <c r="L1437"/>
  <c r="M1437" s="1"/>
  <c r="N1437" s="1"/>
  <c r="P1437" s="1"/>
  <c r="K1439" l="1"/>
  <c r="J1440"/>
  <c r="R1438"/>
  <c r="Q1438"/>
  <c r="O1439"/>
  <c r="L1438"/>
  <c r="M1438" s="1"/>
  <c r="N1438" s="1"/>
  <c r="P1438" s="1"/>
  <c r="R1439" l="1"/>
  <c r="O1440"/>
  <c r="Q1439"/>
  <c r="L1439"/>
  <c r="M1439" s="1"/>
  <c r="N1439" s="1"/>
  <c r="P1439" s="1"/>
  <c r="K1440"/>
  <c r="J1441"/>
  <c r="R1440" l="1"/>
  <c r="J1442"/>
  <c r="K1441"/>
  <c r="L1440"/>
  <c r="M1440" s="1"/>
  <c r="N1440" s="1"/>
  <c r="P1440" s="1"/>
  <c r="O1441"/>
  <c r="Q1440"/>
  <c r="J1443" l="1"/>
  <c r="K1442"/>
  <c r="Q1441"/>
  <c r="O1442"/>
  <c r="L1441"/>
  <c r="M1441" s="1"/>
  <c r="N1441" s="1"/>
  <c r="P1441" s="1"/>
  <c r="R1441"/>
  <c r="O1443" l="1"/>
  <c r="Q1442"/>
  <c r="L1442"/>
  <c r="M1442" s="1"/>
  <c r="N1442" s="1"/>
  <c r="P1442" s="1"/>
  <c r="K1443"/>
  <c r="J1444"/>
  <c r="R1442"/>
  <c r="R1443" l="1"/>
  <c r="K1444"/>
  <c r="J1445"/>
  <c r="L1443"/>
  <c r="M1443" s="1"/>
  <c r="N1443" s="1"/>
  <c r="P1443" s="1"/>
  <c r="O1444"/>
  <c r="Q1443"/>
  <c r="J1446" l="1"/>
  <c r="K1445"/>
  <c r="L1444"/>
  <c r="M1444" s="1"/>
  <c r="O1445"/>
  <c r="Q1444"/>
  <c r="R1444"/>
  <c r="N1444" l="1"/>
  <c r="P1444" s="1"/>
  <c r="J1447"/>
  <c r="K1446"/>
  <c r="L1445"/>
  <c r="M1445" s="1"/>
  <c r="N1445" s="1"/>
  <c r="P1445" s="1"/>
  <c r="O1446"/>
  <c r="Q1445"/>
  <c r="R1445"/>
  <c r="O1447" l="1"/>
  <c r="Q1446"/>
  <c r="L1446"/>
  <c r="M1446" s="1"/>
  <c r="J1448"/>
  <c r="K1447"/>
  <c r="R1446"/>
  <c r="N1446" l="1"/>
  <c r="P1446" s="1"/>
  <c r="R1447"/>
  <c r="O1448"/>
  <c r="Q1447"/>
  <c r="L1447"/>
  <c r="M1447" s="1"/>
  <c r="N1447" s="1"/>
  <c r="P1447" s="1"/>
  <c r="K1448"/>
  <c r="J1449"/>
  <c r="K1449" l="1"/>
  <c r="J1450"/>
  <c r="R1448"/>
  <c r="O1449"/>
  <c r="Q1448"/>
  <c r="L1448"/>
  <c r="M1448" s="1"/>
  <c r="N1448" l="1"/>
  <c r="P1448" s="1"/>
  <c r="L1449"/>
  <c r="M1449" s="1"/>
  <c r="N1449" s="1"/>
  <c r="P1449" s="1"/>
  <c r="O1450"/>
  <c r="Q1449"/>
  <c r="J1451"/>
  <c r="K1450"/>
  <c r="R1449"/>
  <c r="O1451" l="1"/>
  <c r="Q1450"/>
  <c r="L1450"/>
  <c r="M1450" s="1"/>
  <c r="J1452"/>
  <c r="K1451"/>
  <c r="R1450"/>
  <c r="N1450" l="1"/>
  <c r="P1450" s="1"/>
  <c r="R1451"/>
  <c r="O1452"/>
  <c r="L1451"/>
  <c r="M1451" s="1"/>
  <c r="N1451" s="1"/>
  <c r="P1451" s="1"/>
  <c r="Q1451"/>
  <c r="K1452"/>
  <c r="J1453"/>
  <c r="R1452" l="1"/>
  <c r="K1453"/>
  <c r="J1454"/>
  <c r="O1453"/>
  <c r="Q1452"/>
  <c r="L1452"/>
  <c r="M1452" s="1"/>
  <c r="N1452" l="1"/>
  <c r="P1452" s="1"/>
  <c r="Q1453"/>
  <c r="L1453"/>
  <c r="M1453" s="1"/>
  <c r="N1453" s="1"/>
  <c r="P1453" s="1"/>
  <c r="O1454"/>
  <c r="R1453"/>
  <c r="J1455"/>
  <c r="K1454"/>
  <c r="K1455" l="1"/>
  <c r="J1456"/>
  <c r="O1455"/>
  <c r="Q1454"/>
  <c r="L1454"/>
  <c r="M1454" s="1"/>
  <c r="N1454" s="1"/>
  <c r="P1454" s="1"/>
  <c r="R1454"/>
  <c r="Q1455" l="1"/>
  <c r="O1456"/>
  <c r="L1455"/>
  <c r="M1455" s="1"/>
  <c r="N1455" s="1"/>
  <c r="P1455" s="1"/>
  <c r="R1455"/>
  <c r="J1457"/>
  <c r="K1456"/>
  <c r="J1458" l="1"/>
  <c r="K1457"/>
  <c r="O1457"/>
  <c r="Q1456"/>
  <c r="L1456"/>
  <c r="M1456" s="1"/>
  <c r="N1456" s="1"/>
  <c r="P1456" s="1"/>
  <c r="R1456"/>
  <c r="J1459" l="1"/>
  <c r="K1458"/>
  <c r="L1457"/>
  <c r="M1457" s="1"/>
  <c r="N1457" s="1"/>
  <c r="P1457" s="1"/>
  <c r="O1458"/>
  <c r="Q1457"/>
  <c r="R1457"/>
  <c r="O1459" l="1"/>
  <c r="L1458"/>
  <c r="M1458" s="1"/>
  <c r="N1458" s="1"/>
  <c r="P1458" s="1"/>
  <c r="Q1458"/>
  <c r="K1459"/>
  <c r="J1460"/>
  <c r="R1458"/>
  <c r="R1459" l="1"/>
  <c r="K1460"/>
  <c r="J1461"/>
  <c r="Q1459"/>
  <c r="L1459"/>
  <c r="M1459" s="1"/>
  <c r="N1459" s="1"/>
  <c r="P1459" s="1"/>
  <c r="O1460"/>
  <c r="R1460" l="1"/>
  <c r="K1461"/>
  <c r="J1462"/>
  <c r="L1460"/>
  <c r="M1460" s="1"/>
  <c r="N1460" s="1"/>
  <c r="P1460" s="1"/>
  <c r="O1461"/>
  <c r="Q1460"/>
  <c r="J1463" l="1"/>
  <c r="K1462"/>
  <c r="O1462"/>
  <c r="Q1461"/>
  <c r="L1461"/>
  <c r="M1461" s="1"/>
  <c r="N1461" s="1"/>
  <c r="P1461" s="1"/>
  <c r="R1461"/>
  <c r="Q1462" l="1"/>
  <c r="L1462"/>
  <c r="M1462" s="1"/>
  <c r="N1462" s="1"/>
  <c r="P1462" s="1"/>
  <c r="O1463"/>
  <c r="R1462"/>
  <c r="J1464"/>
  <c r="K1463"/>
  <c r="K1464" l="1"/>
  <c r="J1465"/>
  <c r="R1463"/>
  <c r="O1464"/>
  <c r="Q1463"/>
  <c r="L1463"/>
  <c r="M1463" s="1"/>
  <c r="N1463" s="1"/>
  <c r="P1463" s="1"/>
  <c r="J1466" l="1"/>
  <c r="K1465"/>
  <c r="Q1464"/>
  <c r="O1465"/>
  <c r="L1464"/>
  <c r="M1464" s="1"/>
  <c r="N1464" s="1"/>
  <c r="P1464" s="1"/>
  <c r="R1464"/>
  <c r="Q1465" l="1"/>
  <c r="L1465"/>
  <c r="M1465" s="1"/>
  <c r="N1465" s="1"/>
  <c r="P1465" s="1"/>
  <c r="O1466"/>
  <c r="J1467"/>
  <c r="K1466"/>
  <c r="R1465"/>
  <c r="O1467" l="1"/>
  <c r="Q1466"/>
  <c r="L1466"/>
  <c r="M1466" s="1"/>
  <c r="N1466" s="1"/>
  <c r="P1466" s="1"/>
  <c r="R1466"/>
  <c r="K1467"/>
  <c r="J1468"/>
  <c r="K1468" l="1"/>
  <c r="J1469"/>
  <c r="L1467"/>
  <c r="M1467" s="1"/>
  <c r="N1467" s="1"/>
  <c r="P1467" s="1"/>
  <c r="O1468"/>
  <c r="Q1467"/>
  <c r="R1467"/>
  <c r="K1469" l="1"/>
  <c r="J1470"/>
  <c r="L1468"/>
  <c r="M1468" s="1"/>
  <c r="N1468" s="1"/>
  <c r="P1468" s="1"/>
  <c r="O1469"/>
  <c r="Q1468"/>
  <c r="R1468"/>
  <c r="J1471" l="1"/>
  <c r="K1470"/>
  <c r="L1469"/>
  <c r="M1469" s="1"/>
  <c r="N1469" s="1"/>
  <c r="P1469" s="1"/>
  <c r="O1470"/>
  <c r="Q1469"/>
  <c r="R1469"/>
  <c r="J1472" l="1"/>
  <c r="K1471"/>
  <c r="L1470"/>
  <c r="M1470" s="1"/>
  <c r="N1470" s="1"/>
  <c r="P1470" s="1"/>
  <c r="O1471"/>
  <c r="Q1470"/>
  <c r="R1470"/>
  <c r="O1472" l="1"/>
  <c r="Q1471"/>
  <c r="L1471"/>
  <c r="M1471" s="1"/>
  <c r="N1471" s="1"/>
  <c r="P1471" s="1"/>
  <c r="J1473"/>
  <c r="K1472"/>
  <c r="R1471"/>
  <c r="L1472" l="1"/>
  <c r="M1472" s="1"/>
  <c r="N1472" s="1"/>
  <c r="P1472" s="1"/>
  <c r="O1473"/>
  <c r="Q1472"/>
  <c r="J1474"/>
  <c r="K1473"/>
  <c r="R1472"/>
  <c r="R1473" l="1"/>
  <c r="L1473"/>
  <c r="M1473" s="1"/>
  <c r="N1473" s="1"/>
  <c r="P1473" s="1"/>
  <c r="O1474"/>
  <c r="Q1473"/>
  <c r="J1475"/>
  <c r="K1474"/>
  <c r="J1476" l="1"/>
  <c r="K1475"/>
  <c r="R1474"/>
  <c r="O1475"/>
  <c r="Q1474"/>
  <c r="L1474"/>
  <c r="M1474" s="1"/>
  <c r="N1474" s="1"/>
  <c r="P1474" s="1"/>
  <c r="L1475" l="1"/>
  <c r="M1475" s="1"/>
  <c r="O1476"/>
  <c r="Q1475"/>
  <c r="K1476"/>
  <c r="J1477"/>
  <c r="R1475"/>
  <c r="N1475" l="1"/>
  <c r="P1475" s="1"/>
  <c r="R1476"/>
  <c r="J1478"/>
  <c r="K1477"/>
  <c r="L1476"/>
  <c r="M1476" s="1"/>
  <c r="N1476" s="1"/>
  <c r="P1476" s="1"/>
  <c r="O1477"/>
  <c r="Q1476"/>
  <c r="J1479" l="1"/>
  <c r="K1478"/>
  <c r="O1478"/>
  <c r="Q1477"/>
  <c r="L1477"/>
  <c r="M1477" s="1"/>
  <c r="R1477"/>
  <c r="N1477" l="1"/>
  <c r="P1477" s="1"/>
  <c r="J1480"/>
  <c r="K1479"/>
  <c r="O1479"/>
  <c r="Q1478"/>
  <c r="L1478"/>
  <c r="M1478" s="1"/>
  <c r="N1478" s="1"/>
  <c r="P1478" s="1"/>
  <c r="R1478"/>
  <c r="O1480" l="1"/>
  <c r="Q1479"/>
  <c r="L1479"/>
  <c r="M1479" s="1"/>
  <c r="K1480"/>
  <c r="J1481"/>
  <c r="R1479"/>
  <c r="N1479" l="1"/>
  <c r="P1479" s="1"/>
  <c r="R1480"/>
  <c r="J1482"/>
  <c r="K1481"/>
  <c r="Q1480"/>
  <c r="L1480"/>
  <c r="M1480" s="1"/>
  <c r="N1480" s="1"/>
  <c r="P1480" s="1"/>
  <c r="O1481"/>
  <c r="R1481" l="1"/>
  <c r="L1481"/>
  <c r="M1481" s="1"/>
  <c r="O1482"/>
  <c r="Q1481"/>
  <c r="J1483"/>
  <c r="K1482"/>
  <c r="N1481" l="1"/>
  <c r="P1481" s="1"/>
  <c r="R1482"/>
  <c r="O1483"/>
  <c r="Q1482"/>
  <c r="L1482"/>
  <c r="M1482" s="1"/>
  <c r="N1482" s="1"/>
  <c r="P1482" s="1"/>
  <c r="K1483"/>
  <c r="J1484"/>
  <c r="R1483" l="1"/>
  <c r="Q1483"/>
  <c r="L1483"/>
  <c r="M1483" s="1"/>
  <c r="O1484"/>
  <c r="K1484"/>
  <c r="J1485"/>
  <c r="N1483" l="1"/>
  <c r="P1483" s="1"/>
  <c r="L1484"/>
  <c r="M1484" s="1"/>
  <c r="N1484" s="1"/>
  <c r="P1484" s="1"/>
  <c r="O1485"/>
  <c r="Q1484"/>
  <c r="K1485"/>
  <c r="J1486"/>
  <c r="R1484"/>
  <c r="R1485" l="1"/>
  <c r="J1487"/>
  <c r="K1486"/>
  <c r="Q1485"/>
  <c r="L1485"/>
  <c r="M1485" s="1"/>
  <c r="N1485" s="1"/>
  <c r="P1485" s="1"/>
  <c r="O1486"/>
  <c r="R1486" l="1"/>
  <c r="Q1486"/>
  <c r="L1486"/>
  <c r="M1486" s="1"/>
  <c r="N1486" s="1"/>
  <c r="P1486" s="1"/>
  <c r="O1487"/>
  <c r="J1488"/>
  <c r="K1487"/>
  <c r="R1487" l="1"/>
  <c r="O1488"/>
  <c r="Q1487"/>
  <c r="L1487"/>
  <c r="M1487" s="1"/>
  <c r="N1487" s="1"/>
  <c r="P1487" s="1"/>
  <c r="K1488"/>
  <c r="J1489"/>
  <c r="R1488" l="1"/>
  <c r="J1490"/>
  <c r="K1489"/>
  <c r="L1488"/>
  <c r="M1488" s="1"/>
  <c r="N1488" s="1"/>
  <c r="P1488" s="1"/>
  <c r="O1489"/>
  <c r="Q1488"/>
  <c r="R1489" l="1"/>
  <c r="J1491"/>
  <c r="K1490"/>
  <c r="L1489"/>
  <c r="M1489" s="1"/>
  <c r="N1489" s="1"/>
  <c r="P1489" s="1"/>
  <c r="O1490"/>
  <c r="Q1489"/>
  <c r="O1491" l="1"/>
  <c r="Q1490"/>
  <c r="L1490"/>
  <c r="M1490" s="1"/>
  <c r="N1490" s="1"/>
  <c r="P1490" s="1"/>
  <c r="K1491"/>
  <c r="J1492"/>
  <c r="R1490"/>
  <c r="R1491" l="1"/>
  <c r="K1492"/>
  <c r="J1493"/>
  <c r="Q1491"/>
  <c r="L1491"/>
  <c r="M1491" s="1"/>
  <c r="N1491" s="1"/>
  <c r="P1491" s="1"/>
  <c r="O1492"/>
  <c r="R1492" l="1"/>
  <c r="J1494"/>
  <c r="K1493"/>
  <c r="L1492"/>
  <c r="M1492" s="1"/>
  <c r="N1492" s="1"/>
  <c r="P1492" s="1"/>
  <c r="O1493"/>
  <c r="Q1492"/>
  <c r="J1495" l="1"/>
  <c r="K1494"/>
  <c r="L1493"/>
  <c r="M1493" s="1"/>
  <c r="N1493" s="1"/>
  <c r="P1493" s="1"/>
  <c r="O1494"/>
  <c r="Q1493"/>
  <c r="R1493"/>
  <c r="L1494" l="1"/>
  <c r="M1494" s="1"/>
  <c r="N1494" s="1"/>
  <c r="P1494" s="1"/>
  <c r="O1495"/>
  <c r="Q1494"/>
  <c r="J1496"/>
  <c r="K1495"/>
  <c r="R1494"/>
  <c r="R1495" l="1"/>
  <c r="O1496"/>
  <c r="Q1495"/>
  <c r="L1495"/>
  <c r="M1495" s="1"/>
  <c r="N1495" s="1"/>
  <c r="P1495" s="1"/>
  <c r="K1496"/>
  <c r="J1497"/>
  <c r="R1496" l="1"/>
  <c r="J1498"/>
  <c r="K1497"/>
  <c r="Q1496"/>
  <c r="O1497"/>
  <c r="L1496"/>
  <c r="M1496" s="1"/>
  <c r="N1496" s="1"/>
  <c r="P1496" s="1"/>
  <c r="O1498" l="1"/>
  <c r="Q1497"/>
  <c r="L1497"/>
  <c r="M1497" s="1"/>
  <c r="N1497" s="1"/>
  <c r="P1497" s="1"/>
  <c r="K1498"/>
  <c r="J1499"/>
  <c r="R1497"/>
  <c r="R1498" l="1"/>
  <c r="J1500"/>
  <c r="K1499"/>
  <c r="O1499"/>
  <c r="Q1498"/>
  <c r="L1498"/>
  <c r="M1498" s="1"/>
  <c r="N1498" s="1"/>
  <c r="P1498" s="1"/>
  <c r="K1500" l="1"/>
  <c r="J1501"/>
  <c r="R1499"/>
  <c r="O1500"/>
  <c r="Q1499"/>
  <c r="L1499"/>
  <c r="M1499" s="1"/>
  <c r="N1499" s="1"/>
  <c r="P1499" s="1"/>
  <c r="K1501" l="1"/>
  <c r="J1502"/>
  <c r="L1500"/>
  <c r="M1500" s="1"/>
  <c r="N1500" s="1"/>
  <c r="P1500" s="1"/>
  <c r="O1501"/>
  <c r="Q1500"/>
  <c r="R1500"/>
  <c r="K1502" l="1"/>
  <c r="J1503"/>
  <c r="L1501"/>
  <c r="M1501" s="1"/>
  <c r="N1501" s="1"/>
  <c r="P1501" s="1"/>
  <c r="Q1501"/>
  <c r="O1502"/>
  <c r="R1501"/>
  <c r="R1502" l="1"/>
  <c r="J1504"/>
  <c r="K1503"/>
  <c r="L1502"/>
  <c r="M1502" s="1"/>
  <c r="N1502" s="1"/>
  <c r="P1502" s="1"/>
  <c r="O1503"/>
  <c r="Q1502"/>
  <c r="O1504" l="1"/>
  <c r="Q1503"/>
  <c r="L1503"/>
  <c r="M1503" s="1"/>
  <c r="N1503" s="1"/>
  <c r="P1503" s="1"/>
  <c r="J1505"/>
  <c r="K1504"/>
  <c r="R1503"/>
  <c r="L1504" l="1"/>
  <c r="M1504" s="1"/>
  <c r="N1504" s="1"/>
  <c r="P1504" s="1"/>
  <c r="O1505"/>
  <c r="Q1504"/>
  <c r="J1506"/>
  <c r="K1505"/>
  <c r="R1504"/>
  <c r="R1505" l="1"/>
  <c r="L1505"/>
  <c r="M1505" s="1"/>
  <c r="N1505" s="1"/>
  <c r="P1505" s="1"/>
  <c r="O1506"/>
  <c r="Q1505"/>
  <c r="J1507"/>
  <c r="K1506"/>
  <c r="R1506" l="1"/>
  <c r="J1508"/>
  <c r="K1507"/>
  <c r="O1507"/>
  <c r="Q1506"/>
  <c r="L1506"/>
  <c r="M1506" s="1"/>
  <c r="N1506" l="1"/>
  <c r="P1506" s="1"/>
  <c r="K1508"/>
  <c r="J1509"/>
  <c r="L1507"/>
  <c r="M1507" s="1"/>
  <c r="N1507" s="1"/>
  <c r="P1507" s="1"/>
  <c r="Q1507"/>
  <c r="O1508"/>
  <c r="R1507"/>
  <c r="R1508" l="1"/>
  <c r="K1509"/>
  <c r="J1510"/>
  <c r="L1508"/>
  <c r="M1508" s="1"/>
  <c r="Q1508"/>
  <c r="O1509"/>
  <c r="N1508" l="1"/>
  <c r="P1508" s="1"/>
  <c r="R1509"/>
  <c r="J1511"/>
  <c r="K1510"/>
  <c r="O1510"/>
  <c r="Q1509"/>
  <c r="L1509"/>
  <c r="M1509" s="1"/>
  <c r="N1509" s="1"/>
  <c r="P1509" s="1"/>
  <c r="J1512" l="1"/>
  <c r="K1511"/>
  <c r="R1510"/>
  <c r="Q1510"/>
  <c r="L1510"/>
  <c r="M1510" s="1"/>
  <c r="O1511"/>
  <c r="N1510" l="1"/>
  <c r="P1510" s="1"/>
  <c r="O1512"/>
  <c r="L1511"/>
  <c r="M1511" s="1"/>
  <c r="N1511" s="1"/>
  <c r="P1511" s="1"/>
  <c r="Q1511"/>
  <c r="K1512"/>
  <c r="J1513"/>
  <c r="R1511"/>
  <c r="R1512" l="1"/>
  <c r="J1514"/>
  <c r="K1513"/>
  <c r="Q1512"/>
  <c r="L1512"/>
  <c r="M1512" s="1"/>
  <c r="O1513"/>
  <c r="N1512" l="1"/>
  <c r="P1512" s="1"/>
  <c r="R1513"/>
  <c r="J1515"/>
  <c r="K1514"/>
  <c r="Q1513"/>
  <c r="L1513"/>
  <c r="M1513" s="1"/>
  <c r="N1513" s="1"/>
  <c r="P1513" s="1"/>
  <c r="O1514"/>
  <c r="R1514" l="1"/>
  <c r="O1515"/>
  <c r="L1514"/>
  <c r="M1514" s="1"/>
  <c r="Q1514"/>
  <c r="J1516"/>
  <c r="K1515"/>
  <c r="N1514" l="1"/>
  <c r="P1514" s="1"/>
  <c r="R1515"/>
  <c r="Q1515"/>
  <c r="L1515"/>
  <c r="M1515" s="1"/>
  <c r="N1515" s="1"/>
  <c r="P1515" s="1"/>
  <c r="O1516"/>
  <c r="K1516"/>
  <c r="J1517"/>
  <c r="R1516" l="1"/>
  <c r="J1518"/>
  <c r="K1517"/>
  <c r="L1516"/>
  <c r="M1516" s="1"/>
  <c r="N1516" s="1"/>
  <c r="P1516" s="1"/>
  <c r="O1517"/>
  <c r="Q1516"/>
  <c r="J1519" l="1"/>
  <c r="K1518"/>
  <c r="L1517"/>
  <c r="M1517" s="1"/>
  <c r="N1517" s="1"/>
  <c r="P1517" s="1"/>
  <c r="O1518"/>
  <c r="Q1517"/>
  <c r="R1517"/>
  <c r="L1518" l="1"/>
  <c r="M1518" s="1"/>
  <c r="N1518" s="1"/>
  <c r="P1518" s="1"/>
  <c r="O1519"/>
  <c r="Q1518"/>
  <c r="J1520"/>
  <c r="K1519"/>
  <c r="R1518"/>
  <c r="R1519" l="1"/>
  <c r="O1520"/>
  <c r="Q1519"/>
  <c r="L1519"/>
  <c r="M1519" s="1"/>
  <c r="N1519" s="1"/>
  <c r="P1519" s="1"/>
  <c r="K1520"/>
  <c r="J1521"/>
  <c r="R1520" l="1"/>
  <c r="L1520"/>
  <c r="M1520" s="1"/>
  <c r="N1520" s="1"/>
  <c r="P1520" s="1"/>
  <c r="O1521"/>
  <c r="Q1520"/>
  <c r="J1522"/>
  <c r="K1521"/>
  <c r="R1521" l="1"/>
  <c r="L1521"/>
  <c r="M1521" s="1"/>
  <c r="N1521" s="1"/>
  <c r="P1521" s="1"/>
  <c r="O1522"/>
  <c r="Q1521"/>
  <c r="K1522"/>
  <c r="J1523"/>
  <c r="O1523" l="1"/>
  <c r="Q1522"/>
  <c r="L1522"/>
  <c r="M1522" s="1"/>
  <c r="N1522" s="1"/>
  <c r="P1522" s="1"/>
  <c r="R1522"/>
  <c r="K1523"/>
  <c r="J1524"/>
  <c r="L1523" l="1"/>
  <c r="M1523" s="1"/>
  <c r="N1523" s="1"/>
  <c r="P1523" s="1"/>
  <c r="O1524"/>
  <c r="Q1523"/>
  <c r="K1524"/>
  <c r="J1525"/>
  <c r="R1523"/>
  <c r="R1524" l="1"/>
  <c r="J1526"/>
  <c r="K1525"/>
  <c r="L1524"/>
  <c r="M1524" s="1"/>
  <c r="N1524" s="1"/>
  <c r="P1524" s="1"/>
  <c r="Q1524"/>
  <c r="O1525"/>
  <c r="R1525" l="1"/>
  <c r="O1526"/>
  <c r="Q1525"/>
  <c r="L1525"/>
  <c r="M1525" s="1"/>
  <c r="N1525" s="1"/>
  <c r="P1525" s="1"/>
  <c r="J1527"/>
  <c r="K1526"/>
  <c r="R1526" l="1"/>
  <c r="L1526"/>
  <c r="M1526" s="1"/>
  <c r="N1526" s="1"/>
  <c r="P1526" s="1"/>
  <c r="O1527"/>
  <c r="Q1526"/>
  <c r="J1528"/>
  <c r="K1527"/>
  <c r="R1527" l="1"/>
  <c r="O1528"/>
  <c r="Q1527"/>
  <c r="L1527"/>
  <c r="M1527" s="1"/>
  <c r="N1527" s="1"/>
  <c r="P1527" s="1"/>
  <c r="J1529"/>
  <c r="K1528"/>
  <c r="R1528" l="1"/>
  <c r="L1528"/>
  <c r="M1528" s="1"/>
  <c r="N1528" s="1"/>
  <c r="P1528" s="1"/>
  <c r="O1529"/>
  <c r="Q1528"/>
  <c r="K1529"/>
  <c r="J1530"/>
  <c r="R1529" l="1"/>
  <c r="K1530"/>
  <c r="J1531"/>
  <c r="Q1529"/>
  <c r="O1530"/>
  <c r="L1529"/>
  <c r="M1529" s="1"/>
  <c r="N1529" s="1"/>
  <c r="P1529" s="1"/>
  <c r="J1532" l="1"/>
  <c r="K1531"/>
  <c r="Q1530"/>
  <c r="L1530"/>
  <c r="M1530" s="1"/>
  <c r="N1530" s="1"/>
  <c r="P1530" s="1"/>
  <c r="O1531"/>
  <c r="R1530"/>
  <c r="R1531" l="1"/>
  <c r="O1532"/>
  <c r="Q1531"/>
  <c r="L1531"/>
  <c r="M1531" s="1"/>
  <c r="N1531" s="1"/>
  <c r="P1531" s="1"/>
  <c r="K1532"/>
  <c r="J1533"/>
  <c r="R1532" l="1"/>
  <c r="K1533"/>
  <c r="J1534"/>
  <c r="Q1532"/>
  <c r="O1533"/>
  <c r="L1532"/>
  <c r="M1532" s="1"/>
  <c r="N1532" s="1"/>
  <c r="P1532" s="1"/>
  <c r="J1535" l="1"/>
  <c r="K1534"/>
  <c r="Q1533"/>
  <c r="L1533"/>
  <c r="M1533" s="1"/>
  <c r="N1533" s="1"/>
  <c r="P1533" s="1"/>
  <c r="O1534"/>
  <c r="R1533"/>
  <c r="R1534" l="1"/>
  <c r="O1535"/>
  <c r="Q1534"/>
  <c r="L1534"/>
  <c r="M1534" s="1"/>
  <c r="J1536"/>
  <c r="K1535"/>
  <c r="N1534" l="1"/>
  <c r="P1534" s="1"/>
  <c r="R1535"/>
  <c r="Q1535"/>
  <c r="L1535"/>
  <c r="M1535" s="1"/>
  <c r="N1535" s="1"/>
  <c r="P1535" s="1"/>
  <c r="O1536"/>
  <c r="K1536"/>
  <c r="J1537"/>
  <c r="R1536" l="1"/>
  <c r="J1538"/>
  <c r="K1537"/>
  <c r="Q1536"/>
  <c r="L1536"/>
  <c r="M1536" s="1"/>
  <c r="O1537"/>
  <c r="N1536" l="1"/>
  <c r="P1536" s="1"/>
  <c r="R1537"/>
  <c r="Q1537"/>
  <c r="L1537"/>
  <c r="M1537" s="1"/>
  <c r="N1537" s="1"/>
  <c r="P1537" s="1"/>
  <c r="O1538"/>
  <c r="J1539"/>
  <c r="K1538"/>
  <c r="Q1538" l="1"/>
  <c r="O1539"/>
  <c r="L1538"/>
  <c r="M1538" s="1"/>
  <c r="R1538"/>
  <c r="J1540"/>
  <c r="K1539"/>
  <c r="N1538" l="1"/>
  <c r="P1538" s="1"/>
  <c r="R1539"/>
  <c r="K1540"/>
  <c r="J1541"/>
  <c r="O1540"/>
  <c r="Q1539"/>
  <c r="L1539"/>
  <c r="M1539" s="1"/>
  <c r="N1539" s="1"/>
  <c r="P1539" s="1"/>
  <c r="L1540" l="1"/>
  <c r="M1540" s="1"/>
  <c r="O1541"/>
  <c r="Q1540"/>
  <c r="R1540"/>
  <c r="J1542"/>
  <c r="K1541"/>
  <c r="N1540" l="1"/>
  <c r="P1540" s="1"/>
  <c r="R1541"/>
  <c r="J1543"/>
  <c r="K1542"/>
  <c r="L1541"/>
  <c r="M1541" s="1"/>
  <c r="N1541" s="1"/>
  <c r="P1541" s="1"/>
  <c r="O1542"/>
  <c r="Q1541"/>
  <c r="O1543" l="1"/>
  <c r="Q1542"/>
  <c r="L1542"/>
  <c r="M1542" s="1"/>
  <c r="J1544"/>
  <c r="K1543"/>
  <c r="R1542"/>
  <c r="N1542" l="1"/>
  <c r="P1542" s="1"/>
  <c r="R1543"/>
  <c r="Q1543"/>
  <c r="L1543"/>
  <c r="M1543" s="1"/>
  <c r="N1543" s="1"/>
  <c r="P1543" s="1"/>
  <c r="O1544"/>
  <c r="K1544"/>
  <c r="J1545"/>
  <c r="R1544" l="1"/>
  <c r="J1546"/>
  <c r="K1545"/>
  <c r="O1545"/>
  <c r="Q1544"/>
  <c r="L1544"/>
  <c r="M1544" s="1"/>
  <c r="N1544" s="1"/>
  <c r="P1544" s="1"/>
  <c r="L1545" l="1"/>
  <c r="M1545" s="1"/>
  <c r="N1545" s="1"/>
  <c r="P1545" s="1"/>
  <c r="O1546"/>
  <c r="Q1545"/>
  <c r="R1545"/>
  <c r="K1546"/>
  <c r="J1547"/>
  <c r="R1546" l="1"/>
  <c r="O1547"/>
  <c r="Q1546"/>
  <c r="L1546"/>
  <c r="M1546" s="1"/>
  <c r="N1546" s="1"/>
  <c r="P1546" s="1"/>
  <c r="K1547"/>
  <c r="J1548"/>
  <c r="R1547" l="1"/>
  <c r="L1547"/>
  <c r="M1547" s="1"/>
  <c r="N1547" s="1"/>
  <c r="P1547" s="1"/>
  <c r="O1548"/>
  <c r="Q1547"/>
  <c r="K1548"/>
  <c r="J1549"/>
  <c r="R1548" l="1"/>
  <c r="J1550"/>
  <c r="K1549"/>
  <c r="O1549"/>
  <c r="Q1548"/>
  <c r="L1548"/>
  <c r="M1548" s="1"/>
  <c r="N1548" s="1"/>
  <c r="P1548" s="1"/>
  <c r="Q1549" l="1"/>
  <c r="L1549"/>
  <c r="M1549" s="1"/>
  <c r="N1549" s="1"/>
  <c r="P1549" s="1"/>
  <c r="O1550"/>
  <c r="R1549"/>
  <c r="J1551"/>
  <c r="K1550"/>
  <c r="O1551" l="1"/>
  <c r="Q1550"/>
  <c r="L1550"/>
  <c r="M1550" s="1"/>
  <c r="N1550" s="1"/>
  <c r="P1550" s="1"/>
  <c r="J1552"/>
  <c r="K1551"/>
  <c r="R1550"/>
  <c r="R1551" l="1"/>
  <c r="Q1551"/>
  <c r="L1551"/>
  <c r="M1551" s="1"/>
  <c r="N1551" s="1"/>
  <c r="P1551" s="1"/>
  <c r="O1552"/>
  <c r="K1552"/>
  <c r="J1553"/>
  <c r="R1552" l="1"/>
  <c r="J1554"/>
  <c r="K1553"/>
  <c r="Q1552"/>
  <c r="L1552"/>
  <c r="M1552" s="1"/>
  <c r="N1552" s="1"/>
  <c r="P1552" s="1"/>
  <c r="O1553"/>
  <c r="R1553" l="1"/>
  <c r="J1555"/>
  <c r="K1554"/>
  <c r="Q1553"/>
  <c r="O1554"/>
  <c r="L1553"/>
  <c r="M1553" s="1"/>
  <c r="N1553" s="1"/>
  <c r="P1553" s="1"/>
  <c r="Q1554" l="1"/>
  <c r="O1555"/>
  <c r="L1554"/>
  <c r="M1554" s="1"/>
  <c r="N1554" s="1"/>
  <c r="P1554" s="1"/>
  <c r="J1556"/>
  <c r="K1555"/>
  <c r="R1554"/>
  <c r="L1555" l="1"/>
  <c r="M1555" s="1"/>
  <c r="N1555" s="1"/>
  <c r="P1555" s="1"/>
  <c r="O1556"/>
  <c r="Q1555"/>
  <c r="R1555"/>
  <c r="K1556"/>
  <c r="J1557"/>
  <c r="K1557" l="1"/>
  <c r="J1558"/>
  <c r="L1556"/>
  <c r="M1556" s="1"/>
  <c r="N1556" s="1"/>
  <c r="P1556" s="1"/>
  <c r="O1557"/>
  <c r="Q1556"/>
  <c r="R1556"/>
  <c r="J1559" l="1"/>
  <c r="K1558"/>
  <c r="L1557"/>
  <c r="M1557" s="1"/>
  <c r="N1557" s="1"/>
  <c r="P1557" s="1"/>
  <c r="O1558"/>
  <c r="Q1557"/>
  <c r="R1557"/>
  <c r="Q1558" l="1"/>
  <c r="L1558"/>
  <c r="M1558" s="1"/>
  <c r="N1558" s="1"/>
  <c r="P1558" s="1"/>
  <c r="O1559"/>
  <c r="J1560"/>
  <c r="K1559"/>
  <c r="R1558"/>
  <c r="L1559" l="1"/>
  <c r="M1559" s="1"/>
  <c r="N1559" s="1"/>
  <c r="P1559" s="1"/>
  <c r="O1560"/>
  <c r="Q1559"/>
  <c r="R1559"/>
  <c r="K1560"/>
  <c r="J1561"/>
  <c r="O1561" l="1"/>
  <c r="L1560"/>
  <c r="M1560" s="1"/>
  <c r="N1560" s="1"/>
  <c r="P1560" s="1"/>
  <c r="Q1560"/>
  <c r="R1560"/>
  <c r="J1562"/>
  <c r="K1561"/>
  <c r="R1561" l="1"/>
  <c r="J1563"/>
  <c r="K1562"/>
  <c r="L1561"/>
  <c r="M1561" s="1"/>
  <c r="N1561" s="1"/>
  <c r="P1561" s="1"/>
  <c r="Q1561"/>
  <c r="O1562"/>
  <c r="R1562" l="1"/>
  <c r="O1563"/>
  <c r="Q1562"/>
  <c r="L1562"/>
  <c r="M1562" s="1"/>
  <c r="N1562" s="1"/>
  <c r="P1562" s="1"/>
  <c r="J1564"/>
  <c r="K1563"/>
  <c r="L1563" l="1"/>
  <c r="M1563" s="1"/>
  <c r="N1563" s="1"/>
  <c r="P1563" s="1"/>
  <c r="O1564"/>
  <c r="Q1563"/>
  <c r="K1564"/>
  <c r="J1565"/>
  <c r="R1563"/>
  <c r="R1564" l="1"/>
  <c r="J1566"/>
  <c r="K1565"/>
  <c r="L1564"/>
  <c r="M1564" s="1"/>
  <c r="N1564" s="1"/>
  <c r="P1564" s="1"/>
  <c r="O1565"/>
  <c r="Q1564"/>
  <c r="O1566" l="1"/>
  <c r="Q1565"/>
  <c r="L1565"/>
  <c r="M1565" s="1"/>
  <c r="J1567"/>
  <c r="K1566"/>
  <c r="R1565"/>
  <c r="N1565" l="1"/>
  <c r="P1565" s="1"/>
  <c r="Q1566"/>
  <c r="L1566"/>
  <c r="M1566" s="1"/>
  <c r="N1566" s="1"/>
  <c r="P1566" s="1"/>
  <c r="O1567"/>
  <c r="J1568"/>
  <c r="K1567"/>
  <c r="R1566"/>
  <c r="L1567" l="1"/>
  <c r="M1567" s="1"/>
  <c r="O1568"/>
  <c r="Q1567"/>
  <c r="R1567"/>
  <c r="K1568"/>
  <c r="J1569"/>
  <c r="N1567" l="1"/>
  <c r="P1567" s="1"/>
  <c r="J1570"/>
  <c r="K1569"/>
  <c r="O1569"/>
  <c r="Q1568"/>
  <c r="L1568"/>
  <c r="M1568" s="1"/>
  <c r="N1568" s="1"/>
  <c r="P1568" s="1"/>
  <c r="R1568"/>
  <c r="Q1569" l="1"/>
  <c r="L1569"/>
  <c r="M1569" s="1"/>
  <c r="O1570"/>
  <c r="R1569"/>
  <c r="J1571"/>
  <c r="K1570"/>
  <c r="N1569" l="1"/>
  <c r="P1569" s="1"/>
  <c r="O1571"/>
  <c r="Q1570"/>
  <c r="L1570"/>
  <c r="M1570" s="1"/>
  <c r="N1570" s="1"/>
  <c r="P1570" s="1"/>
  <c r="K1571"/>
  <c r="J1572"/>
  <c r="R1570"/>
  <c r="R1571" l="1"/>
  <c r="K1572"/>
  <c r="J1573"/>
  <c r="Q1571"/>
  <c r="L1571"/>
  <c r="M1571" s="1"/>
  <c r="O1572"/>
  <c r="N1571" l="1"/>
  <c r="P1571" s="1"/>
  <c r="R1572"/>
  <c r="K1573"/>
  <c r="J1574"/>
  <c r="L1572"/>
  <c r="M1572" s="1"/>
  <c r="N1572" s="1"/>
  <c r="P1572" s="1"/>
  <c r="O1573"/>
  <c r="Q1572"/>
  <c r="Q1573" l="1"/>
  <c r="L1573"/>
  <c r="M1573" s="1"/>
  <c r="O1574"/>
  <c r="K1574"/>
  <c r="J1575"/>
  <c r="R1573"/>
  <c r="N1573" l="1"/>
  <c r="P1573" s="1"/>
  <c r="R1574"/>
  <c r="J1576"/>
  <c r="K1575"/>
  <c r="Q1574"/>
  <c r="L1574"/>
  <c r="M1574" s="1"/>
  <c r="N1574" s="1"/>
  <c r="P1574" s="1"/>
  <c r="O1575"/>
  <c r="R1575" l="1"/>
  <c r="O1576"/>
  <c r="Q1575"/>
  <c r="L1575"/>
  <c r="M1575" s="1"/>
  <c r="N1575" s="1"/>
  <c r="P1575" s="1"/>
  <c r="K1576"/>
  <c r="J1577"/>
  <c r="R1576" l="1"/>
  <c r="J1578"/>
  <c r="K1577"/>
  <c r="L1576"/>
  <c r="M1576" s="1"/>
  <c r="N1576" s="1"/>
  <c r="P1576" s="1"/>
  <c r="O1577"/>
  <c r="Q1576"/>
  <c r="L1577" l="1"/>
  <c r="M1577" s="1"/>
  <c r="N1577" s="1"/>
  <c r="P1577" s="1"/>
  <c r="O1578"/>
  <c r="Q1577"/>
  <c r="K1578"/>
  <c r="J1579"/>
  <c r="R1577"/>
  <c r="R1578" l="1"/>
  <c r="K1579"/>
  <c r="J1580"/>
  <c r="O1579"/>
  <c r="Q1578"/>
  <c r="L1578"/>
  <c r="M1578" s="1"/>
  <c r="N1578" s="1"/>
  <c r="P1578" s="1"/>
  <c r="K1580" l="1"/>
  <c r="J1581"/>
  <c r="R1579"/>
  <c r="L1579"/>
  <c r="M1579" s="1"/>
  <c r="N1579" s="1"/>
  <c r="P1579" s="1"/>
  <c r="O1580"/>
  <c r="Q1579"/>
  <c r="R1580" l="1"/>
  <c r="J1582"/>
  <c r="K1581"/>
  <c r="Q1580"/>
  <c r="L1580"/>
  <c r="M1580" s="1"/>
  <c r="N1580" s="1"/>
  <c r="P1580" s="1"/>
  <c r="O1581"/>
  <c r="R1581" l="1"/>
  <c r="Q1581"/>
  <c r="L1581"/>
  <c r="M1581" s="1"/>
  <c r="N1581" s="1"/>
  <c r="P1581" s="1"/>
  <c r="O1582"/>
  <c r="J1583"/>
  <c r="K1582"/>
  <c r="R1582" l="1"/>
  <c r="O1583"/>
  <c r="Q1582"/>
  <c r="L1582"/>
  <c r="M1582" s="1"/>
  <c r="N1582" s="1"/>
  <c r="P1582" s="1"/>
  <c r="J1584"/>
  <c r="K1583"/>
  <c r="R1583" l="1"/>
  <c r="K1584"/>
  <c r="J1585"/>
  <c r="Q1583"/>
  <c r="L1583"/>
  <c r="M1583" s="1"/>
  <c r="N1583" s="1"/>
  <c r="P1583" s="1"/>
  <c r="O1584"/>
  <c r="R1584" l="1"/>
  <c r="J1586"/>
  <c r="K1585"/>
  <c r="L1584"/>
  <c r="M1584" s="1"/>
  <c r="N1584" s="1"/>
  <c r="P1584" s="1"/>
  <c r="Q1584"/>
  <c r="O1585"/>
  <c r="R1585" l="1"/>
  <c r="Q1585"/>
  <c r="L1585"/>
  <c r="M1585" s="1"/>
  <c r="N1585" s="1"/>
  <c r="P1585" s="1"/>
  <c r="O1586"/>
  <c r="K1586"/>
  <c r="J1587"/>
  <c r="R1586" l="1"/>
  <c r="J1588"/>
  <c r="K1587"/>
  <c r="Q1586"/>
  <c r="O1587"/>
  <c r="L1586"/>
  <c r="M1586" s="1"/>
  <c r="N1586" s="1"/>
  <c r="P1586" s="1"/>
  <c r="K1588" l="1"/>
  <c r="J1589"/>
  <c r="O1588"/>
  <c r="Q1587"/>
  <c r="L1587"/>
  <c r="M1587" s="1"/>
  <c r="N1587" s="1"/>
  <c r="P1587" s="1"/>
  <c r="R1587"/>
  <c r="L1588" l="1"/>
  <c r="M1588" s="1"/>
  <c r="N1588" s="1"/>
  <c r="P1588" s="1"/>
  <c r="O1589"/>
  <c r="Q1588"/>
  <c r="R1588"/>
  <c r="J1590"/>
  <c r="K1589"/>
  <c r="R1589" l="1"/>
  <c r="J1591"/>
  <c r="K1590"/>
  <c r="Q1589"/>
  <c r="L1589"/>
  <c r="M1589" s="1"/>
  <c r="N1589" s="1"/>
  <c r="P1589" s="1"/>
  <c r="O1590"/>
  <c r="R1590" l="1"/>
  <c r="K1591"/>
  <c r="J1592"/>
  <c r="O1591"/>
  <c r="Q1590"/>
  <c r="L1590"/>
  <c r="M1590" s="1"/>
  <c r="N1590" s="1"/>
  <c r="P1590" s="1"/>
  <c r="K1592" l="1"/>
  <c r="J1593"/>
  <c r="R1591"/>
  <c r="L1591"/>
  <c r="M1591" s="1"/>
  <c r="N1591" s="1"/>
  <c r="P1591" s="1"/>
  <c r="O1592"/>
  <c r="Q1591"/>
  <c r="R1592" l="1"/>
  <c r="L1592"/>
  <c r="M1592" s="1"/>
  <c r="N1592" s="1"/>
  <c r="P1592" s="1"/>
  <c r="Q1592"/>
  <c r="O1593"/>
  <c r="K1593"/>
  <c r="J1594"/>
  <c r="R1593" l="1"/>
  <c r="J1595"/>
  <c r="K1594"/>
  <c r="O1594"/>
  <c r="Q1593"/>
  <c r="L1593"/>
  <c r="M1593" s="1"/>
  <c r="N1593" s="1"/>
  <c r="P1593" s="1"/>
  <c r="J1596" l="1"/>
  <c r="K1595"/>
  <c r="R1594"/>
  <c r="Q1594"/>
  <c r="L1594"/>
  <c r="M1594" s="1"/>
  <c r="N1594" s="1"/>
  <c r="P1594" s="1"/>
  <c r="O1595"/>
  <c r="R1595" l="1"/>
  <c r="O1596"/>
  <c r="Q1595"/>
  <c r="L1595"/>
  <c r="M1595" s="1"/>
  <c r="K1596"/>
  <c r="J1597"/>
  <c r="N1595" l="1"/>
  <c r="P1595" s="1"/>
  <c r="R1596"/>
  <c r="J1598"/>
  <c r="K1597"/>
  <c r="O1597"/>
  <c r="L1596"/>
  <c r="M1596" s="1"/>
  <c r="N1596" s="1"/>
  <c r="P1596" s="1"/>
  <c r="Q1596"/>
  <c r="Q1597" l="1"/>
  <c r="L1597"/>
  <c r="M1597" s="1"/>
  <c r="O1598"/>
  <c r="R1597"/>
  <c r="J1599"/>
  <c r="K1598"/>
  <c r="N1597" l="1"/>
  <c r="P1597" s="1"/>
  <c r="R1598"/>
  <c r="J1600"/>
  <c r="K1599"/>
  <c r="O1599"/>
  <c r="Q1598"/>
  <c r="L1598"/>
  <c r="M1598" s="1"/>
  <c r="N1598" s="1"/>
  <c r="P1598" s="1"/>
  <c r="K1600" l="1"/>
  <c r="J1601"/>
  <c r="Q1599"/>
  <c r="L1599"/>
  <c r="M1599" s="1"/>
  <c r="O1600"/>
  <c r="R1599"/>
  <c r="N1599" l="1"/>
  <c r="P1599" s="1"/>
  <c r="R1600"/>
  <c r="K1601"/>
  <c r="J1602"/>
  <c r="L1600"/>
  <c r="M1600" s="1"/>
  <c r="N1600" s="1"/>
  <c r="P1600" s="1"/>
  <c r="Q1600"/>
  <c r="O1601"/>
  <c r="R1601" l="1"/>
  <c r="J1603"/>
  <c r="K1602"/>
  <c r="O1602"/>
  <c r="Q1601"/>
  <c r="L1601"/>
  <c r="M1601" s="1"/>
  <c r="N1601" l="1"/>
  <c r="P1601" s="1"/>
  <c r="Q1602"/>
  <c r="L1602"/>
  <c r="M1602" s="1"/>
  <c r="N1602" s="1"/>
  <c r="P1602" s="1"/>
  <c r="O1603"/>
  <c r="J1604"/>
  <c r="K1603"/>
  <c r="R1602"/>
  <c r="R1603" l="1"/>
  <c r="Q1603"/>
  <c r="L1603"/>
  <c r="M1603" s="1"/>
  <c r="O1604"/>
  <c r="K1604"/>
  <c r="J1605"/>
  <c r="N1603" l="1"/>
  <c r="P1603" s="1"/>
  <c r="O1605"/>
  <c r="Q1604"/>
  <c r="L1604"/>
  <c r="M1604" s="1"/>
  <c r="N1604" s="1"/>
  <c r="P1604" s="1"/>
  <c r="J1606"/>
  <c r="K1605"/>
  <c r="R1604"/>
  <c r="Q1605" l="1"/>
  <c r="L1605"/>
  <c r="M1605" s="1"/>
  <c r="N1605" s="1"/>
  <c r="P1605" s="1"/>
  <c r="O1606"/>
  <c r="J1607"/>
  <c r="K1606"/>
  <c r="R1605"/>
  <c r="O1607" l="1"/>
  <c r="Q1606"/>
  <c r="L1606"/>
  <c r="M1606" s="1"/>
  <c r="N1606" s="1"/>
  <c r="P1606" s="1"/>
  <c r="R1606"/>
  <c r="K1607"/>
  <c r="J1608"/>
  <c r="Q1607" l="1"/>
  <c r="L1607"/>
  <c r="M1607" s="1"/>
  <c r="N1607" s="1"/>
  <c r="P1607" s="1"/>
  <c r="O1608"/>
  <c r="R1607"/>
  <c r="K1608"/>
  <c r="J1609"/>
  <c r="L1608" l="1"/>
  <c r="M1608" s="1"/>
  <c r="N1608" s="1"/>
  <c r="P1608" s="1"/>
  <c r="O1609"/>
  <c r="Q1608"/>
  <c r="J1610"/>
  <c r="K1609"/>
  <c r="R1608"/>
  <c r="O1610" l="1"/>
  <c r="Q1609"/>
  <c r="L1609"/>
  <c r="M1609" s="1"/>
  <c r="N1609" s="1"/>
  <c r="P1609" s="1"/>
  <c r="J1611"/>
  <c r="K1610"/>
  <c r="R1609"/>
  <c r="R1610" l="1"/>
  <c r="Q1610"/>
  <c r="L1610"/>
  <c r="M1610" s="1"/>
  <c r="N1610" s="1"/>
  <c r="P1610" s="1"/>
  <c r="O1611"/>
  <c r="J1612"/>
  <c r="K1611"/>
  <c r="Q1611" l="1"/>
  <c r="L1611"/>
  <c r="M1611" s="1"/>
  <c r="N1611" s="1"/>
  <c r="P1611" s="1"/>
  <c r="O1612"/>
  <c r="R1611"/>
  <c r="K1612"/>
  <c r="J1613"/>
  <c r="L1612" l="1"/>
  <c r="M1612" s="1"/>
  <c r="N1612" s="1"/>
  <c r="P1612" s="1"/>
  <c r="O1613"/>
  <c r="Q1612"/>
  <c r="J1614"/>
  <c r="K1613"/>
  <c r="R1612"/>
  <c r="R1613" l="1"/>
  <c r="Q1613"/>
  <c r="L1613"/>
  <c r="M1613" s="1"/>
  <c r="N1613" s="1"/>
  <c r="P1613" s="1"/>
  <c r="O1614"/>
  <c r="J1615"/>
  <c r="K1614"/>
  <c r="O1615" l="1"/>
  <c r="Q1614"/>
  <c r="L1614"/>
  <c r="M1614" s="1"/>
  <c r="N1614" s="1"/>
  <c r="P1614" s="1"/>
  <c r="R1614"/>
  <c r="J1616"/>
  <c r="K1615"/>
  <c r="R1615" l="1"/>
  <c r="K1616"/>
  <c r="J1617"/>
  <c r="O1616"/>
  <c r="Q1615"/>
  <c r="L1615"/>
  <c r="M1615" s="1"/>
  <c r="N1615" s="1"/>
  <c r="P1615" s="1"/>
  <c r="R1616" l="1"/>
  <c r="Q1616"/>
  <c r="O1617"/>
  <c r="L1616"/>
  <c r="M1616" s="1"/>
  <c r="N1616" s="1"/>
  <c r="P1616" s="1"/>
  <c r="J1618"/>
  <c r="K1617"/>
  <c r="J1619" l="1"/>
  <c r="K1618"/>
  <c r="R1617"/>
  <c r="Q1617"/>
  <c r="L1617"/>
  <c r="M1617" s="1"/>
  <c r="N1617" s="1"/>
  <c r="P1617" s="1"/>
  <c r="O1618"/>
  <c r="O1619" l="1"/>
  <c r="Q1618"/>
  <c r="L1618"/>
  <c r="M1618" s="1"/>
  <c r="N1618" s="1"/>
  <c r="P1618" s="1"/>
  <c r="J1620"/>
  <c r="K1619"/>
  <c r="R1618"/>
  <c r="R1619" l="1"/>
  <c r="Q1619"/>
  <c r="L1619"/>
  <c r="M1619" s="1"/>
  <c r="N1619" s="1"/>
  <c r="P1619" s="1"/>
  <c r="O1620"/>
  <c r="K1620"/>
  <c r="J1621"/>
  <c r="R1620" l="1"/>
  <c r="J1622"/>
  <c r="K1621"/>
  <c r="L1620"/>
  <c r="M1620" s="1"/>
  <c r="N1620" s="1"/>
  <c r="P1620" s="1"/>
  <c r="O1621"/>
  <c r="Q1620"/>
  <c r="Q1621" l="1"/>
  <c r="L1621"/>
  <c r="M1621" s="1"/>
  <c r="N1621" s="1"/>
  <c r="P1621" s="1"/>
  <c r="O1622"/>
  <c r="J1623"/>
  <c r="K1622"/>
  <c r="R1621"/>
  <c r="O1623" l="1"/>
  <c r="Q1622"/>
  <c r="L1622"/>
  <c r="M1622" s="1"/>
  <c r="N1622" s="1"/>
  <c r="P1622" s="1"/>
  <c r="R1622"/>
  <c r="K1623"/>
  <c r="J1624"/>
  <c r="L1623" l="1"/>
  <c r="M1623" s="1"/>
  <c r="N1623" s="1"/>
  <c r="P1623" s="1"/>
  <c r="O1624"/>
  <c r="Q1623"/>
  <c r="R1623"/>
  <c r="K1624"/>
  <c r="J1625"/>
  <c r="R1624" l="1"/>
  <c r="L1624"/>
  <c r="M1624" s="1"/>
  <c r="N1624" s="1"/>
  <c r="P1624" s="1"/>
  <c r="O1625"/>
  <c r="Q1624"/>
  <c r="J1626"/>
  <c r="K1625"/>
  <c r="J1627" l="1"/>
  <c r="K1626"/>
  <c r="R1625"/>
  <c r="Q1625"/>
  <c r="L1625"/>
  <c r="M1625" s="1"/>
  <c r="N1625" s="1"/>
  <c r="P1625" s="1"/>
  <c r="O1626"/>
  <c r="Q1626" l="1"/>
  <c r="L1626"/>
  <c r="M1626" s="1"/>
  <c r="O1627"/>
  <c r="K1627"/>
  <c r="J1628"/>
  <c r="R1626"/>
  <c r="AF15" i="21" s="1"/>
  <c r="N1626" i="11" l="1"/>
  <c r="P1626" s="1"/>
  <c r="R1627"/>
  <c r="AF16" i="21" s="1"/>
  <c r="K1628" i="11"/>
  <c r="J1629"/>
  <c r="O1628"/>
  <c r="Q1627"/>
  <c r="L1627"/>
  <c r="M1627" s="1"/>
  <c r="N1627" s="1"/>
  <c r="P1627" s="1"/>
  <c r="J1630" l="1"/>
  <c r="K1629"/>
  <c r="L1628"/>
  <c r="M1628" s="1"/>
  <c r="O1629"/>
  <c r="Q1628"/>
  <c r="R1628"/>
  <c r="AF17" i="21" s="1"/>
  <c r="N1628" i="11" l="1"/>
  <c r="P1628" s="1"/>
  <c r="Q1629"/>
  <c r="L1629"/>
  <c r="M1629" s="1"/>
  <c r="N1629" s="1"/>
  <c r="P1629" s="1"/>
  <c r="O1630"/>
  <c r="J1631"/>
  <c r="K1630"/>
  <c r="R1629"/>
  <c r="AF18" i="21" s="1"/>
  <c r="Q1630" i="11" l="1"/>
  <c r="L1630"/>
  <c r="M1630" s="1"/>
  <c r="O1631"/>
  <c r="R1630"/>
  <c r="AF19" i="21" s="1"/>
  <c r="J1632" i="11"/>
  <c r="K1631"/>
  <c r="N1630" l="1"/>
  <c r="P1630" s="1"/>
  <c r="K1632"/>
  <c r="J1633"/>
  <c r="R1631"/>
  <c r="AF20" i="21" s="1"/>
  <c r="O1632" i="11"/>
  <c r="Q1631"/>
  <c r="L1631"/>
  <c r="M1631" s="1"/>
  <c r="N1631" s="1"/>
  <c r="P1631" s="1"/>
  <c r="L1632" l="1"/>
  <c r="M1632" s="1"/>
  <c r="Q1632"/>
  <c r="O1633"/>
  <c r="J1634"/>
  <c r="K1633"/>
  <c r="R1632"/>
  <c r="AF21" i="21" s="1"/>
  <c r="N1632" i="11" l="1"/>
  <c r="P1632" s="1"/>
  <c r="L1633"/>
  <c r="M1633" s="1"/>
  <c r="N1633" s="1"/>
  <c r="P1633" s="1"/>
  <c r="O1634"/>
  <c r="Q1633"/>
  <c r="R1633"/>
  <c r="AF22" i="21" s="1"/>
  <c r="J1635" i="11"/>
  <c r="K1634"/>
  <c r="R1634" l="1"/>
  <c r="AF23" i="21" s="1"/>
  <c r="J1636" i="11"/>
  <c r="K1635"/>
  <c r="O1635"/>
  <c r="Q1634"/>
  <c r="L1634"/>
  <c r="M1634" s="1"/>
  <c r="N1634" l="1"/>
  <c r="P1634" s="1"/>
  <c r="O1636"/>
  <c r="Q1635"/>
  <c r="L1635"/>
  <c r="M1635" s="1"/>
  <c r="N1635" s="1"/>
  <c r="P1635" s="1"/>
  <c r="R1635"/>
  <c r="AF24" i="21" s="1"/>
  <c r="K1636" i="11"/>
  <c r="J1637"/>
  <c r="R1636" l="1"/>
  <c r="AF25" i="21" s="1"/>
  <c r="O1637" i="11"/>
  <c r="Q1636"/>
  <c r="L1636"/>
  <c r="M1636" s="1"/>
  <c r="N1636" s="1"/>
  <c r="P1636" s="1"/>
  <c r="J1638"/>
  <c r="K1637"/>
  <c r="R1637" l="1"/>
  <c r="AF26" i="21" s="1"/>
  <c r="Q1637" i="11"/>
  <c r="L1637"/>
  <c r="M1637" s="1"/>
  <c r="N1637" s="1"/>
  <c r="P1637" s="1"/>
  <c r="O1638"/>
  <c r="J1639"/>
  <c r="K1638"/>
  <c r="L1638" l="1"/>
  <c r="M1638" s="1"/>
  <c r="N1638" s="1"/>
  <c r="P1638" s="1"/>
  <c r="O1639"/>
  <c r="Q1638"/>
  <c r="R1638"/>
  <c r="AF27" i="21" s="1"/>
  <c r="J1640" i="11"/>
  <c r="K1639"/>
  <c r="R1639" l="1"/>
  <c r="AF28" i="21" s="1"/>
  <c r="K1640" i="11"/>
  <c r="J1641"/>
  <c r="O1640"/>
  <c r="Q1639"/>
  <c r="L1639"/>
  <c r="M1639" s="1"/>
  <c r="N1639" s="1"/>
  <c r="P1639" s="1"/>
  <c r="J1642" l="1"/>
  <c r="K1641"/>
  <c r="L1640"/>
  <c r="M1640" s="1"/>
  <c r="N1640" s="1"/>
  <c r="P1640" s="1"/>
  <c r="O1641"/>
  <c r="Q1640"/>
  <c r="R1640"/>
  <c r="AF29" i="21" s="1"/>
  <c r="L1641" i="11" l="1"/>
  <c r="M1641" s="1"/>
  <c r="N1641" s="1"/>
  <c r="P1641" s="1"/>
  <c r="O1642"/>
  <c r="Q1641"/>
  <c r="J1643"/>
  <c r="K1642"/>
  <c r="R1641"/>
  <c r="AF30" i="21" s="1"/>
  <c r="R1642" i="11" l="1"/>
  <c r="AF31" i="21" s="1"/>
  <c r="O1643" i="11"/>
  <c r="Q1642"/>
  <c r="L1642"/>
  <c r="M1642" s="1"/>
  <c r="N1642" s="1"/>
  <c r="P1642" s="1"/>
  <c r="J1644"/>
  <c r="K1643"/>
  <c r="R1643" l="1"/>
  <c r="AF32" i="21" s="1"/>
  <c r="Q1643" i="11"/>
  <c r="L1643"/>
  <c r="M1643" s="1"/>
  <c r="N1643" s="1"/>
  <c r="P1643" s="1"/>
  <c r="O1644"/>
  <c r="K1644"/>
  <c r="J1645"/>
  <c r="R1644" l="1"/>
  <c r="AF33" i="21" s="1"/>
  <c r="K1645" i="11"/>
  <c r="J1646"/>
  <c r="O1645"/>
  <c r="L1644"/>
  <c r="M1644" s="1"/>
  <c r="N1644" s="1"/>
  <c r="P1644" s="1"/>
  <c r="Q1644"/>
  <c r="J1647" l="1"/>
  <c r="K1646"/>
  <c r="Q1645"/>
  <c r="L1645"/>
  <c r="M1645" s="1"/>
  <c r="N1645" s="1"/>
  <c r="P1645" s="1"/>
  <c r="O1646"/>
  <c r="R1645"/>
  <c r="AF34" i="21" s="1"/>
  <c r="R1646" i="11" l="1"/>
  <c r="AF35" i="21" s="1"/>
  <c r="O1647" i="11"/>
  <c r="Q1646"/>
  <c r="L1646"/>
  <c r="M1646" s="1"/>
  <c r="N1646" s="1"/>
  <c r="P1646" s="1"/>
  <c r="K1647"/>
  <c r="J1648"/>
  <c r="R1647" l="1"/>
  <c r="AF36" i="21" s="1"/>
  <c r="K1648" i="11"/>
  <c r="J1649"/>
  <c r="Q1647"/>
  <c r="O1648"/>
  <c r="L1647"/>
  <c r="M1647" s="1"/>
  <c r="N1647" s="1"/>
  <c r="P1647" s="1"/>
  <c r="J1650" l="1"/>
  <c r="K1649"/>
  <c r="L1648"/>
  <c r="M1648" s="1"/>
  <c r="N1648" s="1"/>
  <c r="P1648" s="1"/>
  <c r="O1649"/>
  <c r="Q1648"/>
  <c r="R1648"/>
  <c r="AF37" i="21" s="1"/>
  <c r="O1650" i="11" l="1"/>
  <c r="Q1649"/>
  <c r="L1649"/>
  <c r="M1649" s="1"/>
  <c r="N1649" s="1"/>
  <c r="P1649" s="1"/>
  <c r="J1651"/>
  <c r="K1650"/>
  <c r="R1649"/>
  <c r="AF38" i="21" s="1"/>
  <c r="R1650" i="11" l="1"/>
  <c r="AF39" i="21" s="1"/>
  <c r="Q1650" i="11"/>
  <c r="L1650"/>
  <c r="M1650" s="1"/>
  <c r="N1650" s="1"/>
  <c r="P1650" s="1"/>
  <c r="O1651"/>
  <c r="J1652"/>
  <c r="K1651"/>
  <c r="R1651" l="1"/>
  <c r="AF40" i="21" s="1"/>
  <c r="O1652" i="11"/>
  <c r="Q1651"/>
  <c r="L1651"/>
  <c r="M1651" s="1"/>
  <c r="N1651" s="1"/>
  <c r="P1651" s="1"/>
  <c r="K1652"/>
  <c r="J1653"/>
  <c r="O1653" l="1"/>
  <c r="Q1652"/>
  <c r="L1652"/>
  <c r="M1652" s="1"/>
  <c r="N1652" s="1"/>
  <c r="P1652" s="1"/>
  <c r="R1652"/>
  <c r="AF41" i="21" s="1"/>
  <c r="J1654" i="11"/>
  <c r="K1653"/>
  <c r="R1653" l="1"/>
  <c r="AF42" i="21" s="1"/>
  <c r="J1655" i="11"/>
  <c r="K1654"/>
  <c r="Q1653"/>
  <c r="O1654"/>
  <c r="L1653"/>
  <c r="M1653" s="1"/>
  <c r="N1653" s="1"/>
  <c r="P1653" s="1"/>
  <c r="J1656" l="1"/>
  <c r="K1655"/>
  <c r="Q1654"/>
  <c r="L1654"/>
  <c r="M1654" s="1"/>
  <c r="N1654" s="1"/>
  <c r="P1654" s="1"/>
  <c r="O1655"/>
  <c r="R1654"/>
  <c r="AF43" i="21" s="1"/>
  <c r="R1655" i="11" l="1"/>
  <c r="AF44" i="21" s="1"/>
  <c r="L1655" i="11"/>
  <c r="M1655" s="1"/>
  <c r="N1655" s="1"/>
  <c r="P1655" s="1"/>
  <c r="O1656"/>
  <c r="Q1655"/>
  <c r="K1656"/>
  <c r="J1657"/>
  <c r="R1656" l="1"/>
  <c r="AF45" i="21" s="1"/>
  <c r="J1658" i="11"/>
  <c r="K1657"/>
  <c r="L1656"/>
  <c r="M1656" s="1"/>
  <c r="Q1656"/>
  <c r="O1657"/>
  <c r="N1656" l="1"/>
  <c r="P1656" s="1"/>
  <c r="R1657"/>
  <c r="AF46" i="21" s="1"/>
  <c r="O1658" i="11"/>
  <c r="Q1657"/>
  <c r="L1657"/>
  <c r="M1657" s="1"/>
  <c r="N1657" s="1"/>
  <c r="P1657" s="1"/>
  <c r="J1659"/>
  <c r="K1658"/>
  <c r="R1658" l="1"/>
  <c r="AF47" i="21" s="1"/>
  <c r="Q1658" i="11"/>
  <c r="L1658"/>
  <c r="M1658" s="1"/>
  <c r="O1659"/>
  <c r="J1660"/>
  <c r="K1659"/>
  <c r="N1658" l="1"/>
  <c r="P1658" s="1"/>
  <c r="O1660"/>
  <c r="Q1659"/>
  <c r="L1659"/>
  <c r="M1659" s="1"/>
  <c r="N1659" s="1"/>
  <c r="P1659" s="1"/>
  <c r="R1659"/>
  <c r="AF48" i="21" s="1"/>
  <c r="K1660" i="11"/>
  <c r="J1661"/>
  <c r="O1661" l="1"/>
  <c r="Q1660"/>
  <c r="L1660"/>
  <c r="M1660" s="1"/>
  <c r="R1660"/>
  <c r="AF49" i="21" s="1"/>
  <c r="J1662" i="11"/>
  <c r="K1661"/>
  <c r="N1660" l="1"/>
  <c r="P1660" s="1"/>
  <c r="Q1661"/>
  <c r="L1661"/>
  <c r="M1661" s="1"/>
  <c r="N1661" s="1"/>
  <c r="P1661" s="1"/>
  <c r="O1662"/>
  <c r="J1663"/>
  <c r="K1662"/>
  <c r="R1661"/>
  <c r="AF50" i="21" s="1"/>
  <c r="R1662" i="11" l="1"/>
  <c r="AF51" i="21" s="1"/>
  <c r="O1663" i="11"/>
  <c r="L1662"/>
  <c r="M1662" s="1"/>
  <c r="Q1662"/>
  <c r="J1664"/>
  <c r="K1663"/>
  <c r="N1662" l="1"/>
  <c r="P1662" s="1"/>
  <c r="K1664"/>
  <c r="J1665"/>
  <c r="O1664"/>
  <c r="Q1663"/>
  <c r="L1663"/>
  <c r="M1663" s="1"/>
  <c r="N1663" s="1"/>
  <c r="P1663" s="1"/>
  <c r="R1663"/>
  <c r="AF52" i="21" s="1"/>
  <c r="J1666" i="11" l="1"/>
  <c r="K1665"/>
  <c r="O1665"/>
  <c r="Q1664"/>
  <c r="L1664"/>
  <c r="M1664" s="1"/>
  <c r="R1664"/>
  <c r="AF53" i="21" s="1"/>
  <c r="N1664" i="11" l="1"/>
  <c r="P1664" s="1"/>
  <c r="Q1665"/>
  <c r="L1665"/>
  <c r="M1665" s="1"/>
  <c r="N1665" s="1"/>
  <c r="P1665" s="1"/>
  <c r="O1666"/>
  <c r="J1667"/>
  <c r="K1666"/>
  <c r="R1665"/>
  <c r="AF54" i="21" s="1"/>
  <c r="O1667" i="11" l="1"/>
  <c r="Q1666"/>
  <c r="L1666"/>
  <c r="M1666" s="1"/>
  <c r="N1666" s="1"/>
  <c r="P1666" s="1"/>
  <c r="R1666"/>
  <c r="AF55" i="21" s="1"/>
  <c r="J1668" i="11"/>
  <c r="K1667"/>
  <c r="R1667" l="1"/>
  <c r="AF56" i="21" s="1"/>
  <c r="K1668" i="11"/>
  <c r="J1669"/>
  <c r="L1667"/>
  <c r="M1667" s="1"/>
  <c r="N1667" s="1"/>
  <c r="P1667" s="1"/>
  <c r="O1668"/>
  <c r="Q1667"/>
  <c r="J1670" l="1"/>
  <c r="K1669"/>
  <c r="L1668"/>
  <c r="M1668" s="1"/>
  <c r="N1668" s="1"/>
  <c r="P1668" s="1"/>
  <c r="O1669"/>
  <c r="Q1668"/>
  <c r="R1668"/>
  <c r="AF57" i="21" s="1"/>
  <c r="Q1669" i="11" l="1"/>
  <c r="L1669"/>
  <c r="M1669" s="1"/>
  <c r="N1669" s="1"/>
  <c r="P1669" s="1"/>
  <c r="O1670"/>
  <c r="J1671"/>
  <c r="K1670"/>
  <c r="R1669"/>
  <c r="AF58" i="21" s="1"/>
  <c r="O1671" i="11" l="1"/>
  <c r="Q1670"/>
  <c r="L1670"/>
  <c r="M1670" s="1"/>
  <c r="N1670" s="1"/>
  <c r="P1670" s="1"/>
  <c r="R1670"/>
  <c r="AF59" i="21" s="1"/>
  <c r="K1671" i="11"/>
  <c r="J1672"/>
  <c r="R1671" l="1"/>
  <c r="AF60" i="21" s="1"/>
  <c r="L1671" i="11"/>
  <c r="M1671" s="1"/>
  <c r="N1671" s="1"/>
  <c r="P1671" s="1"/>
  <c r="O1672"/>
  <c r="Q1671"/>
  <c r="K1672"/>
  <c r="J1673"/>
  <c r="R1672" l="1"/>
  <c r="AF61" i="21" s="1"/>
  <c r="K1673" i="11"/>
  <c r="J1674"/>
  <c r="L1672"/>
  <c r="M1672" s="1"/>
  <c r="N1672" s="1"/>
  <c r="P1672" s="1"/>
  <c r="O1673"/>
  <c r="Q1672"/>
  <c r="J1675" l="1"/>
  <c r="K1674"/>
  <c r="O1674"/>
  <c r="Q1673"/>
  <c r="L1673"/>
  <c r="M1673" s="1"/>
  <c r="N1673" s="1"/>
  <c r="P1673" s="1"/>
  <c r="R1673"/>
  <c r="AF62" i="21" s="1"/>
  <c r="O1675" i="11" l="1"/>
  <c r="Q1674"/>
  <c r="L1674"/>
  <c r="M1674" s="1"/>
  <c r="N1674" s="1"/>
  <c r="P1674" s="1"/>
  <c r="J1676"/>
  <c r="K1675"/>
  <c r="R1674"/>
  <c r="AF63" i="21" s="1"/>
  <c r="R1675" i="11" l="1"/>
  <c r="AF64" i="21" s="1"/>
  <c r="Q1675" i="11"/>
  <c r="L1675"/>
  <c r="M1675" s="1"/>
  <c r="N1675" s="1"/>
  <c r="P1675" s="1"/>
  <c r="O1676"/>
  <c r="K1676"/>
  <c r="J1677"/>
  <c r="R1676" l="1"/>
  <c r="AF65" i="21" s="1"/>
  <c r="J1678" i="11"/>
  <c r="K1677"/>
  <c r="Q1676"/>
  <c r="O1677"/>
  <c r="L1676"/>
  <c r="M1676" s="1"/>
  <c r="N1676" s="1"/>
  <c r="P1676" s="1"/>
  <c r="J1679" l="1"/>
  <c r="K1678"/>
  <c r="L1677"/>
  <c r="M1677" s="1"/>
  <c r="N1677" s="1"/>
  <c r="P1677" s="1"/>
  <c r="O1678"/>
  <c r="Q1677"/>
  <c r="R1677"/>
  <c r="AF66" i="21" s="1"/>
  <c r="O1679" i="11" l="1"/>
  <c r="Q1678"/>
  <c r="L1678"/>
  <c r="M1678" s="1"/>
  <c r="N1678" s="1"/>
  <c r="P1678" s="1"/>
  <c r="K1679"/>
  <c r="J1680"/>
  <c r="R1678"/>
  <c r="AF67" i="21" s="1"/>
  <c r="R1679" i="11" l="1"/>
  <c r="AF68" i="21" s="1"/>
  <c r="K1680" i="11"/>
  <c r="J1681"/>
  <c r="L1679"/>
  <c r="M1679" s="1"/>
  <c r="N1679" s="1"/>
  <c r="P1679" s="1"/>
  <c r="O1680"/>
  <c r="Q1679"/>
  <c r="K1681" l="1"/>
  <c r="J1682"/>
  <c r="L1680"/>
  <c r="M1680" s="1"/>
  <c r="N1680" s="1"/>
  <c r="P1680" s="1"/>
  <c r="O1681"/>
  <c r="Q1680"/>
  <c r="R1680"/>
  <c r="AF69" i="21" s="1"/>
  <c r="K1682" i="11" l="1"/>
  <c r="J1683"/>
  <c r="Q1681"/>
  <c r="O1682"/>
  <c r="L1681"/>
  <c r="M1681" s="1"/>
  <c r="N1681" s="1"/>
  <c r="P1681" s="1"/>
  <c r="R1681"/>
  <c r="AF70" i="21" s="1"/>
  <c r="J1684" i="11" l="1"/>
  <c r="K1683"/>
  <c r="L1682"/>
  <c r="M1682" s="1"/>
  <c r="N1682" s="1"/>
  <c r="P1682" s="1"/>
  <c r="O1683"/>
  <c r="Q1682"/>
  <c r="R1682"/>
  <c r="AF71" i="21" s="1"/>
  <c r="O1684" i="11" l="1"/>
  <c r="Q1683"/>
  <c r="L1683"/>
  <c r="M1683" s="1"/>
  <c r="N1683" s="1"/>
  <c r="P1683" s="1"/>
  <c r="K1684"/>
  <c r="J1685"/>
  <c r="R1683"/>
  <c r="AF72" i="21" s="1"/>
  <c r="R1684" i="11" l="1"/>
  <c r="AF73" i="21" s="1"/>
  <c r="J1686" i="11"/>
  <c r="K1685"/>
  <c r="L1684"/>
  <c r="M1684" s="1"/>
  <c r="N1684" s="1"/>
  <c r="P1684" s="1"/>
  <c r="O1685"/>
  <c r="Q1684"/>
  <c r="L1685" l="1"/>
  <c r="M1685" s="1"/>
  <c r="N1685" s="1"/>
  <c r="P1685" s="1"/>
  <c r="O1686"/>
  <c r="Q1685"/>
  <c r="K1686"/>
  <c r="J1687"/>
  <c r="R1685"/>
  <c r="AF74" i="21" s="1"/>
  <c r="R1686" i="11" l="1"/>
  <c r="AF75" i="21" s="1"/>
  <c r="J1688" i="11"/>
  <c r="K1687"/>
  <c r="O1687"/>
  <c r="Q1686"/>
  <c r="L1686"/>
  <c r="M1686" s="1"/>
  <c r="N1686" s="1"/>
  <c r="P1686" s="1"/>
  <c r="K1688" l="1"/>
  <c r="J1689"/>
  <c r="R1687"/>
  <c r="AF76" i="21" s="1"/>
  <c r="L1687" i="11"/>
  <c r="M1687" s="1"/>
  <c r="O1688"/>
  <c r="Q1687"/>
  <c r="N1687" l="1"/>
  <c r="P1687" s="1"/>
  <c r="R1688"/>
  <c r="AF77" i="21" s="1"/>
  <c r="J1690" i="11"/>
  <c r="K1689"/>
  <c r="L1688"/>
  <c r="M1688" s="1"/>
  <c r="N1688" s="1"/>
  <c r="P1688" s="1"/>
  <c r="Q1688"/>
  <c r="O1689"/>
  <c r="R1689" l="1"/>
  <c r="AF78" i="21" s="1"/>
  <c r="Q1689" i="11"/>
  <c r="L1689"/>
  <c r="M1689" s="1"/>
  <c r="O1690"/>
  <c r="K1690"/>
  <c r="J1691"/>
  <c r="N1689" l="1"/>
  <c r="P1689" s="1"/>
  <c r="R1690"/>
  <c r="AF79" i="21" s="1"/>
  <c r="J1692" i="11"/>
  <c r="K1691"/>
  <c r="L1690"/>
  <c r="M1690" s="1"/>
  <c r="N1690" s="1"/>
  <c r="P1690" s="1"/>
  <c r="O1691"/>
  <c r="Q1690"/>
  <c r="O1692" l="1"/>
  <c r="Q1691"/>
  <c r="L1691"/>
  <c r="M1691" s="1"/>
  <c r="K1692"/>
  <c r="J1693"/>
  <c r="R1691"/>
  <c r="AF80" i="21" s="1"/>
  <c r="N1691" i="11" l="1"/>
  <c r="P1691" s="1"/>
  <c r="R1692"/>
  <c r="AF81" i="21" s="1"/>
  <c r="J1694" i="11"/>
  <c r="K1693"/>
  <c r="Q1692"/>
  <c r="O1693"/>
  <c r="L1692"/>
  <c r="M1692" s="1"/>
  <c r="N1692" s="1"/>
  <c r="P1692" s="1"/>
  <c r="Q1693" l="1"/>
  <c r="L1693"/>
  <c r="M1693" s="1"/>
  <c r="O1694"/>
  <c r="J1695"/>
  <c r="K1694"/>
  <c r="R1693"/>
  <c r="AF82" i="21" s="1"/>
  <c r="N1693" i="11" l="1"/>
  <c r="P1693" s="1"/>
  <c r="O1695"/>
  <c r="Q1694"/>
  <c r="L1694"/>
  <c r="M1694" s="1"/>
  <c r="N1694" s="1"/>
  <c r="P1694" s="1"/>
  <c r="R1694"/>
  <c r="AF83" i="21" s="1"/>
  <c r="J1696" i="11"/>
  <c r="K1695"/>
  <c r="R1695" l="1"/>
  <c r="AF84" i="21" s="1"/>
  <c r="K1696" i="11"/>
  <c r="J1697"/>
  <c r="Q1695"/>
  <c r="L1695"/>
  <c r="M1695" s="1"/>
  <c r="O1696"/>
  <c r="N1695" l="1"/>
  <c r="P1695" s="1"/>
  <c r="R1696"/>
  <c r="AF85" i="21" s="1"/>
  <c r="J1698" i="11"/>
  <c r="K1697"/>
  <c r="O1697"/>
  <c r="Q1696"/>
  <c r="L1696"/>
  <c r="M1696" s="1"/>
  <c r="N1696" s="1"/>
  <c r="P1696" s="1"/>
  <c r="L1697" l="1"/>
  <c r="M1697" s="1"/>
  <c r="N1697" s="1"/>
  <c r="P1697" s="1"/>
  <c r="O1698"/>
  <c r="Q1697"/>
  <c r="K1698"/>
  <c r="J1699"/>
  <c r="R1697"/>
  <c r="AF86" i="21" s="1"/>
  <c r="R1698" i="11" l="1"/>
  <c r="AF87" i="21" s="1"/>
  <c r="J1700" i="11"/>
  <c r="K1699"/>
  <c r="L1698"/>
  <c r="M1698" s="1"/>
  <c r="N1698" s="1"/>
  <c r="P1698" s="1"/>
  <c r="O1699"/>
  <c r="Q1698"/>
  <c r="Q1699" l="1"/>
  <c r="L1699"/>
  <c r="M1699" s="1"/>
  <c r="N1699" s="1"/>
  <c r="P1699" s="1"/>
  <c r="O1700"/>
  <c r="K1700"/>
  <c r="J1701"/>
  <c r="R1699"/>
  <c r="AF88" i="21" s="1"/>
  <c r="R1700" i="11" l="1"/>
  <c r="AF89" i="21" s="1"/>
  <c r="J1702" i="11"/>
  <c r="K1701"/>
  <c r="L1700"/>
  <c r="M1700" s="1"/>
  <c r="N1700" s="1"/>
  <c r="P1700" s="1"/>
  <c r="O1701"/>
  <c r="Q1700"/>
  <c r="L1701" l="1"/>
  <c r="M1701" s="1"/>
  <c r="N1701" s="1"/>
  <c r="P1701" s="1"/>
  <c r="O1702"/>
  <c r="Q1701"/>
  <c r="J1703"/>
  <c r="K1702"/>
  <c r="R1701"/>
  <c r="AF90" i="21" s="1"/>
  <c r="R1702" i="11" l="1"/>
  <c r="AF91" i="21" s="1"/>
  <c r="O1703" i="11"/>
  <c r="Q1702"/>
  <c r="L1702"/>
  <c r="M1702" s="1"/>
  <c r="N1702" s="1"/>
  <c r="P1702" s="1"/>
  <c r="K1703"/>
  <c r="J1704"/>
  <c r="R1703" l="1"/>
  <c r="AF92" i="21" s="1"/>
  <c r="L1703" i="11"/>
  <c r="M1703" s="1"/>
  <c r="N1703" s="1"/>
  <c r="P1703" s="1"/>
  <c r="Q1703"/>
  <c r="O1704"/>
  <c r="K1704"/>
  <c r="J1705"/>
  <c r="J1706" l="1"/>
  <c r="K1705"/>
  <c r="Q1704"/>
  <c r="L1704"/>
  <c r="M1704" s="1"/>
  <c r="N1704" s="1"/>
  <c r="P1704" s="1"/>
  <c r="O1705"/>
  <c r="R1704"/>
  <c r="AF93" i="21" s="1"/>
  <c r="R1705" i="11" l="1"/>
  <c r="AF94" i="21" s="1"/>
  <c r="L1705" i="11"/>
  <c r="M1705" s="1"/>
  <c r="N1705" s="1"/>
  <c r="P1705" s="1"/>
  <c r="O1706"/>
  <c r="Q1705"/>
  <c r="J1707"/>
  <c r="K1706"/>
  <c r="R1706" l="1"/>
  <c r="AF95" i="21" s="1"/>
  <c r="O1707" i="11"/>
  <c r="Q1706"/>
  <c r="L1706"/>
  <c r="M1706" s="1"/>
  <c r="N1706" s="1"/>
  <c r="P1706" s="1"/>
  <c r="J1708"/>
  <c r="K1707"/>
  <c r="R1707" l="1"/>
  <c r="AF96" i="21" s="1"/>
  <c r="O1708" i="11"/>
  <c r="Q1707"/>
  <c r="L1707"/>
  <c r="M1707" s="1"/>
  <c r="N1707" s="1"/>
  <c r="P1707" s="1"/>
  <c r="K1708"/>
  <c r="J1709"/>
  <c r="R1708" l="1"/>
  <c r="AF97" i="21" s="1"/>
  <c r="J1710" i="11"/>
  <c r="K1709"/>
  <c r="O1709"/>
  <c r="Q1708"/>
  <c r="L1708"/>
  <c r="M1708" s="1"/>
  <c r="N1708" s="1"/>
  <c r="P1708" s="1"/>
  <c r="Q1709" l="1"/>
  <c r="L1709"/>
  <c r="M1709" s="1"/>
  <c r="N1709" s="1"/>
  <c r="P1709" s="1"/>
  <c r="O1710"/>
  <c r="R1709"/>
  <c r="AF98" i="21" s="1"/>
  <c r="J1711" i="11"/>
  <c r="K1710"/>
  <c r="O1711" l="1"/>
  <c r="Q1710"/>
  <c r="L1710"/>
  <c r="M1710" s="1"/>
  <c r="N1710" s="1"/>
  <c r="P1710" s="1"/>
  <c r="J1712"/>
  <c r="K1711"/>
  <c r="R1710"/>
  <c r="AF99" i="21" s="1"/>
  <c r="R1711" i="11" l="1"/>
  <c r="AF100" i="21" s="1"/>
  <c r="L1711" i="11"/>
  <c r="M1711" s="1"/>
  <c r="N1711" s="1"/>
  <c r="P1711" s="1"/>
  <c r="O1712"/>
  <c r="Q1711"/>
  <c r="K1712"/>
  <c r="J1713"/>
  <c r="R1712" l="1"/>
  <c r="AF101" i="21" s="1"/>
  <c r="J1714" i="11"/>
  <c r="K1713"/>
  <c r="O1713"/>
  <c r="Q1712"/>
  <c r="L1712"/>
  <c r="M1712" s="1"/>
  <c r="N1712" s="1"/>
  <c r="P1712" s="1"/>
  <c r="L1713" l="1"/>
  <c r="M1713" s="1"/>
  <c r="N1713" s="1"/>
  <c r="P1713" s="1"/>
  <c r="O1714"/>
  <c r="Q1713"/>
  <c r="R1713"/>
  <c r="AF102" i="21" s="1"/>
  <c r="J1715" i="11"/>
  <c r="K1714"/>
  <c r="R1714" l="1"/>
  <c r="AF103" i="21" s="1"/>
  <c r="O1715" i="11"/>
  <c r="Q1714"/>
  <c r="L1714"/>
  <c r="M1714" s="1"/>
  <c r="N1714" s="1"/>
  <c r="P1714" s="1"/>
  <c r="K1715"/>
  <c r="J1716"/>
  <c r="R1715" l="1"/>
  <c r="AF104" i="21" s="1"/>
  <c r="K1716" i="11"/>
  <c r="J1717"/>
  <c r="Q1715"/>
  <c r="L1715"/>
  <c r="M1715" s="1"/>
  <c r="N1715" s="1"/>
  <c r="P1715" s="1"/>
  <c r="O1716"/>
  <c r="R1716" l="1"/>
  <c r="AF105" i="21" s="1"/>
  <c r="J1718" i="11"/>
  <c r="K1717"/>
  <c r="L1716"/>
  <c r="M1716" s="1"/>
  <c r="N1716" s="1"/>
  <c r="P1716" s="1"/>
  <c r="O1717"/>
  <c r="Q1716"/>
  <c r="J1719" l="1"/>
  <c r="K1718"/>
  <c r="O1718"/>
  <c r="Q1717"/>
  <c r="L1717"/>
  <c r="M1717" s="1"/>
  <c r="N1717" s="1"/>
  <c r="P1717" s="1"/>
  <c r="R1717"/>
  <c r="AF106" i="21" s="1"/>
  <c r="R1718" i="11" l="1"/>
  <c r="AF107" i="21" s="1"/>
  <c r="J1720" i="11"/>
  <c r="K1719"/>
  <c r="L1718"/>
  <c r="M1718" s="1"/>
  <c r="O1719"/>
  <c r="Q1718"/>
  <c r="N1718" l="1"/>
  <c r="P1718" s="1"/>
  <c r="J1721"/>
  <c r="K1720"/>
  <c r="O1720"/>
  <c r="Q1719"/>
  <c r="L1719"/>
  <c r="M1719" s="1"/>
  <c r="N1719" s="1"/>
  <c r="P1719" s="1"/>
  <c r="R1719"/>
  <c r="AF108" i="21" s="1"/>
  <c r="J1722" i="11" l="1"/>
  <c r="K1721"/>
  <c r="R1720"/>
  <c r="AF109" i="21" s="1"/>
  <c r="L1720" i="11"/>
  <c r="M1720" s="1"/>
  <c r="O1721"/>
  <c r="Q1720"/>
  <c r="N1720" l="1"/>
  <c r="P1720" s="1"/>
  <c r="R1721"/>
  <c r="AF110" i="21" s="1"/>
  <c r="K1722" i="11"/>
  <c r="J1723"/>
  <c r="Q1721"/>
  <c r="L1721"/>
  <c r="M1721" s="1"/>
  <c r="N1721" s="1"/>
  <c r="P1721" s="1"/>
  <c r="O1722"/>
  <c r="R1722" l="1"/>
  <c r="AF111" i="21" s="1"/>
  <c r="J1724" i="11"/>
  <c r="K1723"/>
  <c r="L1722"/>
  <c r="M1722" s="1"/>
  <c r="O1723"/>
  <c r="Q1722"/>
  <c r="N1722" l="1"/>
  <c r="P1722" s="1"/>
  <c r="K1724"/>
  <c r="J1725"/>
  <c r="O1724"/>
  <c r="Q1723"/>
  <c r="L1723"/>
  <c r="M1723" s="1"/>
  <c r="N1723" s="1"/>
  <c r="P1723" s="1"/>
  <c r="R1723"/>
  <c r="AF112" i="21" s="1"/>
  <c r="J1726" i="11" l="1"/>
  <c r="K1725"/>
  <c r="R1724"/>
  <c r="AF113" i="21" s="1"/>
  <c r="L1724" i="11"/>
  <c r="M1724" s="1"/>
  <c r="Q1724"/>
  <c r="O1725"/>
  <c r="N1724" l="1"/>
  <c r="P1724" s="1"/>
  <c r="L1725"/>
  <c r="M1725" s="1"/>
  <c r="N1725" s="1"/>
  <c r="P1725" s="1"/>
  <c r="O1726"/>
  <c r="Q1725"/>
  <c r="J1727"/>
  <c r="K1726"/>
  <c r="R1725"/>
  <c r="AF114" i="21" s="1"/>
  <c r="R1726" i="11" l="1"/>
  <c r="AF115" i="21" s="1"/>
  <c r="O1727" i="11"/>
  <c r="Q1726"/>
  <c r="L1726"/>
  <c r="M1726" s="1"/>
  <c r="J1728"/>
  <c r="K1727"/>
  <c r="N1726" l="1"/>
  <c r="P1726" s="1"/>
  <c r="R1727"/>
  <c r="AF116" i="21" s="1"/>
  <c r="K1728" i="11"/>
  <c r="J1729"/>
  <c r="L1727"/>
  <c r="M1727" s="1"/>
  <c r="N1727" s="1"/>
  <c r="P1727" s="1"/>
  <c r="O1728"/>
  <c r="Q1727"/>
  <c r="J1730" l="1"/>
  <c r="K1729"/>
  <c r="L1728"/>
  <c r="M1728" s="1"/>
  <c r="N1728" s="1"/>
  <c r="P1728" s="1"/>
  <c r="O1729"/>
  <c r="Q1728"/>
  <c r="R1728"/>
  <c r="AF117" i="21" s="1"/>
  <c r="J1731" i="11" l="1"/>
  <c r="K1730"/>
  <c r="O1730"/>
  <c r="Q1729"/>
  <c r="L1729"/>
  <c r="M1729" s="1"/>
  <c r="N1729" s="1"/>
  <c r="P1729" s="1"/>
  <c r="R1729"/>
  <c r="AF118" i="21" s="1"/>
  <c r="J1732" i="11" l="1"/>
  <c r="K1731"/>
  <c r="R1730"/>
  <c r="AF119" i="21" s="1"/>
  <c r="O1731" i="11"/>
  <c r="Q1730"/>
  <c r="L1730"/>
  <c r="M1730" s="1"/>
  <c r="N1730" s="1"/>
  <c r="P1730" s="1"/>
  <c r="Q1731" l="1"/>
  <c r="L1731"/>
  <c r="M1731" s="1"/>
  <c r="N1731" s="1"/>
  <c r="P1731" s="1"/>
  <c r="O1732"/>
  <c r="K1732"/>
  <c r="J1733"/>
  <c r="R1731"/>
  <c r="AF120" i="21" s="1"/>
  <c r="R1732" i="11" l="1"/>
  <c r="AF121" i="21" s="1"/>
  <c r="J1734" i="11"/>
  <c r="K1733"/>
  <c r="Q1732"/>
  <c r="O1733"/>
  <c r="L1732"/>
  <c r="M1732" s="1"/>
  <c r="N1732" s="1"/>
  <c r="P1732" s="1"/>
  <c r="J1735" l="1"/>
  <c r="K1734"/>
  <c r="L1733"/>
  <c r="M1733" s="1"/>
  <c r="N1733" s="1"/>
  <c r="P1733" s="1"/>
  <c r="O1734"/>
  <c r="Q1733"/>
  <c r="R1733"/>
  <c r="AF122" i="21" s="1"/>
  <c r="O1735" i="11" l="1"/>
  <c r="L1734"/>
  <c r="M1734" s="1"/>
  <c r="N1734" s="1"/>
  <c r="P1734" s="1"/>
  <c r="Q1734"/>
  <c r="J1736"/>
  <c r="K1735"/>
  <c r="R1734"/>
  <c r="AF123" i="21" s="1"/>
  <c r="R1735" i="11" l="1"/>
  <c r="AF124" i="21" s="1"/>
  <c r="Q1735" i="11"/>
  <c r="L1735"/>
  <c r="M1735" s="1"/>
  <c r="N1735" s="1"/>
  <c r="P1735" s="1"/>
  <c r="O1736"/>
  <c r="K1736"/>
  <c r="J1737"/>
  <c r="R1736" l="1"/>
  <c r="AF125" i="21" s="1"/>
  <c r="J1738" i="11"/>
  <c r="K1737"/>
  <c r="Q1736"/>
  <c r="L1736"/>
  <c r="M1736" s="1"/>
  <c r="N1736" s="1"/>
  <c r="P1736" s="1"/>
  <c r="O1737"/>
  <c r="R1737" l="1"/>
  <c r="AF126" i="21" s="1"/>
  <c r="J1739" i="11"/>
  <c r="K1738"/>
  <c r="L1737"/>
  <c r="M1737" s="1"/>
  <c r="N1737" s="1"/>
  <c r="P1737" s="1"/>
  <c r="O1738"/>
  <c r="Q1737"/>
  <c r="O1739" l="1"/>
  <c r="Q1738"/>
  <c r="L1738"/>
  <c r="M1738" s="1"/>
  <c r="N1738" s="1"/>
  <c r="P1738" s="1"/>
  <c r="K1739"/>
  <c r="J1740"/>
  <c r="R1738"/>
  <c r="AF127" i="21" s="1"/>
  <c r="R1739" i="11" l="1"/>
  <c r="AF128" i="21" s="1"/>
  <c r="K1740" i="11"/>
  <c r="J1741"/>
  <c r="L1739"/>
  <c r="M1739" s="1"/>
  <c r="N1739" s="1"/>
  <c r="P1739" s="1"/>
  <c r="O1740"/>
  <c r="Q1739"/>
  <c r="L1740" l="1"/>
  <c r="M1740" s="1"/>
  <c r="N1740" s="1"/>
  <c r="P1740" s="1"/>
  <c r="O1741"/>
  <c r="Q1740"/>
  <c r="J1742"/>
  <c r="K1741"/>
  <c r="R1740"/>
  <c r="AF129" i="21" s="1"/>
  <c r="R1741" i="11" l="1"/>
  <c r="AF130" i="21" s="1"/>
  <c r="Q1741" i="11"/>
  <c r="L1741"/>
  <c r="M1741" s="1"/>
  <c r="N1741" s="1"/>
  <c r="P1741" s="1"/>
  <c r="O1742"/>
  <c r="K1742"/>
  <c r="J1743"/>
  <c r="Q1742" l="1"/>
  <c r="L1742"/>
  <c r="M1742" s="1"/>
  <c r="N1742" s="1"/>
  <c r="P1742" s="1"/>
  <c r="O1743"/>
  <c r="K1743"/>
  <c r="J1744"/>
  <c r="R1742"/>
  <c r="AF131" i="21" s="1"/>
  <c r="R1743" i="11" l="1"/>
  <c r="AF132" i="21" s="1"/>
  <c r="K1744" i="11"/>
  <c r="J1745"/>
  <c r="O1744"/>
  <c r="Q1743"/>
  <c r="L1743"/>
  <c r="M1743" s="1"/>
  <c r="N1743" s="1"/>
  <c r="P1743" s="1"/>
  <c r="J1746" l="1"/>
  <c r="K1745"/>
  <c r="R1744"/>
  <c r="AF133" i="21" s="1"/>
  <c r="Q1744" i="11"/>
  <c r="L1744"/>
  <c r="M1744" s="1"/>
  <c r="N1744" s="1"/>
  <c r="P1744" s="1"/>
  <c r="O1745"/>
  <c r="Q1745" l="1"/>
  <c r="L1745"/>
  <c r="M1745" s="1"/>
  <c r="N1745" s="1"/>
  <c r="P1745" s="1"/>
  <c r="O1746"/>
  <c r="J1747"/>
  <c r="K1746"/>
  <c r="R1745"/>
  <c r="AF134" i="21" s="1"/>
  <c r="R1746" i="11" l="1"/>
  <c r="AF135" i="21" s="1"/>
  <c r="O1747" i="11"/>
  <c r="Q1746"/>
  <c r="L1746"/>
  <c r="M1746" s="1"/>
  <c r="N1746" s="1"/>
  <c r="P1746" s="1"/>
  <c r="J1748"/>
  <c r="K1747"/>
  <c r="R1747" l="1"/>
  <c r="AF136" i="21" s="1"/>
  <c r="K1748" i="11"/>
  <c r="J1749"/>
  <c r="Q1747"/>
  <c r="L1747"/>
  <c r="M1747" s="1"/>
  <c r="N1747" s="1"/>
  <c r="P1747" s="1"/>
  <c r="O1748"/>
  <c r="L1748" l="1"/>
  <c r="M1748" s="1"/>
  <c r="O1749"/>
  <c r="Q1748"/>
  <c r="J1750"/>
  <c r="K1749"/>
  <c r="R1748"/>
  <c r="AF137" i="21" s="1"/>
  <c r="N1748" i="11" l="1"/>
  <c r="P1748" s="1"/>
  <c r="R1749"/>
  <c r="AF138" i="21" s="1"/>
  <c r="Q1749" i="11"/>
  <c r="L1749"/>
  <c r="M1749" s="1"/>
  <c r="N1749" s="1"/>
  <c r="P1749" s="1"/>
  <c r="O1750"/>
  <c r="J1751"/>
  <c r="K1750"/>
  <c r="J1752" l="1"/>
  <c r="K1751"/>
  <c r="Q1750"/>
  <c r="L1750"/>
  <c r="M1750" s="1"/>
  <c r="O1751"/>
  <c r="R1750"/>
  <c r="AF139" i="21" s="1"/>
  <c r="N1750" i="11" l="1"/>
  <c r="P1750" s="1"/>
  <c r="R1751"/>
  <c r="AF140" i="21" s="1"/>
  <c r="L1751" i="11"/>
  <c r="M1751" s="1"/>
  <c r="N1751" s="1"/>
  <c r="P1751" s="1"/>
  <c r="O1752"/>
  <c r="Q1751"/>
  <c r="K1752"/>
  <c r="J1753"/>
  <c r="R1752" l="1"/>
  <c r="AF141" i="21" s="1"/>
  <c r="J1754" i="11"/>
  <c r="K1753"/>
  <c r="L1752"/>
  <c r="M1752" s="1"/>
  <c r="O1753"/>
  <c r="Q1752"/>
  <c r="N1752" l="1"/>
  <c r="P1752" s="1"/>
  <c r="K1754"/>
  <c r="J1755"/>
  <c r="Q1753"/>
  <c r="L1753"/>
  <c r="M1753" s="1"/>
  <c r="N1753" s="1"/>
  <c r="P1753" s="1"/>
  <c r="O1754"/>
  <c r="R1753"/>
  <c r="AF142" i="21" s="1"/>
  <c r="R1754" i="11" l="1"/>
  <c r="AF143" i="21" s="1"/>
  <c r="J1756" i="11"/>
  <c r="K1755"/>
  <c r="Q1754"/>
  <c r="L1754"/>
  <c r="M1754" s="1"/>
  <c r="O1755"/>
  <c r="N1754" l="1"/>
  <c r="P1754" s="1"/>
  <c r="R1755"/>
  <c r="AF144" i="21" s="1"/>
  <c r="J1757" i="11"/>
  <c r="K1756"/>
  <c r="O1756"/>
  <c r="Q1755"/>
  <c r="L1755"/>
  <c r="M1755" s="1"/>
  <c r="N1755" s="1"/>
  <c r="P1755" s="1"/>
  <c r="L1756" l="1"/>
  <c r="M1756" s="1"/>
  <c r="O1757"/>
  <c r="Q1756"/>
  <c r="R1756"/>
  <c r="AF145" i="21" s="1"/>
  <c r="K1757" i="11"/>
  <c r="J1758"/>
  <c r="N1756" l="1"/>
  <c r="P1756" s="1"/>
  <c r="R1757"/>
  <c r="AF146" i="21" s="1"/>
  <c r="O1758" i="11"/>
  <c r="Q1757"/>
  <c r="L1757"/>
  <c r="M1757" s="1"/>
  <c r="N1757" s="1"/>
  <c r="P1757" s="1"/>
  <c r="J1759"/>
  <c r="K1758"/>
  <c r="R1758" l="1"/>
  <c r="AF147" i="21" s="1"/>
  <c r="L1758" i="11"/>
  <c r="M1758" s="1"/>
  <c r="N1758" s="1"/>
  <c r="P1758" s="1"/>
  <c r="O1759"/>
  <c r="Q1758"/>
  <c r="J1760"/>
  <c r="K1759"/>
  <c r="R1759" l="1"/>
  <c r="AF148" i="21" s="1"/>
  <c r="O1760" i="11"/>
  <c r="Q1759"/>
  <c r="L1759"/>
  <c r="M1759" s="1"/>
  <c r="N1759" s="1"/>
  <c r="P1759" s="1"/>
  <c r="K1760"/>
  <c r="J1761"/>
  <c r="L1760" l="1"/>
  <c r="M1760" s="1"/>
  <c r="N1760" s="1"/>
  <c r="P1760" s="1"/>
  <c r="Q1760"/>
  <c r="O1761"/>
  <c r="R1760"/>
  <c r="AF149" i="21" s="1"/>
  <c r="J1762" i="11"/>
  <c r="K1761"/>
  <c r="J1763" l="1"/>
  <c r="K1762"/>
  <c r="R1761"/>
  <c r="AF150" i="21" s="1"/>
  <c r="Q1761" i="11"/>
  <c r="L1761"/>
  <c r="M1761" s="1"/>
  <c r="N1761" s="1"/>
  <c r="P1761" s="1"/>
  <c r="O1762"/>
  <c r="Q1762" l="1"/>
  <c r="L1762"/>
  <c r="M1762" s="1"/>
  <c r="N1762" s="1"/>
  <c r="P1762" s="1"/>
  <c r="O1763"/>
  <c r="J1764"/>
  <c r="K1763"/>
  <c r="R1762"/>
  <c r="AF151" i="21" s="1"/>
  <c r="O1764" i="11" l="1"/>
  <c r="Q1763"/>
  <c r="L1763"/>
  <c r="M1763" s="1"/>
  <c r="N1763" s="1"/>
  <c r="P1763" s="1"/>
  <c r="R1763"/>
  <c r="AF152" i="21" s="1"/>
  <c r="K1764" i="11"/>
  <c r="J1765"/>
  <c r="R1764" l="1"/>
  <c r="AF153" i="21" s="1"/>
  <c r="L1764" i="11"/>
  <c r="M1764" s="1"/>
  <c r="N1764" s="1"/>
  <c r="P1764" s="1"/>
  <c r="O1765"/>
  <c r="Q1764"/>
  <c r="J1766"/>
  <c r="K1765"/>
  <c r="R1765" l="1"/>
  <c r="AF154" i="21" s="1"/>
  <c r="Q1765" i="11"/>
  <c r="O1766"/>
  <c r="L1765"/>
  <c r="M1765" s="1"/>
  <c r="N1765" s="1"/>
  <c r="P1765" s="1"/>
  <c r="J1767"/>
  <c r="K1766"/>
  <c r="L1766" l="1"/>
  <c r="M1766" s="1"/>
  <c r="N1766" s="1"/>
  <c r="P1766" s="1"/>
  <c r="Q1766"/>
  <c r="O1767"/>
  <c r="R1766"/>
  <c r="AF155" i="21" s="1"/>
  <c r="J1768" i="11"/>
  <c r="K1767"/>
  <c r="L1767" l="1"/>
  <c r="M1767" s="1"/>
  <c r="N1767" s="1"/>
  <c r="P1767" s="1"/>
  <c r="O1768"/>
  <c r="Q1767"/>
  <c r="K1768"/>
  <c r="J1769"/>
  <c r="R1767"/>
  <c r="AF156" i="21" s="1"/>
  <c r="R1768" i="11" l="1"/>
  <c r="AF157" i="21" s="1"/>
  <c r="J1770" i="11"/>
  <c r="K1769"/>
  <c r="L1768"/>
  <c r="M1768" s="1"/>
  <c r="N1768" s="1"/>
  <c r="P1768" s="1"/>
  <c r="O1769"/>
  <c r="Q1768"/>
  <c r="O1770" l="1"/>
  <c r="Q1769"/>
  <c r="L1769"/>
  <c r="M1769" s="1"/>
  <c r="N1769" s="1"/>
  <c r="P1769" s="1"/>
  <c r="J1771"/>
  <c r="K1770"/>
  <c r="R1769"/>
  <c r="AF158" i="21" s="1"/>
  <c r="R1770" i="11" l="1"/>
  <c r="AF159" i="21" s="1"/>
  <c r="Q1770" i="11"/>
  <c r="L1770"/>
  <c r="M1770" s="1"/>
  <c r="N1770" s="1"/>
  <c r="P1770" s="1"/>
  <c r="O1771"/>
  <c r="J1772"/>
  <c r="K1771"/>
  <c r="R1771" l="1"/>
  <c r="AF160" i="21" s="1"/>
  <c r="O1772" i="11"/>
  <c r="Q1771"/>
  <c r="L1771"/>
  <c r="M1771" s="1"/>
  <c r="N1771" s="1"/>
  <c r="P1771" s="1"/>
  <c r="K1772"/>
  <c r="J1773"/>
  <c r="L1772" l="1"/>
  <c r="M1772" s="1"/>
  <c r="N1772" s="1"/>
  <c r="P1772" s="1"/>
  <c r="O1773"/>
  <c r="Q1772"/>
  <c r="R1772"/>
  <c r="AF161" i="21" s="1"/>
  <c r="K1773" i="11"/>
  <c r="J1774"/>
  <c r="R1773" l="1"/>
  <c r="AF162" i="21" s="1"/>
  <c r="O1774" i="11"/>
  <c r="Q1773"/>
  <c r="L1773"/>
  <c r="M1773" s="1"/>
  <c r="N1773" s="1"/>
  <c r="P1773" s="1"/>
  <c r="J1775"/>
  <c r="K1774"/>
  <c r="J1776" l="1"/>
  <c r="K1775"/>
  <c r="R1774"/>
  <c r="AF163" i="21" s="1"/>
  <c r="Q1774" i="11"/>
  <c r="O1775"/>
  <c r="L1774"/>
  <c r="M1774" s="1"/>
  <c r="N1774" s="1"/>
  <c r="P1774" s="1"/>
  <c r="R1775" l="1"/>
  <c r="AF164" i="21" s="1"/>
  <c r="K1776" i="11"/>
  <c r="J1777"/>
  <c r="Q1775"/>
  <c r="O1776"/>
  <c r="L1775"/>
  <c r="M1775" s="1"/>
  <c r="N1775" s="1"/>
  <c r="P1775" s="1"/>
  <c r="J1778" l="1"/>
  <c r="K1777"/>
  <c r="L1776"/>
  <c r="M1776" s="1"/>
  <c r="N1776" s="1"/>
  <c r="P1776" s="1"/>
  <c r="O1777"/>
  <c r="Q1776"/>
  <c r="R1776"/>
  <c r="AF165" i="21" s="1"/>
  <c r="L1777" i="11" l="1"/>
  <c r="M1777" s="1"/>
  <c r="N1777" s="1"/>
  <c r="P1777" s="1"/>
  <c r="O1778"/>
  <c r="Q1777"/>
  <c r="K1778"/>
  <c r="J1779"/>
  <c r="R1777"/>
  <c r="AF166" i="21" s="1"/>
  <c r="R1778" i="11" l="1"/>
  <c r="AF167" i="21" s="1"/>
  <c r="J1780" i="11"/>
  <c r="K1779"/>
  <c r="Q1778"/>
  <c r="L1778"/>
  <c r="M1778" s="1"/>
  <c r="N1778" s="1"/>
  <c r="P1778" s="1"/>
  <c r="O1779"/>
  <c r="R1779" l="1"/>
  <c r="AF168" i="21" s="1"/>
  <c r="O1780" i="11"/>
  <c r="L1779"/>
  <c r="M1779" s="1"/>
  <c r="Q1779"/>
  <c r="J1781"/>
  <c r="K1780"/>
  <c r="N1779" l="1"/>
  <c r="P1779" s="1"/>
  <c r="R1780"/>
  <c r="AF169" i="21" s="1"/>
  <c r="L1780" i="11"/>
  <c r="M1780" s="1"/>
  <c r="N1780" s="1"/>
  <c r="P1780" s="1"/>
  <c r="O1781"/>
  <c r="Q1780"/>
  <c r="J1782"/>
  <c r="K1781"/>
  <c r="R1781" l="1"/>
  <c r="AF170" i="21" s="1"/>
  <c r="Q1781" i="11"/>
  <c r="L1781"/>
  <c r="M1781" s="1"/>
  <c r="O1782"/>
  <c r="J1783"/>
  <c r="K1782"/>
  <c r="N1781" l="1"/>
  <c r="P1781" s="1"/>
  <c r="K1783"/>
  <c r="J1784"/>
  <c r="O1783"/>
  <c r="Q1782"/>
  <c r="L1782"/>
  <c r="M1782" s="1"/>
  <c r="N1782" s="1"/>
  <c r="P1782" s="1"/>
  <c r="R1782"/>
  <c r="AF171" i="21" s="1"/>
  <c r="K1784" i="11" l="1"/>
  <c r="J1785"/>
  <c r="L1783"/>
  <c r="M1783" s="1"/>
  <c r="Q1783"/>
  <c r="O1784"/>
  <c r="R1783"/>
  <c r="AF172" i="21" s="1"/>
  <c r="N1783" i="11" l="1"/>
  <c r="P1783" s="1"/>
  <c r="R1784"/>
  <c r="AF173" i="21" s="1"/>
  <c r="J1786" i="11"/>
  <c r="K1785"/>
  <c r="L1784"/>
  <c r="M1784" s="1"/>
  <c r="N1784" s="1"/>
  <c r="P1784" s="1"/>
  <c r="O1785"/>
  <c r="Q1784"/>
  <c r="O1786" l="1"/>
  <c r="Q1785"/>
  <c r="L1785"/>
  <c r="M1785" s="1"/>
  <c r="J1787"/>
  <c r="K1786"/>
  <c r="R1785"/>
  <c r="AF174" i="21" s="1"/>
  <c r="N1785" i="11" l="1"/>
  <c r="P1785" s="1"/>
  <c r="R1786"/>
  <c r="AF175" i="21" s="1"/>
  <c r="Q1786" i="11"/>
  <c r="L1786"/>
  <c r="M1786" s="1"/>
  <c r="N1786" s="1"/>
  <c r="P1786" s="1"/>
  <c r="O1787"/>
  <c r="J1788"/>
  <c r="K1787"/>
  <c r="O1788" l="1"/>
  <c r="Q1787"/>
  <c r="L1787"/>
  <c r="M1787" s="1"/>
  <c r="R1787"/>
  <c r="AF176" i="21" s="1"/>
  <c r="K1788" i="11"/>
  <c r="J1789"/>
  <c r="N1787" l="1"/>
  <c r="P1787" s="1"/>
  <c r="R1788"/>
  <c r="AF177" i="21" s="1"/>
  <c r="Q1788" i="11"/>
  <c r="O1789"/>
  <c r="L1788"/>
  <c r="M1788" s="1"/>
  <c r="N1788" s="1"/>
  <c r="P1788" s="1"/>
  <c r="K1789"/>
  <c r="J1790"/>
  <c r="R1789" l="1"/>
  <c r="AF178" i="21" s="1"/>
  <c r="J1791" i="11"/>
  <c r="K1790"/>
  <c r="Q1789"/>
  <c r="L1789"/>
  <c r="M1789" s="1"/>
  <c r="N1789" s="1"/>
  <c r="P1789" s="1"/>
  <c r="O1790"/>
  <c r="R1790" l="1"/>
  <c r="AF179" i="21" s="1"/>
  <c r="O1791" i="11"/>
  <c r="Q1790"/>
  <c r="L1790"/>
  <c r="M1790" s="1"/>
  <c r="N1790" s="1"/>
  <c r="P1790" s="1"/>
  <c r="K1791"/>
  <c r="J1792"/>
  <c r="R1791" l="1"/>
  <c r="AF180" i="21" s="1"/>
  <c r="K1792" i="11"/>
  <c r="J1793"/>
  <c r="Q1791"/>
  <c r="L1791"/>
  <c r="M1791" s="1"/>
  <c r="N1791" s="1"/>
  <c r="P1791" s="1"/>
  <c r="O1792"/>
  <c r="R1792" l="1"/>
  <c r="AF181" i="21" s="1"/>
  <c r="K1793" i="11"/>
  <c r="J1794"/>
  <c r="L1792"/>
  <c r="M1792" s="1"/>
  <c r="N1792" s="1"/>
  <c r="P1792" s="1"/>
  <c r="O1793"/>
  <c r="Q1792"/>
  <c r="K1794" l="1"/>
  <c r="J1795"/>
  <c r="L1793"/>
  <c r="M1793" s="1"/>
  <c r="N1793" s="1"/>
  <c r="P1793" s="1"/>
  <c r="Q1793"/>
  <c r="O1794"/>
  <c r="R1793"/>
  <c r="AF182" i="21" s="1"/>
  <c r="R1794" i="11" l="1"/>
  <c r="AF183" i="21" s="1"/>
  <c r="K1795" i="11"/>
  <c r="J1796"/>
  <c r="O1795"/>
  <c r="Q1794"/>
  <c r="L1794"/>
  <c r="M1794" s="1"/>
  <c r="N1794" s="1"/>
  <c r="P1794" s="1"/>
  <c r="R1795" l="1"/>
  <c r="AF184" i="21" s="1"/>
  <c r="O1796" i="11"/>
  <c r="Q1795"/>
  <c r="L1795"/>
  <c r="M1795" s="1"/>
  <c r="N1795" s="1"/>
  <c r="P1795" s="1"/>
  <c r="K1796"/>
  <c r="J1797"/>
  <c r="R1796" l="1"/>
  <c r="AF185" i="21" s="1"/>
  <c r="L1796" i="11"/>
  <c r="M1796" s="1"/>
  <c r="N1796" s="1"/>
  <c r="P1796" s="1"/>
  <c r="Q1796"/>
  <c r="O1797"/>
  <c r="J1798"/>
  <c r="K1797"/>
  <c r="J1799" l="1"/>
  <c r="K1798"/>
  <c r="L1797"/>
  <c r="M1797" s="1"/>
  <c r="N1797" s="1"/>
  <c r="P1797" s="1"/>
  <c r="O1798"/>
  <c r="Q1797"/>
  <c r="R1797"/>
  <c r="AF186" i="21" s="1"/>
  <c r="K1799" i="11" l="1"/>
  <c r="J1800"/>
  <c r="O1799"/>
  <c r="Q1798"/>
  <c r="L1798"/>
  <c r="M1798" s="1"/>
  <c r="N1798" s="1"/>
  <c r="P1798" s="1"/>
  <c r="R1798"/>
  <c r="AF187" i="21" s="1"/>
  <c r="K1800" i="11" l="1"/>
  <c r="J1801"/>
  <c r="R1799"/>
  <c r="AF188" i="21" s="1"/>
  <c r="L1799" i="11"/>
  <c r="M1799" s="1"/>
  <c r="N1799" s="1"/>
  <c r="P1799" s="1"/>
  <c r="Q1799"/>
  <c r="O1800"/>
  <c r="J1802" l="1"/>
  <c r="K1801"/>
  <c r="R1800"/>
  <c r="AF189" i="21" s="1"/>
  <c r="L1800" i="11"/>
  <c r="M1800" s="1"/>
  <c r="N1800" s="1"/>
  <c r="P1800" s="1"/>
  <c r="O1801"/>
  <c r="Q1800"/>
  <c r="R1801" l="1"/>
  <c r="AF190" i="21" s="1"/>
  <c r="Q1801" i="11"/>
  <c r="L1801"/>
  <c r="M1801" s="1"/>
  <c r="N1801" s="1"/>
  <c r="P1801" s="1"/>
  <c r="O1802"/>
  <c r="K1802"/>
  <c r="J1803"/>
  <c r="R1802" l="1"/>
  <c r="AF191" i="21" s="1"/>
  <c r="J1804" i="11"/>
  <c r="K1803"/>
  <c r="L1802"/>
  <c r="M1802" s="1"/>
  <c r="N1802" s="1"/>
  <c r="P1802" s="1"/>
  <c r="O1803"/>
  <c r="Q1802"/>
  <c r="J1805" l="1"/>
  <c r="K1804"/>
  <c r="O1804"/>
  <c r="Q1803"/>
  <c r="L1803"/>
  <c r="M1803" s="1"/>
  <c r="N1803" s="1"/>
  <c r="P1803" s="1"/>
  <c r="R1803"/>
  <c r="AF192" i="21" s="1"/>
  <c r="L1804" i="11" l="1"/>
  <c r="M1804" s="1"/>
  <c r="N1804" s="1"/>
  <c r="P1804" s="1"/>
  <c r="O1805"/>
  <c r="Q1804"/>
  <c r="J1806"/>
  <c r="K1805"/>
  <c r="R1804"/>
  <c r="AF193" i="21" s="1"/>
  <c r="R1805" i="11" l="1"/>
  <c r="AF194" i="21" s="1"/>
  <c r="Q1805" i="11"/>
  <c r="L1805"/>
  <c r="M1805" s="1"/>
  <c r="N1805" s="1"/>
  <c r="P1805" s="1"/>
  <c r="O1806"/>
  <c r="J1807"/>
  <c r="K1806"/>
  <c r="J1808" l="1"/>
  <c r="K1807"/>
  <c r="L1806"/>
  <c r="M1806" s="1"/>
  <c r="N1806" s="1"/>
  <c r="P1806" s="1"/>
  <c r="O1807"/>
  <c r="Q1806"/>
  <c r="R1806"/>
  <c r="AF195" i="21" s="1"/>
  <c r="O1808" i="11" l="1"/>
  <c r="L1807"/>
  <c r="M1807" s="1"/>
  <c r="N1807" s="1"/>
  <c r="P1807" s="1"/>
  <c r="Q1807"/>
  <c r="J1809"/>
  <c r="K1808"/>
  <c r="R1807"/>
  <c r="AF196" i="21" s="1"/>
  <c r="L1808" i="11" l="1"/>
  <c r="M1808" s="1"/>
  <c r="N1808" s="1"/>
  <c r="P1808" s="1"/>
  <c r="O1809"/>
  <c r="Q1808"/>
  <c r="J1810"/>
  <c r="K1809"/>
  <c r="R1808"/>
  <c r="AF197" i="21" s="1"/>
  <c r="R1809" i="11" l="1"/>
  <c r="AF198" i="21" s="1"/>
  <c r="Q1809" i="11"/>
  <c r="O1810"/>
  <c r="L1809"/>
  <c r="M1809" s="1"/>
  <c r="J1811"/>
  <c r="K1810"/>
  <c r="N1809" l="1"/>
  <c r="P1809" s="1"/>
  <c r="J1812"/>
  <c r="K1811"/>
  <c r="Q1810"/>
  <c r="L1810"/>
  <c r="M1810" s="1"/>
  <c r="N1810" s="1"/>
  <c r="P1810" s="1"/>
  <c r="O1811"/>
  <c r="R1810"/>
  <c r="AF199" i="21" s="1"/>
  <c r="R1811" i="11" l="1"/>
  <c r="AF200" i="21" s="1"/>
  <c r="O1812" i="11"/>
  <c r="Q1811"/>
  <c r="L1811"/>
  <c r="M1811" s="1"/>
  <c r="K1812"/>
  <c r="J1813"/>
  <c r="N1811" l="1"/>
  <c r="P1811" s="1"/>
  <c r="R1812"/>
  <c r="AF201" i="21" s="1"/>
  <c r="J1814" i="11"/>
  <c r="K1813"/>
  <c r="Q1812"/>
  <c r="L1812"/>
  <c r="M1812" s="1"/>
  <c r="N1812" s="1"/>
  <c r="P1812" s="1"/>
  <c r="O1813"/>
  <c r="R1813" l="1"/>
  <c r="AF202" i="21" s="1"/>
  <c r="Q1813" i="11"/>
  <c r="L1813"/>
  <c r="M1813" s="1"/>
  <c r="O1814"/>
  <c r="J1815"/>
  <c r="K1814"/>
  <c r="N1813" l="1"/>
  <c r="P1813" s="1"/>
  <c r="R1814"/>
  <c r="AF203" i="21" s="1"/>
  <c r="Q1814" i="11"/>
  <c r="L1814"/>
  <c r="M1814" s="1"/>
  <c r="N1814" s="1"/>
  <c r="P1814" s="1"/>
  <c r="O1815"/>
  <c r="J1816"/>
  <c r="K1815"/>
  <c r="J1817" l="1"/>
  <c r="K1816"/>
  <c r="O1816"/>
  <c r="Q1815"/>
  <c r="L1815"/>
  <c r="M1815" s="1"/>
  <c r="R1815"/>
  <c r="AF204" i="21" s="1"/>
  <c r="N1815" i="11" l="1"/>
  <c r="P1815" s="1"/>
  <c r="L1816"/>
  <c r="M1816" s="1"/>
  <c r="N1816" s="1"/>
  <c r="P1816" s="1"/>
  <c r="O1817"/>
  <c r="Q1816"/>
  <c r="J1818"/>
  <c r="K1817"/>
  <c r="R1816"/>
  <c r="AF205" i="21" s="1"/>
  <c r="R1817" i="11" l="1"/>
  <c r="AF206" i="21" s="1"/>
  <c r="L1817" i="11"/>
  <c r="M1817" s="1"/>
  <c r="O1818"/>
  <c r="Q1817"/>
  <c r="J1819"/>
  <c r="K1818"/>
  <c r="N1817" l="1"/>
  <c r="P1817" s="1"/>
  <c r="R1818"/>
  <c r="AF207" i="21" s="1"/>
  <c r="J1820" i="11"/>
  <c r="K1819"/>
  <c r="L1818"/>
  <c r="M1818" s="1"/>
  <c r="N1818" s="1"/>
  <c r="P1818" s="1"/>
  <c r="Q1818"/>
  <c r="O1819"/>
  <c r="R1819" l="1"/>
  <c r="AF208" i="21" s="1"/>
  <c r="O1820" i="11"/>
  <c r="Q1819"/>
  <c r="L1819"/>
  <c r="M1819" s="1"/>
  <c r="N1819" s="1"/>
  <c r="P1819" s="1"/>
  <c r="K1820"/>
  <c r="J1821"/>
  <c r="R1820" l="1"/>
  <c r="AF209" i="21" s="1"/>
  <c r="J1822" i="11"/>
  <c r="K1821"/>
  <c r="L1820"/>
  <c r="M1820" s="1"/>
  <c r="N1820" s="1"/>
  <c r="P1820" s="1"/>
  <c r="O1821"/>
  <c r="Q1820"/>
  <c r="L1821" l="1"/>
  <c r="M1821" s="1"/>
  <c r="N1821" s="1"/>
  <c r="P1821" s="1"/>
  <c r="O1822"/>
  <c r="Q1821"/>
  <c r="J1823"/>
  <c r="K1822"/>
  <c r="R1821"/>
  <c r="AF210" i="21" s="1"/>
  <c r="R1822" i="11" l="1"/>
  <c r="AF211" i="21" s="1"/>
  <c r="L1822" i="11"/>
  <c r="M1822" s="1"/>
  <c r="N1822" s="1"/>
  <c r="P1822" s="1"/>
  <c r="O1823"/>
  <c r="Q1822"/>
  <c r="J1824"/>
  <c r="K1823"/>
  <c r="R1823" l="1"/>
  <c r="AF212" i="21" s="1"/>
  <c r="O1824" i="11"/>
  <c r="Q1823"/>
  <c r="L1823"/>
  <c r="M1823" s="1"/>
  <c r="N1823" s="1"/>
  <c r="P1823" s="1"/>
  <c r="K1824"/>
  <c r="J1825"/>
  <c r="R1824" l="1"/>
  <c r="AF213" i="21" s="1"/>
  <c r="J1826" i="11"/>
  <c r="K1825"/>
  <c r="Q1824"/>
  <c r="L1824"/>
  <c r="M1824" s="1"/>
  <c r="N1824" s="1"/>
  <c r="P1824" s="1"/>
  <c r="O1825"/>
  <c r="R1825" l="1"/>
  <c r="AF214" i="21" s="1"/>
  <c r="J1827" i="11"/>
  <c r="K1826"/>
  <c r="Q1825"/>
  <c r="L1825"/>
  <c r="M1825" s="1"/>
  <c r="N1825" s="1"/>
  <c r="P1825" s="1"/>
  <c r="O1826"/>
  <c r="R1826" l="1"/>
  <c r="AF215" i="21" s="1"/>
  <c r="K1827" i="11"/>
  <c r="J1828"/>
  <c r="O1827"/>
  <c r="Q1826"/>
  <c r="L1826"/>
  <c r="M1826" s="1"/>
  <c r="N1826" s="1"/>
  <c r="P1826" s="1"/>
  <c r="K1828" l="1"/>
  <c r="J1829"/>
  <c r="Q1827"/>
  <c r="O1828"/>
  <c r="L1827"/>
  <c r="M1827" s="1"/>
  <c r="N1827" s="1"/>
  <c r="P1827" s="1"/>
  <c r="R1827"/>
  <c r="AF216" i="21" s="1"/>
  <c r="J1830" i="11" l="1"/>
  <c r="K1829"/>
  <c r="L1828"/>
  <c r="M1828" s="1"/>
  <c r="N1828" s="1"/>
  <c r="P1828" s="1"/>
  <c r="O1829"/>
  <c r="Q1828"/>
  <c r="R1828"/>
  <c r="AF217" i="21" s="1"/>
  <c r="Q1829" i="11" l="1"/>
  <c r="O1830"/>
  <c r="L1829"/>
  <c r="M1829" s="1"/>
  <c r="N1829" s="1"/>
  <c r="P1829" s="1"/>
  <c r="K1830"/>
  <c r="J1831"/>
  <c r="R1829"/>
  <c r="AF218" i="21" s="1"/>
  <c r="R1830" i="11" l="1"/>
  <c r="AF219" i="21" s="1"/>
  <c r="J1832" i="11"/>
  <c r="K1831"/>
  <c r="L1830"/>
  <c r="M1830" s="1"/>
  <c r="N1830" s="1"/>
  <c r="P1830" s="1"/>
  <c r="O1831"/>
  <c r="Q1830"/>
  <c r="O1832" l="1"/>
  <c r="L1831"/>
  <c r="M1831" s="1"/>
  <c r="N1831" s="1"/>
  <c r="P1831" s="1"/>
  <c r="Q1831"/>
  <c r="K1832"/>
  <c r="J1833"/>
  <c r="R1831"/>
  <c r="AF220" i="21" s="1"/>
  <c r="R1832" i="11" l="1"/>
  <c r="AF221" i="21" s="1"/>
  <c r="J1834" i="11"/>
  <c r="K1833"/>
  <c r="L1832"/>
  <c r="M1832" s="1"/>
  <c r="N1832" s="1"/>
  <c r="P1832" s="1"/>
  <c r="Q1832"/>
  <c r="O1833"/>
  <c r="R1833" l="1"/>
  <c r="AF222" i="21" s="1"/>
  <c r="L1833" i="11"/>
  <c r="M1833" s="1"/>
  <c r="N1833" s="1"/>
  <c r="P1833" s="1"/>
  <c r="O1834"/>
  <c r="Q1833"/>
  <c r="J1835"/>
  <c r="K1834"/>
  <c r="R1834" l="1"/>
  <c r="AF223" i="21" s="1"/>
  <c r="O1835" i="11"/>
  <c r="Q1834"/>
  <c r="L1834"/>
  <c r="M1834" s="1"/>
  <c r="N1834" s="1"/>
  <c r="P1834" s="1"/>
  <c r="K1835"/>
  <c r="J1836"/>
  <c r="R1835" l="1"/>
  <c r="AF224" i="21" s="1"/>
  <c r="L1835" i="11"/>
  <c r="M1835" s="1"/>
  <c r="N1835" s="1"/>
  <c r="P1835" s="1"/>
  <c r="O1836"/>
  <c r="Q1835"/>
  <c r="K1836"/>
  <c r="J1837"/>
  <c r="R1836" l="1"/>
  <c r="AF225" i="21" s="1"/>
  <c r="K1837" i="11"/>
  <c r="J1838"/>
  <c r="L1836"/>
  <c r="M1836" s="1"/>
  <c r="N1836" s="1"/>
  <c r="P1836" s="1"/>
  <c r="O1837"/>
  <c r="Q1836"/>
  <c r="K1838" l="1"/>
  <c r="J1839"/>
  <c r="Q1837"/>
  <c r="L1837"/>
  <c r="M1837" s="1"/>
  <c r="N1837" s="1"/>
  <c r="P1837" s="1"/>
  <c r="O1838"/>
  <c r="R1837"/>
  <c r="AF226" i="21" s="1"/>
  <c r="R1838" i="11" l="1"/>
  <c r="AF227" i="21" s="1"/>
  <c r="J1840" i="11"/>
  <c r="K1839"/>
  <c r="Q1838"/>
  <c r="L1838"/>
  <c r="M1838" s="1"/>
  <c r="N1838" s="1"/>
  <c r="P1838" s="1"/>
  <c r="O1839"/>
  <c r="R1839" l="1"/>
  <c r="AF228" i="21" s="1"/>
  <c r="K1840" i="11"/>
  <c r="J1841"/>
  <c r="O1840"/>
  <c r="Q1839"/>
  <c r="L1839"/>
  <c r="M1839" s="1"/>
  <c r="N1839" s="1"/>
  <c r="P1839" s="1"/>
  <c r="J1842" l="1"/>
  <c r="K1841"/>
  <c r="R1840"/>
  <c r="L1840"/>
  <c r="M1840" s="1"/>
  <c r="O1841"/>
  <c r="Q1840"/>
  <c r="N1840" l="1"/>
  <c r="P1840" s="1"/>
  <c r="R1841"/>
  <c r="J1843"/>
  <c r="K1842"/>
  <c r="Q1841"/>
  <c r="L1841"/>
  <c r="M1841" s="1"/>
  <c r="N1841" s="1"/>
  <c r="P1841" s="1"/>
  <c r="O1842"/>
  <c r="R1842" l="1"/>
  <c r="J1844"/>
  <c r="K1843"/>
  <c r="O1843"/>
  <c r="Q1842"/>
  <c r="L1842"/>
  <c r="M1842" s="1"/>
  <c r="N1842" l="1"/>
  <c r="P1842" s="1"/>
  <c r="R1843"/>
  <c r="K1844"/>
  <c r="J1845"/>
  <c r="O1844"/>
  <c r="Q1843"/>
  <c r="L1843"/>
  <c r="M1843" s="1"/>
  <c r="N1843" s="1"/>
  <c r="P1843" s="1"/>
  <c r="K1845" l="1"/>
  <c r="J1846"/>
  <c r="O1845"/>
  <c r="L1844"/>
  <c r="M1844" s="1"/>
  <c r="Q1844"/>
  <c r="R1844"/>
  <c r="N1844" l="1"/>
  <c r="P1844" s="1"/>
  <c r="J1847"/>
  <c r="K1846"/>
  <c r="R1845"/>
  <c r="L1845"/>
  <c r="M1845" s="1"/>
  <c r="N1845" s="1"/>
  <c r="P1845" s="1"/>
  <c r="O1846"/>
  <c r="Q1845"/>
  <c r="R1846" l="1"/>
  <c r="O1847"/>
  <c r="L1846"/>
  <c r="M1846" s="1"/>
  <c r="Q1846"/>
  <c r="K1847"/>
  <c r="J1848"/>
  <c r="N1846" l="1"/>
  <c r="P1846" s="1"/>
  <c r="R1847"/>
  <c r="K1848"/>
  <c r="J1849"/>
  <c r="Q1847"/>
  <c r="L1847"/>
  <c r="M1847" s="1"/>
  <c r="N1847" s="1"/>
  <c r="P1847" s="1"/>
  <c r="O1848"/>
  <c r="R1848" l="1"/>
  <c r="J1850"/>
  <c r="K1849"/>
  <c r="Q1848"/>
  <c r="L1848"/>
  <c r="M1848" s="1"/>
  <c r="O1849"/>
  <c r="N1848" l="1"/>
  <c r="P1848" s="1"/>
  <c r="R1849"/>
  <c r="L1849"/>
  <c r="M1849" s="1"/>
  <c r="N1849" s="1"/>
  <c r="P1849" s="1"/>
  <c r="O1850"/>
  <c r="Q1849"/>
  <c r="J1851"/>
  <c r="K1850"/>
  <c r="R1850" l="1"/>
  <c r="L1850"/>
  <c r="M1850" s="1"/>
  <c r="N1850" s="1"/>
  <c r="P1850" s="1"/>
  <c r="O1851"/>
  <c r="Q1850"/>
  <c r="J1852"/>
  <c r="K1851"/>
  <c r="K1852" l="1"/>
  <c r="J1853"/>
  <c r="O1852"/>
  <c r="Q1851"/>
  <c r="L1851"/>
  <c r="M1851" s="1"/>
  <c r="N1851" s="1"/>
  <c r="P1851" s="1"/>
  <c r="R1851"/>
  <c r="K1853" l="1"/>
  <c r="J1854"/>
  <c r="R1852"/>
  <c r="L1852"/>
  <c r="M1852" s="1"/>
  <c r="N1852" s="1"/>
  <c r="P1852" s="1"/>
  <c r="O1853"/>
  <c r="Q1852"/>
  <c r="R1853" l="1"/>
  <c r="J1855"/>
  <c r="K1854"/>
  <c r="Q1853"/>
  <c r="L1853"/>
  <c r="M1853" s="1"/>
  <c r="N1853" s="1"/>
  <c r="P1853" s="1"/>
  <c r="O1854"/>
  <c r="R1854" l="1"/>
  <c r="O1855"/>
  <c r="Q1854"/>
  <c r="L1854"/>
  <c r="M1854" s="1"/>
  <c r="N1854" s="1"/>
  <c r="P1854" s="1"/>
  <c r="K1855"/>
  <c r="J1856"/>
  <c r="R1855" l="1"/>
  <c r="K1856"/>
  <c r="J1857"/>
  <c r="L1855"/>
  <c r="M1855" s="1"/>
  <c r="N1855" s="1"/>
  <c r="P1855" s="1"/>
  <c r="O1856"/>
  <c r="Q1855"/>
  <c r="L1856" l="1"/>
  <c r="M1856" s="1"/>
  <c r="N1856" s="1"/>
  <c r="P1856" s="1"/>
  <c r="O1857"/>
  <c r="Q1856"/>
  <c r="K1857"/>
  <c r="J1858"/>
  <c r="R1856"/>
  <c r="R1857" l="1"/>
  <c r="J1859"/>
  <c r="K1858"/>
  <c r="O1858"/>
  <c r="Q1857"/>
  <c r="L1857"/>
  <c r="M1857" s="1"/>
  <c r="N1857" s="1"/>
  <c r="P1857" s="1"/>
  <c r="J1860" l="1"/>
  <c r="K1859"/>
  <c r="R1858"/>
  <c r="O1859"/>
  <c r="Q1858"/>
  <c r="L1858"/>
  <c r="M1858" s="1"/>
  <c r="N1858" s="1"/>
  <c r="P1858" s="1"/>
  <c r="O1860" l="1"/>
  <c r="Q1859"/>
  <c r="L1859"/>
  <c r="M1859" s="1"/>
  <c r="N1859" s="1"/>
  <c r="P1859" s="1"/>
  <c r="K1860"/>
  <c r="J1861"/>
  <c r="R1859"/>
  <c r="R1860" l="1"/>
  <c r="J1862"/>
  <c r="K1861"/>
  <c r="Q1860"/>
  <c r="O1861"/>
  <c r="L1860"/>
  <c r="M1860" s="1"/>
  <c r="N1860" s="1"/>
  <c r="P1860" s="1"/>
  <c r="Q1861" l="1"/>
  <c r="L1861"/>
  <c r="M1861" s="1"/>
  <c r="N1861" s="1"/>
  <c r="P1861" s="1"/>
  <c r="O1862"/>
  <c r="J1863"/>
  <c r="K1862"/>
  <c r="R1861"/>
  <c r="R1862" l="1"/>
  <c r="O1863"/>
  <c r="Q1862"/>
  <c r="L1862"/>
  <c r="M1862" s="1"/>
  <c r="N1862" s="1"/>
  <c r="P1862" s="1"/>
  <c r="J1864"/>
  <c r="K1863"/>
  <c r="R1863" l="1"/>
  <c r="K1864"/>
  <c r="J1865"/>
  <c r="Q1863"/>
  <c r="L1863"/>
  <c r="M1863" s="1"/>
  <c r="N1863" s="1"/>
  <c r="P1863" s="1"/>
  <c r="O1864"/>
  <c r="R1864" l="1"/>
  <c r="K1865"/>
  <c r="J1866"/>
  <c r="O1865"/>
  <c r="L1864"/>
  <c r="M1864" s="1"/>
  <c r="N1864" s="1"/>
  <c r="P1864" s="1"/>
  <c r="Q1864"/>
  <c r="J1867" l="1"/>
  <c r="K1866"/>
  <c r="Q1865"/>
  <c r="L1865"/>
  <c r="M1865" s="1"/>
  <c r="N1865" s="1"/>
  <c r="P1865" s="1"/>
  <c r="O1866"/>
  <c r="R1865"/>
  <c r="R1866" l="1"/>
  <c r="O1867"/>
  <c r="Q1866"/>
  <c r="L1866"/>
  <c r="M1866" s="1"/>
  <c r="N1866" s="1"/>
  <c r="P1866" s="1"/>
  <c r="K1867"/>
  <c r="J1868"/>
  <c r="R1867" l="1"/>
  <c r="K1868"/>
  <c r="J1869"/>
  <c r="Q1867"/>
  <c r="L1867"/>
  <c r="M1867" s="1"/>
  <c r="N1867" s="1"/>
  <c r="P1867" s="1"/>
  <c r="O1868"/>
  <c r="R1868" l="1"/>
  <c r="K1869"/>
  <c r="J1870"/>
  <c r="L1868"/>
  <c r="M1868" s="1"/>
  <c r="N1868" s="1"/>
  <c r="P1868" s="1"/>
  <c r="O1869"/>
  <c r="Q1868"/>
  <c r="K1870" l="1"/>
  <c r="J1871"/>
  <c r="L1869"/>
  <c r="M1869" s="1"/>
  <c r="N1869" s="1"/>
  <c r="P1869" s="1"/>
  <c r="Q1869"/>
  <c r="O1870"/>
  <c r="R1869"/>
  <c r="R1870" l="1"/>
  <c r="J1872"/>
  <c r="K1871"/>
  <c r="L1870"/>
  <c r="M1870" s="1"/>
  <c r="N1870" s="1"/>
  <c r="P1870" s="1"/>
  <c r="O1871"/>
  <c r="Q1870"/>
  <c r="L1871" l="1"/>
  <c r="M1871" s="1"/>
  <c r="Q1871"/>
  <c r="O1872"/>
  <c r="K1872"/>
  <c r="J1873"/>
  <c r="R1871"/>
  <c r="N1871" l="1"/>
  <c r="P1871" s="1"/>
  <c r="R1872"/>
  <c r="J1874"/>
  <c r="K1873"/>
  <c r="Q1872"/>
  <c r="L1872"/>
  <c r="M1872" s="1"/>
  <c r="N1872" s="1"/>
  <c r="P1872" s="1"/>
  <c r="O1873"/>
  <c r="R1873" l="1"/>
  <c r="L1873"/>
  <c r="M1873" s="1"/>
  <c r="O1874"/>
  <c r="Q1873"/>
  <c r="J1875"/>
  <c r="K1874"/>
  <c r="N1873" l="1"/>
  <c r="P1873" s="1"/>
  <c r="O1875"/>
  <c r="Q1874"/>
  <c r="L1874"/>
  <c r="M1874" s="1"/>
  <c r="N1874" s="1"/>
  <c r="P1874" s="1"/>
  <c r="J1876"/>
  <c r="K1875"/>
  <c r="R1874"/>
  <c r="R1875" l="1"/>
  <c r="O1876"/>
  <c r="Q1875"/>
  <c r="L1875"/>
  <c r="M1875" s="1"/>
  <c r="K1876"/>
  <c r="J1877"/>
  <c r="N1875" l="1"/>
  <c r="P1875" s="1"/>
  <c r="R1876"/>
  <c r="J1878"/>
  <c r="K1877"/>
  <c r="L1876"/>
  <c r="M1876" s="1"/>
  <c r="N1876" s="1"/>
  <c r="P1876" s="1"/>
  <c r="O1877"/>
  <c r="Q1876"/>
  <c r="L1877" l="1"/>
  <c r="M1877" s="1"/>
  <c r="Q1877"/>
  <c r="O1878"/>
  <c r="K1878"/>
  <c r="J1879"/>
  <c r="R1877"/>
  <c r="N1877" l="1"/>
  <c r="P1877" s="1"/>
  <c r="R1878"/>
  <c r="K1879"/>
  <c r="J1880"/>
  <c r="O1879"/>
  <c r="Q1878"/>
  <c r="L1878"/>
  <c r="M1878" s="1"/>
  <c r="N1878" s="1"/>
  <c r="P1878" s="1"/>
  <c r="R1879" l="1"/>
  <c r="L1879"/>
  <c r="M1879" s="1"/>
  <c r="O1880"/>
  <c r="Q1879"/>
  <c r="K1880"/>
  <c r="J1881"/>
  <c r="N1879" l="1"/>
  <c r="P1879" s="1"/>
  <c r="L1880"/>
  <c r="M1880" s="1"/>
  <c r="N1880" s="1"/>
  <c r="P1880" s="1"/>
  <c r="O1881"/>
  <c r="Q1880"/>
  <c r="R1880"/>
  <c r="K1881"/>
  <c r="J1882"/>
  <c r="R1881" l="1"/>
  <c r="L1881"/>
  <c r="M1881" s="1"/>
  <c r="N1881" s="1"/>
  <c r="P1881" s="1"/>
  <c r="O1882"/>
  <c r="Q1881"/>
  <c r="K1882"/>
  <c r="J1883"/>
  <c r="R1882" l="1"/>
  <c r="L1882"/>
  <c r="M1882" s="1"/>
  <c r="N1882" s="1"/>
  <c r="P1882" s="1"/>
  <c r="O1883"/>
  <c r="Q1882"/>
  <c r="J1884"/>
  <c r="K1883"/>
  <c r="K1884" l="1"/>
  <c r="J1885"/>
  <c r="L1883"/>
  <c r="M1883" s="1"/>
  <c r="N1883" s="1"/>
  <c r="P1883" s="1"/>
  <c r="O1884"/>
  <c r="Q1883"/>
  <c r="R1883"/>
  <c r="J1886" l="1"/>
  <c r="K1885"/>
  <c r="L1884"/>
  <c r="M1884" s="1"/>
  <c r="N1884" s="1"/>
  <c r="P1884" s="1"/>
  <c r="O1885"/>
  <c r="Q1884"/>
  <c r="R1884"/>
  <c r="Q1885" l="1"/>
  <c r="L1885"/>
  <c r="M1885" s="1"/>
  <c r="N1885" s="1"/>
  <c r="P1885" s="1"/>
  <c r="O1886"/>
  <c r="J1887"/>
  <c r="K1886"/>
  <c r="R1885"/>
  <c r="Q1886" l="1"/>
  <c r="L1886"/>
  <c r="M1886" s="1"/>
  <c r="N1886" s="1"/>
  <c r="P1886" s="1"/>
  <c r="O1887"/>
  <c r="R1886"/>
  <c r="J1888"/>
  <c r="K1887"/>
  <c r="R1887" l="1"/>
  <c r="K1888"/>
  <c r="J1889"/>
  <c r="L1887"/>
  <c r="M1887" s="1"/>
  <c r="N1887" s="1"/>
  <c r="P1887" s="1"/>
  <c r="Q1887"/>
  <c r="O1888"/>
  <c r="R1888" l="1"/>
  <c r="Q1888"/>
  <c r="L1888"/>
  <c r="M1888" s="1"/>
  <c r="N1888" s="1"/>
  <c r="P1888" s="1"/>
  <c r="O1889"/>
  <c r="J1890"/>
  <c r="K1889"/>
  <c r="L1889" l="1"/>
  <c r="M1889" s="1"/>
  <c r="N1889" s="1"/>
  <c r="P1889" s="1"/>
  <c r="O1890"/>
  <c r="Q1889"/>
  <c r="R1889"/>
  <c r="J1891"/>
  <c r="K1890"/>
  <c r="R1890" l="1"/>
  <c r="K1891"/>
  <c r="J1892"/>
  <c r="O1891"/>
  <c r="Q1890"/>
  <c r="L1890"/>
  <c r="M1890" s="1"/>
  <c r="N1890" s="1"/>
  <c r="P1890" s="1"/>
  <c r="K1892" l="1"/>
  <c r="J1893"/>
  <c r="Q1891"/>
  <c r="L1891"/>
  <c r="M1891" s="1"/>
  <c r="N1891" s="1"/>
  <c r="P1891" s="1"/>
  <c r="O1892"/>
  <c r="R1891"/>
  <c r="R1892" l="1"/>
  <c r="J1894"/>
  <c r="K1893"/>
  <c r="L1892"/>
  <c r="M1892" s="1"/>
  <c r="N1892" s="1"/>
  <c r="P1892" s="1"/>
  <c r="O1893"/>
  <c r="Q1892"/>
  <c r="O1894" l="1"/>
  <c r="Q1893"/>
  <c r="L1893"/>
  <c r="M1893" s="1"/>
  <c r="N1893" s="1"/>
  <c r="P1893" s="1"/>
  <c r="J1895"/>
  <c r="K1894"/>
  <c r="R1893"/>
  <c r="R1894" l="1"/>
  <c r="L1894"/>
  <c r="M1894" s="1"/>
  <c r="N1894" s="1"/>
  <c r="P1894" s="1"/>
  <c r="O1895"/>
  <c r="Q1894"/>
  <c r="J1896"/>
  <c r="K1895"/>
  <c r="R1895" l="1"/>
  <c r="O1896"/>
  <c r="Q1895"/>
  <c r="L1895"/>
  <c r="M1895" s="1"/>
  <c r="N1895" s="1"/>
  <c r="P1895" s="1"/>
  <c r="K1896"/>
  <c r="J1897"/>
  <c r="R1896" l="1"/>
  <c r="J1898"/>
  <c r="K1897"/>
  <c r="L1896"/>
  <c r="M1896" s="1"/>
  <c r="N1896" s="1"/>
  <c r="P1896" s="1"/>
  <c r="Q1896"/>
  <c r="O1897"/>
  <c r="R1897" l="1"/>
  <c r="J1899"/>
  <c r="K1898"/>
  <c r="L1897"/>
  <c r="M1897" s="1"/>
  <c r="N1897" s="1"/>
  <c r="P1897" s="1"/>
  <c r="O1898"/>
  <c r="Q1897"/>
  <c r="O1899" l="1"/>
  <c r="Q1898"/>
  <c r="L1898"/>
  <c r="M1898" s="1"/>
  <c r="N1898" s="1"/>
  <c r="P1898" s="1"/>
  <c r="J1900"/>
  <c r="K1899"/>
  <c r="R1898"/>
  <c r="R1899" l="1"/>
  <c r="Q1899"/>
  <c r="L1899"/>
  <c r="M1899" s="1"/>
  <c r="O1900"/>
  <c r="K1900"/>
  <c r="J1901"/>
  <c r="N1899" l="1"/>
  <c r="P1899" s="1"/>
  <c r="R1900"/>
  <c r="K1901"/>
  <c r="J1902"/>
  <c r="L1900"/>
  <c r="M1900" s="1"/>
  <c r="N1900" s="1"/>
  <c r="P1900" s="1"/>
  <c r="Q1900"/>
  <c r="O1901"/>
  <c r="R1901" l="1"/>
  <c r="Q1901"/>
  <c r="L1901"/>
  <c r="M1901" s="1"/>
  <c r="O1902"/>
  <c r="K1902"/>
  <c r="J1903"/>
  <c r="N1901" l="1"/>
  <c r="P1901" s="1"/>
  <c r="R1902"/>
  <c r="J1904"/>
  <c r="K1903"/>
  <c r="L1902"/>
  <c r="M1902" s="1"/>
  <c r="N1902" s="1"/>
  <c r="P1902" s="1"/>
  <c r="O1903"/>
  <c r="Q1902"/>
  <c r="K1904" l="1"/>
  <c r="J1905"/>
  <c r="O1904"/>
  <c r="Q1903"/>
  <c r="L1903"/>
  <c r="M1903" s="1"/>
  <c r="R1903"/>
  <c r="N1903" l="1"/>
  <c r="P1903" s="1"/>
  <c r="L1904"/>
  <c r="M1904" s="1"/>
  <c r="N1904" s="1"/>
  <c r="P1904" s="1"/>
  <c r="O1905"/>
  <c r="Q1904"/>
  <c r="R1904"/>
  <c r="J1906"/>
  <c r="K1905"/>
  <c r="R1905" l="1"/>
  <c r="J1907"/>
  <c r="K1906"/>
  <c r="Q1905"/>
  <c r="L1905"/>
  <c r="M1905" s="1"/>
  <c r="O1906"/>
  <c r="N1905" l="1"/>
  <c r="P1905" s="1"/>
  <c r="R1906"/>
  <c r="O1907"/>
  <c r="Q1906"/>
  <c r="L1906"/>
  <c r="M1906" s="1"/>
  <c r="N1906" s="1"/>
  <c r="P1906" s="1"/>
  <c r="J1908"/>
  <c r="K1907"/>
  <c r="R1907" l="1"/>
  <c r="L1907"/>
  <c r="M1907" s="1"/>
  <c r="O1908"/>
  <c r="Q1907"/>
  <c r="K1908"/>
  <c r="J1909"/>
  <c r="N1907" l="1"/>
  <c r="P1907" s="1"/>
  <c r="R1908"/>
  <c r="J1910"/>
  <c r="K1909"/>
  <c r="L1908"/>
  <c r="M1908" s="1"/>
  <c r="N1908" s="1"/>
  <c r="P1908" s="1"/>
  <c r="O1909"/>
  <c r="Q1908"/>
  <c r="Q1909" l="1"/>
  <c r="L1909"/>
  <c r="M1909" s="1"/>
  <c r="N1909" s="1"/>
  <c r="P1909" s="1"/>
  <c r="O1910"/>
  <c r="J1911"/>
  <c r="K1910"/>
  <c r="R1909"/>
  <c r="L1910" l="1"/>
  <c r="M1910" s="1"/>
  <c r="N1910" s="1"/>
  <c r="P1910" s="1"/>
  <c r="Q1910"/>
  <c r="O1911"/>
  <c r="R1910"/>
  <c r="J1912"/>
  <c r="K1911"/>
  <c r="R1911" l="1"/>
  <c r="K1912"/>
  <c r="J1913"/>
  <c r="O1912"/>
  <c r="L1911"/>
  <c r="M1911" s="1"/>
  <c r="N1911" s="1"/>
  <c r="P1911" s="1"/>
  <c r="Q1911"/>
  <c r="J1914" l="1"/>
  <c r="K1913"/>
  <c r="R1912"/>
  <c r="L1912"/>
  <c r="M1912" s="1"/>
  <c r="N1912" s="1"/>
  <c r="P1912" s="1"/>
  <c r="O1913"/>
  <c r="Q1912"/>
  <c r="R1913" l="1"/>
  <c r="L1913"/>
  <c r="M1913" s="1"/>
  <c r="N1913" s="1"/>
  <c r="P1913" s="1"/>
  <c r="O1914"/>
  <c r="Q1913"/>
  <c r="J1915"/>
  <c r="K1914"/>
  <c r="R1914" l="1"/>
  <c r="Q1914"/>
  <c r="O1915"/>
  <c r="L1914"/>
  <c r="M1914" s="1"/>
  <c r="N1914" s="1"/>
  <c r="P1914" s="1"/>
  <c r="J1916"/>
  <c r="K1915"/>
  <c r="O1916" l="1"/>
  <c r="Q1915"/>
  <c r="L1915"/>
  <c r="M1915" s="1"/>
  <c r="N1915" s="1"/>
  <c r="P1915" s="1"/>
  <c r="R1915"/>
  <c r="K1916"/>
  <c r="J1917"/>
  <c r="R1916" l="1"/>
  <c r="L1916"/>
  <c r="M1916" s="1"/>
  <c r="N1916" s="1"/>
  <c r="P1916" s="1"/>
  <c r="O1917"/>
  <c r="Q1916"/>
  <c r="J1918"/>
  <c r="K1917"/>
  <c r="R1917" l="1"/>
  <c r="L1917"/>
  <c r="M1917" s="1"/>
  <c r="N1917" s="1"/>
  <c r="P1917" s="1"/>
  <c r="Q1917"/>
  <c r="O1918"/>
  <c r="J1919"/>
  <c r="K1918"/>
  <c r="J1920" l="1"/>
  <c r="K1919"/>
  <c r="L1918"/>
  <c r="M1918" s="1"/>
  <c r="N1918" s="1"/>
  <c r="P1918" s="1"/>
  <c r="O1919"/>
  <c r="Q1918"/>
  <c r="R1918"/>
  <c r="K1920" l="1"/>
  <c r="J1921"/>
  <c r="O1920"/>
  <c r="Q1919"/>
  <c r="L1919"/>
  <c r="M1919" s="1"/>
  <c r="N1919" s="1"/>
  <c r="P1919" s="1"/>
  <c r="R1919"/>
  <c r="K1921" l="1"/>
  <c r="J1922"/>
  <c r="R1920"/>
  <c r="L1920"/>
  <c r="M1920" s="1"/>
  <c r="N1920" s="1"/>
  <c r="P1920" s="1"/>
  <c r="O1921"/>
  <c r="Q1920"/>
  <c r="R1921" l="1"/>
  <c r="J1923"/>
  <c r="K1922"/>
  <c r="Q1921"/>
  <c r="L1921"/>
  <c r="M1921" s="1"/>
  <c r="N1921" s="1"/>
  <c r="P1921" s="1"/>
  <c r="O1922"/>
  <c r="R1922" l="1"/>
  <c r="Q1922"/>
  <c r="L1922"/>
  <c r="M1922" s="1"/>
  <c r="N1922" s="1"/>
  <c r="P1922" s="1"/>
  <c r="O1923"/>
  <c r="J1924"/>
  <c r="K1923"/>
  <c r="O1924" l="1"/>
  <c r="Q1923"/>
  <c r="L1923"/>
  <c r="M1923" s="1"/>
  <c r="N1923" s="1"/>
  <c r="P1923" s="1"/>
  <c r="R1923"/>
  <c r="J1925"/>
  <c r="K1924"/>
  <c r="R1924" l="1"/>
  <c r="J1926"/>
  <c r="K1925"/>
  <c r="L1924"/>
  <c r="M1924" s="1"/>
  <c r="N1924" s="1"/>
  <c r="P1924" s="1"/>
  <c r="O1925"/>
  <c r="Q1924"/>
  <c r="J1927" l="1"/>
  <c r="K1926"/>
  <c r="L1925"/>
  <c r="M1925" s="1"/>
  <c r="N1925" s="1"/>
  <c r="P1925" s="1"/>
  <c r="Q1925"/>
  <c r="O1926"/>
  <c r="R1925"/>
  <c r="R1926" l="1"/>
  <c r="O1927"/>
  <c r="Q1926"/>
  <c r="L1926"/>
  <c r="M1926" s="1"/>
  <c r="N1926" s="1"/>
  <c r="P1926" s="1"/>
  <c r="J1928"/>
  <c r="K1927"/>
  <c r="R1927" l="1"/>
  <c r="Q1927"/>
  <c r="L1927"/>
  <c r="M1927" s="1"/>
  <c r="N1927" s="1"/>
  <c r="P1927" s="1"/>
  <c r="O1928"/>
  <c r="K1928"/>
  <c r="J1929"/>
  <c r="R1928" l="1"/>
  <c r="J1930"/>
  <c r="K1929"/>
  <c r="L1928"/>
  <c r="M1928" s="1"/>
  <c r="N1928" s="1"/>
  <c r="P1928" s="1"/>
  <c r="O1929"/>
  <c r="Q1928"/>
  <c r="Q1929" l="1"/>
  <c r="L1929"/>
  <c r="M1929" s="1"/>
  <c r="N1929" s="1"/>
  <c r="P1929" s="1"/>
  <c r="O1930"/>
  <c r="K1930"/>
  <c r="J1931"/>
  <c r="R1929"/>
  <c r="R1930" l="1"/>
  <c r="J1932"/>
  <c r="K1931"/>
  <c r="Q1930"/>
  <c r="L1930"/>
  <c r="M1930" s="1"/>
  <c r="O1931"/>
  <c r="N1930" l="1"/>
  <c r="P1930" s="1"/>
  <c r="R1931"/>
  <c r="O1932"/>
  <c r="Q1931"/>
  <c r="L1931"/>
  <c r="M1931" s="1"/>
  <c r="N1931" s="1"/>
  <c r="P1931" s="1"/>
  <c r="K1932"/>
  <c r="J1933"/>
  <c r="R1932" l="1"/>
  <c r="J1934"/>
  <c r="K1933"/>
  <c r="L1932"/>
  <c r="M1932" s="1"/>
  <c r="O1933"/>
  <c r="Q1932"/>
  <c r="N1932" l="1"/>
  <c r="P1932" s="1"/>
  <c r="Q1933"/>
  <c r="L1933"/>
  <c r="M1933" s="1"/>
  <c r="N1933" s="1"/>
  <c r="P1933" s="1"/>
  <c r="O1934"/>
  <c r="J1935"/>
  <c r="K1934"/>
  <c r="R1933"/>
  <c r="O1935" l="1"/>
  <c r="L1934"/>
  <c r="M1934" s="1"/>
  <c r="Q1934"/>
  <c r="R1934"/>
  <c r="J1936"/>
  <c r="K1935"/>
  <c r="N1934" l="1"/>
  <c r="P1934" s="1"/>
  <c r="R1935"/>
  <c r="K1936"/>
  <c r="J1937"/>
  <c r="Q1935"/>
  <c r="O1936"/>
  <c r="L1935"/>
  <c r="M1935" s="1"/>
  <c r="N1935" s="1"/>
  <c r="P1935" s="1"/>
  <c r="K1937" l="1"/>
  <c r="J1938"/>
  <c r="O1937"/>
  <c r="Q1936"/>
  <c r="L1936"/>
  <c r="M1936" s="1"/>
  <c r="R1936"/>
  <c r="N1936" l="1"/>
  <c r="P1936" s="1"/>
  <c r="K1938"/>
  <c r="J1939"/>
  <c r="R1937"/>
  <c r="Q1937"/>
  <c r="L1937"/>
  <c r="M1937" s="1"/>
  <c r="N1937" s="1"/>
  <c r="P1937" s="1"/>
  <c r="O1938"/>
  <c r="J1940" l="1"/>
  <c r="K1939"/>
  <c r="L1938"/>
  <c r="M1938" s="1"/>
  <c r="O1939"/>
  <c r="Q1938"/>
  <c r="R1938"/>
  <c r="N1938" l="1"/>
  <c r="P1938" s="1"/>
  <c r="O1940"/>
  <c r="Q1939"/>
  <c r="L1939"/>
  <c r="M1939" s="1"/>
  <c r="N1939" s="1"/>
  <c r="P1939" s="1"/>
  <c r="K1940"/>
  <c r="J1941"/>
  <c r="R1939"/>
  <c r="R1940" l="1"/>
  <c r="J1942"/>
  <c r="K1941"/>
  <c r="O1941"/>
  <c r="L1940"/>
  <c r="M1940" s="1"/>
  <c r="N1940" s="1"/>
  <c r="P1940" s="1"/>
  <c r="Q1940"/>
  <c r="Q1941" l="1"/>
  <c r="L1941"/>
  <c r="M1941" s="1"/>
  <c r="N1941" s="1"/>
  <c r="P1941" s="1"/>
  <c r="O1942"/>
  <c r="J1943"/>
  <c r="K1942"/>
  <c r="R1941"/>
  <c r="O1943" l="1"/>
  <c r="Q1942"/>
  <c r="L1942"/>
  <c r="M1942" s="1"/>
  <c r="N1942" s="1"/>
  <c r="P1942" s="1"/>
  <c r="R1942"/>
  <c r="J1944"/>
  <c r="K1943"/>
  <c r="R1943" l="1"/>
  <c r="K1944"/>
  <c r="J1945"/>
  <c r="O1944"/>
  <c r="Q1943"/>
  <c r="L1943"/>
  <c r="M1943" s="1"/>
  <c r="N1943" s="1"/>
  <c r="P1943" s="1"/>
  <c r="O1945" l="1"/>
  <c r="Q1944"/>
  <c r="L1944"/>
  <c r="M1944" s="1"/>
  <c r="N1944" s="1"/>
  <c r="P1944" s="1"/>
  <c r="R1944"/>
  <c r="J1946"/>
  <c r="K1945"/>
  <c r="R1945" l="1"/>
  <c r="J1947"/>
  <c r="K1946"/>
  <c r="Q1945"/>
  <c r="L1945"/>
  <c r="M1945" s="1"/>
  <c r="N1945" s="1"/>
  <c r="P1945" s="1"/>
  <c r="O1946"/>
  <c r="R1946" l="1"/>
  <c r="O1947"/>
  <c r="Q1946"/>
  <c r="L1946"/>
  <c r="M1946" s="1"/>
  <c r="N1946" s="1"/>
  <c r="P1946" s="1"/>
  <c r="K1947"/>
  <c r="J1948"/>
  <c r="R1947" l="1"/>
  <c r="J1949"/>
  <c r="K1948"/>
  <c r="O1948"/>
  <c r="Q1947"/>
  <c r="L1947"/>
  <c r="M1947" s="1"/>
  <c r="N1947" s="1"/>
  <c r="P1947" s="1"/>
  <c r="L1948" l="1"/>
  <c r="M1948" s="1"/>
  <c r="N1948" s="1"/>
  <c r="P1948" s="1"/>
  <c r="O1949"/>
  <c r="Q1948"/>
  <c r="J1950"/>
  <c r="K1949"/>
  <c r="R1948"/>
  <c r="R1949" l="1"/>
  <c r="Q1949"/>
  <c r="L1949"/>
  <c r="M1949" s="1"/>
  <c r="N1949" s="1"/>
  <c r="P1949" s="1"/>
  <c r="O1950"/>
  <c r="J1951"/>
  <c r="K1950"/>
  <c r="J1952" l="1"/>
  <c r="K1951"/>
  <c r="L1950"/>
  <c r="M1950" s="1"/>
  <c r="N1950" s="1"/>
  <c r="P1950" s="1"/>
  <c r="O1951"/>
  <c r="Q1950"/>
  <c r="R1950"/>
  <c r="O1952" l="1"/>
  <c r="L1951"/>
  <c r="M1951" s="1"/>
  <c r="N1951" s="1"/>
  <c r="P1951" s="1"/>
  <c r="Q1951"/>
  <c r="K1952"/>
  <c r="J1953"/>
  <c r="R1951"/>
  <c r="R1952" l="1"/>
  <c r="J1954"/>
  <c r="K1953"/>
  <c r="L1952"/>
  <c r="M1952" s="1"/>
  <c r="N1952" s="1"/>
  <c r="P1952" s="1"/>
  <c r="O1953"/>
  <c r="Q1952"/>
  <c r="J1955" l="1"/>
  <c r="K1954"/>
  <c r="L1953"/>
  <c r="M1953" s="1"/>
  <c r="N1953" s="1"/>
  <c r="P1953" s="1"/>
  <c r="O1954"/>
  <c r="Q1953"/>
  <c r="R1953"/>
  <c r="O1955" l="1"/>
  <c r="Q1954"/>
  <c r="L1954"/>
  <c r="M1954" s="1"/>
  <c r="N1954" s="1"/>
  <c r="P1954" s="1"/>
  <c r="K1955"/>
  <c r="J1956"/>
  <c r="R1954"/>
  <c r="R1955" l="1"/>
  <c r="K1956"/>
  <c r="J1957"/>
  <c r="L1955"/>
  <c r="M1955" s="1"/>
  <c r="N1955" s="1"/>
  <c r="P1955" s="1"/>
  <c r="O1956"/>
  <c r="Q1955"/>
  <c r="K1957" l="1"/>
  <c r="J1958"/>
  <c r="L1956"/>
  <c r="M1956" s="1"/>
  <c r="N1956" s="1"/>
  <c r="P1956" s="1"/>
  <c r="O1957"/>
  <c r="Q1956"/>
  <c r="R1956"/>
  <c r="K1958" l="1"/>
  <c r="J1959"/>
  <c r="Q1957"/>
  <c r="O1958"/>
  <c r="L1957"/>
  <c r="M1957" s="1"/>
  <c r="N1957" s="1"/>
  <c r="P1957" s="1"/>
  <c r="R1957"/>
  <c r="J1960" l="1"/>
  <c r="K1959"/>
  <c r="Q1958"/>
  <c r="O1959"/>
  <c r="L1958"/>
  <c r="M1958" s="1"/>
  <c r="N1958" s="1"/>
  <c r="P1958" s="1"/>
  <c r="R1958"/>
  <c r="L1959" l="1"/>
  <c r="M1959" s="1"/>
  <c r="N1959" s="1"/>
  <c r="P1959" s="1"/>
  <c r="O1960"/>
  <c r="Q1959"/>
  <c r="K1960"/>
  <c r="J1961"/>
  <c r="R1959"/>
  <c r="R1960" l="1"/>
  <c r="J1962"/>
  <c r="K1961"/>
  <c r="Q1960"/>
  <c r="L1960"/>
  <c r="M1960" s="1"/>
  <c r="O1961"/>
  <c r="N1960" l="1"/>
  <c r="P1960" s="1"/>
  <c r="R1961"/>
  <c r="Q1961"/>
  <c r="L1961"/>
  <c r="M1961" s="1"/>
  <c r="N1961" s="1"/>
  <c r="P1961" s="1"/>
  <c r="O1962"/>
  <c r="J1963"/>
  <c r="K1962"/>
  <c r="O1963" l="1"/>
  <c r="Q1962"/>
  <c r="L1962"/>
  <c r="M1962" s="1"/>
  <c r="R1962"/>
  <c r="K1963"/>
  <c r="J1964"/>
  <c r="N1962" l="1"/>
  <c r="P1962" s="1"/>
  <c r="R1963"/>
  <c r="Q1963"/>
  <c r="L1963"/>
  <c r="M1963" s="1"/>
  <c r="N1963" s="1"/>
  <c r="P1963" s="1"/>
  <c r="O1964"/>
  <c r="K1964"/>
  <c r="J1965"/>
  <c r="R1964" l="1"/>
  <c r="K1965"/>
  <c r="J1966"/>
  <c r="L1964"/>
  <c r="M1964" s="1"/>
  <c r="Q1964"/>
  <c r="O1965"/>
  <c r="N1964" l="1"/>
  <c r="P1964" s="1"/>
  <c r="R1965"/>
  <c r="O1966"/>
  <c r="Q1965"/>
  <c r="L1965"/>
  <c r="M1965" s="1"/>
  <c r="N1965" s="1"/>
  <c r="P1965" s="1"/>
  <c r="J1967"/>
  <c r="K1966"/>
  <c r="R1966" l="1"/>
  <c r="L1966"/>
  <c r="M1966" s="1"/>
  <c r="Q1966"/>
  <c r="O1967"/>
  <c r="J1968"/>
  <c r="K1967"/>
  <c r="N1966" l="1"/>
  <c r="P1966" s="1"/>
  <c r="Q1967"/>
  <c r="L1967"/>
  <c r="M1967" s="1"/>
  <c r="N1967" s="1"/>
  <c r="P1967" s="1"/>
  <c r="O1968"/>
  <c r="R1967"/>
  <c r="K1968"/>
  <c r="J1969"/>
  <c r="R1968" l="1"/>
  <c r="Q1968"/>
  <c r="L1968"/>
  <c r="M1968" s="1"/>
  <c r="O1969"/>
  <c r="J1970"/>
  <c r="K1969"/>
  <c r="N1968" l="1"/>
  <c r="P1968" s="1"/>
  <c r="J1971"/>
  <c r="K1970"/>
  <c r="L1969"/>
  <c r="M1969" s="1"/>
  <c r="N1969" s="1"/>
  <c r="P1969" s="1"/>
  <c r="O1970"/>
  <c r="Q1969"/>
  <c r="R1969"/>
  <c r="O1971" l="1"/>
  <c r="Q1970"/>
  <c r="L1970"/>
  <c r="M1970" s="1"/>
  <c r="N1970" s="1"/>
  <c r="P1970" s="1"/>
  <c r="J1972"/>
  <c r="K1971"/>
  <c r="R1970"/>
  <c r="Q1971" l="1"/>
  <c r="O1972"/>
  <c r="L1971"/>
  <c r="M1971" s="1"/>
  <c r="N1971" s="1"/>
  <c r="P1971" s="1"/>
  <c r="K1972"/>
  <c r="J1973"/>
  <c r="R1971"/>
  <c r="R1972" l="1"/>
  <c r="J1974"/>
  <c r="K1973"/>
  <c r="L1972"/>
  <c r="M1972" s="1"/>
  <c r="N1972" s="1"/>
  <c r="P1972" s="1"/>
  <c r="O1973"/>
  <c r="Q1972"/>
  <c r="Q1973" l="1"/>
  <c r="L1973"/>
  <c r="M1973" s="1"/>
  <c r="N1973" s="1"/>
  <c r="P1973" s="1"/>
  <c r="O1974"/>
  <c r="J1975"/>
  <c r="K1974"/>
  <c r="R1973"/>
  <c r="O1975" l="1"/>
  <c r="Q1974"/>
  <c r="L1974"/>
  <c r="M1974" s="1"/>
  <c r="N1974" s="1"/>
  <c r="P1974" s="1"/>
  <c r="R1974"/>
  <c r="J1976"/>
  <c r="K1975"/>
  <c r="R1975" l="1"/>
  <c r="K1976"/>
  <c r="J1977"/>
  <c r="Q1975"/>
  <c r="L1975"/>
  <c r="M1975" s="1"/>
  <c r="N1975" s="1"/>
  <c r="P1975" s="1"/>
  <c r="O1976"/>
  <c r="R1976" l="1"/>
  <c r="K1977"/>
  <c r="J1978"/>
  <c r="L1976"/>
  <c r="M1976" s="1"/>
  <c r="N1976" s="1"/>
  <c r="P1976" s="1"/>
  <c r="O1977"/>
  <c r="Q1976"/>
  <c r="K1978" l="1"/>
  <c r="J1979"/>
  <c r="Q1977"/>
  <c r="L1977"/>
  <c r="M1977" s="1"/>
  <c r="N1977" s="1"/>
  <c r="P1977" s="1"/>
  <c r="O1978"/>
  <c r="R1977"/>
  <c r="R1978" l="1"/>
  <c r="J1980"/>
  <c r="K1979"/>
  <c r="O1979"/>
  <c r="Q1978"/>
  <c r="L1978"/>
  <c r="M1978" s="1"/>
  <c r="N1978" s="1"/>
  <c r="P1978" s="1"/>
  <c r="K1980" l="1"/>
  <c r="J1981"/>
  <c r="R1979"/>
  <c r="O1980"/>
  <c r="Q1979"/>
  <c r="L1979"/>
  <c r="M1979" s="1"/>
  <c r="N1979" s="1"/>
  <c r="P1979" s="1"/>
  <c r="J1982" l="1"/>
  <c r="K1981"/>
  <c r="Q1980"/>
  <c r="L1980"/>
  <c r="M1980" s="1"/>
  <c r="N1980" s="1"/>
  <c r="P1980" s="1"/>
  <c r="O1981"/>
  <c r="R1980"/>
  <c r="R1981" l="1"/>
  <c r="Q1981"/>
  <c r="L1981"/>
  <c r="M1981" s="1"/>
  <c r="N1981" s="1"/>
  <c r="P1981" s="1"/>
  <c r="O1982"/>
  <c r="J1983"/>
  <c r="K1982"/>
  <c r="R1982" l="1"/>
  <c r="O1983"/>
  <c r="Q1982"/>
  <c r="L1982"/>
  <c r="M1982" s="1"/>
  <c r="N1982" s="1"/>
  <c r="P1982" s="1"/>
  <c r="J1984"/>
  <c r="K1983"/>
  <c r="K1984" l="1"/>
  <c r="J1985"/>
  <c r="R1983"/>
  <c r="Q1983"/>
  <c r="L1983"/>
  <c r="M1983" s="1"/>
  <c r="N1983" s="1"/>
  <c r="P1983" s="1"/>
  <c r="O1984"/>
  <c r="J1986" l="1"/>
  <c r="K1985"/>
  <c r="L1984"/>
  <c r="M1984" s="1"/>
  <c r="N1984" s="1"/>
  <c r="P1984" s="1"/>
  <c r="Q1984"/>
  <c r="O1985"/>
  <c r="R1984"/>
  <c r="R1985" l="1"/>
  <c r="L1985"/>
  <c r="M1985" s="1"/>
  <c r="N1985" s="1"/>
  <c r="P1985" s="1"/>
  <c r="O1986"/>
  <c r="Q1985"/>
  <c r="J1987"/>
  <c r="K1986"/>
  <c r="R1986" l="1"/>
  <c r="Q1986"/>
  <c r="O1987"/>
  <c r="L1986"/>
  <c r="M1986" s="1"/>
  <c r="N1986" s="1"/>
  <c r="P1986" s="1"/>
  <c r="J1988"/>
  <c r="K1987"/>
  <c r="K1988" l="1"/>
  <c r="J1989"/>
  <c r="R1987"/>
  <c r="Q1987"/>
  <c r="L1987"/>
  <c r="M1987" s="1"/>
  <c r="N1987" s="1"/>
  <c r="P1987" s="1"/>
  <c r="O1988"/>
  <c r="J1990" l="1"/>
  <c r="K1989"/>
  <c r="Q1988"/>
  <c r="L1988"/>
  <c r="M1988" s="1"/>
  <c r="N1988" s="1"/>
  <c r="P1988" s="1"/>
  <c r="O1989"/>
  <c r="R1988"/>
  <c r="R1989" l="1"/>
  <c r="Q1989"/>
  <c r="L1989"/>
  <c r="M1989" s="1"/>
  <c r="N1989" s="1"/>
  <c r="P1989" s="1"/>
  <c r="O1990"/>
  <c r="J1991"/>
  <c r="K1990"/>
  <c r="O1991" l="1"/>
  <c r="Q1990"/>
  <c r="L1990"/>
  <c r="M1990" s="1"/>
  <c r="N1990" s="1"/>
  <c r="P1990" s="1"/>
  <c r="R1990"/>
  <c r="K1991"/>
  <c r="J1992"/>
  <c r="R1991" l="1"/>
  <c r="L1991"/>
  <c r="M1991" s="1"/>
  <c r="O1992"/>
  <c r="Q1991"/>
  <c r="K1992"/>
  <c r="J1993"/>
  <c r="N1991" l="1"/>
  <c r="P1991" s="1"/>
  <c r="R1992"/>
  <c r="J1994"/>
  <c r="K1993"/>
  <c r="Q1992"/>
  <c r="O1993"/>
  <c r="L1992"/>
  <c r="M1992" s="1"/>
  <c r="N1992" s="1"/>
  <c r="P1992" s="1"/>
  <c r="L1993" l="1"/>
  <c r="M1993" s="1"/>
  <c r="Q1993"/>
  <c r="O1994"/>
  <c r="J1995"/>
  <c r="K1994"/>
  <c r="R1993"/>
  <c r="N1993" l="1"/>
  <c r="P1993" s="1"/>
  <c r="Q1994"/>
  <c r="O1995"/>
  <c r="L1994"/>
  <c r="M1994" s="1"/>
  <c r="N1994" s="1"/>
  <c r="P1994" s="1"/>
  <c r="R1994"/>
  <c r="J1996"/>
  <c r="K1995"/>
  <c r="R1995" l="1"/>
  <c r="K1996"/>
  <c r="J1997"/>
  <c r="Q1995"/>
  <c r="L1995"/>
  <c r="M1995" s="1"/>
  <c r="O1996"/>
  <c r="N1995" l="1"/>
  <c r="P1995" s="1"/>
  <c r="R1996"/>
  <c r="J1998"/>
  <c r="K1997"/>
  <c r="Q1996"/>
  <c r="L1996"/>
  <c r="M1996" s="1"/>
  <c r="N1996" s="1"/>
  <c r="P1996" s="1"/>
  <c r="O1997"/>
  <c r="R1997" l="1"/>
  <c r="Q1997"/>
  <c r="L1997"/>
  <c r="M1997" s="1"/>
  <c r="O1998"/>
  <c r="J1999"/>
  <c r="K1998"/>
  <c r="N1997" l="1"/>
  <c r="P1997" s="1"/>
  <c r="O1999"/>
  <c r="Q1998"/>
  <c r="L1998"/>
  <c r="M1998" s="1"/>
  <c r="N1998" s="1"/>
  <c r="P1998" s="1"/>
  <c r="R1998"/>
  <c r="K1999"/>
  <c r="J2000"/>
  <c r="Q1999" l="1"/>
  <c r="L1999"/>
  <c r="M1999" s="1"/>
  <c r="O2000"/>
  <c r="R1999"/>
  <c r="K2000"/>
  <c r="J2001"/>
  <c r="N1999" l="1"/>
  <c r="P1999" s="1"/>
  <c r="R2000"/>
  <c r="L2000"/>
  <c r="M2000" s="1"/>
  <c r="N2000" s="1"/>
  <c r="P2000" s="1"/>
  <c r="O2001"/>
  <c r="Q2000"/>
  <c r="J2002"/>
  <c r="K2001"/>
  <c r="J2003" l="1"/>
  <c r="K2002"/>
  <c r="R2001"/>
  <c r="Q2001"/>
  <c r="L2001"/>
  <c r="M2001" s="1"/>
  <c r="N2001" s="1"/>
  <c r="P2001" s="1"/>
  <c r="O2002"/>
  <c r="L2002" l="1"/>
  <c r="M2002" s="1"/>
  <c r="N2002" s="1"/>
  <c r="P2002" s="1"/>
  <c r="O2003"/>
  <c r="Q2002"/>
  <c r="J2004"/>
  <c r="K2003"/>
  <c r="R2002"/>
  <c r="R2003" l="1"/>
  <c r="O2004"/>
  <c r="Q2003"/>
  <c r="L2003"/>
  <c r="M2003" s="1"/>
  <c r="N2003" s="1"/>
  <c r="P2003" s="1"/>
  <c r="K2004"/>
  <c r="J2005"/>
  <c r="R2004" l="1"/>
  <c r="J2006"/>
  <c r="K2005"/>
  <c r="L2004"/>
  <c r="M2004" s="1"/>
  <c r="N2004" s="1"/>
  <c r="P2004" s="1"/>
  <c r="O2005"/>
  <c r="Q2004"/>
  <c r="J2007" l="1"/>
  <c r="K2006"/>
  <c r="Q2005"/>
  <c r="L2005"/>
  <c r="M2005" s="1"/>
  <c r="N2005" s="1"/>
  <c r="P2005" s="1"/>
  <c r="O2006"/>
  <c r="R2005"/>
  <c r="R2006" l="1"/>
  <c r="L2006"/>
  <c r="M2006" s="1"/>
  <c r="N2006" s="1"/>
  <c r="P2006" s="1"/>
  <c r="Q2006"/>
  <c r="O2007"/>
  <c r="J2008"/>
  <c r="K2007"/>
  <c r="R2007" l="1"/>
  <c r="O2008"/>
  <c r="L2007"/>
  <c r="M2007" s="1"/>
  <c r="N2007" s="1"/>
  <c r="P2007" s="1"/>
  <c r="Q2007"/>
  <c r="J2009"/>
  <c r="K2008"/>
  <c r="R2008" l="1"/>
  <c r="J2010"/>
  <c r="K2009"/>
  <c r="O2009"/>
  <c r="L2008"/>
  <c r="M2008" s="1"/>
  <c r="N2008" s="1"/>
  <c r="P2008" s="1"/>
  <c r="Q2008"/>
  <c r="L2009" l="1"/>
  <c r="M2009" s="1"/>
  <c r="N2009" s="1"/>
  <c r="P2009" s="1"/>
  <c r="O2010"/>
  <c r="Q2009"/>
  <c r="R2009"/>
  <c r="J2011"/>
  <c r="K2010"/>
  <c r="R2010" l="1"/>
  <c r="K2011"/>
  <c r="J2012"/>
  <c r="L2010"/>
  <c r="M2010" s="1"/>
  <c r="N2010" s="1"/>
  <c r="P2010" s="1"/>
  <c r="O2011"/>
  <c r="Q2010"/>
  <c r="J2013" l="1"/>
  <c r="K2012"/>
  <c r="Q2011"/>
  <c r="L2011"/>
  <c r="M2011" s="1"/>
  <c r="N2011" s="1"/>
  <c r="P2011" s="1"/>
  <c r="O2012"/>
  <c r="R2011"/>
  <c r="R2012" l="1"/>
  <c r="O2013"/>
  <c r="Q2012"/>
  <c r="L2012"/>
  <c r="M2012" s="1"/>
  <c r="N2012" s="1"/>
  <c r="P2012" s="1"/>
  <c r="J2014"/>
  <c r="K2013"/>
  <c r="R2013" l="1"/>
  <c r="L2013"/>
  <c r="M2013" s="1"/>
  <c r="N2013" s="1"/>
  <c r="P2013" s="1"/>
  <c r="Q2013"/>
  <c r="O2014"/>
  <c r="K2014"/>
  <c r="J2015"/>
  <c r="R2014" l="1"/>
  <c r="J2016"/>
  <c r="K2015"/>
  <c r="O2015"/>
  <c r="Q2014"/>
  <c r="L2014"/>
  <c r="M2014" s="1"/>
  <c r="N2014" s="1"/>
  <c r="P2014" s="1"/>
  <c r="L2015" l="1"/>
  <c r="M2015" s="1"/>
  <c r="N2015" s="1"/>
  <c r="P2015" s="1"/>
  <c r="Q2015"/>
  <c r="O2016"/>
  <c r="J2017"/>
  <c r="K2016"/>
  <c r="R2015"/>
  <c r="R2016" l="1"/>
  <c r="O2017"/>
  <c r="L2016"/>
  <c r="M2016" s="1"/>
  <c r="N2016" s="1"/>
  <c r="P2016" s="1"/>
  <c r="Q2016"/>
  <c r="K2017"/>
  <c r="J2018"/>
  <c r="R2017" l="1"/>
  <c r="O2018"/>
  <c r="L2017"/>
  <c r="M2017" s="1"/>
  <c r="N2017" s="1"/>
  <c r="P2017" s="1"/>
  <c r="Q2017"/>
  <c r="J2019"/>
  <c r="K2018"/>
  <c r="R2018" l="1"/>
  <c r="J2020"/>
  <c r="K2019"/>
  <c r="Q2018"/>
  <c r="O2019"/>
  <c r="L2018"/>
  <c r="M2018" s="1"/>
  <c r="N2018" s="1"/>
  <c r="P2018" s="1"/>
  <c r="O2020" l="1"/>
  <c r="L2019"/>
  <c r="M2019" s="1"/>
  <c r="N2019" s="1"/>
  <c r="P2019" s="1"/>
  <c r="Q2019"/>
  <c r="J2021"/>
  <c r="K2020"/>
  <c r="R2019"/>
  <c r="R2020" l="1"/>
  <c r="L2020"/>
  <c r="M2020" s="1"/>
  <c r="N2020" s="1"/>
  <c r="P2020" s="1"/>
  <c r="Q2020"/>
  <c r="O2021"/>
  <c r="J2022"/>
  <c r="K2021"/>
  <c r="O2022" l="1"/>
  <c r="L2021"/>
  <c r="M2021" s="1"/>
  <c r="Q2021"/>
  <c r="R2021"/>
  <c r="J2023"/>
  <c r="K2022"/>
  <c r="N2021" l="1"/>
  <c r="P2021" s="1"/>
  <c r="R2022"/>
  <c r="J2024"/>
  <c r="K2023"/>
  <c r="O2023"/>
  <c r="L2022"/>
  <c r="M2022" s="1"/>
  <c r="N2022" s="1"/>
  <c r="P2022" s="1"/>
  <c r="Q2022"/>
  <c r="K2024" l="1"/>
  <c r="J2025"/>
  <c r="R2023"/>
  <c r="O2024"/>
  <c r="L2023"/>
  <c r="M2023" s="1"/>
  <c r="Q2023"/>
  <c r="N2023" l="1"/>
  <c r="P2023" s="1"/>
  <c r="Q2024"/>
  <c r="O2025"/>
  <c r="L2024"/>
  <c r="M2024" s="1"/>
  <c r="N2024" s="1"/>
  <c r="P2024" s="1"/>
  <c r="J2026"/>
  <c r="K2025"/>
  <c r="R2024"/>
  <c r="R2025" l="1"/>
  <c r="L2025"/>
  <c r="M2025" s="1"/>
  <c r="Q2025"/>
  <c r="O2026"/>
  <c r="J2027"/>
  <c r="K2026"/>
  <c r="N2025" l="1"/>
  <c r="P2025" s="1"/>
  <c r="R2026"/>
  <c r="Q2026"/>
  <c r="L2026"/>
  <c r="M2026" s="1"/>
  <c r="N2026" s="1"/>
  <c r="P2026" s="1"/>
  <c r="O2027"/>
  <c r="J2028"/>
  <c r="K2027"/>
  <c r="Q2027" l="1"/>
  <c r="O2028"/>
  <c r="L2027"/>
  <c r="M2027" s="1"/>
  <c r="R2027"/>
  <c r="J2029"/>
  <c r="K2028"/>
  <c r="N2027" l="1"/>
  <c r="P2027" s="1"/>
  <c r="J2030"/>
  <c r="K2029"/>
  <c r="L2028"/>
  <c r="M2028" s="1"/>
  <c r="N2028" s="1"/>
  <c r="P2028" s="1"/>
  <c r="Q2028"/>
  <c r="O2029"/>
  <c r="R2028"/>
  <c r="R2029" l="1"/>
  <c r="Q2029"/>
  <c r="L2029"/>
  <c r="M2029" s="1"/>
  <c r="O2030"/>
  <c r="K2030"/>
  <c r="J2031"/>
  <c r="N2029" l="1"/>
  <c r="P2029" s="1"/>
  <c r="R2030"/>
  <c r="J2032"/>
  <c r="K2031"/>
  <c r="L2030"/>
  <c r="M2030" s="1"/>
  <c r="N2030" s="1"/>
  <c r="P2030" s="1"/>
  <c r="Q2030"/>
  <c r="O2031"/>
  <c r="R2031" l="1"/>
  <c r="O2032"/>
  <c r="L2031"/>
  <c r="M2031" s="1"/>
  <c r="N2031" s="1"/>
  <c r="P2031" s="1"/>
  <c r="Q2031"/>
  <c r="J2033"/>
  <c r="K2032"/>
  <c r="Q2032" l="1"/>
  <c r="O2033"/>
  <c r="L2032"/>
  <c r="M2032" s="1"/>
  <c r="N2032" s="1"/>
  <c r="P2032" s="1"/>
  <c r="J2034"/>
  <c r="K2033"/>
  <c r="R2032"/>
  <c r="R2033" l="1"/>
  <c r="L2033"/>
  <c r="M2033" s="1"/>
  <c r="N2033" s="1"/>
  <c r="P2033" s="1"/>
  <c r="Q2033"/>
  <c r="O2034"/>
  <c r="J2035"/>
  <c r="K2034"/>
  <c r="Q2034" l="1"/>
  <c r="O2035"/>
  <c r="L2034"/>
  <c r="M2034" s="1"/>
  <c r="N2034" s="1"/>
  <c r="P2034" s="1"/>
  <c r="R2034"/>
  <c r="K2035"/>
  <c r="J2036"/>
  <c r="R2035" l="1"/>
  <c r="L2035"/>
  <c r="M2035" s="1"/>
  <c r="N2035" s="1"/>
  <c r="P2035" s="1"/>
  <c r="Q2035"/>
  <c r="O2036"/>
  <c r="J2037"/>
  <c r="K2036"/>
  <c r="J2038" l="1"/>
  <c r="K2037"/>
  <c r="L2036"/>
  <c r="M2036" s="1"/>
  <c r="N2036" s="1"/>
  <c r="P2036" s="1"/>
  <c r="O2037"/>
  <c r="Q2036"/>
  <c r="R2036"/>
  <c r="L2037" l="1"/>
  <c r="M2037" s="1"/>
  <c r="N2037" s="1"/>
  <c r="P2037" s="1"/>
  <c r="Q2037"/>
  <c r="O2038"/>
  <c r="J2039"/>
  <c r="K2038"/>
  <c r="R2037"/>
  <c r="R2038" l="1"/>
  <c r="O2039"/>
  <c r="L2038"/>
  <c r="M2038" s="1"/>
  <c r="N2038" s="1"/>
  <c r="P2038" s="1"/>
  <c r="Q2038"/>
  <c r="J2040"/>
  <c r="K2039"/>
  <c r="O2040" l="1"/>
  <c r="L2039"/>
  <c r="M2039" s="1"/>
  <c r="N2039" s="1"/>
  <c r="P2039" s="1"/>
  <c r="Q2039"/>
  <c r="R2039"/>
  <c r="J2041"/>
  <c r="K2040"/>
  <c r="L2040" l="1"/>
  <c r="M2040" s="1"/>
  <c r="N2040" s="1"/>
  <c r="P2040" s="1"/>
  <c r="Q2040"/>
  <c r="O2041"/>
  <c r="K2041"/>
  <c r="J2042"/>
  <c r="R2040"/>
  <c r="R2041" l="1"/>
  <c r="K2042"/>
  <c r="J2043"/>
  <c r="Q2041"/>
  <c r="O2042"/>
  <c r="L2041"/>
  <c r="M2041" s="1"/>
  <c r="N2041" s="1"/>
  <c r="P2041" s="1"/>
  <c r="L2042" l="1"/>
  <c r="M2042" s="1"/>
  <c r="N2042" s="1"/>
  <c r="P2042" s="1"/>
  <c r="O2043"/>
  <c r="Q2042"/>
  <c r="J2044"/>
  <c r="K2043"/>
  <c r="R2042"/>
  <c r="O2044" l="1"/>
  <c r="L2043"/>
  <c r="M2043" s="1"/>
  <c r="N2043" s="1"/>
  <c r="P2043" s="1"/>
  <c r="Q2043"/>
  <c r="J2045"/>
  <c r="K2044"/>
  <c r="R2043"/>
  <c r="R2044" l="1"/>
  <c r="Q2044"/>
  <c r="O2045"/>
  <c r="L2044"/>
  <c r="M2044" s="1"/>
  <c r="N2044" s="1"/>
  <c r="P2044" s="1"/>
  <c r="J2046"/>
  <c r="K2045"/>
  <c r="J2047" l="1"/>
  <c r="K2046"/>
  <c r="Q2045"/>
  <c r="L2045"/>
  <c r="M2045" s="1"/>
  <c r="N2045" s="1"/>
  <c r="P2045" s="1"/>
  <c r="O2046"/>
  <c r="R2045"/>
  <c r="R2046" l="1"/>
  <c r="O2047"/>
  <c r="L2046"/>
  <c r="M2046" s="1"/>
  <c r="N2046" s="1"/>
  <c r="P2046" s="1"/>
  <c r="Q2046"/>
  <c r="J2048"/>
  <c r="K2047"/>
  <c r="L2047" l="1"/>
  <c r="M2047" s="1"/>
  <c r="N2047" s="1"/>
  <c r="P2047" s="1"/>
  <c r="Q2047"/>
  <c r="O2048"/>
  <c r="R2047"/>
  <c r="J2049"/>
  <c r="K2048"/>
  <c r="K2049" l="1"/>
  <c r="J2050"/>
  <c r="L2048"/>
  <c r="M2048" s="1"/>
  <c r="N2048" s="1"/>
  <c r="P2048" s="1"/>
  <c r="Q2048"/>
  <c r="O2049"/>
  <c r="R2048"/>
  <c r="R2049" l="1"/>
  <c r="J2051"/>
  <c r="K2050"/>
  <c r="Q2049"/>
  <c r="O2050"/>
  <c r="L2049"/>
  <c r="M2049" s="1"/>
  <c r="N2049" s="1"/>
  <c r="P2049" s="1"/>
  <c r="J2052" l="1"/>
  <c r="K2051"/>
  <c r="Q2050"/>
  <c r="L2050"/>
  <c r="M2050" s="1"/>
  <c r="N2050" s="1"/>
  <c r="P2050" s="1"/>
  <c r="O2051"/>
  <c r="R2050"/>
  <c r="J2053" l="1"/>
  <c r="K2052"/>
  <c r="R2051"/>
  <c r="O2052"/>
  <c r="L2051"/>
  <c r="M2051" s="1"/>
  <c r="N2051" s="1"/>
  <c r="P2051" s="1"/>
  <c r="Q2051"/>
  <c r="J2054" l="1"/>
  <c r="K2053"/>
  <c r="L2052"/>
  <c r="M2052" s="1"/>
  <c r="Q2052"/>
  <c r="O2053"/>
  <c r="R2052"/>
  <c r="N2052" l="1"/>
  <c r="P2052" s="1"/>
  <c r="R2053"/>
  <c r="K2054"/>
  <c r="J2055"/>
  <c r="Q2053"/>
  <c r="O2054"/>
  <c r="L2053"/>
  <c r="M2053" s="1"/>
  <c r="N2053" s="1"/>
  <c r="P2053" s="1"/>
  <c r="O2055" l="1"/>
  <c r="Q2054"/>
  <c r="L2054"/>
  <c r="M2054" s="1"/>
  <c r="J2056"/>
  <c r="K2055"/>
  <c r="R2054"/>
  <c r="N2054" l="1"/>
  <c r="P2054" s="1"/>
  <c r="L2055"/>
  <c r="M2055" s="1"/>
  <c r="N2055" s="1"/>
  <c r="P2055" s="1"/>
  <c r="O2056"/>
  <c r="Q2055"/>
  <c r="R2055"/>
  <c r="J2057"/>
  <c r="K2056"/>
  <c r="J2058" l="1"/>
  <c r="K2057"/>
  <c r="O2057"/>
  <c r="L2056"/>
  <c r="M2056" s="1"/>
  <c r="Q2056"/>
  <c r="R2056"/>
  <c r="N2056" l="1"/>
  <c r="P2056" s="1"/>
  <c r="J2059"/>
  <c r="K2058"/>
  <c r="Q2057"/>
  <c r="O2058"/>
  <c r="L2057"/>
  <c r="M2057" s="1"/>
  <c r="N2057" s="1"/>
  <c r="P2057" s="1"/>
  <c r="R2057"/>
  <c r="J2060" l="1"/>
  <c r="K2059"/>
  <c r="Q2058"/>
  <c r="L2058"/>
  <c r="M2058" s="1"/>
  <c r="O2059"/>
  <c r="R2058"/>
  <c r="N2058" l="1"/>
  <c r="P2058" s="1"/>
  <c r="L2059"/>
  <c r="M2059" s="1"/>
  <c r="N2059" s="1"/>
  <c r="P2059" s="1"/>
  <c r="Q2059"/>
  <c r="O2060"/>
  <c r="K2060"/>
  <c r="J2061"/>
  <c r="R2059"/>
  <c r="R2060" l="1"/>
  <c r="J2062"/>
  <c r="K2061"/>
  <c r="L2060"/>
  <c r="M2060" s="1"/>
  <c r="Q2060"/>
  <c r="O2061"/>
  <c r="N2060" l="1"/>
  <c r="P2060" s="1"/>
  <c r="O2062"/>
  <c r="L2061"/>
  <c r="M2061" s="1"/>
  <c r="N2061" s="1"/>
  <c r="P2061" s="1"/>
  <c r="Q2061"/>
  <c r="K2062"/>
  <c r="J2063"/>
  <c r="R2061"/>
  <c r="R2062" l="1"/>
  <c r="J2064"/>
  <c r="K2063"/>
  <c r="O2063"/>
  <c r="Q2062"/>
  <c r="L2062"/>
  <c r="M2062" s="1"/>
  <c r="N2062" s="1"/>
  <c r="P2062" s="1"/>
  <c r="J2065" l="1"/>
  <c r="K2064"/>
  <c r="R2063"/>
  <c r="O2064"/>
  <c r="Q2063"/>
  <c r="L2063"/>
  <c r="M2063" s="1"/>
  <c r="N2063" s="1"/>
  <c r="P2063" s="1"/>
  <c r="J2066" l="1"/>
  <c r="K2065"/>
  <c r="L2064"/>
  <c r="M2064" s="1"/>
  <c r="N2064" s="1"/>
  <c r="P2064" s="1"/>
  <c r="Q2064"/>
  <c r="O2065"/>
  <c r="R2064"/>
  <c r="R2065" l="1"/>
  <c r="K2066"/>
  <c r="J2067"/>
  <c r="Q2065"/>
  <c r="O2066"/>
  <c r="L2065"/>
  <c r="M2065" s="1"/>
  <c r="N2065" s="1"/>
  <c r="P2065" s="1"/>
  <c r="L2066" l="1"/>
  <c r="M2066" s="1"/>
  <c r="N2066" s="1"/>
  <c r="P2066" s="1"/>
  <c r="O2067"/>
  <c r="Q2066"/>
  <c r="J2068"/>
  <c r="K2067"/>
  <c r="R2066"/>
  <c r="Q2067" l="1"/>
  <c r="L2067"/>
  <c r="M2067" s="1"/>
  <c r="N2067" s="1"/>
  <c r="P2067" s="1"/>
  <c r="O2068"/>
  <c r="J2069"/>
  <c r="K2068"/>
  <c r="R2067"/>
  <c r="L2068" l="1"/>
  <c r="M2068" s="1"/>
  <c r="N2068" s="1"/>
  <c r="P2068" s="1"/>
  <c r="Q2068"/>
  <c r="O2069"/>
  <c r="R2068"/>
  <c r="J2070"/>
  <c r="K2069"/>
  <c r="K2070" l="1"/>
  <c r="J2071"/>
  <c r="Q2069"/>
  <c r="O2070"/>
  <c r="L2069"/>
  <c r="M2069" s="1"/>
  <c r="N2069" s="1"/>
  <c r="P2069" s="1"/>
  <c r="R2069"/>
  <c r="O2071" l="1"/>
  <c r="Q2070"/>
  <c r="L2070"/>
  <c r="M2070" s="1"/>
  <c r="N2070" s="1"/>
  <c r="P2070" s="1"/>
  <c r="J2072"/>
  <c r="K2071"/>
  <c r="R2070"/>
  <c r="O2072" l="1"/>
  <c r="Q2071"/>
  <c r="L2071"/>
  <c r="M2071" s="1"/>
  <c r="N2071" s="1"/>
  <c r="P2071" s="1"/>
  <c r="R2071"/>
  <c r="J2073"/>
  <c r="K2072"/>
  <c r="J2074" l="1"/>
  <c r="K2073"/>
  <c r="R2072"/>
  <c r="Q2072"/>
  <c r="O2073"/>
  <c r="L2072"/>
  <c r="M2072" s="1"/>
  <c r="N2072" s="1"/>
  <c r="P2072" s="1"/>
  <c r="R2073" l="1"/>
  <c r="K2074"/>
  <c r="J2075"/>
  <c r="L2073"/>
  <c r="M2073" s="1"/>
  <c r="N2073" s="1"/>
  <c r="P2073" s="1"/>
  <c r="O2074"/>
  <c r="Q2073"/>
  <c r="Q2074" l="1"/>
  <c r="L2074"/>
  <c r="M2074" s="1"/>
  <c r="N2074" s="1"/>
  <c r="P2074" s="1"/>
  <c r="O2075"/>
  <c r="J2076"/>
  <c r="K2075"/>
  <c r="R2074"/>
  <c r="L2075" l="1"/>
  <c r="M2075" s="1"/>
  <c r="N2075" s="1"/>
  <c r="P2075" s="1"/>
  <c r="O2076"/>
  <c r="Q2075"/>
  <c r="R2075"/>
  <c r="J2077"/>
  <c r="K2076"/>
  <c r="R2076" l="1"/>
  <c r="J2078"/>
  <c r="K2077"/>
  <c r="L2076"/>
  <c r="M2076" s="1"/>
  <c r="N2076" s="1"/>
  <c r="P2076" s="1"/>
  <c r="Q2076"/>
  <c r="O2077"/>
  <c r="R2077" l="1"/>
  <c r="K2078"/>
  <c r="J2079"/>
  <c r="Q2077"/>
  <c r="O2078"/>
  <c r="L2077"/>
  <c r="M2077" s="1"/>
  <c r="N2077" s="1"/>
  <c r="P2077" s="1"/>
  <c r="O2079" l="1"/>
  <c r="Q2078"/>
  <c r="L2078"/>
  <c r="M2078" s="1"/>
  <c r="N2078" s="1"/>
  <c r="P2078" s="1"/>
  <c r="J2080"/>
  <c r="K2079"/>
  <c r="R2078"/>
  <c r="L2079" l="1"/>
  <c r="M2079" s="1"/>
  <c r="N2079" s="1"/>
  <c r="P2079" s="1"/>
  <c r="O2080"/>
  <c r="Q2079"/>
  <c r="R2079"/>
  <c r="K2080"/>
  <c r="J2081"/>
  <c r="L2080" l="1"/>
  <c r="M2080" s="1"/>
  <c r="N2080" s="1"/>
  <c r="P2080" s="1"/>
  <c r="Q2080"/>
  <c r="O2081"/>
  <c r="R2080"/>
  <c r="J2082"/>
  <c r="K2081"/>
  <c r="K2082" l="1"/>
  <c r="J2083"/>
  <c r="Q2081"/>
  <c r="O2082"/>
  <c r="L2081"/>
  <c r="M2081" s="1"/>
  <c r="N2081" s="1"/>
  <c r="P2081" s="1"/>
  <c r="R2081"/>
  <c r="L2082" l="1"/>
  <c r="M2082" s="1"/>
  <c r="N2082" s="1"/>
  <c r="P2082" s="1"/>
  <c r="O2083"/>
  <c r="Q2082"/>
  <c r="J2084"/>
  <c r="K2083"/>
  <c r="R2082"/>
  <c r="L2083" l="1"/>
  <c r="M2083" s="1"/>
  <c r="O2084"/>
  <c r="Q2083"/>
  <c r="J2085"/>
  <c r="K2084"/>
  <c r="R2083"/>
  <c r="N2083" l="1"/>
  <c r="P2083" s="1"/>
  <c r="R2084"/>
  <c r="L2084"/>
  <c r="M2084" s="1"/>
  <c r="N2084" s="1"/>
  <c r="P2084" s="1"/>
  <c r="Q2084"/>
  <c r="O2085"/>
  <c r="K2085"/>
  <c r="J2086"/>
  <c r="O2086" l="1"/>
  <c r="L2085"/>
  <c r="M2085" s="1"/>
  <c r="Q2085"/>
  <c r="K2086"/>
  <c r="J2087"/>
  <c r="R2085"/>
  <c r="N2085" l="1"/>
  <c r="P2085" s="1"/>
  <c r="R2086"/>
  <c r="J2088"/>
  <c r="K2087"/>
  <c r="O2087"/>
  <c r="Q2086"/>
  <c r="L2086"/>
  <c r="M2086" s="1"/>
  <c r="N2086" s="1"/>
  <c r="P2086" s="1"/>
  <c r="J2089" l="1"/>
  <c r="K2088"/>
  <c r="R2087"/>
  <c r="L2087"/>
  <c r="M2087" s="1"/>
  <c r="O2088"/>
  <c r="Q2087"/>
  <c r="N2087" l="1"/>
  <c r="P2087" s="1"/>
  <c r="R2088"/>
  <c r="J2090"/>
  <c r="K2089"/>
  <c r="Q2088"/>
  <c r="O2089"/>
  <c r="L2088"/>
  <c r="M2088" s="1"/>
  <c r="N2088" s="1"/>
  <c r="P2088" s="1"/>
  <c r="K2090" l="1"/>
  <c r="J2091"/>
  <c r="L2089"/>
  <c r="M2089" s="1"/>
  <c r="Q2089"/>
  <c r="O2090"/>
  <c r="R2089"/>
  <c r="N2089" l="1"/>
  <c r="P2089" s="1"/>
  <c r="R2090"/>
  <c r="J2092"/>
  <c r="K2091"/>
  <c r="Q2090"/>
  <c r="L2090"/>
  <c r="M2090" s="1"/>
  <c r="N2090" s="1"/>
  <c r="P2090" s="1"/>
  <c r="O2091"/>
  <c r="R2091" l="1"/>
  <c r="J2093"/>
  <c r="K2092"/>
  <c r="O2092"/>
  <c r="L2091"/>
  <c r="M2091" s="1"/>
  <c r="Q2091"/>
  <c r="N2091" l="1"/>
  <c r="P2091" s="1"/>
  <c r="R2092"/>
  <c r="K2093"/>
  <c r="J2094"/>
  <c r="Q2092"/>
  <c r="L2092"/>
  <c r="M2092" s="1"/>
  <c r="N2092" s="1"/>
  <c r="P2092" s="1"/>
  <c r="O2093"/>
  <c r="R2093" l="1"/>
  <c r="O2094"/>
  <c r="L2093"/>
  <c r="M2093" s="1"/>
  <c r="N2093" s="1"/>
  <c r="P2093" s="1"/>
  <c r="Q2093"/>
  <c r="K2094"/>
  <c r="J2095"/>
  <c r="R2094" l="1"/>
  <c r="J2096"/>
  <c r="K2095"/>
  <c r="O2095"/>
  <c r="L2094"/>
  <c r="M2094" s="1"/>
  <c r="N2094" s="1"/>
  <c r="P2094" s="1"/>
  <c r="Q2094"/>
  <c r="J2097" l="1"/>
  <c r="K2096"/>
  <c r="R2095"/>
  <c r="L2095"/>
  <c r="M2095" s="1"/>
  <c r="N2095" s="1"/>
  <c r="P2095" s="1"/>
  <c r="O2096"/>
  <c r="Q2095"/>
  <c r="R2096" l="1"/>
  <c r="J2098"/>
  <c r="K2097"/>
  <c r="O2097"/>
  <c r="L2096"/>
  <c r="M2096" s="1"/>
  <c r="N2096" s="1"/>
  <c r="P2096" s="1"/>
  <c r="Q2096"/>
  <c r="K2098" l="1"/>
  <c r="J2099"/>
  <c r="R2097"/>
  <c r="O2098"/>
  <c r="L2097"/>
  <c r="M2097" s="1"/>
  <c r="N2097" s="1"/>
  <c r="P2097" s="1"/>
  <c r="Q2097"/>
  <c r="Q2098" l="1"/>
  <c r="L2098"/>
  <c r="M2098" s="1"/>
  <c r="N2098" s="1"/>
  <c r="P2098" s="1"/>
  <c r="O2099"/>
  <c r="J2100"/>
  <c r="K2099"/>
  <c r="R2098"/>
  <c r="R2099" l="1"/>
  <c r="L2099"/>
  <c r="M2099" s="1"/>
  <c r="N2099" s="1"/>
  <c r="P2099" s="1"/>
  <c r="Q2099"/>
  <c r="O2100"/>
  <c r="K2100"/>
  <c r="J2101"/>
  <c r="L2100" l="1"/>
  <c r="M2100" s="1"/>
  <c r="N2100" s="1"/>
  <c r="P2100" s="1"/>
  <c r="Q2100"/>
  <c r="O2101"/>
  <c r="K2101"/>
  <c r="J2102"/>
  <c r="R2100"/>
  <c r="R2101" l="1"/>
  <c r="K2102"/>
  <c r="J2103"/>
  <c r="L2101"/>
  <c r="M2101" s="1"/>
  <c r="N2101" s="1"/>
  <c r="P2101" s="1"/>
  <c r="O2102"/>
  <c r="Q2101"/>
  <c r="J2104" l="1"/>
  <c r="K2103"/>
  <c r="L2102"/>
  <c r="M2102" s="1"/>
  <c r="N2102" s="1"/>
  <c r="P2102" s="1"/>
  <c r="O2103"/>
  <c r="Q2102"/>
  <c r="R2102"/>
  <c r="L2103" l="1"/>
  <c r="M2103" s="1"/>
  <c r="N2103" s="1"/>
  <c r="P2103" s="1"/>
  <c r="O2104"/>
  <c r="Q2103"/>
  <c r="J2105"/>
  <c r="K2104"/>
  <c r="R2103"/>
  <c r="R2104" l="1"/>
  <c r="L2104"/>
  <c r="M2104" s="1"/>
  <c r="N2104" s="1"/>
  <c r="P2104" s="1"/>
  <c r="Q2104"/>
  <c r="O2105"/>
  <c r="J2106"/>
  <c r="K2105"/>
  <c r="K2106" l="1"/>
  <c r="J2107"/>
  <c r="L2105"/>
  <c r="M2105" s="1"/>
  <c r="N2105" s="1"/>
  <c r="P2105" s="1"/>
  <c r="Q2105"/>
  <c r="O2106"/>
  <c r="R2105"/>
  <c r="R2106" l="1"/>
  <c r="L2106"/>
  <c r="M2106" s="1"/>
  <c r="N2106" s="1"/>
  <c r="P2106" s="1"/>
  <c r="O2107"/>
  <c r="Q2106"/>
  <c r="J2108"/>
  <c r="K2107"/>
  <c r="R2107" l="1"/>
  <c r="O2108"/>
  <c r="Q2107"/>
  <c r="L2107"/>
  <c r="M2107" s="1"/>
  <c r="N2107" s="1"/>
  <c r="P2107" s="1"/>
  <c r="J2109"/>
  <c r="K2108"/>
  <c r="R2108" l="1"/>
  <c r="K2109"/>
  <c r="J2110"/>
  <c r="L2108"/>
  <c r="M2108" s="1"/>
  <c r="N2108" s="1"/>
  <c r="P2108" s="1"/>
  <c r="Q2108"/>
  <c r="O2109"/>
  <c r="R2109" l="1"/>
  <c r="K2110"/>
  <c r="J2111"/>
  <c r="L2109"/>
  <c r="M2109" s="1"/>
  <c r="N2109" s="1"/>
  <c r="P2109" s="1"/>
  <c r="O2110"/>
  <c r="Q2109"/>
  <c r="L2110" l="1"/>
  <c r="M2110" s="1"/>
  <c r="N2110" s="1"/>
  <c r="P2110" s="1"/>
  <c r="O2111"/>
  <c r="Q2110"/>
  <c r="J2112"/>
  <c r="K2111"/>
  <c r="R2110"/>
  <c r="R2111" l="1"/>
  <c r="L2111"/>
  <c r="M2111" s="1"/>
  <c r="N2111" s="1"/>
  <c r="P2111" s="1"/>
  <c r="O2112"/>
  <c r="Q2111"/>
  <c r="K2112"/>
  <c r="J2113"/>
  <c r="L2112" l="1"/>
  <c r="M2112" s="1"/>
  <c r="N2112" s="1"/>
  <c r="P2112" s="1"/>
  <c r="Q2112"/>
  <c r="O2113"/>
  <c r="R2112"/>
  <c r="K2113"/>
  <c r="J2114"/>
  <c r="L2113" l="1"/>
  <c r="M2113" s="1"/>
  <c r="O2114"/>
  <c r="Q2113"/>
  <c r="R2113"/>
  <c r="K2114"/>
  <c r="J2115"/>
  <c r="N2113" l="1"/>
  <c r="P2113" s="1"/>
  <c r="R2114"/>
  <c r="L2114"/>
  <c r="M2114" s="1"/>
  <c r="N2114" s="1"/>
  <c r="P2114" s="1"/>
  <c r="Q2114"/>
  <c r="O2115"/>
  <c r="J2116"/>
  <c r="K2115"/>
  <c r="R2115" l="1"/>
  <c r="O2116"/>
  <c r="L2115"/>
  <c r="M2115" s="1"/>
  <c r="Q2115"/>
  <c r="J2117"/>
  <c r="K2116"/>
  <c r="N2115" l="1"/>
  <c r="P2115" s="1"/>
  <c r="R2116"/>
  <c r="J2118"/>
  <c r="K2117"/>
  <c r="L2116"/>
  <c r="M2116" s="1"/>
  <c r="N2116" s="1"/>
  <c r="P2116" s="1"/>
  <c r="Q2116"/>
  <c r="O2117"/>
  <c r="R2117" l="1"/>
  <c r="J2119"/>
  <c r="K2118"/>
  <c r="Q2117"/>
  <c r="O2118"/>
  <c r="L2117"/>
  <c r="M2117" s="1"/>
  <c r="N2117" l="1"/>
  <c r="P2117" s="1"/>
  <c r="J2120"/>
  <c r="K2119"/>
  <c r="O2119"/>
  <c r="Q2118"/>
  <c r="L2118"/>
  <c r="M2118" s="1"/>
  <c r="N2118" s="1"/>
  <c r="P2118" s="1"/>
  <c r="R2118"/>
  <c r="J2121" l="1"/>
  <c r="K2120"/>
  <c r="L2119"/>
  <c r="M2119" s="1"/>
  <c r="O2120"/>
  <c r="Q2119"/>
  <c r="R2119"/>
  <c r="N2119" l="1"/>
  <c r="P2119" s="1"/>
  <c r="J2122"/>
  <c r="K2121"/>
  <c r="Q2120"/>
  <c r="O2121"/>
  <c r="L2120"/>
  <c r="M2120" s="1"/>
  <c r="N2120" s="1"/>
  <c r="P2120" s="1"/>
  <c r="R2120"/>
  <c r="K2122" l="1"/>
  <c r="J2123"/>
  <c r="Q2121"/>
  <c r="L2121"/>
  <c r="M2121" s="1"/>
  <c r="O2122"/>
  <c r="R2121"/>
  <c r="N2121" l="1"/>
  <c r="P2121" s="1"/>
  <c r="R2122"/>
  <c r="O2123"/>
  <c r="Q2122"/>
  <c r="L2122"/>
  <c r="M2122" s="1"/>
  <c r="N2122" s="1"/>
  <c r="P2122" s="1"/>
  <c r="J2124"/>
  <c r="K2123"/>
  <c r="R2123" l="1"/>
  <c r="O2124"/>
  <c r="Q2123"/>
  <c r="L2123"/>
  <c r="M2123" s="1"/>
  <c r="N2123" s="1"/>
  <c r="P2123" s="1"/>
  <c r="J2125"/>
  <c r="K2124"/>
  <c r="R2124" l="1"/>
  <c r="L2124"/>
  <c r="M2124" s="1"/>
  <c r="N2124" s="1"/>
  <c r="P2124" s="1"/>
  <c r="Q2124"/>
  <c r="O2125"/>
  <c r="K2125"/>
  <c r="J2126"/>
  <c r="R2125" l="1"/>
  <c r="K2126"/>
  <c r="J2127"/>
  <c r="O2126"/>
  <c r="L2125"/>
  <c r="M2125" s="1"/>
  <c r="N2125" s="1"/>
  <c r="P2125" s="1"/>
  <c r="Q2125"/>
  <c r="O2127" l="1"/>
  <c r="L2126"/>
  <c r="M2126" s="1"/>
  <c r="N2126" s="1"/>
  <c r="P2126" s="1"/>
  <c r="Q2126"/>
  <c r="J2128"/>
  <c r="K2127"/>
  <c r="R2126"/>
  <c r="R2127" l="1"/>
  <c r="O2128"/>
  <c r="L2127"/>
  <c r="M2127" s="1"/>
  <c r="N2127" s="1"/>
  <c r="P2127" s="1"/>
  <c r="Q2127"/>
  <c r="J2129"/>
  <c r="K2128"/>
  <c r="R2128" l="1"/>
  <c r="L2128"/>
  <c r="M2128" s="1"/>
  <c r="N2128" s="1"/>
  <c r="P2128" s="1"/>
  <c r="Q2128"/>
  <c r="O2129"/>
  <c r="K2129"/>
  <c r="J2130"/>
  <c r="O2130" l="1"/>
  <c r="Q2129"/>
  <c r="L2129"/>
  <c r="M2129" s="1"/>
  <c r="N2129" s="1"/>
  <c r="P2129" s="1"/>
  <c r="K2130"/>
  <c r="J2131"/>
  <c r="R2129"/>
  <c r="R2130" l="1"/>
  <c r="J2132"/>
  <c r="K2131"/>
  <c r="L2130"/>
  <c r="M2130" s="1"/>
  <c r="N2130" s="1"/>
  <c r="P2130" s="1"/>
  <c r="O2131"/>
  <c r="Q2130"/>
  <c r="J2133" l="1"/>
  <c r="K2132"/>
  <c r="O2132"/>
  <c r="Q2131"/>
  <c r="L2131"/>
  <c r="M2131" s="1"/>
  <c r="N2131" s="1"/>
  <c r="P2131" s="1"/>
  <c r="R2131"/>
  <c r="J2134" l="1"/>
  <c r="K2133"/>
  <c r="Q2132"/>
  <c r="O2133"/>
  <c r="L2132"/>
  <c r="M2132" s="1"/>
  <c r="N2132" s="1"/>
  <c r="P2132" s="1"/>
  <c r="R2132"/>
  <c r="J2135" l="1"/>
  <c r="K2134"/>
  <c r="L2133"/>
  <c r="M2133" s="1"/>
  <c r="N2133" s="1"/>
  <c r="P2133" s="1"/>
  <c r="Q2133"/>
  <c r="O2134"/>
  <c r="R2133"/>
  <c r="R2134" l="1"/>
  <c r="J2136"/>
  <c r="K2135"/>
  <c r="O2135"/>
  <c r="Q2134"/>
  <c r="L2134"/>
  <c r="M2134" s="1"/>
  <c r="N2134" s="1"/>
  <c r="P2134" s="1"/>
  <c r="J2137" l="1"/>
  <c r="K2136"/>
  <c r="R2135"/>
  <c r="L2135"/>
  <c r="M2135" s="1"/>
  <c r="N2135" s="1"/>
  <c r="P2135" s="1"/>
  <c r="O2136"/>
  <c r="Q2135"/>
  <c r="R2136" l="1"/>
  <c r="K2137"/>
  <c r="J2138"/>
  <c r="L2136"/>
  <c r="M2136" s="1"/>
  <c r="N2136" s="1"/>
  <c r="P2136" s="1"/>
  <c r="O2137"/>
  <c r="Q2136"/>
  <c r="K2138" l="1"/>
  <c r="J2139"/>
  <c r="O2138"/>
  <c r="L2137"/>
  <c r="M2137" s="1"/>
  <c r="N2137" s="1"/>
  <c r="P2137" s="1"/>
  <c r="Q2137"/>
  <c r="R2137"/>
  <c r="O2139" l="1"/>
  <c r="Q2138"/>
  <c r="L2138"/>
  <c r="M2138" s="1"/>
  <c r="N2138" s="1"/>
  <c r="P2138" s="1"/>
  <c r="R2138"/>
  <c r="J2140"/>
  <c r="K2139"/>
  <c r="J2141" l="1"/>
  <c r="K2140"/>
  <c r="R2139"/>
  <c r="O2140"/>
  <c r="Q2139"/>
  <c r="L2139"/>
  <c r="M2139" s="1"/>
  <c r="N2139" s="1"/>
  <c r="P2139" s="1"/>
  <c r="L2140" l="1"/>
  <c r="M2140" s="1"/>
  <c r="N2140" s="1"/>
  <c r="P2140" s="1"/>
  <c r="Q2140"/>
  <c r="O2141"/>
  <c r="J2142"/>
  <c r="K2141"/>
  <c r="R2140"/>
  <c r="O2142" l="1"/>
  <c r="L2141"/>
  <c r="M2141" s="1"/>
  <c r="N2141" s="1"/>
  <c r="P2141" s="1"/>
  <c r="Q2141"/>
  <c r="R2141"/>
  <c r="K2142"/>
  <c r="J2143"/>
  <c r="R2142" l="1"/>
  <c r="O2143"/>
  <c r="Q2142"/>
  <c r="L2142"/>
  <c r="M2142" s="1"/>
  <c r="N2142" s="1"/>
  <c r="P2142" s="1"/>
  <c r="J2144"/>
  <c r="K2143"/>
  <c r="R2143" l="1"/>
  <c r="O2144"/>
  <c r="Q2143"/>
  <c r="L2143"/>
  <c r="M2143" s="1"/>
  <c r="N2143" s="1"/>
  <c r="P2143" s="1"/>
  <c r="J2145"/>
  <c r="K2144"/>
  <c r="R2144" l="1"/>
  <c r="K2145"/>
  <c r="J2146"/>
  <c r="L2144"/>
  <c r="M2144" s="1"/>
  <c r="Q2144"/>
  <c r="O2145"/>
  <c r="N2144" l="1"/>
  <c r="P2144" s="1"/>
  <c r="R2145"/>
  <c r="L2145"/>
  <c r="M2145" s="1"/>
  <c r="N2145" s="1"/>
  <c r="P2145" s="1"/>
  <c r="Q2145"/>
  <c r="O2146"/>
  <c r="K2146"/>
  <c r="J2147"/>
  <c r="R2146" l="1"/>
  <c r="J2148"/>
  <c r="K2147"/>
  <c r="L2146"/>
  <c r="M2146" s="1"/>
  <c r="O2147"/>
  <c r="Q2146"/>
  <c r="N2146" l="1"/>
  <c r="P2146" s="1"/>
  <c r="J2149"/>
  <c r="K2148"/>
  <c r="Q2147"/>
  <c r="L2147"/>
  <c r="M2147" s="1"/>
  <c r="N2147" s="1"/>
  <c r="P2147" s="1"/>
  <c r="O2148"/>
  <c r="R2147"/>
  <c r="R2148" l="1"/>
  <c r="J2150"/>
  <c r="K2149"/>
  <c r="Q2148"/>
  <c r="O2149"/>
  <c r="L2148"/>
  <c r="M2148" s="1"/>
  <c r="N2148" l="1"/>
  <c r="P2148" s="1"/>
  <c r="K2150"/>
  <c r="J2151"/>
  <c r="Q2149"/>
  <c r="O2150"/>
  <c r="L2149"/>
  <c r="M2149" s="1"/>
  <c r="N2149" s="1"/>
  <c r="P2149" s="1"/>
  <c r="R2149"/>
  <c r="J2152" l="1"/>
  <c r="K2151"/>
  <c r="O2151"/>
  <c r="Q2150"/>
  <c r="L2150"/>
  <c r="M2150" s="1"/>
  <c r="R2150"/>
  <c r="N2150" l="1"/>
  <c r="P2150" s="1"/>
  <c r="O2152"/>
  <c r="Q2151"/>
  <c r="L2151"/>
  <c r="M2151" s="1"/>
  <c r="N2151" s="1"/>
  <c r="P2151" s="1"/>
  <c r="R2151"/>
  <c r="J2153"/>
  <c r="K2152"/>
  <c r="R2152" l="1"/>
  <c r="J2154"/>
  <c r="K2153"/>
  <c r="L2152"/>
  <c r="M2152" s="1"/>
  <c r="Q2152"/>
  <c r="O2153"/>
  <c r="N2152" l="1"/>
  <c r="P2152" s="1"/>
  <c r="R2153"/>
  <c r="K2154"/>
  <c r="J2155"/>
  <c r="O2154"/>
  <c r="L2153"/>
  <c r="M2153" s="1"/>
  <c r="N2153" s="1"/>
  <c r="P2153" s="1"/>
  <c r="Q2153"/>
  <c r="O2155" l="1"/>
  <c r="Q2154"/>
  <c r="L2154"/>
  <c r="M2154" s="1"/>
  <c r="N2154" s="1"/>
  <c r="P2154" s="1"/>
  <c r="J2156"/>
  <c r="K2155"/>
  <c r="R2154"/>
  <c r="R2155" l="1"/>
  <c r="O2156"/>
  <c r="L2155"/>
  <c r="M2155" s="1"/>
  <c r="N2155" s="1"/>
  <c r="P2155" s="1"/>
  <c r="Q2155"/>
  <c r="J2157"/>
  <c r="K2156"/>
  <c r="L2156" l="1"/>
  <c r="M2156" s="1"/>
  <c r="N2156" s="1"/>
  <c r="P2156" s="1"/>
  <c r="Q2156"/>
  <c r="O2157"/>
  <c r="R2156"/>
  <c r="K2157"/>
  <c r="J2158"/>
  <c r="K2158" l="1"/>
  <c r="J2159"/>
  <c r="L2157"/>
  <c r="M2157" s="1"/>
  <c r="N2157" s="1"/>
  <c r="P2157" s="1"/>
  <c r="Q2157"/>
  <c r="O2158"/>
  <c r="R2157"/>
  <c r="R2158" l="1"/>
  <c r="J2160"/>
  <c r="K2159"/>
  <c r="O2159"/>
  <c r="Q2158"/>
  <c r="L2158"/>
  <c r="M2158" s="1"/>
  <c r="N2158" s="1"/>
  <c r="P2158" s="1"/>
  <c r="J2161" l="1"/>
  <c r="K2160"/>
  <c r="L2159"/>
  <c r="M2159" s="1"/>
  <c r="N2159" s="1"/>
  <c r="P2159" s="1"/>
  <c r="O2160"/>
  <c r="Q2159"/>
  <c r="R2159"/>
  <c r="L2160" l="1"/>
  <c r="M2160" s="1"/>
  <c r="N2160" s="1"/>
  <c r="P2160" s="1"/>
  <c r="Q2160"/>
  <c r="O2161"/>
  <c r="K2161"/>
  <c r="J2162"/>
  <c r="R2160"/>
  <c r="R2161" l="1"/>
  <c r="K2162"/>
  <c r="J2163"/>
  <c r="Q2161"/>
  <c r="O2162"/>
  <c r="L2161"/>
  <c r="M2161" s="1"/>
  <c r="N2161" s="1"/>
  <c r="P2161" s="1"/>
  <c r="J2164" l="1"/>
  <c r="K2163"/>
  <c r="O2163"/>
  <c r="Q2162"/>
  <c r="L2162"/>
  <c r="M2162" s="1"/>
  <c r="N2162" s="1"/>
  <c r="P2162" s="1"/>
  <c r="R2162"/>
  <c r="L2163" l="1"/>
  <c r="M2163" s="1"/>
  <c r="N2163" s="1"/>
  <c r="P2163" s="1"/>
  <c r="O2164"/>
  <c r="Q2163"/>
  <c r="R2163"/>
  <c r="K2164"/>
  <c r="J2165"/>
  <c r="L2164" l="1"/>
  <c r="M2164" s="1"/>
  <c r="N2164" s="1"/>
  <c r="P2164" s="1"/>
  <c r="O2165"/>
  <c r="Q2164"/>
  <c r="J2166"/>
  <c r="K2165"/>
  <c r="R2164"/>
  <c r="R2165" l="1"/>
  <c r="Q2165"/>
  <c r="O2166"/>
  <c r="L2165"/>
  <c r="M2165" s="1"/>
  <c r="N2165" s="1"/>
  <c r="P2165" s="1"/>
  <c r="K2166"/>
  <c r="J2167"/>
  <c r="J2168" l="1"/>
  <c r="K2167"/>
  <c r="R2166"/>
  <c r="Q2166"/>
  <c r="L2166"/>
  <c r="M2166" s="1"/>
  <c r="N2166" s="1"/>
  <c r="P2166" s="1"/>
  <c r="O2167"/>
  <c r="R2167" l="1"/>
  <c r="J2169"/>
  <c r="K2168"/>
  <c r="L2167"/>
  <c r="M2167" s="1"/>
  <c r="N2167" s="1"/>
  <c r="P2167" s="1"/>
  <c r="Q2167"/>
  <c r="O2168"/>
  <c r="R2168" l="1"/>
  <c r="K2169"/>
  <c r="J2170"/>
  <c r="Q2168"/>
  <c r="O2169"/>
  <c r="L2168"/>
  <c r="M2168" s="1"/>
  <c r="N2168" s="1"/>
  <c r="P2168" s="1"/>
  <c r="K2170" l="1"/>
  <c r="J2171"/>
  <c r="Q2169"/>
  <c r="O2170"/>
  <c r="L2169"/>
  <c r="M2169" s="1"/>
  <c r="N2169" s="1"/>
  <c r="P2169" s="1"/>
  <c r="R2169"/>
  <c r="O2171" l="1"/>
  <c r="Q2170"/>
  <c r="L2170"/>
  <c r="M2170" s="1"/>
  <c r="N2170" s="1"/>
  <c r="P2170" s="1"/>
  <c r="K2171"/>
  <c r="J2172"/>
  <c r="R2170"/>
  <c r="R2171" l="1"/>
  <c r="J2173"/>
  <c r="K2172"/>
  <c r="Q2171"/>
  <c r="L2171"/>
  <c r="M2171" s="1"/>
  <c r="N2171" s="1"/>
  <c r="P2171" s="1"/>
  <c r="O2172"/>
  <c r="R2172" l="1"/>
  <c r="J2174"/>
  <c r="K2173"/>
  <c r="Q2172"/>
  <c r="O2173"/>
  <c r="L2172"/>
  <c r="M2172" s="1"/>
  <c r="N2172" s="1"/>
  <c r="P2172" s="1"/>
  <c r="J2175" l="1"/>
  <c r="K2174"/>
  <c r="Q2173"/>
  <c r="O2174"/>
  <c r="L2173"/>
  <c r="M2173" s="1"/>
  <c r="N2173" s="1"/>
  <c r="P2173" s="1"/>
  <c r="R2173"/>
  <c r="J2176" l="1"/>
  <c r="K2175"/>
  <c r="O2175"/>
  <c r="Q2174"/>
  <c r="L2174"/>
  <c r="M2174" s="1"/>
  <c r="R2174"/>
  <c r="N2174" l="1"/>
  <c r="P2174" s="1"/>
  <c r="J2177"/>
  <c r="K2176"/>
  <c r="R2175"/>
  <c r="O2176"/>
  <c r="Q2175"/>
  <c r="L2175"/>
  <c r="M2175" s="1"/>
  <c r="N2175" s="1"/>
  <c r="P2175" s="1"/>
  <c r="L2176" l="1"/>
  <c r="M2176" s="1"/>
  <c r="O2177"/>
  <c r="Q2176"/>
  <c r="K2177"/>
  <c r="J2178"/>
  <c r="R2176"/>
  <c r="N2176" l="1"/>
  <c r="P2176" s="1"/>
  <c r="R2177"/>
  <c r="K2178"/>
  <c r="J2179"/>
  <c r="L2177"/>
  <c r="M2177" s="1"/>
  <c r="N2177" s="1"/>
  <c r="P2177" s="1"/>
  <c r="Q2177"/>
  <c r="O2178"/>
  <c r="R2178" l="1"/>
  <c r="O2179"/>
  <c r="Q2178"/>
  <c r="L2178"/>
  <c r="M2178" s="1"/>
  <c r="J2180"/>
  <c r="K2179"/>
  <c r="N2178" l="1"/>
  <c r="P2178" s="1"/>
  <c r="L2179"/>
  <c r="M2179" s="1"/>
  <c r="N2179" s="1"/>
  <c r="P2179" s="1"/>
  <c r="O2180"/>
  <c r="Q2179"/>
  <c r="J2181"/>
  <c r="K2180"/>
  <c r="R2179"/>
  <c r="R2180" l="1"/>
  <c r="L2180"/>
  <c r="M2180" s="1"/>
  <c r="Q2180"/>
  <c r="O2181"/>
  <c r="J2182"/>
  <c r="K2181"/>
  <c r="N2180" l="1"/>
  <c r="P2180" s="1"/>
  <c r="Q2181"/>
  <c r="O2182"/>
  <c r="L2181"/>
  <c r="M2181" s="1"/>
  <c r="N2181" s="1"/>
  <c r="P2181" s="1"/>
  <c r="K2182"/>
  <c r="J2183"/>
  <c r="R2181"/>
  <c r="R2182" l="1"/>
  <c r="J2184"/>
  <c r="K2183"/>
  <c r="O2183"/>
  <c r="Q2182"/>
  <c r="L2182"/>
  <c r="M2182" s="1"/>
  <c r="N2182" l="1"/>
  <c r="P2182" s="1"/>
  <c r="J2185"/>
  <c r="K2184"/>
  <c r="Q2183"/>
  <c r="L2183"/>
  <c r="M2183" s="1"/>
  <c r="N2183" s="1"/>
  <c r="P2183" s="1"/>
  <c r="O2184"/>
  <c r="R2183"/>
  <c r="R2184" l="1"/>
  <c r="J2186"/>
  <c r="K2185"/>
  <c r="Q2184"/>
  <c r="O2185"/>
  <c r="L2184"/>
  <c r="M2184" s="1"/>
  <c r="N2184" s="1"/>
  <c r="P2184" s="1"/>
  <c r="J2187" l="1"/>
  <c r="K2186"/>
  <c r="Q2185"/>
  <c r="O2186"/>
  <c r="L2185"/>
  <c r="M2185" s="1"/>
  <c r="N2185" s="1"/>
  <c r="P2185" s="1"/>
  <c r="R2185"/>
  <c r="J2188" l="1"/>
  <c r="K2187"/>
  <c r="O2187"/>
  <c r="Q2186"/>
  <c r="L2186"/>
  <c r="M2186" s="1"/>
  <c r="N2186" s="1"/>
  <c r="P2186" s="1"/>
  <c r="R2186"/>
  <c r="J2189" l="1"/>
  <c r="K2188"/>
  <c r="L2187"/>
  <c r="M2187" s="1"/>
  <c r="N2187" s="1"/>
  <c r="P2187" s="1"/>
  <c r="Q2187"/>
  <c r="O2188"/>
  <c r="R2187"/>
  <c r="R2188" l="1"/>
  <c r="K2189"/>
  <c r="J2190"/>
  <c r="L2188"/>
  <c r="M2188" s="1"/>
  <c r="N2188" s="1"/>
  <c r="P2188" s="1"/>
  <c r="Q2188"/>
  <c r="O2189"/>
  <c r="R2189" l="1"/>
  <c r="O2190"/>
  <c r="L2189"/>
  <c r="M2189" s="1"/>
  <c r="N2189" s="1"/>
  <c r="P2189" s="1"/>
  <c r="Q2189"/>
  <c r="K2190"/>
  <c r="J2191"/>
  <c r="R2190" l="1"/>
  <c r="J2192"/>
  <c r="K2191"/>
  <c r="O2191"/>
  <c r="L2190"/>
  <c r="M2190" s="1"/>
  <c r="N2190" s="1"/>
  <c r="P2190" s="1"/>
  <c r="Q2190"/>
  <c r="R2191" l="1"/>
  <c r="K2192"/>
  <c r="J2193"/>
  <c r="L2191"/>
  <c r="M2191" s="1"/>
  <c r="N2191" s="1"/>
  <c r="P2191" s="1"/>
  <c r="Q2191"/>
  <c r="O2192"/>
  <c r="R2192" l="1"/>
  <c r="J2194"/>
  <c r="K2193"/>
  <c r="O2193"/>
  <c r="L2192"/>
  <c r="M2192" s="1"/>
  <c r="N2192" s="1"/>
  <c r="P2192" s="1"/>
  <c r="Q2192"/>
  <c r="K2194" l="1"/>
  <c r="J2195"/>
  <c r="L2193"/>
  <c r="M2193" s="1"/>
  <c r="N2193" s="1"/>
  <c r="P2193" s="1"/>
  <c r="Q2193"/>
  <c r="O2194"/>
  <c r="R2193"/>
  <c r="R2194" l="1"/>
  <c r="J2196"/>
  <c r="K2195"/>
  <c r="Q2194"/>
  <c r="L2194"/>
  <c r="M2194" s="1"/>
  <c r="N2194" s="1"/>
  <c r="P2194" s="1"/>
  <c r="O2195"/>
  <c r="R2195" l="1"/>
  <c r="L2195"/>
  <c r="M2195" s="1"/>
  <c r="N2195" s="1"/>
  <c r="P2195" s="1"/>
  <c r="O2196"/>
  <c r="Q2195"/>
  <c r="J2197"/>
  <c r="K2196"/>
  <c r="R2196" l="1"/>
  <c r="L2196"/>
  <c r="M2196" s="1"/>
  <c r="N2196" s="1"/>
  <c r="P2196" s="1"/>
  <c r="Q2196"/>
  <c r="O2197"/>
  <c r="J2198"/>
  <c r="K2197"/>
  <c r="K2198" l="1"/>
  <c r="J2199"/>
  <c r="O2198"/>
  <c r="L2197"/>
  <c r="M2197" s="1"/>
  <c r="N2197" s="1"/>
  <c r="P2197" s="1"/>
  <c r="Q2197"/>
  <c r="R2197"/>
  <c r="O2199" l="1"/>
  <c r="Q2198"/>
  <c r="L2198"/>
  <c r="M2198" s="1"/>
  <c r="N2198" s="1"/>
  <c r="P2198" s="1"/>
  <c r="J2200"/>
  <c r="K2199"/>
  <c r="R2198"/>
  <c r="R2199" l="1"/>
  <c r="L2199"/>
  <c r="M2199" s="1"/>
  <c r="N2199" s="1"/>
  <c r="P2199" s="1"/>
  <c r="Q2199"/>
  <c r="O2200"/>
  <c r="J2201"/>
  <c r="K2200"/>
  <c r="L2200" l="1"/>
  <c r="M2200" s="1"/>
  <c r="N2200" s="1"/>
  <c r="P2200" s="1"/>
  <c r="Q2200"/>
  <c r="O2201"/>
  <c r="J2202"/>
  <c r="K2201"/>
  <c r="R2200"/>
  <c r="Q2201" l="1"/>
  <c r="O2202"/>
  <c r="L2201"/>
  <c r="M2201" s="1"/>
  <c r="N2201" s="1"/>
  <c r="P2201" s="1"/>
  <c r="R2201"/>
  <c r="K2202"/>
  <c r="J2203"/>
  <c r="R2202" l="1"/>
  <c r="O2203"/>
  <c r="Q2202"/>
  <c r="L2202"/>
  <c r="M2202" s="1"/>
  <c r="N2202" s="1"/>
  <c r="P2202" s="1"/>
  <c r="J2204"/>
  <c r="K2203"/>
  <c r="J2205" l="1"/>
  <c r="K2204"/>
  <c r="L2203"/>
  <c r="M2203" s="1"/>
  <c r="N2203" s="1"/>
  <c r="P2203" s="1"/>
  <c r="O2204"/>
  <c r="Q2203"/>
  <c r="R2203"/>
  <c r="K2205" l="1"/>
  <c r="J2206"/>
  <c r="L2204"/>
  <c r="M2204" s="1"/>
  <c r="N2204" s="1"/>
  <c r="P2204" s="1"/>
  <c r="Q2204"/>
  <c r="O2205"/>
  <c r="R2204"/>
  <c r="R2205" l="1"/>
  <c r="O2206"/>
  <c r="L2205"/>
  <c r="M2205" s="1"/>
  <c r="Q2205"/>
  <c r="K2206"/>
  <c r="J2207"/>
  <c r="N2205" l="1"/>
  <c r="P2205" s="1"/>
  <c r="R2206"/>
  <c r="J2208"/>
  <c r="K2207"/>
  <c r="O2207"/>
  <c r="Q2206"/>
  <c r="L2206"/>
  <c r="M2206" s="1"/>
  <c r="N2206" s="1"/>
  <c r="P2206" s="1"/>
  <c r="J2209" l="1"/>
  <c r="K2208"/>
  <c r="R2207"/>
  <c r="L2207"/>
  <c r="M2207" s="1"/>
  <c r="O2208"/>
  <c r="Q2207"/>
  <c r="N2207" l="1"/>
  <c r="P2207" s="1"/>
  <c r="R2208"/>
  <c r="J2210"/>
  <c r="K2209"/>
  <c r="L2208"/>
  <c r="M2208" s="1"/>
  <c r="N2208" s="1"/>
  <c r="P2208" s="1"/>
  <c r="Q2208"/>
  <c r="O2209"/>
  <c r="R2209" l="1"/>
  <c r="Q2209"/>
  <c r="O2210"/>
  <c r="L2209"/>
  <c r="M2209" s="1"/>
  <c r="J2211"/>
  <c r="K2210"/>
  <c r="N2209" l="1"/>
  <c r="P2209" s="1"/>
  <c r="R2210"/>
  <c r="O2211"/>
  <c r="Q2210"/>
  <c r="L2210"/>
  <c r="M2210" s="1"/>
  <c r="N2210" s="1"/>
  <c r="P2210" s="1"/>
  <c r="J2212"/>
  <c r="K2211"/>
  <c r="R2211" l="1"/>
  <c r="J2213"/>
  <c r="K2212"/>
  <c r="O2212"/>
  <c r="Q2211"/>
  <c r="L2211"/>
  <c r="M2211" s="1"/>
  <c r="N2211" l="1"/>
  <c r="P2211" s="1"/>
  <c r="K2213"/>
  <c r="J2214"/>
  <c r="L2212"/>
  <c r="M2212" s="1"/>
  <c r="N2212" s="1"/>
  <c r="P2212" s="1"/>
  <c r="Q2212"/>
  <c r="O2213"/>
  <c r="R2212"/>
  <c r="R2213" l="1"/>
  <c r="L2213"/>
  <c r="M2213" s="1"/>
  <c r="Q2213"/>
  <c r="O2214"/>
  <c r="K2214"/>
  <c r="J2215"/>
  <c r="N2213" l="1"/>
  <c r="P2213" s="1"/>
  <c r="R2214"/>
  <c r="J2216"/>
  <c r="K2215"/>
  <c r="Q2214"/>
  <c r="L2214"/>
  <c r="M2214" s="1"/>
  <c r="N2214" s="1"/>
  <c r="P2214" s="1"/>
  <c r="O2215"/>
  <c r="R2215" l="1"/>
  <c r="J2217"/>
  <c r="K2216"/>
  <c r="L2215"/>
  <c r="M2215" s="1"/>
  <c r="N2215" s="1"/>
  <c r="P2215" s="1"/>
  <c r="Q2215"/>
  <c r="O2216"/>
  <c r="R2216" l="1"/>
  <c r="J2218"/>
  <c r="K2217"/>
  <c r="O2217"/>
  <c r="L2216"/>
  <c r="M2216" s="1"/>
  <c r="N2216" s="1"/>
  <c r="P2216" s="1"/>
  <c r="Q2216"/>
  <c r="R2217" l="1"/>
  <c r="J2219"/>
  <c r="K2218"/>
  <c r="O2218"/>
  <c r="L2217"/>
  <c r="M2217" s="1"/>
  <c r="N2217" s="1"/>
  <c r="P2217" s="1"/>
  <c r="Q2217"/>
  <c r="R2218" l="1"/>
  <c r="O2219"/>
  <c r="Q2218"/>
  <c r="L2218"/>
  <c r="M2218" s="1"/>
  <c r="N2218" s="1"/>
  <c r="P2218" s="1"/>
  <c r="J2220"/>
  <c r="K2219"/>
  <c r="R2219" l="1"/>
  <c r="L2219"/>
  <c r="M2219" s="1"/>
  <c r="N2219" s="1"/>
  <c r="P2219" s="1"/>
  <c r="O2220"/>
  <c r="Q2219"/>
  <c r="J2221"/>
  <c r="K2220"/>
  <c r="L2220" l="1"/>
  <c r="M2220" s="1"/>
  <c r="N2220" s="1"/>
  <c r="P2220" s="1"/>
  <c r="O2221"/>
  <c r="Q2220"/>
  <c r="R2220"/>
  <c r="K2221"/>
  <c r="J2222"/>
  <c r="O2222" l="1"/>
  <c r="Q2221"/>
  <c r="L2221"/>
  <c r="M2221" s="1"/>
  <c r="N2221" s="1"/>
  <c r="P2221" s="1"/>
  <c r="R2221"/>
  <c r="K2222"/>
  <c r="J2223"/>
  <c r="R2222" l="1"/>
  <c r="J2224"/>
  <c r="K2223"/>
  <c r="Q2222"/>
  <c r="O2223"/>
  <c r="L2222"/>
  <c r="M2222" s="1"/>
  <c r="N2222" s="1"/>
  <c r="P2222" s="1"/>
  <c r="O2224" l="1"/>
  <c r="Q2223"/>
  <c r="L2223"/>
  <c r="M2223" s="1"/>
  <c r="N2223" s="1"/>
  <c r="P2223" s="1"/>
  <c r="J2225"/>
  <c r="K2224"/>
  <c r="R2223"/>
  <c r="L2224" l="1"/>
  <c r="M2224" s="1"/>
  <c r="N2224" s="1"/>
  <c r="P2224" s="1"/>
  <c r="Q2224"/>
  <c r="O2225"/>
  <c r="R2224"/>
  <c r="J2226"/>
  <c r="K2225"/>
  <c r="K2226" l="1"/>
  <c r="J2227"/>
  <c r="O2226"/>
  <c r="L2225"/>
  <c r="M2225" s="1"/>
  <c r="N2225" s="1"/>
  <c r="P2225" s="1"/>
  <c r="Q2225"/>
  <c r="R2225"/>
  <c r="J2228" l="1"/>
  <c r="K2227"/>
  <c r="O2227"/>
  <c r="L2226"/>
  <c r="M2226" s="1"/>
  <c r="N2226" s="1"/>
  <c r="P2226" s="1"/>
  <c r="Q2226"/>
  <c r="R2226"/>
  <c r="R2227" l="1"/>
  <c r="K2228"/>
  <c r="J2229"/>
  <c r="O2228"/>
  <c r="Q2227"/>
  <c r="L2227"/>
  <c r="M2227" s="1"/>
  <c r="N2227" s="1"/>
  <c r="P2227" s="1"/>
  <c r="Q2228" l="1"/>
  <c r="O2229"/>
  <c r="L2228"/>
  <c r="M2228" s="1"/>
  <c r="N2228" s="1"/>
  <c r="P2228" s="1"/>
  <c r="R2228"/>
  <c r="J2230"/>
  <c r="K2229"/>
  <c r="R2229" l="1"/>
  <c r="K2230"/>
  <c r="J2231"/>
  <c r="O2230"/>
  <c r="L2229"/>
  <c r="M2229" s="1"/>
  <c r="N2229" s="1"/>
  <c r="P2229" s="1"/>
  <c r="Q2229"/>
  <c r="O2231" l="1"/>
  <c r="Q2230"/>
  <c r="L2230"/>
  <c r="M2230" s="1"/>
  <c r="N2230" s="1"/>
  <c r="P2230" s="1"/>
  <c r="J2232"/>
  <c r="K2231"/>
  <c r="R2230"/>
  <c r="L2231" l="1"/>
  <c r="M2231" s="1"/>
  <c r="N2231" s="1"/>
  <c r="P2231" s="1"/>
  <c r="O2232"/>
  <c r="Q2231"/>
  <c r="R2231"/>
  <c r="J2233"/>
  <c r="K2232"/>
  <c r="R2232" l="1"/>
  <c r="J2234"/>
  <c r="K2233"/>
  <c r="Q2232"/>
  <c r="O2233"/>
  <c r="L2232"/>
  <c r="M2232" s="1"/>
  <c r="N2232" s="1"/>
  <c r="P2232" s="1"/>
  <c r="J2235" l="1"/>
  <c r="K2234"/>
  <c r="L2233"/>
  <c r="M2233" s="1"/>
  <c r="N2233" s="1"/>
  <c r="P2233" s="1"/>
  <c r="Q2233"/>
  <c r="O2234"/>
  <c r="R2233"/>
  <c r="R2234" l="1"/>
  <c r="J2236"/>
  <c r="K2235"/>
  <c r="L2234"/>
  <c r="M2234" s="1"/>
  <c r="N2234" s="1"/>
  <c r="P2234" s="1"/>
  <c r="O2235"/>
  <c r="Q2234"/>
  <c r="J2237" l="1"/>
  <c r="K2236"/>
  <c r="O2236"/>
  <c r="Q2235"/>
  <c r="L2235"/>
  <c r="M2235" s="1"/>
  <c r="N2235" s="1"/>
  <c r="P2235" s="1"/>
  <c r="R2235"/>
  <c r="J2238" l="1"/>
  <c r="K2237"/>
  <c r="R2236"/>
  <c r="O2237"/>
  <c r="L2236"/>
  <c r="M2236" s="1"/>
  <c r="Q2236"/>
  <c r="N2236" l="1"/>
  <c r="P2236" s="1"/>
  <c r="L2237"/>
  <c r="M2237" s="1"/>
  <c r="N2237" s="1"/>
  <c r="P2237" s="1"/>
  <c r="Q2237"/>
  <c r="O2238"/>
  <c r="K2238"/>
  <c r="J2239"/>
  <c r="R2237"/>
  <c r="R2238" l="1"/>
  <c r="J2240"/>
  <c r="K2239"/>
  <c r="O2239"/>
  <c r="Q2238"/>
  <c r="L2238"/>
  <c r="M2238" s="1"/>
  <c r="N2238" l="1"/>
  <c r="P2238" s="1"/>
  <c r="J2241"/>
  <c r="K2240"/>
  <c r="R2239"/>
  <c r="O2240"/>
  <c r="Q2239"/>
  <c r="L2239"/>
  <c r="M2239" s="1"/>
  <c r="N2239" s="1"/>
  <c r="P2239" s="1"/>
  <c r="J2242" l="1"/>
  <c r="K2241"/>
  <c r="L2240"/>
  <c r="M2240" s="1"/>
  <c r="Q2240"/>
  <c r="O2241"/>
  <c r="R2240"/>
  <c r="N2240" l="1"/>
  <c r="P2240" s="1"/>
  <c r="R2241"/>
  <c r="K2242"/>
  <c r="J2243"/>
  <c r="O2242"/>
  <c r="L2241"/>
  <c r="M2241" s="1"/>
  <c r="N2241" s="1"/>
  <c r="P2241" s="1"/>
  <c r="Q2241"/>
  <c r="Q2242" l="1"/>
  <c r="O2243"/>
  <c r="L2242"/>
  <c r="M2242" s="1"/>
  <c r="J2244"/>
  <c r="K2243"/>
  <c r="R2242"/>
  <c r="N2242" l="1"/>
  <c r="P2242" s="1"/>
  <c r="R2243"/>
  <c r="L2243"/>
  <c r="M2243" s="1"/>
  <c r="N2243" s="1"/>
  <c r="P2243" s="1"/>
  <c r="O2244"/>
  <c r="Q2243"/>
  <c r="J2245"/>
  <c r="K2244"/>
  <c r="Q2244" l="1"/>
  <c r="O2245"/>
  <c r="L2244"/>
  <c r="M2244" s="1"/>
  <c r="J2246"/>
  <c r="K2245"/>
  <c r="R2244"/>
  <c r="N2244" l="1"/>
  <c r="P2244" s="1"/>
  <c r="Q2245"/>
  <c r="O2246"/>
  <c r="L2245"/>
  <c r="M2245" s="1"/>
  <c r="N2245" s="1"/>
  <c r="P2245" s="1"/>
  <c r="K2246"/>
  <c r="J2247"/>
  <c r="R2245"/>
  <c r="R2246" l="1"/>
  <c r="J2248"/>
  <c r="K2247"/>
  <c r="O2247"/>
  <c r="L2246"/>
  <c r="M2246" s="1"/>
  <c r="N2246" s="1"/>
  <c r="P2246" s="1"/>
  <c r="Q2246"/>
  <c r="J2249" l="1"/>
  <c r="K2248"/>
  <c r="Q2247"/>
  <c r="L2247"/>
  <c r="M2247" s="1"/>
  <c r="N2247" s="1"/>
  <c r="P2247" s="1"/>
  <c r="O2248"/>
  <c r="R2247"/>
  <c r="R2248" l="1"/>
  <c r="Q2248"/>
  <c r="L2248"/>
  <c r="M2248" s="1"/>
  <c r="N2248" s="1"/>
  <c r="P2248" s="1"/>
  <c r="O2249"/>
  <c r="J2250"/>
  <c r="K2249"/>
  <c r="Q2249" l="1"/>
  <c r="O2250"/>
  <c r="L2249"/>
  <c r="M2249" s="1"/>
  <c r="N2249" s="1"/>
  <c r="P2249" s="1"/>
  <c r="R2249"/>
  <c r="J2251"/>
  <c r="K2250"/>
  <c r="R2250" l="1"/>
  <c r="J2252"/>
  <c r="K2251"/>
  <c r="O2251"/>
  <c r="Q2250"/>
  <c r="L2250"/>
  <c r="M2250" s="1"/>
  <c r="N2250" s="1"/>
  <c r="P2250" s="1"/>
  <c r="L2251" l="1"/>
  <c r="M2251" s="1"/>
  <c r="N2251" s="1"/>
  <c r="P2251" s="1"/>
  <c r="O2252"/>
  <c r="Q2251"/>
  <c r="K2252"/>
  <c r="J2253"/>
  <c r="R2251"/>
  <c r="R2252" l="1"/>
  <c r="K2253"/>
  <c r="J2254"/>
  <c r="L2252"/>
  <c r="M2252" s="1"/>
  <c r="N2252" s="1"/>
  <c r="P2252" s="1"/>
  <c r="Q2252"/>
  <c r="O2253"/>
  <c r="R2253" l="1"/>
  <c r="L2253"/>
  <c r="M2253" s="1"/>
  <c r="N2253" s="1"/>
  <c r="P2253" s="1"/>
  <c r="Q2253"/>
  <c r="O2254"/>
  <c r="K2254"/>
  <c r="J2255"/>
  <c r="R2254" l="1"/>
  <c r="J2256"/>
  <c r="K2255"/>
  <c r="O2255"/>
  <c r="Q2254"/>
  <c r="L2254"/>
  <c r="M2254" s="1"/>
  <c r="N2254" s="1"/>
  <c r="P2254" s="1"/>
  <c r="J2257" l="1"/>
  <c r="K2256"/>
  <c r="R2255"/>
  <c r="L2255"/>
  <c r="M2255" s="1"/>
  <c r="N2255" s="1"/>
  <c r="P2255" s="1"/>
  <c r="O2256"/>
  <c r="Q2255"/>
  <c r="R2256" l="1"/>
  <c r="J2258"/>
  <c r="K2257"/>
  <c r="L2256"/>
  <c r="M2256" s="1"/>
  <c r="N2256" s="1"/>
  <c r="P2256" s="1"/>
  <c r="Q2256"/>
  <c r="O2257"/>
  <c r="R2257" l="1"/>
  <c r="O2258"/>
  <c r="Q2257"/>
  <c r="L2257"/>
  <c r="M2257" s="1"/>
  <c r="N2257" s="1"/>
  <c r="P2257" s="1"/>
  <c r="K2258"/>
  <c r="J2259"/>
  <c r="R2258" l="1"/>
  <c r="J2260"/>
  <c r="K2259"/>
  <c r="O2259"/>
  <c r="L2258"/>
  <c r="M2258" s="1"/>
  <c r="N2258" s="1"/>
  <c r="P2258" s="1"/>
  <c r="Q2258"/>
  <c r="O2260" l="1"/>
  <c r="Q2259"/>
  <c r="L2259"/>
  <c r="M2259" s="1"/>
  <c r="N2259" s="1"/>
  <c r="P2259" s="1"/>
  <c r="R2259"/>
  <c r="J2261"/>
  <c r="K2260"/>
  <c r="R2260" l="1"/>
  <c r="K2261"/>
  <c r="J2262"/>
  <c r="L2260"/>
  <c r="M2260" s="1"/>
  <c r="N2260" s="1"/>
  <c r="P2260" s="1"/>
  <c r="Q2260"/>
  <c r="O2261"/>
  <c r="R2261" l="1"/>
  <c r="J2263"/>
  <c r="K2262"/>
  <c r="O2262"/>
  <c r="L2261"/>
  <c r="M2261" s="1"/>
  <c r="N2261" s="1"/>
  <c r="P2261" s="1"/>
  <c r="Q2261"/>
  <c r="L2262" l="1"/>
  <c r="M2262" s="1"/>
  <c r="N2262" s="1"/>
  <c r="P2262" s="1"/>
  <c r="O2263"/>
  <c r="Q2262"/>
  <c r="J2264"/>
  <c r="K2263"/>
  <c r="R2262"/>
  <c r="R2263" l="1"/>
  <c r="L2263"/>
  <c r="M2263" s="1"/>
  <c r="N2263" s="1"/>
  <c r="P2263" s="1"/>
  <c r="O2264"/>
  <c r="Q2263"/>
  <c r="J2265"/>
  <c r="K2264"/>
  <c r="R2264" l="1"/>
  <c r="L2264"/>
  <c r="M2264" s="1"/>
  <c r="Q2264"/>
  <c r="O2265"/>
  <c r="J2266"/>
  <c r="K2265"/>
  <c r="N2264" l="1"/>
  <c r="P2264" s="1"/>
  <c r="K2266"/>
  <c r="J2267"/>
  <c r="Q2265"/>
  <c r="O2266"/>
  <c r="L2265"/>
  <c r="M2265" s="1"/>
  <c r="N2265" s="1"/>
  <c r="P2265" s="1"/>
  <c r="R2265"/>
  <c r="J2268" l="1"/>
  <c r="K2267"/>
  <c r="O2267"/>
  <c r="Q2266"/>
  <c r="L2266"/>
  <c r="M2266" s="1"/>
  <c r="R2266"/>
  <c r="N2266" l="1"/>
  <c r="P2266" s="1"/>
  <c r="Q2267"/>
  <c r="L2267"/>
  <c r="M2267" s="1"/>
  <c r="N2267" s="1"/>
  <c r="P2267" s="1"/>
  <c r="O2268"/>
  <c r="K2268"/>
  <c r="J2269"/>
  <c r="R2267"/>
  <c r="R2268" l="1"/>
  <c r="J2270"/>
  <c r="K2269"/>
  <c r="L2268"/>
  <c r="M2268" s="1"/>
  <c r="Q2268"/>
  <c r="O2269"/>
  <c r="N2268" l="1"/>
  <c r="P2268" s="1"/>
  <c r="R2269"/>
  <c r="Q2269"/>
  <c r="O2270"/>
  <c r="L2269"/>
  <c r="M2269" s="1"/>
  <c r="N2269" s="1"/>
  <c r="P2269" s="1"/>
  <c r="K2270"/>
  <c r="J2271"/>
  <c r="R2270" l="1"/>
  <c r="J2272"/>
  <c r="K2271"/>
  <c r="Q2270"/>
  <c r="L2270"/>
  <c r="M2270" s="1"/>
  <c r="O2271"/>
  <c r="N2270" l="1"/>
  <c r="P2270" s="1"/>
  <c r="R2271"/>
  <c r="O2272"/>
  <c r="Q2271"/>
  <c r="L2271"/>
  <c r="M2271" s="1"/>
  <c r="N2271" s="1"/>
  <c r="P2271" s="1"/>
  <c r="J2273"/>
  <c r="K2272"/>
  <c r="L2272" l="1"/>
  <c r="M2272" s="1"/>
  <c r="O2273"/>
  <c r="Q2272"/>
  <c r="J2274"/>
  <c r="K2273"/>
  <c r="R2272"/>
  <c r="N2272" l="1"/>
  <c r="P2272" s="1"/>
  <c r="R2273"/>
  <c r="L2273"/>
  <c r="M2273" s="1"/>
  <c r="N2273" s="1"/>
  <c r="P2273" s="1"/>
  <c r="Q2273"/>
  <c r="O2274"/>
  <c r="J2275"/>
  <c r="K2274"/>
  <c r="J2276" l="1"/>
  <c r="K2275"/>
  <c r="Q2274"/>
  <c r="L2274"/>
  <c r="M2274" s="1"/>
  <c r="N2274" s="1"/>
  <c r="P2274" s="1"/>
  <c r="O2275"/>
  <c r="R2274"/>
  <c r="R2275" l="1"/>
  <c r="L2275"/>
  <c r="M2275" s="1"/>
  <c r="N2275" s="1"/>
  <c r="P2275" s="1"/>
  <c r="Q2275"/>
  <c r="O2276"/>
  <c r="J2277"/>
  <c r="K2276"/>
  <c r="R2276" l="1"/>
  <c r="Q2276"/>
  <c r="O2277"/>
  <c r="L2276"/>
  <c r="M2276" s="1"/>
  <c r="N2276" s="1"/>
  <c r="P2276" s="1"/>
  <c r="J2278"/>
  <c r="K2277"/>
  <c r="L2277" l="1"/>
  <c r="M2277" s="1"/>
  <c r="N2277" s="1"/>
  <c r="P2277" s="1"/>
  <c r="Q2277"/>
  <c r="O2278"/>
  <c r="J2279"/>
  <c r="K2278"/>
  <c r="R2277"/>
  <c r="R2278" l="1"/>
  <c r="L2278"/>
  <c r="M2278" s="1"/>
  <c r="N2278" s="1"/>
  <c r="P2278" s="1"/>
  <c r="O2279"/>
  <c r="Q2278"/>
  <c r="J2280"/>
  <c r="K2279"/>
  <c r="J2281" l="1"/>
  <c r="K2280"/>
  <c r="R2279"/>
  <c r="L2279"/>
  <c r="M2279" s="1"/>
  <c r="N2279" s="1"/>
  <c r="P2279" s="1"/>
  <c r="O2280"/>
  <c r="Q2279"/>
  <c r="R2280" l="1"/>
  <c r="L2280"/>
  <c r="M2280" s="1"/>
  <c r="N2280" s="1"/>
  <c r="P2280" s="1"/>
  <c r="Q2280"/>
  <c r="O2281"/>
  <c r="K2281"/>
  <c r="J2282"/>
  <c r="R2281" l="1"/>
  <c r="J2283"/>
  <c r="K2282"/>
  <c r="Q2281"/>
  <c r="O2282"/>
  <c r="L2281"/>
  <c r="M2281" s="1"/>
  <c r="N2281" s="1"/>
  <c r="P2281" s="1"/>
  <c r="O2283" l="1"/>
  <c r="Q2282"/>
  <c r="L2282"/>
  <c r="M2282" s="1"/>
  <c r="N2282" s="1"/>
  <c r="P2282" s="1"/>
  <c r="J2284"/>
  <c r="K2283"/>
  <c r="R2282"/>
  <c r="R2283" l="1"/>
  <c r="L2283"/>
  <c r="M2283" s="1"/>
  <c r="N2283" s="1"/>
  <c r="P2283" s="1"/>
  <c r="O2284"/>
  <c r="Q2283"/>
  <c r="J2285"/>
  <c r="K2284"/>
  <c r="R2284" l="1"/>
  <c r="O2285"/>
  <c r="L2284"/>
  <c r="M2284" s="1"/>
  <c r="N2284" s="1"/>
  <c r="P2284" s="1"/>
  <c r="Q2284"/>
  <c r="J2286"/>
  <c r="K2285"/>
  <c r="R2285" l="1"/>
  <c r="J2287"/>
  <c r="K2286"/>
  <c r="O2286"/>
  <c r="L2285"/>
  <c r="M2285" s="1"/>
  <c r="N2285" s="1"/>
  <c r="P2285" s="1"/>
  <c r="Q2285"/>
  <c r="Q2286" l="1"/>
  <c r="L2286"/>
  <c r="M2286" s="1"/>
  <c r="N2286" s="1"/>
  <c r="P2286" s="1"/>
  <c r="O2287"/>
  <c r="R2286"/>
  <c r="J2288"/>
  <c r="K2287"/>
  <c r="R2287" l="1"/>
  <c r="J2289"/>
  <c r="K2288"/>
  <c r="L2287"/>
  <c r="M2287" s="1"/>
  <c r="N2287" s="1"/>
  <c r="P2287" s="1"/>
  <c r="O2288"/>
  <c r="Q2287"/>
  <c r="R2288" l="1"/>
  <c r="J2290"/>
  <c r="K2289"/>
  <c r="Q2288"/>
  <c r="O2289"/>
  <c r="L2288"/>
  <c r="M2288" s="1"/>
  <c r="N2288" s="1"/>
  <c r="P2288" s="1"/>
  <c r="O2290" l="1"/>
  <c r="L2289"/>
  <c r="M2289" s="1"/>
  <c r="N2289" s="1"/>
  <c r="P2289" s="1"/>
  <c r="Q2289"/>
  <c r="J2291"/>
  <c r="K2290"/>
  <c r="R2289"/>
  <c r="R2290" l="1"/>
  <c r="O2291"/>
  <c r="Q2290"/>
  <c r="L2290"/>
  <c r="M2290" s="1"/>
  <c r="N2290" s="1"/>
  <c r="P2290" s="1"/>
  <c r="J2292"/>
  <c r="K2291"/>
  <c r="R2291" l="1"/>
  <c r="L2291"/>
  <c r="M2291" s="1"/>
  <c r="N2291" s="1"/>
  <c r="P2291" s="1"/>
  <c r="O2292"/>
  <c r="Q2291"/>
  <c r="J2293"/>
  <c r="K2292"/>
  <c r="R2292" l="1"/>
  <c r="L2292"/>
  <c r="M2292" s="1"/>
  <c r="N2292" s="1"/>
  <c r="P2292" s="1"/>
  <c r="Q2292"/>
  <c r="O2293"/>
  <c r="J2294"/>
  <c r="K2293"/>
  <c r="J2295" l="1"/>
  <c r="K2294"/>
  <c r="L2293"/>
  <c r="M2293" s="1"/>
  <c r="N2293" s="1"/>
  <c r="P2293" s="1"/>
  <c r="Q2293"/>
  <c r="O2294"/>
  <c r="R2293"/>
  <c r="R2294" l="1"/>
  <c r="J2296"/>
  <c r="K2295"/>
  <c r="O2295"/>
  <c r="Q2294"/>
  <c r="L2294"/>
  <c r="M2294" s="1"/>
  <c r="N2294" s="1"/>
  <c r="P2294" s="1"/>
  <c r="L2295" l="1"/>
  <c r="M2295" s="1"/>
  <c r="Q2295"/>
  <c r="O2296"/>
  <c r="J2297"/>
  <c r="K2296"/>
  <c r="R2295"/>
  <c r="N2295" l="1"/>
  <c r="P2295" s="1"/>
  <c r="L2296"/>
  <c r="M2296" s="1"/>
  <c r="N2296" s="1"/>
  <c r="P2296" s="1"/>
  <c r="Q2296"/>
  <c r="O2297"/>
  <c r="R2296"/>
  <c r="K2297"/>
  <c r="J2298"/>
  <c r="R2297" l="1"/>
  <c r="L2297"/>
  <c r="M2297" s="1"/>
  <c r="Q2297"/>
  <c r="O2298"/>
  <c r="J2299"/>
  <c r="K2298"/>
  <c r="N2297" l="1"/>
  <c r="P2297" s="1"/>
  <c r="J2300"/>
  <c r="K2299"/>
  <c r="O2299"/>
  <c r="Q2298"/>
  <c r="L2298"/>
  <c r="M2298" s="1"/>
  <c r="N2298" s="1"/>
  <c r="P2298" s="1"/>
  <c r="R2298"/>
  <c r="O2300" l="1"/>
  <c r="Q2299"/>
  <c r="L2299"/>
  <c r="M2299" s="1"/>
  <c r="R2299"/>
  <c r="J2301"/>
  <c r="K2300"/>
  <c r="N2299" l="1"/>
  <c r="P2299" s="1"/>
  <c r="R2300"/>
  <c r="Q2300"/>
  <c r="L2300"/>
  <c r="M2300" s="1"/>
  <c r="N2300" s="1"/>
  <c r="P2300" s="1"/>
  <c r="O2301"/>
  <c r="J2302"/>
  <c r="K2301"/>
  <c r="Q2301" l="1"/>
  <c r="L2301"/>
  <c r="M2301" s="1"/>
  <c r="O2302"/>
  <c r="R2301"/>
  <c r="J2303"/>
  <c r="K2302"/>
  <c r="N2301" l="1"/>
  <c r="P2301" s="1"/>
  <c r="J2304"/>
  <c r="K2303"/>
  <c r="R2302"/>
  <c r="O2303"/>
  <c r="L2302"/>
  <c r="M2302" s="1"/>
  <c r="N2302" s="1"/>
  <c r="P2302" s="1"/>
  <c r="Q2302"/>
  <c r="O2304" l="1"/>
  <c r="Q2303"/>
  <c r="L2303"/>
  <c r="M2303" s="1"/>
  <c r="K2304"/>
  <c r="J2305"/>
  <c r="R2303"/>
  <c r="N2303" l="1"/>
  <c r="P2303" s="1"/>
  <c r="R2304"/>
  <c r="K2305"/>
  <c r="J2306"/>
  <c r="Q2304"/>
  <c r="L2304"/>
  <c r="M2304" s="1"/>
  <c r="N2304" s="1"/>
  <c r="P2304" s="1"/>
  <c r="O2305"/>
  <c r="R2305" l="1"/>
  <c r="J2307"/>
  <c r="K2306"/>
  <c r="O2306"/>
  <c r="Q2305"/>
  <c r="L2305"/>
  <c r="M2305" s="1"/>
  <c r="N2305" s="1"/>
  <c r="P2305" s="1"/>
  <c r="L2306" l="1"/>
  <c r="M2306" s="1"/>
  <c r="N2306" s="1"/>
  <c r="P2306" s="1"/>
  <c r="O2307"/>
  <c r="Q2306"/>
  <c r="R2306"/>
  <c r="J2308"/>
  <c r="K2307"/>
  <c r="R2307" l="1"/>
  <c r="J2309"/>
  <c r="K2308"/>
  <c r="L2307"/>
  <c r="M2307" s="1"/>
  <c r="N2307" s="1"/>
  <c r="P2307" s="1"/>
  <c r="O2308"/>
  <c r="Q2307"/>
  <c r="L2308" l="1"/>
  <c r="M2308" s="1"/>
  <c r="N2308" s="1"/>
  <c r="P2308" s="1"/>
  <c r="O2309"/>
  <c r="Q2308"/>
  <c r="K2309"/>
  <c r="J2310"/>
  <c r="R2308"/>
  <c r="R2309" l="1"/>
  <c r="K2310"/>
  <c r="J2311"/>
  <c r="O2310"/>
  <c r="Q2309"/>
  <c r="L2309"/>
  <c r="M2309" s="1"/>
  <c r="N2309" s="1"/>
  <c r="P2309" s="1"/>
  <c r="L2310" l="1"/>
  <c r="M2310" s="1"/>
  <c r="N2310" s="1"/>
  <c r="P2310" s="1"/>
  <c r="O2311"/>
  <c r="Q2310"/>
  <c r="R2310"/>
  <c r="J2312"/>
  <c r="K2311"/>
  <c r="R2311" l="1"/>
  <c r="J2313"/>
  <c r="K2312"/>
  <c r="L2311"/>
  <c r="M2311" s="1"/>
  <c r="N2311" s="1"/>
  <c r="P2311" s="1"/>
  <c r="O2312"/>
  <c r="Q2311"/>
  <c r="J2314" l="1"/>
  <c r="K2313"/>
  <c r="L2312"/>
  <c r="M2312" s="1"/>
  <c r="N2312" s="1"/>
  <c r="P2312" s="1"/>
  <c r="O2313"/>
  <c r="Q2312"/>
  <c r="R2312"/>
  <c r="K2314" l="1"/>
  <c r="J2315"/>
  <c r="L2313"/>
  <c r="M2313" s="1"/>
  <c r="N2313" s="1"/>
  <c r="P2313" s="1"/>
  <c r="O2314"/>
  <c r="Q2313"/>
  <c r="R2313"/>
  <c r="O2315" l="1"/>
  <c r="Q2314"/>
  <c r="L2314"/>
  <c r="M2314" s="1"/>
  <c r="N2314" s="1"/>
  <c r="P2314" s="1"/>
  <c r="J2316"/>
  <c r="K2315"/>
  <c r="R2314"/>
  <c r="Q2315" l="1"/>
  <c r="O2316"/>
  <c r="L2315"/>
  <c r="M2315" s="1"/>
  <c r="N2315" s="1"/>
  <c r="P2315" s="1"/>
  <c r="J2317"/>
  <c r="K2316"/>
  <c r="R2315"/>
  <c r="Q2316" l="1"/>
  <c r="L2316"/>
  <c r="M2316" s="1"/>
  <c r="N2316" s="1"/>
  <c r="P2316" s="1"/>
  <c r="O2317"/>
  <c r="R2316"/>
  <c r="J2318"/>
  <c r="K2317"/>
  <c r="J2319" l="1"/>
  <c r="K2318"/>
  <c r="R2317"/>
  <c r="O2318"/>
  <c r="Q2317"/>
  <c r="L2317"/>
  <c r="M2317" s="1"/>
  <c r="N2317" s="1"/>
  <c r="P2317" s="1"/>
  <c r="O2319" l="1"/>
  <c r="Q2318"/>
  <c r="L2318"/>
  <c r="M2318" s="1"/>
  <c r="N2318" s="1"/>
  <c r="P2318" s="1"/>
  <c r="J2320"/>
  <c r="K2319"/>
  <c r="R2318"/>
  <c r="L2319" l="1"/>
  <c r="M2319" s="1"/>
  <c r="N2319" s="1"/>
  <c r="P2319" s="1"/>
  <c r="O2320"/>
  <c r="Q2319"/>
  <c r="J2321"/>
  <c r="K2320"/>
  <c r="R2319"/>
  <c r="R2320" l="1"/>
  <c r="Q2320"/>
  <c r="L2320"/>
  <c r="M2320" s="1"/>
  <c r="N2320" s="1"/>
  <c r="P2320" s="1"/>
  <c r="O2321"/>
  <c r="J2322"/>
  <c r="K2321"/>
  <c r="O2322" l="1"/>
  <c r="Q2321"/>
  <c r="L2321"/>
  <c r="M2321" s="1"/>
  <c r="N2321" s="1"/>
  <c r="P2321" s="1"/>
  <c r="R2321"/>
  <c r="K2322"/>
  <c r="J2323"/>
  <c r="J2324" l="1"/>
  <c r="K2323"/>
  <c r="Q2322"/>
  <c r="L2322"/>
  <c r="M2322" s="1"/>
  <c r="N2322" s="1"/>
  <c r="P2322" s="1"/>
  <c r="O2323"/>
  <c r="R2322"/>
  <c r="R2323" l="1"/>
  <c r="Q2323"/>
  <c r="L2323"/>
  <c r="M2323" s="1"/>
  <c r="N2323" s="1"/>
  <c r="P2323" s="1"/>
  <c r="O2324"/>
  <c r="J2325"/>
  <c r="K2324"/>
  <c r="L2324" l="1"/>
  <c r="M2324" s="1"/>
  <c r="N2324" s="1"/>
  <c r="P2324" s="1"/>
  <c r="O2325"/>
  <c r="Q2324"/>
  <c r="R2324"/>
  <c r="J2326"/>
  <c r="K2325"/>
  <c r="R2325" l="1"/>
  <c r="K2326"/>
  <c r="J2327"/>
  <c r="O2326"/>
  <c r="L2325"/>
  <c r="M2325" s="1"/>
  <c r="Q2325"/>
  <c r="N2325" l="1"/>
  <c r="P2325" s="1"/>
  <c r="J2328"/>
  <c r="K2327"/>
  <c r="O2327"/>
  <c r="Q2326"/>
  <c r="L2326"/>
  <c r="M2326" s="1"/>
  <c r="N2326" s="1"/>
  <c r="P2326" s="1"/>
  <c r="R2326"/>
  <c r="L2327" l="1"/>
  <c r="M2327" s="1"/>
  <c r="O2328"/>
  <c r="Q2327"/>
  <c r="J2329"/>
  <c r="K2328"/>
  <c r="R2327"/>
  <c r="N2327" l="1"/>
  <c r="P2327" s="1"/>
  <c r="R2328"/>
  <c r="Q2328"/>
  <c r="L2328"/>
  <c r="M2328" s="1"/>
  <c r="N2328" s="1"/>
  <c r="P2328" s="1"/>
  <c r="O2329"/>
  <c r="J2330"/>
  <c r="K2329"/>
  <c r="R2329" l="1"/>
  <c r="Q2329"/>
  <c r="L2329"/>
  <c r="M2329" s="1"/>
  <c r="O2330"/>
  <c r="K2330"/>
  <c r="J2331"/>
  <c r="N2329" l="1"/>
  <c r="P2329" s="1"/>
  <c r="O2331"/>
  <c r="Q2330"/>
  <c r="L2330"/>
  <c r="M2330" s="1"/>
  <c r="N2330" s="1"/>
  <c r="P2330" s="1"/>
  <c r="J2332"/>
  <c r="K2331"/>
  <c r="R2330"/>
  <c r="R2331" l="1"/>
  <c r="O2332"/>
  <c r="Q2331"/>
  <c r="L2331"/>
  <c r="M2331" s="1"/>
  <c r="J2333"/>
  <c r="K2332"/>
  <c r="N2331" l="1"/>
  <c r="P2331" s="1"/>
  <c r="R2332"/>
  <c r="L2332"/>
  <c r="M2332" s="1"/>
  <c r="N2332" s="1"/>
  <c r="P2332" s="1"/>
  <c r="O2333"/>
  <c r="Q2332"/>
  <c r="J2334"/>
  <c r="K2333"/>
  <c r="R2333" l="1"/>
  <c r="O2334"/>
  <c r="Q2333"/>
  <c r="L2333"/>
  <c r="M2333" s="1"/>
  <c r="K2334"/>
  <c r="J2335"/>
  <c r="N2333" l="1"/>
  <c r="P2333" s="1"/>
  <c r="R2334"/>
  <c r="Q2334"/>
  <c r="O2335"/>
  <c r="L2334"/>
  <c r="M2334" s="1"/>
  <c r="N2334" s="1"/>
  <c r="P2334" s="1"/>
  <c r="J2336"/>
  <c r="K2335"/>
  <c r="J2337" l="1"/>
  <c r="K2336"/>
  <c r="R2335"/>
  <c r="L2335"/>
  <c r="M2335" s="1"/>
  <c r="N2335" s="1"/>
  <c r="P2335" s="1"/>
  <c r="O2336"/>
  <c r="Q2335"/>
  <c r="R2336" l="1"/>
  <c r="Q2336"/>
  <c r="L2336"/>
  <c r="M2336" s="1"/>
  <c r="N2336" s="1"/>
  <c r="P2336" s="1"/>
  <c r="O2337"/>
  <c r="J2338"/>
  <c r="K2337"/>
  <c r="O2338" l="1"/>
  <c r="Q2337"/>
  <c r="L2337"/>
  <c r="M2337" s="1"/>
  <c r="N2337" s="1"/>
  <c r="P2337" s="1"/>
  <c r="R2337"/>
  <c r="J2339"/>
  <c r="K2338"/>
  <c r="R2338" l="1"/>
  <c r="J2340"/>
  <c r="K2339"/>
  <c r="O2339"/>
  <c r="Q2338"/>
  <c r="L2338"/>
  <c r="M2338" s="1"/>
  <c r="N2338" s="1"/>
  <c r="P2338" s="1"/>
  <c r="L2339" l="1"/>
  <c r="M2339" s="1"/>
  <c r="N2339" s="1"/>
  <c r="P2339" s="1"/>
  <c r="O2340"/>
  <c r="Q2339"/>
  <c r="J2341"/>
  <c r="K2340"/>
  <c r="R2339"/>
  <c r="R2340" l="1"/>
  <c r="L2340"/>
  <c r="M2340" s="1"/>
  <c r="N2340" s="1"/>
  <c r="P2340" s="1"/>
  <c r="O2341"/>
  <c r="Q2340"/>
  <c r="J2342"/>
  <c r="K2341"/>
  <c r="R2341" l="1"/>
  <c r="K2342"/>
  <c r="J2343"/>
  <c r="O2342"/>
  <c r="Q2341"/>
  <c r="L2341"/>
  <c r="M2341" s="1"/>
  <c r="N2341" s="1"/>
  <c r="P2341" s="1"/>
  <c r="O2343" l="1"/>
  <c r="Q2342"/>
  <c r="L2342"/>
  <c r="M2342" s="1"/>
  <c r="N2342" s="1"/>
  <c r="P2342" s="1"/>
  <c r="J2344"/>
  <c r="K2343"/>
  <c r="R2342"/>
  <c r="R2343" l="1"/>
  <c r="L2343"/>
  <c r="M2343" s="1"/>
  <c r="N2343" s="1"/>
  <c r="P2343" s="1"/>
  <c r="Q2343"/>
  <c r="O2344"/>
  <c r="J2345"/>
  <c r="K2344"/>
  <c r="R2344" l="1"/>
  <c r="Q2344"/>
  <c r="L2344"/>
  <c r="M2344" s="1"/>
  <c r="N2344" s="1"/>
  <c r="P2344" s="1"/>
  <c r="O2345"/>
  <c r="J2346"/>
  <c r="K2345"/>
  <c r="K2346" l="1"/>
  <c r="J2347"/>
  <c r="L2345"/>
  <c r="M2345" s="1"/>
  <c r="N2345" s="1"/>
  <c r="P2345" s="1"/>
  <c r="O2346"/>
  <c r="Q2345"/>
  <c r="R2345"/>
  <c r="K2347" l="1"/>
  <c r="J2348"/>
  <c r="O2347"/>
  <c r="Q2346"/>
  <c r="L2346"/>
  <c r="M2346" s="1"/>
  <c r="N2346" s="1"/>
  <c r="P2346" s="1"/>
  <c r="R2346"/>
  <c r="J2349" l="1"/>
  <c r="K2348"/>
  <c r="Q2347"/>
  <c r="L2347"/>
  <c r="M2347" s="1"/>
  <c r="N2347" s="1"/>
  <c r="P2347" s="1"/>
  <c r="O2348"/>
  <c r="R2347"/>
  <c r="R2348" l="1"/>
  <c r="Q2348"/>
  <c r="L2348"/>
  <c r="M2348" s="1"/>
  <c r="N2348" s="1"/>
  <c r="P2348" s="1"/>
  <c r="O2349"/>
  <c r="K2349"/>
  <c r="J2350"/>
  <c r="R2349" l="1"/>
  <c r="J2351"/>
  <c r="K2350"/>
  <c r="O2350"/>
  <c r="Q2349"/>
  <c r="L2349"/>
  <c r="M2349" s="1"/>
  <c r="N2349" s="1"/>
  <c r="P2349" s="1"/>
  <c r="O2351" l="1"/>
  <c r="Q2350"/>
  <c r="L2350"/>
  <c r="M2350" s="1"/>
  <c r="N2350" s="1"/>
  <c r="P2350" s="1"/>
  <c r="R2350"/>
  <c r="J2352"/>
  <c r="K2351"/>
  <c r="R2351" l="1"/>
  <c r="J2353"/>
  <c r="K2352"/>
  <c r="L2351"/>
  <c r="M2351" s="1"/>
  <c r="N2351" s="1"/>
  <c r="P2351" s="1"/>
  <c r="Q2351"/>
  <c r="O2352"/>
  <c r="R2352" l="1"/>
  <c r="K2353"/>
  <c r="J2354"/>
  <c r="L2352"/>
  <c r="M2352" s="1"/>
  <c r="N2352" s="1"/>
  <c r="P2352" s="1"/>
  <c r="O2353"/>
  <c r="Q2352"/>
  <c r="O2354" l="1"/>
  <c r="Q2353"/>
  <c r="L2353"/>
  <c r="M2353" s="1"/>
  <c r="N2353" s="1"/>
  <c r="P2353" s="1"/>
  <c r="K2354"/>
  <c r="J2355"/>
  <c r="R2353"/>
  <c r="R2354" l="1"/>
  <c r="J2356"/>
  <c r="K2355"/>
  <c r="O2355"/>
  <c r="Q2354"/>
  <c r="L2354"/>
  <c r="M2354" s="1"/>
  <c r="N2354" s="1"/>
  <c r="P2354" s="1"/>
  <c r="R2355" l="1"/>
  <c r="J2357"/>
  <c r="K2356"/>
  <c r="O2356"/>
  <c r="Q2355"/>
  <c r="L2355"/>
  <c r="M2355" s="1"/>
  <c r="N2355" s="1"/>
  <c r="P2355" s="1"/>
  <c r="R2356" l="1"/>
  <c r="J2358"/>
  <c r="K2357"/>
  <c r="Q2356"/>
  <c r="L2356"/>
  <c r="M2356" s="1"/>
  <c r="O2357"/>
  <c r="N2356" l="1"/>
  <c r="P2356" s="1"/>
  <c r="R2357"/>
  <c r="Q2357"/>
  <c r="L2357"/>
  <c r="M2357" s="1"/>
  <c r="N2357" s="1"/>
  <c r="P2357" s="1"/>
  <c r="O2358"/>
  <c r="K2358"/>
  <c r="J2359"/>
  <c r="R2358" l="1"/>
  <c r="J2360"/>
  <c r="K2359"/>
  <c r="O2359"/>
  <c r="Q2358"/>
  <c r="L2358"/>
  <c r="M2358" s="1"/>
  <c r="N2358" l="1"/>
  <c r="P2358" s="1"/>
  <c r="R2359"/>
  <c r="K2360"/>
  <c r="J2361"/>
  <c r="O2360"/>
  <c r="Q2359"/>
  <c r="L2359"/>
  <c r="M2359" s="1"/>
  <c r="N2359" s="1"/>
  <c r="P2359" s="1"/>
  <c r="J2362" l="1"/>
  <c r="K2361"/>
  <c r="L2360"/>
  <c r="M2360" s="1"/>
  <c r="O2361"/>
  <c r="Q2360"/>
  <c r="R2360"/>
  <c r="N2360" l="1"/>
  <c r="P2360" s="1"/>
  <c r="Q2361"/>
  <c r="L2361"/>
  <c r="M2361" s="1"/>
  <c r="N2361" s="1"/>
  <c r="P2361" s="1"/>
  <c r="O2362"/>
  <c r="K2362"/>
  <c r="J2363"/>
  <c r="R2361"/>
  <c r="R2362" l="1"/>
  <c r="K2363"/>
  <c r="J2364"/>
  <c r="O2363"/>
  <c r="Q2362"/>
  <c r="L2362"/>
  <c r="M2362" s="1"/>
  <c r="N2362" l="1"/>
  <c r="P2362" s="1"/>
  <c r="J2365"/>
  <c r="K2364"/>
  <c r="O2364"/>
  <c r="Q2363"/>
  <c r="L2363"/>
  <c r="M2363" s="1"/>
  <c r="N2363" s="1"/>
  <c r="P2363" s="1"/>
  <c r="R2363"/>
  <c r="Q2364" l="1"/>
  <c r="L2364"/>
  <c r="M2364" s="1"/>
  <c r="O2365"/>
  <c r="R2364"/>
  <c r="J2366"/>
  <c r="K2365"/>
  <c r="N2364" l="1"/>
  <c r="P2364" s="1"/>
  <c r="R2365"/>
  <c r="K2366"/>
  <c r="J2367"/>
  <c r="O2366"/>
  <c r="Q2365"/>
  <c r="L2365"/>
  <c r="M2365" s="1"/>
  <c r="N2365" s="1"/>
  <c r="P2365" s="1"/>
  <c r="O2367" l="1"/>
  <c r="Q2366"/>
  <c r="L2366"/>
  <c r="M2366" s="1"/>
  <c r="N2366" s="1"/>
  <c r="P2366" s="1"/>
  <c r="J2368"/>
  <c r="K2367"/>
  <c r="R2366"/>
  <c r="L2367" l="1"/>
  <c r="M2367" s="1"/>
  <c r="N2367" s="1"/>
  <c r="P2367" s="1"/>
  <c r="O2368"/>
  <c r="Q2367"/>
  <c r="J2369"/>
  <c r="K2368"/>
  <c r="R2367"/>
  <c r="R2368" l="1"/>
  <c r="Q2368"/>
  <c r="L2368"/>
  <c r="M2368" s="1"/>
  <c r="N2368" s="1"/>
  <c r="P2368" s="1"/>
  <c r="O2369"/>
  <c r="K2369"/>
  <c r="J2370"/>
  <c r="L2369" l="1"/>
  <c r="M2369" s="1"/>
  <c r="N2369" s="1"/>
  <c r="P2369" s="1"/>
  <c r="O2370"/>
  <c r="Q2369"/>
  <c r="K2370"/>
  <c r="J2371"/>
  <c r="R2369"/>
  <c r="R2370" l="1"/>
  <c r="K2371"/>
  <c r="J2372"/>
  <c r="O2371"/>
  <c r="Q2370"/>
  <c r="L2370"/>
  <c r="M2370" s="1"/>
  <c r="N2370" s="1"/>
  <c r="P2370" s="1"/>
  <c r="R2371" l="1"/>
  <c r="Q2371"/>
  <c r="L2371"/>
  <c r="M2371" s="1"/>
  <c r="N2371" s="1"/>
  <c r="P2371" s="1"/>
  <c r="O2372"/>
  <c r="J2373"/>
  <c r="K2372"/>
  <c r="J2374" l="1"/>
  <c r="K2373"/>
  <c r="L2372"/>
  <c r="M2372" s="1"/>
  <c r="N2372" s="1"/>
  <c r="P2372" s="1"/>
  <c r="O2373"/>
  <c r="Q2372"/>
  <c r="R2372"/>
  <c r="O2374" l="1"/>
  <c r="Q2373"/>
  <c r="L2373"/>
  <c r="M2373" s="1"/>
  <c r="N2373" s="1"/>
  <c r="P2373" s="1"/>
  <c r="K2374"/>
  <c r="J2375"/>
  <c r="R2373"/>
  <c r="R2374" l="1"/>
  <c r="J2376"/>
  <c r="K2375"/>
  <c r="O2375"/>
  <c r="Q2374"/>
  <c r="L2374"/>
  <c r="M2374" s="1"/>
  <c r="N2374" s="1"/>
  <c r="P2374" s="1"/>
  <c r="L2375" l="1"/>
  <c r="M2375" s="1"/>
  <c r="N2375" s="1"/>
  <c r="P2375" s="1"/>
  <c r="O2376"/>
  <c r="Q2375"/>
  <c r="R2375"/>
  <c r="K2376"/>
  <c r="J2377"/>
  <c r="R2376" l="1"/>
  <c r="L2376"/>
  <c r="M2376" s="1"/>
  <c r="N2376" s="1"/>
  <c r="P2376" s="1"/>
  <c r="O2377"/>
  <c r="Q2376"/>
  <c r="K2377"/>
  <c r="J2378"/>
  <c r="O2378" l="1"/>
  <c r="Q2377"/>
  <c r="L2377"/>
  <c r="M2377" s="1"/>
  <c r="N2377" s="1"/>
  <c r="P2377" s="1"/>
  <c r="R2377"/>
  <c r="K2378"/>
  <c r="J2379"/>
  <c r="O2379" l="1"/>
  <c r="Q2378"/>
  <c r="L2378"/>
  <c r="M2378" s="1"/>
  <c r="N2378" s="1"/>
  <c r="P2378" s="1"/>
  <c r="J2380"/>
  <c r="K2379"/>
  <c r="R2378"/>
  <c r="R2379" l="1"/>
  <c r="O2380"/>
  <c r="Q2379"/>
  <c r="L2379"/>
  <c r="M2379" s="1"/>
  <c r="N2379" s="1"/>
  <c r="P2379" s="1"/>
  <c r="J2381"/>
  <c r="K2380"/>
  <c r="R2380" l="1"/>
  <c r="Q2380"/>
  <c r="L2380"/>
  <c r="M2380" s="1"/>
  <c r="N2380" s="1"/>
  <c r="P2380" s="1"/>
  <c r="O2381"/>
  <c r="J2382"/>
  <c r="K2381"/>
  <c r="R2381" l="1"/>
  <c r="L2381"/>
  <c r="M2381" s="1"/>
  <c r="N2381" s="1"/>
  <c r="P2381" s="1"/>
  <c r="O2382"/>
  <c r="Q2381"/>
  <c r="K2382"/>
  <c r="J2383"/>
  <c r="O2383" l="1"/>
  <c r="L2382"/>
  <c r="M2382" s="1"/>
  <c r="N2382" s="1"/>
  <c r="P2382" s="1"/>
  <c r="Q2382"/>
  <c r="R2382"/>
  <c r="J2384"/>
  <c r="K2383"/>
  <c r="R2383" l="1"/>
  <c r="J2385"/>
  <c r="K2384"/>
  <c r="Q2383"/>
  <c r="L2383"/>
  <c r="M2383" s="1"/>
  <c r="N2383" s="1"/>
  <c r="P2383" s="1"/>
  <c r="O2384"/>
  <c r="R2384" l="1"/>
  <c r="Q2384"/>
  <c r="L2384"/>
  <c r="M2384" s="1"/>
  <c r="N2384" s="1"/>
  <c r="P2384" s="1"/>
  <c r="O2385"/>
  <c r="J2386"/>
  <c r="K2385"/>
  <c r="O2386" l="1"/>
  <c r="Q2385"/>
  <c r="L2385"/>
  <c r="M2385" s="1"/>
  <c r="N2385" s="1"/>
  <c r="P2385" s="1"/>
  <c r="R2385"/>
  <c r="J2387"/>
  <c r="K2386"/>
  <c r="R2386" l="1"/>
  <c r="J2388"/>
  <c r="K2387"/>
  <c r="O2387"/>
  <c r="Q2386"/>
  <c r="L2386"/>
  <c r="M2386" s="1"/>
  <c r="N2386" l="1"/>
  <c r="P2386" s="1"/>
  <c r="O2388"/>
  <c r="Q2387"/>
  <c r="L2387"/>
  <c r="M2387" s="1"/>
  <c r="N2387" s="1"/>
  <c r="P2387" s="1"/>
  <c r="R2387"/>
  <c r="J2389"/>
  <c r="K2388"/>
  <c r="R2388" l="1"/>
  <c r="K2389"/>
  <c r="J2390"/>
  <c r="Q2388"/>
  <c r="L2388"/>
  <c r="M2388" s="1"/>
  <c r="O2389"/>
  <c r="N2388" l="1"/>
  <c r="P2388" s="1"/>
  <c r="R2389"/>
  <c r="K2390"/>
  <c r="J2391"/>
  <c r="L2389"/>
  <c r="M2389" s="1"/>
  <c r="N2389" s="1"/>
  <c r="P2389" s="1"/>
  <c r="Q2389"/>
  <c r="O2390"/>
  <c r="R2390" l="1"/>
  <c r="J2392"/>
  <c r="K2391"/>
  <c r="L2390"/>
  <c r="M2390" s="1"/>
  <c r="O2391"/>
  <c r="Q2390"/>
  <c r="N2390" l="1"/>
  <c r="P2390" s="1"/>
  <c r="J2393"/>
  <c r="K2392"/>
  <c r="L2391"/>
  <c r="M2391" s="1"/>
  <c r="N2391" s="1"/>
  <c r="P2391" s="1"/>
  <c r="O2392"/>
  <c r="Q2391"/>
  <c r="R2391"/>
  <c r="L2392" l="1"/>
  <c r="M2392" s="1"/>
  <c r="Q2392"/>
  <c r="O2393"/>
  <c r="J2394"/>
  <c r="K2393"/>
  <c r="R2392"/>
  <c r="N2392" l="1"/>
  <c r="P2392" s="1"/>
  <c r="R2393"/>
  <c r="Q2393"/>
  <c r="L2393"/>
  <c r="M2393" s="1"/>
  <c r="N2393" s="1"/>
  <c r="P2393" s="1"/>
  <c r="O2394"/>
  <c r="K2394"/>
  <c r="J2395"/>
  <c r="O2395" l="1"/>
  <c r="Q2394"/>
  <c r="L2394"/>
  <c r="M2394" s="1"/>
  <c r="K2395"/>
  <c r="J2396"/>
  <c r="R2394"/>
  <c r="N2394" l="1"/>
  <c r="P2394" s="1"/>
  <c r="R2395"/>
  <c r="J2397"/>
  <c r="K2396"/>
  <c r="Q2395"/>
  <c r="L2395"/>
  <c r="M2395" s="1"/>
  <c r="N2395" s="1"/>
  <c r="P2395" s="1"/>
  <c r="O2396"/>
  <c r="R2396" l="1"/>
  <c r="J2398"/>
  <c r="K2397"/>
  <c r="Q2396"/>
  <c r="L2396"/>
  <c r="M2396" s="1"/>
  <c r="N2396" s="1"/>
  <c r="P2396" s="1"/>
  <c r="O2397"/>
  <c r="R2397" l="1"/>
  <c r="O2398"/>
  <c r="Q2397"/>
  <c r="L2397"/>
  <c r="M2397" s="1"/>
  <c r="N2397" s="1"/>
  <c r="P2397" s="1"/>
  <c r="J2399"/>
  <c r="K2398"/>
  <c r="R2398" l="1"/>
  <c r="O2399"/>
  <c r="Q2398"/>
  <c r="L2398"/>
  <c r="M2398" s="1"/>
  <c r="N2398" s="1"/>
  <c r="P2398" s="1"/>
  <c r="K2399"/>
  <c r="J2400"/>
  <c r="R2399" l="1"/>
  <c r="J2401"/>
  <c r="K2400"/>
  <c r="O2400"/>
  <c r="Q2399"/>
  <c r="L2399"/>
  <c r="M2399" s="1"/>
  <c r="N2399" s="1"/>
  <c r="P2399" s="1"/>
  <c r="Q2400" l="1"/>
  <c r="L2400"/>
  <c r="M2400" s="1"/>
  <c r="N2400" s="1"/>
  <c r="P2400" s="1"/>
  <c r="O2401"/>
  <c r="K2401"/>
  <c r="J2402"/>
  <c r="R2400"/>
  <c r="R2401" l="1"/>
  <c r="K2402"/>
  <c r="J2403"/>
  <c r="Q2401"/>
  <c r="L2401"/>
  <c r="M2401" s="1"/>
  <c r="N2401" s="1"/>
  <c r="P2401" s="1"/>
  <c r="O2402"/>
  <c r="R2402" l="1"/>
  <c r="K2403"/>
  <c r="J2404"/>
  <c r="O2403"/>
  <c r="Q2402"/>
  <c r="L2402"/>
  <c r="M2402" s="1"/>
  <c r="N2402" s="1"/>
  <c r="P2402" s="1"/>
  <c r="Q2403" l="1"/>
  <c r="L2403"/>
  <c r="M2403" s="1"/>
  <c r="N2403" s="1"/>
  <c r="P2403" s="1"/>
  <c r="O2404"/>
  <c r="R2403"/>
  <c r="J2405"/>
  <c r="K2404"/>
  <c r="J2406" l="1"/>
  <c r="K2405"/>
  <c r="R2404"/>
  <c r="Q2404"/>
  <c r="L2404"/>
  <c r="M2404" s="1"/>
  <c r="N2404" s="1"/>
  <c r="P2404" s="1"/>
  <c r="O2405"/>
  <c r="O2406" l="1"/>
  <c r="Q2405"/>
  <c r="L2405"/>
  <c r="M2405" s="1"/>
  <c r="N2405" s="1"/>
  <c r="P2405" s="1"/>
  <c r="K2406"/>
  <c r="J2407"/>
  <c r="R2405"/>
  <c r="R2406" l="1"/>
  <c r="J2408"/>
  <c r="K2407"/>
  <c r="O2407"/>
  <c r="Q2406"/>
  <c r="L2406"/>
  <c r="M2406" s="1"/>
  <c r="N2406" s="1"/>
  <c r="P2406" s="1"/>
  <c r="O2408" l="1"/>
  <c r="L2407"/>
  <c r="M2407" s="1"/>
  <c r="N2407" s="1"/>
  <c r="P2407" s="1"/>
  <c r="Q2407"/>
  <c r="R2407"/>
  <c r="J2409"/>
  <c r="K2408"/>
  <c r="R2408" l="1"/>
  <c r="K2409"/>
  <c r="J2410"/>
  <c r="L2408"/>
  <c r="M2408" s="1"/>
  <c r="N2408" s="1"/>
  <c r="P2408" s="1"/>
  <c r="O2409"/>
  <c r="Q2408"/>
  <c r="K2410" l="1"/>
  <c r="J2411"/>
  <c r="O2410"/>
  <c r="L2409"/>
  <c r="M2409" s="1"/>
  <c r="N2409" s="1"/>
  <c r="P2409" s="1"/>
  <c r="Q2409"/>
  <c r="R2409"/>
  <c r="K2411" l="1"/>
  <c r="J2412"/>
  <c r="O2411"/>
  <c r="Q2410"/>
  <c r="L2410"/>
  <c r="M2410" s="1"/>
  <c r="N2410" s="1"/>
  <c r="P2410" s="1"/>
  <c r="R2410"/>
  <c r="J2413" l="1"/>
  <c r="K2412"/>
  <c r="O2412"/>
  <c r="Q2411"/>
  <c r="L2411"/>
  <c r="M2411" s="1"/>
  <c r="N2411" s="1"/>
  <c r="P2411" s="1"/>
  <c r="R2411"/>
  <c r="L2412" l="1"/>
  <c r="M2412" s="1"/>
  <c r="N2412" s="1"/>
  <c r="P2412" s="1"/>
  <c r="Q2412"/>
  <c r="O2413"/>
  <c r="R2412"/>
  <c r="K2413"/>
  <c r="J2414"/>
  <c r="O2414" l="1"/>
  <c r="Q2413"/>
  <c r="L2413"/>
  <c r="M2413" s="1"/>
  <c r="N2413" s="1"/>
  <c r="P2413" s="1"/>
  <c r="R2413"/>
  <c r="J2415"/>
  <c r="K2414"/>
  <c r="R2414" l="1"/>
  <c r="J2416"/>
  <c r="K2415"/>
  <c r="O2415"/>
  <c r="Q2414"/>
  <c r="L2414"/>
  <c r="M2414" s="1"/>
  <c r="N2414" s="1"/>
  <c r="P2414" s="1"/>
  <c r="J2417" l="1"/>
  <c r="K2416"/>
  <c r="R2415"/>
  <c r="O2416"/>
  <c r="Q2415"/>
  <c r="L2415"/>
  <c r="M2415" s="1"/>
  <c r="N2415" s="1"/>
  <c r="P2415" s="1"/>
  <c r="J2418" l="1"/>
  <c r="K2417"/>
  <c r="Q2416"/>
  <c r="L2416"/>
  <c r="M2416" s="1"/>
  <c r="N2416" s="1"/>
  <c r="P2416" s="1"/>
  <c r="O2417"/>
  <c r="R2416"/>
  <c r="R2417" l="1"/>
  <c r="K2418"/>
  <c r="J2419"/>
  <c r="L2417"/>
  <c r="M2417" s="1"/>
  <c r="O2418"/>
  <c r="Q2417"/>
  <c r="N2417" l="1"/>
  <c r="P2417" s="1"/>
  <c r="K2419"/>
  <c r="J2420"/>
  <c r="O2419"/>
  <c r="Q2418"/>
  <c r="L2418"/>
  <c r="M2418" s="1"/>
  <c r="N2418" s="1"/>
  <c r="P2418" s="1"/>
  <c r="R2418"/>
  <c r="J2421" l="1"/>
  <c r="K2420"/>
  <c r="R2419"/>
  <c r="Q2419"/>
  <c r="L2419"/>
  <c r="M2419" s="1"/>
  <c r="O2420"/>
  <c r="N2419" l="1"/>
  <c r="P2419" s="1"/>
  <c r="R2420"/>
  <c r="L2420"/>
  <c r="M2420" s="1"/>
  <c r="N2420" s="1"/>
  <c r="P2420" s="1"/>
  <c r="O2421"/>
  <c r="Q2420"/>
  <c r="J2422"/>
  <c r="K2421"/>
  <c r="R2421" l="1"/>
  <c r="O2422"/>
  <c r="Q2421"/>
  <c r="L2421"/>
  <c r="M2421" s="1"/>
  <c r="K2422"/>
  <c r="J2423"/>
  <c r="N2421" l="1"/>
  <c r="P2421" s="1"/>
  <c r="R2422"/>
  <c r="J2424"/>
  <c r="K2423"/>
  <c r="O2423"/>
  <c r="Q2422"/>
  <c r="L2422"/>
  <c r="M2422" s="1"/>
  <c r="N2422" s="1"/>
  <c r="P2422" s="1"/>
  <c r="J2425" l="1"/>
  <c r="K2424"/>
  <c r="L2423"/>
  <c r="M2423" s="1"/>
  <c r="O2424"/>
  <c r="Q2423"/>
  <c r="R2423"/>
  <c r="N2423" l="1"/>
  <c r="P2423" s="1"/>
  <c r="J2426"/>
  <c r="K2425"/>
  <c r="Q2424"/>
  <c r="L2424"/>
  <c r="M2424" s="1"/>
  <c r="N2424" s="1"/>
  <c r="P2424" s="1"/>
  <c r="O2425"/>
  <c r="R2424"/>
  <c r="R2425" l="1"/>
  <c r="O2426"/>
  <c r="L2425"/>
  <c r="M2425" s="1"/>
  <c r="Q2425"/>
  <c r="K2426"/>
  <c r="J2427"/>
  <c r="N2425" l="1"/>
  <c r="P2425" s="1"/>
  <c r="R2426"/>
  <c r="J2428"/>
  <c r="K2427"/>
  <c r="O2427"/>
  <c r="Q2426"/>
  <c r="L2426"/>
  <c r="M2426" s="1"/>
  <c r="N2426" s="1"/>
  <c r="P2426" s="1"/>
  <c r="L2427" l="1"/>
  <c r="M2427" s="1"/>
  <c r="N2427" s="1"/>
  <c r="P2427" s="1"/>
  <c r="O2428"/>
  <c r="Q2427"/>
  <c r="J2429"/>
  <c r="K2428"/>
  <c r="R2427"/>
  <c r="R2428" l="1"/>
  <c r="Q2428"/>
  <c r="L2428"/>
  <c r="M2428" s="1"/>
  <c r="N2428" s="1"/>
  <c r="P2428" s="1"/>
  <c r="O2429"/>
  <c r="J2430"/>
  <c r="K2429"/>
  <c r="K2430" l="1"/>
  <c r="J2431"/>
  <c r="O2430"/>
  <c r="L2429"/>
  <c r="M2429" s="1"/>
  <c r="N2429" s="1"/>
  <c r="P2429" s="1"/>
  <c r="Q2429"/>
  <c r="R2429"/>
  <c r="J2432" l="1"/>
  <c r="K2431"/>
  <c r="R2430"/>
  <c r="O2431"/>
  <c r="Q2430"/>
  <c r="L2430"/>
  <c r="M2430" s="1"/>
  <c r="N2430" s="1"/>
  <c r="P2430" s="1"/>
  <c r="L2431" l="1"/>
  <c r="M2431" s="1"/>
  <c r="N2431" s="1"/>
  <c r="P2431" s="1"/>
  <c r="O2432"/>
  <c r="Q2431"/>
  <c r="J2433"/>
  <c r="K2432"/>
  <c r="R2431"/>
  <c r="R2432" l="1"/>
  <c r="Q2432"/>
  <c r="L2432"/>
  <c r="M2432" s="1"/>
  <c r="N2432" s="1"/>
  <c r="P2432" s="1"/>
  <c r="O2433"/>
  <c r="J2434"/>
  <c r="K2433"/>
  <c r="L2433" l="1"/>
  <c r="M2433" s="1"/>
  <c r="N2433" s="1"/>
  <c r="P2433" s="1"/>
  <c r="O2434"/>
  <c r="Q2433"/>
  <c r="R2433"/>
  <c r="K2434"/>
  <c r="J2435"/>
  <c r="R2434" l="1"/>
  <c r="O2435"/>
  <c r="Q2434"/>
  <c r="L2434"/>
  <c r="M2434" s="1"/>
  <c r="N2434" s="1"/>
  <c r="P2434" s="1"/>
  <c r="J2436"/>
  <c r="K2435"/>
  <c r="R2435" l="1"/>
  <c r="J2437"/>
  <c r="K2436"/>
  <c r="L2435"/>
  <c r="M2435" s="1"/>
  <c r="N2435" s="1"/>
  <c r="P2435" s="1"/>
  <c r="O2436"/>
  <c r="Q2435"/>
  <c r="Q2436" l="1"/>
  <c r="L2436"/>
  <c r="M2436" s="1"/>
  <c r="N2436" s="1"/>
  <c r="P2436" s="1"/>
  <c r="O2437"/>
  <c r="J2438"/>
  <c r="K2437"/>
  <c r="R2436"/>
  <c r="R2437" l="1"/>
  <c r="Q2437"/>
  <c r="L2437"/>
  <c r="M2437" s="1"/>
  <c r="N2437" s="1"/>
  <c r="P2437" s="1"/>
  <c r="O2438"/>
  <c r="K2438"/>
  <c r="J2439"/>
  <c r="Q2438" l="1"/>
  <c r="L2438"/>
  <c r="M2438" s="1"/>
  <c r="N2438" s="1"/>
  <c r="P2438" s="1"/>
  <c r="O2439"/>
  <c r="J2440"/>
  <c r="K2439"/>
  <c r="R2438"/>
  <c r="R2439" l="1"/>
  <c r="O2440"/>
  <c r="Q2439"/>
  <c r="L2439"/>
  <c r="M2439" s="1"/>
  <c r="N2439" s="1"/>
  <c r="P2439" s="1"/>
  <c r="J2441"/>
  <c r="K2440"/>
  <c r="R2440" l="1"/>
  <c r="Q2440"/>
  <c r="L2440"/>
  <c r="M2440" s="1"/>
  <c r="N2440" s="1"/>
  <c r="P2440" s="1"/>
  <c r="O2441"/>
  <c r="K2441"/>
  <c r="J2442"/>
  <c r="Q2441" l="1"/>
  <c r="L2441"/>
  <c r="M2441" s="1"/>
  <c r="N2441" s="1"/>
  <c r="P2441" s="1"/>
  <c r="O2442"/>
  <c r="K2442"/>
  <c r="J2443"/>
  <c r="R2441"/>
  <c r="R2442" l="1"/>
  <c r="J2444"/>
  <c r="K2443"/>
  <c r="O2443"/>
  <c r="Q2442"/>
  <c r="L2442"/>
  <c r="M2442" s="1"/>
  <c r="N2442" s="1"/>
  <c r="P2442" s="1"/>
  <c r="L2443" l="1"/>
  <c r="M2443" s="1"/>
  <c r="N2443" s="1"/>
  <c r="P2443" s="1"/>
  <c r="O2444"/>
  <c r="Q2443"/>
  <c r="J2445"/>
  <c r="K2444"/>
  <c r="R2443"/>
  <c r="R2444" l="1"/>
  <c r="Q2444"/>
  <c r="L2444"/>
  <c r="M2444" s="1"/>
  <c r="N2444" s="1"/>
  <c r="P2444" s="1"/>
  <c r="O2445"/>
  <c r="K2445"/>
  <c r="J2446"/>
  <c r="R2445" l="1"/>
  <c r="K2446"/>
  <c r="J2447"/>
  <c r="L2445"/>
  <c r="M2445" s="1"/>
  <c r="N2445" s="1"/>
  <c r="P2445" s="1"/>
  <c r="O2446"/>
  <c r="Q2445"/>
  <c r="K2447" l="1"/>
  <c r="J2448"/>
  <c r="O2447"/>
  <c r="Q2446"/>
  <c r="L2446"/>
  <c r="M2446" s="1"/>
  <c r="N2446" s="1"/>
  <c r="P2446" s="1"/>
  <c r="R2446"/>
  <c r="J2449" l="1"/>
  <c r="K2448"/>
  <c r="O2448"/>
  <c r="Q2447"/>
  <c r="L2447"/>
  <c r="M2447" s="1"/>
  <c r="N2447" s="1"/>
  <c r="P2447" s="1"/>
  <c r="R2447"/>
  <c r="L2448" l="1"/>
  <c r="M2448" s="1"/>
  <c r="O2449"/>
  <c r="Q2448"/>
  <c r="R2448"/>
  <c r="J2450"/>
  <c r="K2449"/>
  <c r="N2448" l="1"/>
  <c r="P2448" s="1"/>
  <c r="R2449"/>
  <c r="K2450"/>
  <c r="J2451"/>
  <c r="O2450"/>
  <c r="Q2449"/>
  <c r="L2449"/>
  <c r="M2449" s="1"/>
  <c r="N2449" s="1"/>
  <c r="P2449" s="1"/>
  <c r="J2452" l="1"/>
  <c r="K2451"/>
  <c r="R2450"/>
  <c r="O2451"/>
  <c r="L2450"/>
  <c r="M2450" s="1"/>
  <c r="Q2450"/>
  <c r="N2450" l="1"/>
  <c r="P2450" s="1"/>
  <c r="K2452"/>
  <c r="J2453"/>
  <c r="L2451"/>
  <c r="M2451" s="1"/>
  <c r="N2451" s="1"/>
  <c r="P2451" s="1"/>
  <c r="O2452"/>
  <c r="Q2451"/>
  <c r="R2451"/>
  <c r="O2453" l="1"/>
  <c r="Q2452"/>
  <c r="L2452"/>
  <c r="M2452" s="1"/>
  <c r="J2454"/>
  <c r="K2453"/>
  <c r="R2452"/>
  <c r="N2452" l="1"/>
  <c r="P2452" s="1"/>
  <c r="O2454"/>
  <c r="Q2453"/>
  <c r="L2453"/>
  <c r="M2453" s="1"/>
  <c r="N2453" s="1"/>
  <c r="P2453" s="1"/>
  <c r="K2454"/>
  <c r="J2455"/>
  <c r="R2453"/>
  <c r="R2454" l="1"/>
  <c r="J2456"/>
  <c r="K2455"/>
  <c r="O2455"/>
  <c r="Q2454"/>
  <c r="L2454"/>
  <c r="M2454" s="1"/>
  <c r="N2454" l="1"/>
  <c r="P2454" s="1"/>
  <c r="R2455"/>
  <c r="J2457"/>
  <c r="K2456"/>
  <c r="L2455"/>
  <c r="M2455" s="1"/>
  <c r="N2455" s="1"/>
  <c r="P2455" s="1"/>
  <c r="O2456"/>
  <c r="Q2455"/>
  <c r="Q2456" l="1"/>
  <c r="L2456"/>
  <c r="M2456" s="1"/>
  <c r="O2457"/>
  <c r="K2457"/>
  <c r="J2458"/>
  <c r="R2456"/>
  <c r="N2456" l="1"/>
  <c r="P2456" s="1"/>
  <c r="R2457"/>
  <c r="K2458"/>
  <c r="J2459"/>
  <c r="O2458"/>
  <c r="Q2457"/>
  <c r="L2457"/>
  <c r="M2457" s="1"/>
  <c r="N2457" s="1"/>
  <c r="P2457" s="1"/>
  <c r="J2460" l="1"/>
  <c r="K2459"/>
  <c r="O2459"/>
  <c r="Q2458"/>
  <c r="L2458"/>
  <c r="M2458" s="1"/>
  <c r="N2458" s="1"/>
  <c r="P2458" s="1"/>
  <c r="R2458"/>
  <c r="L2459" l="1"/>
  <c r="M2459" s="1"/>
  <c r="N2459" s="1"/>
  <c r="P2459" s="1"/>
  <c r="O2460"/>
  <c r="Q2459"/>
  <c r="J2461"/>
  <c r="K2460"/>
  <c r="R2459"/>
  <c r="R2460" l="1"/>
  <c r="Q2460"/>
  <c r="L2460"/>
  <c r="M2460" s="1"/>
  <c r="N2460" s="1"/>
  <c r="P2460" s="1"/>
  <c r="O2461"/>
  <c r="K2461"/>
  <c r="J2462"/>
  <c r="R2461" l="1"/>
  <c r="K2462"/>
  <c r="J2463"/>
  <c r="Q2461"/>
  <c r="L2461"/>
  <c r="M2461" s="1"/>
  <c r="N2461" s="1"/>
  <c r="P2461" s="1"/>
  <c r="O2462"/>
  <c r="R2462" l="1"/>
  <c r="J2464"/>
  <c r="K2463"/>
  <c r="Q2462"/>
  <c r="L2462"/>
  <c r="M2462" s="1"/>
  <c r="N2462" s="1"/>
  <c r="P2462" s="1"/>
  <c r="O2463"/>
  <c r="R2463" l="1"/>
  <c r="J2465"/>
  <c r="K2464"/>
  <c r="L2463"/>
  <c r="M2463" s="1"/>
  <c r="N2463" s="1"/>
  <c r="P2463" s="1"/>
  <c r="O2464"/>
  <c r="Q2463"/>
  <c r="Q2464" l="1"/>
  <c r="L2464"/>
  <c r="M2464" s="1"/>
  <c r="N2464" s="1"/>
  <c r="P2464" s="1"/>
  <c r="O2465"/>
  <c r="J2466"/>
  <c r="K2465"/>
  <c r="R2464"/>
  <c r="R2465" l="1"/>
  <c r="L2465"/>
  <c r="M2465" s="1"/>
  <c r="N2465" s="1"/>
  <c r="P2465" s="1"/>
  <c r="O2466"/>
  <c r="Q2465"/>
  <c r="K2466"/>
  <c r="J2467"/>
  <c r="O2467" l="1"/>
  <c r="Q2466"/>
  <c r="L2466"/>
  <c r="M2466" s="1"/>
  <c r="N2466" s="1"/>
  <c r="P2466" s="1"/>
  <c r="R2466"/>
  <c r="K2467"/>
  <c r="J2468"/>
  <c r="Q2467" l="1"/>
  <c r="L2467"/>
  <c r="M2467" s="1"/>
  <c r="N2467" s="1"/>
  <c r="P2467" s="1"/>
  <c r="O2468"/>
  <c r="J2469"/>
  <c r="K2468"/>
  <c r="R2467"/>
  <c r="O2469" l="1"/>
  <c r="L2468"/>
  <c r="M2468" s="1"/>
  <c r="N2468" s="1"/>
  <c r="P2468" s="1"/>
  <c r="Q2468"/>
  <c r="R2468"/>
  <c r="J2470"/>
  <c r="K2469"/>
  <c r="R2469" l="1"/>
  <c r="K2470"/>
  <c r="J2471"/>
  <c r="O2470"/>
  <c r="Q2469"/>
  <c r="L2469"/>
  <c r="M2469" s="1"/>
  <c r="N2469" s="1"/>
  <c r="P2469" s="1"/>
  <c r="J2472" l="1"/>
  <c r="K2471"/>
  <c r="R2470"/>
  <c r="O2471"/>
  <c r="Q2470"/>
  <c r="L2470"/>
  <c r="M2470" s="1"/>
  <c r="N2470" s="1"/>
  <c r="P2470" s="1"/>
  <c r="O2472" l="1"/>
  <c r="Q2471"/>
  <c r="L2471"/>
  <c r="M2471" s="1"/>
  <c r="N2471" s="1"/>
  <c r="P2471" s="1"/>
  <c r="J2473"/>
  <c r="K2472"/>
  <c r="R2471"/>
  <c r="Q2472" l="1"/>
  <c r="L2472"/>
  <c r="M2472" s="1"/>
  <c r="N2472" s="1"/>
  <c r="P2472" s="1"/>
  <c r="O2473"/>
  <c r="J2474"/>
  <c r="K2473"/>
  <c r="R2472"/>
  <c r="O2474" l="1"/>
  <c r="Q2473"/>
  <c r="L2473"/>
  <c r="M2473" s="1"/>
  <c r="N2473" s="1"/>
  <c r="P2473" s="1"/>
  <c r="R2473"/>
  <c r="J2475"/>
  <c r="K2474"/>
  <c r="R2474" l="1"/>
  <c r="K2475"/>
  <c r="J2476"/>
  <c r="O2475"/>
  <c r="Q2474"/>
  <c r="L2474"/>
  <c r="M2474" s="1"/>
  <c r="N2474" s="1"/>
  <c r="P2474" s="1"/>
  <c r="L2475" l="1"/>
  <c r="M2475" s="1"/>
  <c r="N2475" s="1"/>
  <c r="P2475" s="1"/>
  <c r="O2476"/>
  <c r="Q2475"/>
  <c r="R2475"/>
  <c r="J2477"/>
  <c r="K2476"/>
  <c r="J2478" l="1"/>
  <c r="K2477"/>
  <c r="L2476"/>
  <c r="M2476" s="1"/>
  <c r="N2476" s="1"/>
  <c r="P2476" s="1"/>
  <c r="O2477"/>
  <c r="Q2476"/>
  <c r="R2476"/>
  <c r="J2479" l="1"/>
  <c r="K2478"/>
  <c r="O2478"/>
  <c r="Q2477"/>
  <c r="L2477"/>
  <c r="M2477" s="1"/>
  <c r="N2477" s="1"/>
  <c r="P2477" s="1"/>
  <c r="R2477"/>
  <c r="K2479" l="1"/>
  <c r="J2480"/>
  <c r="R2478"/>
  <c r="O2479"/>
  <c r="Q2478"/>
  <c r="L2478"/>
  <c r="M2478" s="1"/>
  <c r="N2478" l="1"/>
  <c r="P2478" s="1"/>
  <c r="J2481"/>
  <c r="K2480"/>
  <c r="O2480"/>
  <c r="Q2479"/>
  <c r="L2479"/>
  <c r="M2479" s="1"/>
  <c r="N2479" s="1"/>
  <c r="P2479" s="1"/>
  <c r="R2479"/>
  <c r="L2480" l="1"/>
  <c r="M2480" s="1"/>
  <c r="O2481"/>
  <c r="Q2480"/>
  <c r="R2480"/>
  <c r="J2482"/>
  <c r="K2481"/>
  <c r="N2480" l="1"/>
  <c r="P2480" s="1"/>
  <c r="R2481"/>
  <c r="K2482"/>
  <c r="J2483"/>
  <c r="O2482"/>
  <c r="Q2481"/>
  <c r="L2481"/>
  <c r="M2481" s="1"/>
  <c r="N2481" s="1"/>
  <c r="P2481" s="1"/>
  <c r="J2484" l="1"/>
  <c r="K2483"/>
  <c r="O2483"/>
  <c r="Q2482"/>
  <c r="L2482"/>
  <c r="M2482" s="1"/>
  <c r="R2482"/>
  <c r="N2482" l="1"/>
  <c r="P2482" s="1"/>
  <c r="O2484"/>
  <c r="Q2483"/>
  <c r="L2483"/>
  <c r="M2483" s="1"/>
  <c r="N2483" s="1"/>
  <c r="P2483" s="1"/>
  <c r="R2483"/>
  <c r="J2485"/>
  <c r="K2484"/>
  <c r="R2484" l="1"/>
  <c r="J2486"/>
  <c r="K2485"/>
  <c r="Q2484"/>
  <c r="L2484"/>
  <c r="M2484" s="1"/>
  <c r="O2485"/>
  <c r="N2484" l="1"/>
  <c r="P2484" s="1"/>
  <c r="R2485"/>
  <c r="L2485"/>
  <c r="M2485" s="1"/>
  <c r="N2485" s="1"/>
  <c r="P2485" s="1"/>
  <c r="O2486"/>
  <c r="Q2485"/>
  <c r="K2486"/>
  <c r="J2487"/>
  <c r="R2486" l="1"/>
  <c r="K2487"/>
  <c r="J2488"/>
  <c r="O2487"/>
  <c r="Q2486"/>
  <c r="L2486"/>
  <c r="M2486" s="1"/>
  <c r="N2486" l="1"/>
  <c r="P2486" s="1"/>
  <c r="R2487"/>
  <c r="O2488"/>
  <c r="Q2487"/>
  <c r="L2487"/>
  <c r="M2487" s="1"/>
  <c r="N2487" s="1"/>
  <c r="P2487" s="1"/>
  <c r="J2489"/>
  <c r="K2488"/>
  <c r="R2488" l="1"/>
  <c r="L2488"/>
  <c r="M2488" s="1"/>
  <c r="N2488" s="1"/>
  <c r="P2488" s="1"/>
  <c r="O2489"/>
  <c r="Q2488"/>
  <c r="J2490"/>
  <c r="K2489"/>
  <c r="O2490" l="1"/>
  <c r="Q2489"/>
  <c r="L2489"/>
  <c r="M2489" s="1"/>
  <c r="N2489" s="1"/>
  <c r="P2489" s="1"/>
  <c r="R2489"/>
  <c r="J2491"/>
  <c r="K2490"/>
  <c r="R2490" l="1"/>
  <c r="J2492"/>
  <c r="K2491"/>
  <c r="O2491"/>
  <c r="Q2490"/>
  <c r="L2490"/>
  <c r="M2490" s="1"/>
  <c r="N2490" s="1"/>
  <c r="P2490" s="1"/>
  <c r="Q2491" l="1"/>
  <c r="O2492"/>
  <c r="L2491"/>
  <c r="M2491" s="1"/>
  <c r="N2491" s="1"/>
  <c r="P2491" s="1"/>
  <c r="R2491"/>
  <c r="J2493"/>
  <c r="K2492"/>
  <c r="R2492" l="1"/>
  <c r="J2494"/>
  <c r="K2493"/>
  <c r="L2492"/>
  <c r="M2492" s="1"/>
  <c r="N2492" s="1"/>
  <c r="P2492" s="1"/>
  <c r="O2493"/>
  <c r="Q2492"/>
  <c r="K2494" l="1"/>
  <c r="J2495"/>
  <c r="O2494"/>
  <c r="Q2493"/>
  <c r="L2493"/>
  <c r="M2493" s="1"/>
  <c r="N2493" s="1"/>
  <c r="P2493" s="1"/>
  <c r="R2493"/>
  <c r="J2496" l="1"/>
  <c r="K2495"/>
  <c r="R2494"/>
  <c r="O2495"/>
  <c r="L2494"/>
  <c r="M2494" s="1"/>
  <c r="N2494" s="1"/>
  <c r="P2494" s="1"/>
  <c r="Q2494"/>
  <c r="O2496" l="1"/>
  <c r="L2495"/>
  <c r="M2495" s="1"/>
  <c r="N2495" s="1"/>
  <c r="P2495" s="1"/>
  <c r="Q2495"/>
  <c r="J2497"/>
  <c r="K2496"/>
  <c r="R2495"/>
  <c r="R2496" l="1"/>
  <c r="Q2496"/>
  <c r="L2496"/>
  <c r="M2496" s="1"/>
  <c r="N2496" s="1"/>
  <c r="P2496" s="1"/>
  <c r="O2497"/>
  <c r="K2497"/>
  <c r="J2498"/>
  <c r="R2497" l="1"/>
  <c r="K2498"/>
  <c r="J2499"/>
  <c r="L2497"/>
  <c r="M2497" s="1"/>
  <c r="N2497" s="1"/>
  <c r="P2497" s="1"/>
  <c r="O2498"/>
  <c r="Q2497"/>
  <c r="J2500" l="1"/>
  <c r="K2499"/>
  <c r="Q2498"/>
  <c r="L2498"/>
  <c r="M2498" s="1"/>
  <c r="N2498" s="1"/>
  <c r="P2498" s="1"/>
  <c r="O2499"/>
  <c r="R2498"/>
  <c r="R2499" l="1"/>
  <c r="J2501"/>
  <c r="K2500"/>
  <c r="L2499"/>
  <c r="M2499" s="1"/>
  <c r="N2499" s="1"/>
  <c r="P2499" s="1"/>
  <c r="O2500"/>
  <c r="Q2499"/>
  <c r="L2500" l="1"/>
  <c r="M2500" s="1"/>
  <c r="N2500" s="1"/>
  <c r="P2500" s="1"/>
  <c r="Q2500"/>
  <c r="O2501"/>
  <c r="K2501"/>
  <c r="J2502"/>
  <c r="R2500"/>
  <c r="R2501" l="1"/>
  <c r="J2503"/>
  <c r="K2502"/>
  <c r="O2502"/>
  <c r="Q2501"/>
  <c r="L2501"/>
  <c r="M2501" s="1"/>
  <c r="N2501" s="1"/>
  <c r="P2501" s="1"/>
  <c r="O2503" l="1"/>
  <c r="Q2502"/>
  <c r="L2502"/>
  <c r="M2502" s="1"/>
  <c r="N2502" s="1"/>
  <c r="P2502" s="1"/>
  <c r="R2502"/>
  <c r="J2504"/>
  <c r="K2503"/>
  <c r="R2503" l="1"/>
  <c r="J2505"/>
  <c r="K2504"/>
  <c r="O2504"/>
  <c r="Q2503"/>
  <c r="L2503"/>
  <c r="M2503" s="1"/>
  <c r="N2503" s="1"/>
  <c r="P2503" s="1"/>
  <c r="K2505" l="1"/>
  <c r="J2506"/>
  <c r="R2504"/>
  <c r="Q2504"/>
  <c r="L2504"/>
  <c r="M2504" s="1"/>
  <c r="N2504" s="1"/>
  <c r="P2504" s="1"/>
  <c r="O2505"/>
  <c r="R2505" l="1"/>
  <c r="O2506"/>
  <c r="Q2505"/>
  <c r="L2505"/>
  <c r="M2505" s="1"/>
  <c r="N2505" s="1"/>
  <c r="P2505" s="1"/>
  <c r="K2506"/>
  <c r="J2507"/>
  <c r="R2506" l="1"/>
  <c r="J2508"/>
  <c r="K2507"/>
  <c r="O2507"/>
  <c r="Q2506"/>
  <c r="L2506"/>
  <c r="M2506" s="1"/>
  <c r="N2506" s="1"/>
  <c r="P2506" s="1"/>
  <c r="J2509" l="1"/>
  <c r="K2508"/>
  <c r="R2507"/>
  <c r="O2508"/>
  <c r="L2507"/>
  <c r="M2507" s="1"/>
  <c r="N2507" s="1"/>
  <c r="P2507" s="1"/>
  <c r="Q2507"/>
  <c r="Q2508" l="1"/>
  <c r="L2508"/>
  <c r="M2508" s="1"/>
  <c r="N2508" s="1"/>
  <c r="P2508" s="1"/>
  <c r="O2509"/>
  <c r="J2510"/>
  <c r="K2509"/>
  <c r="R2508"/>
  <c r="Q2509" l="1"/>
  <c r="L2509"/>
  <c r="M2509" s="1"/>
  <c r="O2510"/>
  <c r="R2509"/>
  <c r="K2510"/>
  <c r="J2511"/>
  <c r="N2509" l="1"/>
  <c r="P2509" s="1"/>
  <c r="O2511"/>
  <c r="L2510"/>
  <c r="M2510" s="1"/>
  <c r="N2510" s="1"/>
  <c r="P2510" s="1"/>
  <c r="Q2510"/>
  <c r="J2512"/>
  <c r="K2511"/>
  <c r="R2510"/>
  <c r="O2512" l="1"/>
  <c r="Q2511"/>
  <c r="L2511"/>
  <c r="M2511" s="1"/>
  <c r="R2511"/>
  <c r="J2513"/>
  <c r="K2512"/>
  <c r="N2511" l="1"/>
  <c r="P2511" s="1"/>
  <c r="R2512"/>
  <c r="J2514"/>
  <c r="K2513"/>
  <c r="Q2512"/>
  <c r="O2513"/>
  <c r="L2512"/>
  <c r="M2512" s="1"/>
  <c r="N2512" s="1"/>
  <c r="P2512" s="1"/>
  <c r="Q2513" l="1"/>
  <c r="L2513"/>
  <c r="M2513" s="1"/>
  <c r="O2514"/>
  <c r="K2514"/>
  <c r="J2515"/>
  <c r="R2513"/>
  <c r="N2513" l="1"/>
  <c r="P2513" s="1"/>
  <c r="R2514"/>
  <c r="J2516"/>
  <c r="K2515"/>
  <c r="Q2514"/>
  <c r="L2514"/>
  <c r="M2514" s="1"/>
  <c r="N2514" s="1"/>
  <c r="P2514" s="1"/>
  <c r="O2515"/>
  <c r="R2515" l="1"/>
  <c r="L2515"/>
  <c r="M2515" s="1"/>
  <c r="O2516"/>
  <c r="Q2515"/>
  <c r="J2517"/>
  <c r="K2516"/>
  <c r="N2515" l="1"/>
  <c r="P2515" s="1"/>
  <c r="R2516"/>
  <c r="L2516"/>
  <c r="M2516" s="1"/>
  <c r="N2516" s="1"/>
  <c r="P2516" s="1"/>
  <c r="Q2516"/>
  <c r="O2517"/>
  <c r="K2517"/>
  <c r="J2518"/>
  <c r="O2518" l="1"/>
  <c r="Q2517"/>
  <c r="L2517"/>
  <c r="M2517" s="1"/>
  <c r="K2518"/>
  <c r="J2519"/>
  <c r="R2517"/>
  <c r="N2517" l="1"/>
  <c r="P2517" s="1"/>
  <c r="R2518"/>
  <c r="J2520"/>
  <c r="K2519"/>
  <c r="O2519"/>
  <c r="Q2518"/>
  <c r="L2518"/>
  <c r="M2518" s="1"/>
  <c r="N2518" s="1"/>
  <c r="P2518" s="1"/>
  <c r="J2521" l="1"/>
  <c r="K2520"/>
  <c r="R2519"/>
  <c r="Q2519"/>
  <c r="L2519"/>
  <c r="M2519" s="1"/>
  <c r="N2519" s="1"/>
  <c r="P2519" s="1"/>
  <c r="O2520"/>
  <c r="R2520" l="1"/>
  <c r="J2522"/>
  <c r="K2521"/>
  <c r="L2520"/>
  <c r="M2520" s="1"/>
  <c r="N2520" s="1"/>
  <c r="P2520" s="1"/>
  <c r="O2521"/>
  <c r="Q2520"/>
  <c r="J2523" l="1"/>
  <c r="K2522"/>
  <c r="O2522"/>
  <c r="L2521"/>
  <c r="M2521" s="1"/>
  <c r="N2521" s="1"/>
  <c r="P2521" s="1"/>
  <c r="Q2521"/>
  <c r="R2521"/>
  <c r="J2524" l="1"/>
  <c r="K2523"/>
  <c r="O2523"/>
  <c r="Q2522"/>
  <c r="L2522"/>
  <c r="M2522" s="1"/>
  <c r="N2522" s="1"/>
  <c r="P2522" s="1"/>
  <c r="R2522"/>
  <c r="K2524" l="1"/>
  <c r="J2525"/>
  <c r="R2523"/>
  <c r="O2524"/>
  <c r="Q2523"/>
  <c r="L2523"/>
  <c r="M2523" s="1"/>
  <c r="N2523" s="1"/>
  <c r="P2523" s="1"/>
  <c r="L2524" l="1"/>
  <c r="M2524" s="1"/>
  <c r="N2524" s="1"/>
  <c r="P2524" s="1"/>
  <c r="O2525"/>
  <c r="Q2524"/>
  <c r="J2526"/>
  <c r="K2525"/>
  <c r="R2524"/>
  <c r="O2526" l="1"/>
  <c r="Q2525"/>
  <c r="L2525"/>
  <c r="M2525" s="1"/>
  <c r="N2525" s="1"/>
  <c r="P2525" s="1"/>
  <c r="J2527"/>
  <c r="K2526"/>
  <c r="R2525"/>
  <c r="R2526" l="1"/>
  <c r="O2527"/>
  <c r="Q2526"/>
  <c r="L2526"/>
  <c r="M2526" s="1"/>
  <c r="N2526" s="1"/>
  <c r="P2526" s="1"/>
  <c r="J2528"/>
  <c r="K2527"/>
  <c r="J2529" l="1"/>
  <c r="K2528"/>
  <c r="R2527"/>
  <c r="L2527"/>
  <c r="M2527" s="1"/>
  <c r="N2527" s="1"/>
  <c r="P2527" s="1"/>
  <c r="O2528"/>
  <c r="Q2527"/>
  <c r="R2528" l="1"/>
  <c r="Q2528"/>
  <c r="L2528"/>
  <c r="M2528" s="1"/>
  <c r="N2528" s="1"/>
  <c r="P2528" s="1"/>
  <c r="O2529"/>
  <c r="J2530"/>
  <c r="K2529"/>
  <c r="Q2529" l="1"/>
  <c r="L2529"/>
  <c r="M2529" s="1"/>
  <c r="N2529" s="1"/>
  <c r="P2529" s="1"/>
  <c r="O2530"/>
  <c r="R2529"/>
  <c r="K2530"/>
  <c r="J2531"/>
  <c r="O2531" l="1"/>
  <c r="Q2530"/>
  <c r="L2530"/>
  <c r="M2530" s="1"/>
  <c r="N2530" s="1"/>
  <c r="P2530" s="1"/>
  <c r="J2532"/>
  <c r="K2531"/>
  <c r="R2530"/>
  <c r="L2531" l="1"/>
  <c r="M2531" s="1"/>
  <c r="N2531" s="1"/>
  <c r="P2531" s="1"/>
  <c r="O2532"/>
  <c r="Q2531"/>
  <c r="R2531"/>
  <c r="J2533"/>
  <c r="K2532"/>
  <c r="J2534" l="1"/>
  <c r="K2533"/>
  <c r="L2532"/>
  <c r="M2532" s="1"/>
  <c r="N2532" s="1"/>
  <c r="P2532" s="1"/>
  <c r="O2533"/>
  <c r="Q2532"/>
  <c r="R2532"/>
  <c r="O2534" l="1"/>
  <c r="Q2533"/>
  <c r="L2533"/>
  <c r="M2533" s="1"/>
  <c r="N2533" s="1"/>
  <c r="P2533" s="1"/>
  <c r="K2534"/>
  <c r="J2535"/>
  <c r="R2533"/>
  <c r="R2534" l="1"/>
  <c r="K2535"/>
  <c r="J2536"/>
  <c r="O2535"/>
  <c r="L2534"/>
  <c r="M2534" s="1"/>
  <c r="N2534" s="1"/>
  <c r="P2534" s="1"/>
  <c r="Q2534"/>
  <c r="J2537" l="1"/>
  <c r="K2536"/>
  <c r="L2535"/>
  <c r="M2535" s="1"/>
  <c r="N2535" s="1"/>
  <c r="P2535" s="1"/>
  <c r="O2536"/>
  <c r="Q2535"/>
  <c r="R2535"/>
  <c r="J2538" l="1"/>
  <c r="K2537"/>
  <c r="Q2536"/>
  <c r="L2536"/>
  <c r="M2536" s="1"/>
  <c r="N2536" s="1"/>
  <c r="P2536" s="1"/>
  <c r="O2537"/>
  <c r="R2536"/>
  <c r="R2537" l="1"/>
  <c r="K2538"/>
  <c r="J2539"/>
  <c r="Q2537"/>
  <c r="L2537"/>
  <c r="M2537" s="1"/>
  <c r="N2537" s="1"/>
  <c r="P2537" s="1"/>
  <c r="O2538"/>
  <c r="R2538" l="1"/>
  <c r="J2540"/>
  <c r="K2539"/>
  <c r="Q2538"/>
  <c r="L2538"/>
  <c r="M2538" s="1"/>
  <c r="N2538" s="1"/>
  <c r="P2538" s="1"/>
  <c r="O2539"/>
  <c r="R2539" l="1"/>
  <c r="O2540"/>
  <c r="Q2539"/>
  <c r="L2539"/>
  <c r="M2539" s="1"/>
  <c r="J2541"/>
  <c r="K2540"/>
  <c r="N2539" l="1"/>
  <c r="P2539" s="1"/>
  <c r="R2540"/>
  <c r="L2540"/>
  <c r="M2540" s="1"/>
  <c r="N2540" s="1"/>
  <c r="P2540" s="1"/>
  <c r="O2541"/>
  <c r="Q2540"/>
  <c r="J2542"/>
  <c r="K2541"/>
  <c r="R2541" l="1"/>
  <c r="J2543"/>
  <c r="K2542"/>
  <c r="O2542"/>
  <c r="L2541"/>
  <c r="M2541" s="1"/>
  <c r="Q2541"/>
  <c r="N2541" l="1"/>
  <c r="P2541" s="1"/>
  <c r="J2544"/>
  <c r="K2543"/>
  <c r="O2543"/>
  <c r="Q2542"/>
  <c r="L2542"/>
  <c r="M2542" s="1"/>
  <c r="N2542" s="1"/>
  <c r="P2542" s="1"/>
  <c r="R2542"/>
  <c r="O2544" l="1"/>
  <c r="Q2543"/>
  <c r="L2543"/>
  <c r="M2543" s="1"/>
  <c r="J2545"/>
  <c r="K2544"/>
  <c r="R2543"/>
  <c r="N2543" l="1"/>
  <c r="P2543" s="1"/>
  <c r="R2544"/>
  <c r="L2544"/>
  <c r="M2544" s="1"/>
  <c r="N2544" s="1"/>
  <c r="P2544" s="1"/>
  <c r="O2545"/>
  <c r="Q2544"/>
  <c r="K2545"/>
  <c r="J2546"/>
  <c r="R2545" l="1"/>
  <c r="K2546"/>
  <c r="J2547"/>
  <c r="L2545"/>
  <c r="M2545" s="1"/>
  <c r="Q2545"/>
  <c r="O2546"/>
  <c r="N2545" l="1"/>
  <c r="P2545" s="1"/>
  <c r="R2546"/>
  <c r="J2548"/>
  <c r="K2547"/>
  <c r="L2546"/>
  <c r="M2546" s="1"/>
  <c r="N2546" s="1"/>
  <c r="P2546" s="1"/>
  <c r="O2547"/>
  <c r="Q2546"/>
  <c r="J2549" l="1"/>
  <c r="K2548"/>
  <c r="L2547"/>
  <c r="M2547" s="1"/>
  <c r="O2548"/>
  <c r="Q2547"/>
  <c r="R2547"/>
  <c r="N2547" l="1"/>
  <c r="P2547" s="1"/>
  <c r="K2549"/>
  <c r="J2550"/>
  <c r="L2548"/>
  <c r="M2548" s="1"/>
  <c r="N2548" s="1"/>
  <c r="P2548" s="1"/>
  <c r="O2549"/>
  <c r="Q2548"/>
  <c r="R2548"/>
  <c r="K2550" l="1"/>
  <c r="J2551"/>
  <c r="L2549"/>
  <c r="M2549" s="1"/>
  <c r="N2549" s="1"/>
  <c r="P2549" s="1"/>
  <c r="O2550"/>
  <c r="Q2549"/>
  <c r="R2549"/>
  <c r="J2552" l="1"/>
  <c r="K2551"/>
  <c r="L2550"/>
  <c r="M2550" s="1"/>
  <c r="N2550" s="1"/>
  <c r="P2550" s="1"/>
  <c r="O2551"/>
  <c r="Q2550"/>
  <c r="R2550"/>
  <c r="Q2551" l="1"/>
  <c r="L2551"/>
  <c r="M2551" s="1"/>
  <c r="N2551" s="1"/>
  <c r="P2551" s="1"/>
  <c r="O2552"/>
  <c r="J2553"/>
  <c r="K2552"/>
  <c r="R2551"/>
  <c r="L2552" l="1"/>
  <c r="M2552" s="1"/>
  <c r="N2552" s="1"/>
  <c r="P2552" s="1"/>
  <c r="O2553"/>
  <c r="Q2552"/>
  <c r="R2552"/>
  <c r="J2554"/>
  <c r="K2553"/>
  <c r="R2553" l="1"/>
  <c r="J2555"/>
  <c r="K2554"/>
  <c r="O2554"/>
  <c r="Q2553"/>
  <c r="L2553"/>
  <c r="M2553" s="1"/>
  <c r="N2553" s="1"/>
  <c r="P2553" s="1"/>
  <c r="O2555" l="1"/>
  <c r="Q2554"/>
  <c r="L2554"/>
  <c r="M2554" s="1"/>
  <c r="N2554" s="1"/>
  <c r="P2554" s="1"/>
  <c r="J2556"/>
  <c r="K2555"/>
  <c r="R2554"/>
  <c r="O2556" l="1"/>
  <c r="Q2555"/>
  <c r="L2555"/>
  <c r="M2555" s="1"/>
  <c r="N2555" s="1"/>
  <c r="P2555" s="1"/>
  <c r="R2555"/>
  <c r="J2557"/>
  <c r="K2556"/>
  <c r="R2556" l="1"/>
  <c r="Q2556"/>
  <c r="L2556"/>
  <c r="M2556" s="1"/>
  <c r="N2556" s="1"/>
  <c r="P2556" s="1"/>
  <c r="O2557"/>
  <c r="J2558"/>
  <c r="K2557"/>
  <c r="O2558" l="1"/>
  <c r="Q2557"/>
  <c r="L2557"/>
  <c r="M2557" s="1"/>
  <c r="N2557" s="1"/>
  <c r="P2557" s="1"/>
  <c r="R2557"/>
  <c r="K2558"/>
  <c r="J2559"/>
  <c r="R2558" l="1"/>
  <c r="K2559"/>
  <c r="J2560"/>
  <c r="Q2558"/>
  <c r="L2558"/>
  <c r="M2558" s="1"/>
  <c r="N2558" s="1"/>
  <c r="P2558" s="1"/>
  <c r="O2559"/>
  <c r="R2559" l="1"/>
  <c r="J2561"/>
  <c r="K2560"/>
  <c r="L2559"/>
  <c r="M2559" s="1"/>
  <c r="N2559" s="1"/>
  <c r="P2559" s="1"/>
  <c r="O2560"/>
  <c r="Q2559"/>
  <c r="K2561" l="1"/>
  <c r="J2562"/>
  <c r="Q2560"/>
  <c r="O2561"/>
  <c r="L2560"/>
  <c r="M2560" s="1"/>
  <c r="N2560" s="1"/>
  <c r="P2560" s="1"/>
  <c r="R2560"/>
  <c r="K2562" l="1"/>
  <c r="J2563"/>
  <c r="L2561"/>
  <c r="M2561" s="1"/>
  <c r="N2561" s="1"/>
  <c r="P2561" s="1"/>
  <c r="O2562"/>
  <c r="Q2561"/>
  <c r="R2561"/>
  <c r="J2564" l="1"/>
  <c r="K2563"/>
  <c r="L2562"/>
  <c r="M2562" s="1"/>
  <c r="N2562" s="1"/>
  <c r="P2562" s="1"/>
  <c r="O2563"/>
  <c r="Q2562"/>
  <c r="R2562"/>
  <c r="J2565" l="1"/>
  <c r="K2564"/>
  <c r="L2563"/>
  <c r="M2563" s="1"/>
  <c r="N2563" s="1"/>
  <c r="P2563" s="1"/>
  <c r="O2564"/>
  <c r="Q2563"/>
  <c r="R2563"/>
  <c r="K2565" l="1"/>
  <c r="J2566"/>
  <c r="Q2564"/>
  <c r="L2564"/>
  <c r="M2564" s="1"/>
  <c r="N2564" s="1"/>
  <c r="P2564" s="1"/>
  <c r="O2565"/>
  <c r="R2564"/>
  <c r="R2565" l="1"/>
  <c r="K2566"/>
  <c r="J2567"/>
  <c r="O2566"/>
  <c r="Q2565"/>
  <c r="L2565"/>
  <c r="M2565" s="1"/>
  <c r="N2565" s="1"/>
  <c r="P2565" s="1"/>
  <c r="J2568" l="1"/>
  <c r="K2567"/>
  <c r="O2567"/>
  <c r="Q2566"/>
  <c r="L2566"/>
  <c r="M2566" s="1"/>
  <c r="N2566" s="1"/>
  <c r="P2566" s="1"/>
  <c r="R2566"/>
  <c r="O2568" l="1"/>
  <c r="Q2567"/>
  <c r="L2567"/>
  <c r="M2567" s="1"/>
  <c r="N2567" s="1"/>
  <c r="P2567" s="1"/>
  <c r="K2568"/>
  <c r="J2569"/>
  <c r="R2567"/>
  <c r="R2568" l="1"/>
  <c r="K2569"/>
  <c r="J2570"/>
  <c r="Q2568"/>
  <c r="L2568"/>
  <c r="M2568" s="1"/>
  <c r="N2568" s="1"/>
  <c r="P2568" s="1"/>
  <c r="O2569"/>
  <c r="R2569" l="1"/>
  <c r="K2570"/>
  <c r="J2571"/>
  <c r="Q2569"/>
  <c r="L2569"/>
  <c r="M2569" s="1"/>
  <c r="N2569" s="1"/>
  <c r="P2569" s="1"/>
  <c r="O2570"/>
  <c r="R2570" l="1"/>
  <c r="Q2570"/>
  <c r="L2570"/>
  <c r="M2570" s="1"/>
  <c r="O2571"/>
  <c r="J2572"/>
  <c r="K2571"/>
  <c r="N2570" l="1"/>
  <c r="P2570" s="1"/>
  <c r="R2571"/>
  <c r="L2571"/>
  <c r="M2571" s="1"/>
  <c r="N2571" s="1"/>
  <c r="P2571" s="1"/>
  <c r="O2572"/>
  <c r="Q2571"/>
  <c r="J2573"/>
  <c r="K2572"/>
  <c r="J2574" l="1"/>
  <c r="K2573"/>
  <c r="Q2572"/>
  <c r="L2572"/>
  <c r="M2572" s="1"/>
  <c r="O2573"/>
  <c r="R2572"/>
  <c r="N2572" l="1"/>
  <c r="P2572" s="1"/>
  <c r="R2573"/>
  <c r="K2574"/>
  <c r="J2575"/>
  <c r="L2573"/>
  <c r="M2573" s="1"/>
  <c r="N2573" s="1"/>
  <c r="P2573" s="1"/>
  <c r="O2574"/>
  <c r="Q2573"/>
  <c r="O2575" l="1"/>
  <c r="Q2574"/>
  <c r="L2574"/>
  <c r="M2574" s="1"/>
  <c r="J2576"/>
  <c r="K2575"/>
  <c r="R2574"/>
  <c r="N2574" l="1"/>
  <c r="P2574" s="1"/>
  <c r="R2575"/>
  <c r="O2576"/>
  <c r="Q2575"/>
  <c r="L2575"/>
  <c r="M2575" s="1"/>
  <c r="N2575" s="1"/>
  <c r="P2575" s="1"/>
  <c r="J2577"/>
  <c r="K2576"/>
  <c r="R2576" l="1"/>
  <c r="Q2576"/>
  <c r="L2576"/>
  <c r="M2576" s="1"/>
  <c r="O2577"/>
  <c r="J2578"/>
  <c r="K2577"/>
  <c r="N2576" l="1"/>
  <c r="P2576" s="1"/>
  <c r="R2577"/>
  <c r="Q2577"/>
  <c r="O2578"/>
  <c r="L2577"/>
  <c r="M2577" s="1"/>
  <c r="N2577" s="1"/>
  <c r="P2577" s="1"/>
  <c r="K2578"/>
  <c r="J2579"/>
  <c r="J2580" l="1"/>
  <c r="K2579"/>
  <c r="R2578"/>
  <c r="O2579"/>
  <c r="Q2578"/>
  <c r="L2578"/>
  <c r="M2578" s="1"/>
  <c r="N2578" l="1"/>
  <c r="P2578" s="1"/>
  <c r="L2579"/>
  <c r="M2579" s="1"/>
  <c r="N2579" s="1"/>
  <c r="P2579" s="1"/>
  <c r="O2580"/>
  <c r="Q2579"/>
  <c r="J2581"/>
  <c r="K2580"/>
  <c r="R2579"/>
  <c r="R2580" l="1"/>
  <c r="Q2580"/>
  <c r="L2580"/>
  <c r="M2580" s="1"/>
  <c r="N2580" s="1"/>
  <c r="P2580" s="1"/>
  <c r="O2581"/>
  <c r="J2582"/>
  <c r="K2581"/>
  <c r="J2583" l="1"/>
  <c r="K2582"/>
  <c r="Q2581"/>
  <c r="O2582"/>
  <c r="L2581"/>
  <c r="M2581" s="1"/>
  <c r="N2581" s="1"/>
  <c r="P2581" s="1"/>
  <c r="R2581"/>
  <c r="L2582" l="1"/>
  <c r="M2582" s="1"/>
  <c r="N2582" s="1"/>
  <c r="P2582" s="1"/>
  <c r="Q2582"/>
  <c r="O2583"/>
  <c r="J2584"/>
  <c r="K2583"/>
  <c r="R2582"/>
  <c r="R2583" l="1"/>
  <c r="L2583"/>
  <c r="M2583" s="1"/>
  <c r="N2583" s="1"/>
  <c r="P2583" s="1"/>
  <c r="Q2583"/>
  <c r="O2584"/>
  <c r="J2585"/>
  <c r="K2584"/>
  <c r="J2586" l="1"/>
  <c r="K2585"/>
  <c r="L2584"/>
  <c r="M2584" s="1"/>
  <c r="N2584" s="1"/>
  <c r="P2584" s="1"/>
  <c r="O2585"/>
  <c r="Q2584"/>
  <c r="R2584"/>
  <c r="O2586" l="1"/>
  <c r="Q2585"/>
  <c r="L2585"/>
  <c r="M2585" s="1"/>
  <c r="N2585" s="1"/>
  <c r="P2585" s="1"/>
  <c r="K2586"/>
  <c r="J2587"/>
  <c r="R2585"/>
  <c r="R2586" l="1"/>
  <c r="J2588"/>
  <c r="K2587"/>
  <c r="O2587"/>
  <c r="Q2586"/>
  <c r="L2586"/>
  <c r="M2586" s="1"/>
  <c r="N2586" s="1"/>
  <c r="P2586" s="1"/>
  <c r="L2587" l="1"/>
  <c r="M2587" s="1"/>
  <c r="N2587" s="1"/>
  <c r="P2587" s="1"/>
  <c r="Q2587"/>
  <c r="O2588"/>
  <c r="J2589"/>
  <c r="K2588"/>
  <c r="R2587"/>
  <c r="Q2588" l="1"/>
  <c r="L2588"/>
  <c r="M2588" s="1"/>
  <c r="N2588" s="1"/>
  <c r="P2588" s="1"/>
  <c r="O2589"/>
  <c r="R2588"/>
  <c r="J2590"/>
  <c r="K2589"/>
  <c r="K2590" l="1"/>
  <c r="J2591"/>
  <c r="Q2589"/>
  <c r="O2590"/>
  <c r="L2589"/>
  <c r="M2589" s="1"/>
  <c r="N2589" s="1"/>
  <c r="P2589" s="1"/>
  <c r="R2589"/>
  <c r="J2592" l="1"/>
  <c r="K2591"/>
  <c r="Q2590"/>
  <c r="L2590"/>
  <c r="M2590" s="1"/>
  <c r="N2590" s="1"/>
  <c r="P2590" s="1"/>
  <c r="O2591"/>
  <c r="R2590"/>
  <c r="R2591" l="1"/>
  <c r="J2593"/>
  <c r="K2592"/>
  <c r="L2591"/>
  <c r="M2591" s="1"/>
  <c r="N2591" s="1"/>
  <c r="P2591" s="1"/>
  <c r="O2592"/>
  <c r="Q2591"/>
  <c r="L2592" l="1"/>
  <c r="M2592" s="1"/>
  <c r="N2592" s="1"/>
  <c r="P2592" s="1"/>
  <c r="O2593"/>
  <c r="Q2592"/>
  <c r="J2594"/>
  <c r="K2593"/>
  <c r="R2592"/>
  <c r="R2593" l="1"/>
  <c r="O2594"/>
  <c r="L2593"/>
  <c r="M2593" s="1"/>
  <c r="N2593" s="1"/>
  <c r="P2593" s="1"/>
  <c r="Q2593"/>
  <c r="K2594"/>
  <c r="J2595"/>
  <c r="O2595" l="1"/>
  <c r="L2594"/>
  <c r="M2594" s="1"/>
  <c r="N2594" s="1"/>
  <c r="P2594" s="1"/>
  <c r="Q2594"/>
  <c r="R2594"/>
  <c r="J2596"/>
  <c r="K2595"/>
  <c r="R2595" l="1"/>
  <c r="J2597"/>
  <c r="K2596"/>
  <c r="O2596"/>
  <c r="Q2595"/>
  <c r="L2595"/>
  <c r="M2595" s="1"/>
  <c r="N2595" s="1"/>
  <c r="P2595" s="1"/>
  <c r="K2597" l="1"/>
  <c r="J2598"/>
  <c r="Q2596"/>
  <c r="O2597"/>
  <c r="L2596"/>
  <c r="M2596" s="1"/>
  <c r="N2596" s="1"/>
  <c r="P2596" s="1"/>
  <c r="R2596"/>
  <c r="Q2597" l="1"/>
  <c r="O2598"/>
  <c r="L2597"/>
  <c r="M2597" s="1"/>
  <c r="N2597" s="1"/>
  <c r="P2597" s="1"/>
  <c r="K2598"/>
  <c r="J2599"/>
  <c r="R2597"/>
  <c r="R2598" l="1"/>
  <c r="J2600"/>
  <c r="K2599"/>
  <c r="O2599"/>
  <c r="Q2598"/>
  <c r="L2598"/>
  <c r="M2598" s="1"/>
  <c r="N2598" s="1"/>
  <c r="P2598" s="1"/>
  <c r="O2600" l="1"/>
  <c r="Q2599"/>
  <c r="L2599"/>
  <c r="M2599" s="1"/>
  <c r="N2599" s="1"/>
  <c r="P2599" s="1"/>
  <c r="R2599"/>
  <c r="J2601"/>
  <c r="K2600"/>
  <c r="R2600" l="1"/>
  <c r="K2601"/>
  <c r="J2602"/>
  <c r="Q2600"/>
  <c r="L2600"/>
  <c r="M2600" s="1"/>
  <c r="N2600" s="1"/>
  <c r="P2600" s="1"/>
  <c r="O2601"/>
  <c r="R2601" l="1"/>
  <c r="Q2601"/>
  <c r="L2601"/>
  <c r="M2601" s="1"/>
  <c r="O2602"/>
  <c r="K2602"/>
  <c r="J2603"/>
  <c r="N2601" l="1"/>
  <c r="P2601" s="1"/>
  <c r="R2602"/>
  <c r="K2603"/>
  <c r="J2604"/>
  <c r="O2603"/>
  <c r="Q2602"/>
  <c r="L2602"/>
  <c r="M2602" s="1"/>
  <c r="N2602" s="1"/>
  <c r="P2602" s="1"/>
  <c r="J2605" l="1"/>
  <c r="K2604"/>
  <c r="Q2603"/>
  <c r="L2603"/>
  <c r="M2603" s="1"/>
  <c r="O2604"/>
  <c r="R2603"/>
  <c r="N2603" l="1"/>
  <c r="P2603" s="1"/>
  <c r="R2604"/>
  <c r="L2604"/>
  <c r="M2604" s="1"/>
  <c r="N2604" s="1"/>
  <c r="P2604" s="1"/>
  <c r="O2605"/>
  <c r="Q2604"/>
  <c r="K2605"/>
  <c r="J2606"/>
  <c r="J2607" l="1"/>
  <c r="K2606"/>
  <c r="R2605"/>
  <c r="O2606"/>
  <c r="Q2605"/>
  <c r="L2605"/>
  <c r="M2605" s="1"/>
  <c r="N2605" l="1"/>
  <c r="P2605" s="1"/>
  <c r="J2608"/>
  <c r="K2607"/>
  <c r="O2607"/>
  <c r="Q2606"/>
  <c r="L2606"/>
  <c r="M2606" s="1"/>
  <c r="N2606" s="1"/>
  <c r="P2606" s="1"/>
  <c r="R2606"/>
  <c r="K2608" l="1"/>
  <c r="J2609"/>
  <c r="Q2607"/>
  <c r="L2607"/>
  <c r="M2607" s="1"/>
  <c r="O2608"/>
  <c r="R2607"/>
  <c r="N2607" l="1"/>
  <c r="P2607" s="1"/>
  <c r="R2608"/>
  <c r="J2610"/>
  <c r="K2609"/>
  <c r="L2608"/>
  <c r="M2608" s="1"/>
  <c r="N2608" s="1"/>
  <c r="P2608" s="1"/>
  <c r="O2609"/>
  <c r="Q2608"/>
  <c r="J2611" l="1"/>
  <c r="K2610"/>
  <c r="O2610"/>
  <c r="L2609"/>
  <c r="M2609" s="1"/>
  <c r="Q2609"/>
  <c r="R2609"/>
  <c r="N2609" l="1"/>
  <c r="P2609" s="1"/>
  <c r="R2610"/>
  <c r="K2611"/>
  <c r="J2612"/>
  <c r="O2611"/>
  <c r="Q2610"/>
  <c r="L2610"/>
  <c r="M2610" s="1"/>
  <c r="N2610" s="1"/>
  <c r="P2610" s="1"/>
  <c r="L2611" l="1"/>
  <c r="M2611" s="1"/>
  <c r="N2611" s="1"/>
  <c r="P2611" s="1"/>
  <c r="Q2611"/>
  <c r="O2612"/>
  <c r="J2613"/>
  <c r="K2612"/>
  <c r="R2611"/>
  <c r="Q2612" l="1"/>
  <c r="L2612"/>
  <c r="M2612" s="1"/>
  <c r="N2612" s="1"/>
  <c r="P2612" s="1"/>
  <c r="O2613"/>
  <c r="J2614"/>
  <c r="K2613"/>
  <c r="R2612"/>
  <c r="Q2613" l="1"/>
  <c r="L2613"/>
  <c r="M2613" s="1"/>
  <c r="N2613" s="1"/>
  <c r="P2613" s="1"/>
  <c r="O2614"/>
  <c r="R2613"/>
  <c r="K2614"/>
  <c r="J2615"/>
  <c r="O2615" l="1"/>
  <c r="Q2614"/>
  <c r="L2614"/>
  <c r="M2614" s="1"/>
  <c r="N2614" s="1"/>
  <c r="P2614" s="1"/>
  <c r="R2614"/>
  <c r="J2616"/>
  <c r="K2615"/>
  <c r="R2615" l="1"/>
  <c r="J2617"/>
  <c r="K2616"/>
  <c r="O2616"/>
  <c r="Q2615"/>
  <c r="L2615"/>
  <c r="M2615" s="1"/>
  <c r="N2615" s="1"/>
  <c r="P2615" s="1"/>
  <c r="Q2616" l="1"/>
  <c r="L2616"/>
  <c r="M2616" s="1"/>
  <c r="N2616" s="1"/>
  <c r="P2616" s="1"/>
  <c r="O2617"/>
  <c r="R2616"/>
  <c r="J2618"/>
  <c r="K2617"/>
  <c r="Q2617" l="1"/>
  <c r="L2617"/>
  <c r="M2617" s="1"/>
  <c r="N2617" s="1"/>
  <c r="P2617" s="1"/>
  <c r="O2618"/>
  <c r="K2618"/>
  <c r="J2619"/>
  <c r="R2617"/>
  <c r="R2618" l="1"/>
  <c r="J2620"/>
  <c r="K2619"/>
  <c r="O2619"/>
  <c r="Q2618"/>
  <c r="L2618"/>
  <c r="M2618" s="1"/>
  <c r="N2618" s="1"/>
  <c r="P2618" s="1"/>
  <c r="O2620" l="1"/>
  <c r="Q2619"/>
  <c r="L2619"/>
  <c r="M2619" s="1"/>
  <c r="N2619" s="1"/>
  <c r="P2619" s="1"/>
  <c r="J2621"/>
  <c r="K2620"/>
  <c r="R2619"/>
  <c r="R2620" l="1"/>
  <c r="L2620"/>
  <c r="M2620" s="1"/>
  <c r="N2620" s="1"/>
  <c r="P2620" s="1"/>
  <c r="O2621"/>
  <c r="Q2620"/>
  <c r="J2622"/>
  <c r="K2621"/>
  <c r="R2621" l="1"/>
  <c r="K2622"/>
  <c r="J2623"/>
  <c r="O2622"/>
  <c r="Q2621"/>
  <c r="L2621"/>
  <c r="M2621" s="1"/>
  <c r="N2621" s="1"/>
  <c r="P2621" s="1"/>
  <c r="L2622" l="1"/>
  <c r="M2622" s="1"/>
  <c r="N2622" s="1"/>
  <c r="P2622" s="1"/>
  <c r="Q2622"/>
  <c r="O2623"/>
  <c r="J2624"/>
  <c r="K2623"/>
  <c r="R2622"/>
  <c r="Q2623" l="1"/>
  <c r="L2623"/>
  <c r="M2623" s="1"/>
  <c r="N2623" s="1"/>
  <c r="P2623" s="1"/>
  <c r="O2624"/>
  <c r="R2623"/>
  <c r="J2625"/>
  <c r="K2624"/>
  <c r="K2625" l="1"/>
  <c r="J2626"/>
  <c r="R2624"/>
  <c r="L2624"/>
  <c r="M2624" s="1"/>
  <c r="N2624" s="1"/>
  <c r="P2624" s="1"/>
  <c r="Q2624"/>
  <c r="O2625"/>
  <c r="J2627" l="1"/>
  <c r="K2626"/>
  <c r="R2625"/>
  <c r="O2626"/>
  <c r="L2625"/>
  <c r="M2625" s="1"/>
  <c r="N2625" s="1"/>
  <c r="P2625" s="1"/>
  <c r="Q2625"/>
  <c r="J2628" l="1"/>
  <c r="K2627"/>
  <c r="O2627"/>
  <c r="Q2626"/>
  <c r="L2626"/>
  <c r="M2626" s="1"/>
  <c r="N2626" s="1"/>
  <c r="P2626" s="1"/>
  <c r="R2626"/>
  <c r="J2629" l="1"/>
  <c r="K2628"/>
  <c r="R2627"/>
  <c r="O2628"/>
  <c r="Q2627"/>
  <c r="L2627"/>
  <c r="M2627" s="1"/>
  <c r="N2627" s="1"/>
  <c r="P2627" s="1"/>
  <c r="Q2628" l="1"/>
  <c r="L2628"/>
  <c r="M2628" s="1"/>
  <c r="N2628" s="1"/>
  <c r="P2628" s="1"/>
  <c r="O2629"/>
  <c r="J2630"/>
  <c r="K2629"/>
  <c r="R2628"/>
  <c r="K2630" l="1"/>
  <c r="J2631"/>
  <c r="L2629"/>
  <c r="M2629" s="1"/>
  <c r="N2629" s="1"/>
  <c r="P2629" s="1"/>
  <c r="Q2629"/>
  <c r="O2630"/>
  <c r="R2629"/>
  <c r="R2630" l="1"/>
  <c r="L2630"/>
  <c r="M2630" s="1"/>
  <c r="O2631"/>
  <c r="Q2630"/>
  <c r="J2632"/>
  <c r="K2631"/>
  <c r="N2630" l="1"/>
  <c r="P2630" s="1"/>
  <c r="L2631"/>
  <c r="M2631" s="1"/>
  <c r="N2631" s="1"/>
  <c r="P2631" s="1"/>
  <c r="Q2631"/>
  <c r="O2632"/>
  <c r="J2633"/>
  <c r="K2632"/>
  <c r="R2631"/>
  <c r="O2633" l="1"/>
  <c r="Q2632"/>
  <c r="L2632"/>
  <c r="M2632" s="1"/>
  <c r="R2632"/>
  <c r="J2634"/>
  <c r="K2633"/>
  <c r="N2632" l="1"/>
  <c r="P2632" s="1"/>
  <c r="J2635"/>
  <c r="K2634"/>
  <c r="R2633"/>
  <c r="L2633"/>
  <c r="M2633" s="1"/>
  <c r="N2633" s="1"/>
  <c r="P2633" s="1"/>
  <c r="O2634"/>
  <c r="Q2633"/>
  <c r="R2634" l="1"/>
  <c r="Q2634"/>
  <c r="L2634"/>
  <c r="M2634" s="1"/>
  <c r="O2635"/>
  <c r="J2636"/>
  <c r="K2635"/>
  <c r="N2634" l="1"/>
  <c r="P2634" s="1"/>
  <c r="L2635"/>
  <c r="M2635" s="1"/>
  <c r="N2635" s="1"/>
  <c r="P2635" s="1"/>
  <c r="O2636"/>
  <c r="Q2635"/>
  <c r="R2635"/>
  <c r="K2636"/>
  <c r="J2637"/>
  <c r="Q2636" l="1"/>
  <c r="O2637"/>
  <c r="L2636"/>
  <c r="M2636" s="1"/>
  <c r="R2636"/>
  <c r="K2637"/>
  <c r="J2638"/>
  <c r="N2636" l="1"/>
  <c r="P2636" s="1"/>
  <c r="R2637"/>
  <c r="L2637"/>
  <c r="M2637" s="1"/>
  <c r="N2637" s="1"/>
  <c r="P2637" s="1"/>
  <c r="Q2637"/>
  <c r="O2638"/>
  <c r="K2638"/>
  <c r="J2639"/>
  <c r="O2639" l="1"/>
  <c r="Q2638"/>
  <c r="L2638"/>
  <c r="M2638" s="1"/>
  <c r="J2640"/>
  <c r="K2639"/>
  <c r="R2638"/>
  <c r="N2638" l="1"/>
  <c r="P2638" s="1"/>
  <c r="R2639"/>
  <c r="O2640"/>
  <c r="Q2639"/>
  <c r="L2639"/>
  <c r="M2639" s="1"/>
  <c r="N2639" s="1"/>
  <c r="P2639" s="1"/>
  <c r="J2641"/>
  <c r="K2640"/>
  <c r="R2640" l="1"/>
  <c r="Q2640"/>
  <c r="L2640"/>
  <c r="M2640" s="1"/>
  <c r="N2640" s="1"/>
  <c r="P2640" s="1"/>
  <c r="O2641"/>
  <c r="J2642"/>
  <c r="K2641"/>
  <c r="O2642" l="1"/>
  <c r="L2641"/>
  <c r="M2641" s="1"/>
  <c r="N2641" s="1"/>
  <c r="P2641" s="1"/>
  <c r="Q2641"/>
  <c r="R2641"/>
  <c r="K2642"/>
  <c r="J2643"/>
  <c r="R2642" l="1"/>
  <c r="O2643"/>
  <c r="Q2642"/>
  <c r="L2642"/>
  <c r="M2642" s="1"/>
  <c r="N2642" s="1"/>
  <c r="P2642" s="1"/>
  <c r="J2644"/>
  <c r="K2643"/>
  <c r="J2645" l="1"/>
  <c r="K2644"/>
  <c r="R2643"/>
  <c r="Q2643"/>
  <c r="L2643"/>
  <c r="M2643" s="1"/>
  <c r="N2643" s="1"/>
  <c r="P2643" s="1"/>
  <c r="O2644"/>
  <c r="L2644" l="1"/>
  <c r="M2644" s="1"/>
  <c r="N2644" s="1"/>
  <c r="P2644" s="1"/>
  <c r="O2645"/>
  <c r="Q2644"/>
  <c r="J2646"/>
  <c r="K2645"/>
  <c r="R2644"/>
  <c r="R2645" l="1"/>
  <c r="O2646"/>
  <c r="Q2645"/>
  <c r="L2645"/>
  <c r="M2645" s="1"/>
  <c r="N2645" s="1"/>
  <c r="P2645" s="1"/>
  <c r="J2647"/>
  <c r="K2646"/>
  <c r="R2646" l="1"/>
  <c r="J2648"/>
  <c r="K2647"/>
  <c r="O2647"/>
  <c r="Q2646"/>
  <c r="L2646"/>
  <c r="M2646" s="1"/>
  <c r="N2646" s="1"/>
  <c r="P2646" s="1"/>
  <c r="J2649" l="1"/>
  <c r="K2648"/>
  <c r="R2647"/>
  <c r="O2648"/>
  <c r="Q2647"/>
  <c r="L2647"/>
  <c r="M2647" s="1"/>
  <c r="N2647" s="1"/>
  <c r="P2647" s="1"/>
  <c r="J2650" l="1"/>
  <c r="K2649"/>
  <c r="Q2648"/>
  <c r="O2649"/>
  <c r="L2648"/>
  <c r="M2648" s="1"/>
  <c r="N2648" s="1"/>
  <c r="P2648" s="1"/>
  <c r="R2648"/>
  <c r="K2650" l="1"/>
  <c r="J2651"/>
  <c r="Q2649"/>
  <c r="L2649"/>
  <c r="M2649" s="1"/>
  <c r="N2649" s="1"/>
  <c r="P2649" s="1"/>
  <c r="O2650"/>
  <c r="R2649"/>
  <c r="R2650" l="1"/>
  <c r="L2650"/>
  <c r="M2650" s="1"/>
  <c r="N2650" s="1"/>
  <c r="P2650" s="1"/>
  <c r="O2651"/>
  <c r="Q2650"/>
  <c r="J2652"/>
  <c r="K2651"/>
  <c r="R2651" l="1"/>
  <c r="L2651"/>
  <c r="M2651" s="1"/>
  <c r="N2651" s="1"/>
  <c r="P2651" s="1"/>
  <c r="O2652"/>
  <c r="Q2651"/>
  <c r="J2653"/>
  <c r="K2652"/>
  <c r="J2654" l="1"/>
  <c r="K2653"/>
  <c r="L2652"/>
  <c r="M2652" s="1"/>
  <c r="N2652" s="1"/>
  <c r="P2652" s="1"/>
  <c r="O2653"/>
  <c r="Q2652"/>
  <c r="R2652"/>
  <c r="K2654" l="1"/>
  <c r="J2655"/>
  <c r="O2654"/>
  <c r="Q2653"/>
  <c r="L2653"/>
  <c r="M2653" s="1"/>
  <c r="N2653" s="1"/>
  <c r="P2653" s="1"/>
  <c r="R2653"/>
  <c r="O2655" l="1"/>
  <c r="Q2654"/>
  <c r="L2654"/>
  <c r="M2654" s="1"/>
  <c r="N2654" s="1"/>
  <c r="P2654" s="1"/>
  <c r="J2656"/>
  <c r="K2655"/>
  <c r="R2654"/>
  <c r="O2656" l="1"/>
  <c r="Q2655"/>
  <c r="L2655"/>
  <c r="M2655" s="1"/>
  <c r="N2655" s="1"/>
  <c r="P2655" s="1"/>
  <c r="R2655"/>
  <c r="J2657"/>
  <c r="K2656"/>
  <c r="K2657" l="1"/>
  <c r="J2658"/>
  <c r="R2656"/>
  <c r="Q2656"/>
  <c r="L2656"/>
  <c r="M2656" s="1"/>
  <c r="N2656" s="1"/>
  <c r="P2656" s="1"/>
  <c r="O2657"/>
  <c r="K2658" l="1"/>
  <c r="J2659"/>
  <c r="L2657"/>
  <c r="M2657" s="1"/>
  <c r="N2657" s="1"/>
  <c r="P2657" s="1"/>
  <c r="O2658"/>
  <c r="Q2657"/>
  <c r="R2657"/>
  <c r="J2660" l="1"/>
  <c r="K2659"/>
  <c r="O2659"/>
  <c r="Q2658"/>
  <c r="L2658"/>
  <c r="M2658" s="1"/>
  <c r="N2658" s="1"/>
  <c r="P2658" s="1"/>
  <c r="R2658"/>
  <c r="R2659" l="1"/>
  <c r="J2661"/>
  <c r="K2660"/>
  <c r="L2659"/>
  <c r="M2659" s="1"/>
  <c r="N2659" s="1"/>
  <c r="P2659" s="1"/>
  <c r="O2660"/>
  <c r="Q2659"/>
  <c r="Q2660" l="1"/>
  <c r="L2660"/>
  <c r="M2660" s="1"/>
  <c r="N2660" s="1"/>
  <c r="P2660" s="1"/>
  <c r="O2661"/>
  <c r="K2661"/>
  <c r="J2662"/>
  <c r="R2660"/>
  <c r="R2661" l="1"/>
  <c r="K2662"/>
  <c r="J2663"/>
  <c r="L2661"/>
  <c r="M2661" s="1"/>
  <c r="O2662"/>
  <c r="Q2661"/>
  <c r="N2661" l="1"/>
  <c r="P2661" s="1"/>
  <c r="J2664"/>
  <c r="K2663"/>
  <c r="L2662"/>
  <c r="M2662" s="1"/>
  <c r="N2662" s="1"/>
  <c r="P2662" s="1"/>
  <c r="O2663"/>
  <c r="Q2662"/>
  <c r="R2662"/>
  <c r="J2665" l="1"/>
  <c r="K2664"/>
  <c r="L2663"/>
  <c r="M2663" s="1"/>
  <c r="O2664"/>
  <c r="Q2663"/>
  <c r="R2663"/>
  <c r="N2663" l="1"/>
  <c r="P2663" s="1"/>
  <c r="J2666"/>
  <c r="K2665"/>
  <c r="Q2664"/>
  <c r="L2664"/>
  <c r="M2664" s="1"/>
  <c r="N2664" s="1"/>
  <c r="P2664" s="1"/>
  <c r="O2665"/>
  <c r="R2664"/>
  <c r="R2665" l="1"/>
  <c r="K2666"/>
  <c r="J2667"/>
  <c r="L2665"/>
  <c r="M2665" s="1"/>
  <c r="O2666"/>
  <c r="Q2665"/>
  <c r="N2665" l="1"/>
  <c r="P2665" s="1"/>
  <c r="L2666"/>
  <c r="M2666" s="1"/>
  <c r="N2666" s="1"/>
  <c r="P2666" s="1"/>
  <c r="Q2666"/>
  <c r="O2667"/>
  <c r="J2668"/>
  <c r="K2667"/>
  <c r="R2666"/>
  <c r="R2667" l="1"/>
  <c r="Q2667"/>
  <c r="L2667"/>
  <c r="M2667" s="1"/>
  <c r="O2668"/>
  <c r="J2669"/>
  <c r="K2668"/>
  <c r="N2667" l="1"/>
  <c r="P2667" s="1"/>
  <c r="O2669"/>
  <c r="Q2668"/>
  <c r="L2668"/>
  <c r="M2668" s="1"/>
  <c r="N2668" s="1"/>
  <c r="P2668" s="1"/>
  <c r="J2670"/>
  <c r="K2669"/>
  <c r="R2668"/>
  <c r="R2669" l="1"/>
  <c r="Q2669"/>
  <c r="O2670"/>
  <c r="L2669"/>
  <c r="M2669" s="1"/>
  <c r="K2670"/>
  <c r="J2671"/>
  <c r="N2669" l="1"/>
  <c r="P2669" s="1"/>
  <c r="Q2670"/>
  <c r="L2670"/>
  <c r="M2670" s="1"/>
  <c r="N2670" s="1"/>
  <c r="P2670" s="1"/>
  <c r="O2671"/>
  <c r="J2672"/>
  <c r="K2671"/>
  <c r="R2670"/>
  <c r="R2671" l="1"/>
  <c r="L2671"/>
  <c r="M2671" s="1"/>
  <c r="N2671" s="1"/>
  <c r="P2671" s="1"/>
  <c r="O2672"/>
  <c r="Q2671"/>
  <c r="J2673"/>
  <c r="K2672"/>
  <c r="J2674" l="1"/>
  <c r="K2673"/>
  <c r="R2672"/>
  <c r="L2672"/>
  <c r="M2672" s="1"/>
  <c r="N2672" s="1"/>
  <c r="P2672" s="1"/>
  <c r="O2673"/>
  <c r="Q2672"/>
  <c r="R2673" l="1"/>
  <c r="K2674"/>
  <c r="J2675"/>
  <c r="O2674"/>
  <c r="Q2673"/>
  <c r="L2673"/>
  <c r="M2673" s="1"/>
  <c r="N2673" s="1"/>
  <c r="P2673" s="1"/>
  <c r="O2675" l="1"/>
  <c r="Q2674"/>
  <c r="L2674"/>
  <c r="M2674" s="1"/>
  <c r="N2674" s="1"/>
  <c r="P2674" s="1"/>
  <c r="J2676"/>
  <c r="K2675"/>
  <c r="R2674"/>
  <c r="O2676" l="1"/>
  <c r="Q2675"/>
  <c r="L2675"/>
  <c r="M2675" s="1"/>
  <c r="N2675" s="1"/>
  <c r="P2675" s="1"/>
  <c r="J2677"/>
  <c r="K2676"/>
  <c r="R2675"/>
  <c r="R2676" l="1"/>
  <c r="L2676"/>
  <c r="M2676" s="1"/>
  <c r="N2676" s="1"/>
  <c r="P2676" s="1"/>
  <c r="O2677"/>
  <c r="Q2676"/>
  <c r="J2678"/>
  <c r="K2677"/>
  <c r="O2678" l="1"/>
  <c r="Q2677"/>
  <c r="L2677"/>
  <c r="M2677" s="1"/>
  <c r="N2677" s="1"/>
  <c r="P2677" s="1"/>
  <c r="R2677"/>
  <c r="J2679"/>
  <c r="K2678"/>
  <c r="R2678" l="1"/>
  <c r="J2680"/>
  <c r="K2679"/>
  <c r="O2679"/>
  <c r="Q2678"/>
  <c r="L2678"/>
  <c r="M2678" s="1"/>
  <c r="N2678" s="1"/>
  <c r="P2678" s="1"/>
  <c r="O2680" l="1"/>
  <c r="Q2679"/>
  <c r="L2679"/>
  <c r="M2679" s="1"/>
  <c r="N2679" s="1"/>
  <c r="P2679" s="1"/>
  <c r="R2679"/>
  <c r="J2681"/>
  <c r="K2680"/>
  <c r="R2680" l="1"/>
  <c r="K2681"/>
  <c r="J2682"/>
  <c r="Q2680"/>
  <c r="O2681"/>
  <c r="L2680"/>
  <c r="M2680" s="1"/>
  <c r="N2680" s="1"/>
  <c r="P2680" s="1"/>
  <c r="Q2681" l="1"/>
  <c r="L2681"/>
  <c r="M2681" s="1"/>
  <c r="N2681" s="1"/>
  <c r="P2681" s="1"/>
  <c r="O2682"/>
  <c r="K2682"/>
  <c r="J2683"/>
  <c r="R2681"/>
  <c r="R2682" l="1"/>
  <c r="J2684"/>
  <c r="K2683"/>
  <c r="L2682"/>
  <c r="M2682" s="1"/>
  <c r="N2682" s="1"/>
  <c r="P2682" s="1"/>
  <c r="Q2682"/>
  <c r="O2683"/>
  <c r="R2683" l="1"/>
  <c r="O2684"/>
  <c r="Q2683"/>
  <c r="L2683"/>
  <c r="M2683" s="1"/>
  <c r="N2683" s="1"/>
  <c r="P2683" s="1"/>
  <c r="J2685"/>
  <c r="K2684"/>
  <c r="L2684" l="1"/>
  <c r="M2684" s="1"/>
  <c r="N2684" s="1"/>
  <c r="P2684" s="1"/>
  <c r="O2685"/>
  <c r="Q2684"/>
  <c r="J2686"/>
  <c r="K2685"/>
  <c r="R2684"/>
  <c r="O2686" l="1"/>
  <c r="Q2685"/>
  <c r="L2685"/>
  <c r="M2685" s="1"/>
  <c r="N2685" s="1"/>
  <c r="P2685" s="1"/>
  <c r="J2687"/>
  <c r="K2686"/>
  <c r="R2685"/>
  <c r="R2686" l="1"/>
  <c r="O2687"/>
  <c r="Q2686"/>
  <c r="L2686"/>
  <c r="M2686" s="1"/>
  <c r="N2686" s="1"/>
  <c r="P2686" s="1"/>
  <c r="J2688"/>
  <c r="K2687"/>
  <c r="L2687" l="1"/>
  <c r="M2687" s="1"/>
  <c r="N2687" s="1"/>
  <c r="P2687" s="1"/>
  <c r="O2688"/>
  <c r="Q2687"/>
  <c r="J2689"/>
  <c r="K2688"/>
  <c r="R2687"/>
  <c r="R2688" l="1"/>
  <c r="Q2688"/>
  <c r="L2688"/>
  <c r="M2688" s="1"/>
  <c r="N2688" s="1"/>
  <c r="P2688" s="1"/>
  <c r="O2689"/>
  <c r="J2690"/>
  <c r="K2689"/>
  <c r="J2691" l="1"/>
  <c r="K2690"/>
  <c r="O2690"/>
  <c r="Q2689"/>
  <c r="L2689"/>
  <c r="M2689" s="1"/>
  <c r="N2689" s="1"/>
  <c r="P2689" s="1"/>
  <c r="R2689"/>
  <c r="O2691" l="1"/>
  <c r="L2690"/>
  <c r="M2690" s="1"/>
  <c r="N2690" s="1"/>
  <c r="P2690" s="1"/>
  <c r="Q2690"/>
  <c r="R2690"/>
  <c r="J2692"/>
  <c r="K2691"/>
  <c r="R2691" l="1"/>
  <c r="J2693"/>
  <c r="K2692"/>
  <c r="L2691"/>
  <c r="M2691" s="1"/>
  <c r="O2692"/>
  <c r="Q2691"/>
  <c r="N2691" l="1"/>
  <c r="P2691" s="1"/>
  <c r="Q2692"/>
  <c r="L2692"/>
  <c r="M2692" s="1"/>
  <c r="N2692" s="1"/>
  <c r="P2692" s="1"/>
  <c r="O2693"/>
  <c r="K2693"/>
  <c r="J2694"/>
  <c r="R2692"/>
  <c r="R2693" l="1"/>
  <c r="K2694"/>
  <c r="J2695"/>
  <c r="L2693"/>
  <c r="M2693" s="1"/>
  <c r="O2694"/>
  <c r="Q2693"/>
  <c r="N2693" l="1"/>
  <c r="P2693" s="1"/>
  <c r="K2695"/>
  <c r="J2696"/>
  <c r="O2695"/>
  <c r="Q2694"/>
  <c r="L2694"/>
  <c r="M2694" s="1"/>
  <c r="N2694" s="1"/>
  <c r="P2694" s="1"/>
  <c r="R2694"/>
  <c r="J2697" l="1"/>
  <c r="K2696"/>
  <c r="Q2695"/>
  <c r="L2695"/>
  <c r="M2695" s="1"/>
  <c r="O2696"/>
  <c r="R2695"/>
  <c r="N2695" l="1"/>
  <c r="P2695" s="1"/>
  <c r="R2696"/>
  <c r="Q2696"/>
  <c r="O2697"/>
  <c r="L2696"/>
  <c r="M2696" s="1"/>
  <c r="N2696" s="1"/>
  <c r="P2696" s="1"/>
  <c r="J2698"/>
  <c r="K2697"/>
  <c r="Q2697" l="1"/>
  <c r="L2697"/>
  <c r="M2697" s="1"/>
  <c r="O2698"/>
  <c r="R2697"/>
  <c r="J2699"/>
  <c r="K2698"/>
  <c r="N2697" l="1"/>
  <c r="P2697" s="1"/>
  <c r="J2700"/>
  <c r="K2699"/>
  <c r="R2698"/>
  <c r="Q2698"/>
  <c r="L2698"/>
  <c r="M2698" s="1"/>
  <c r="N2698" s="1"/>
  <c r="P2698" s="1"/>
  <c r="O2699"/>
  <c r="R2699" l="1"/>
  <c r="O2700"/>
  <c r="L2699"/>
  <c r="M2699" s="1"/>
  <c r="Q2699"/>
  <c r="J2701"/>
  <c r="K2700"/>
  <c r="N2699" l="1"/>
  <c r="P2699" s="1"/>
  <c r="R2700"/>
  <c r="L2700"/>
  <c r="M2700" s="1"/>
  <c r="N2700" s="1"/>
  <c r="P2700" s="1"/>
  <c r="Q2700"/>
  <c r="O2701"/>
  <c r="J2702"/>
  <c r="K2701"/>
  <c r="Q2701" l="1"/>
  <c r="L2701"/>
  <c r="M2701" s="1"/>
  <c r="N2701" s="1"/>
  <c r="P2701" s="1"/>
  <c r="O2702"/>
  <c r="R2701"/>
  <c r="K2702"/>
  <c r="J2703"/>
  <c r="O2703" l="1"/>
  <c r="Q2702"/>
  <c r="L2702"/>
  <c r="M2702" s="1"/>
  <c r="N2702" s="1"/>
  <c r="P2702" s="1"/>
  <c r="R2702"/>
  <c r="J2704"/>
  <c r="K2703"/>
  <c r="R2703" l="1"/>
  <c r="K2704"/>
  <c r="J2705"/>
  <c r="L2703"/>
  <c r="M2703" s="1"/>
  <c r="N2703" s="1"/>
  <c r="P2703" s="1"/>
  <c r="O2704"/>
  <c r="Q2703"/>
  <c r="K2705" l="1"/>
  <c r="J2706"/>
  <c r="Q2704"/>
  <c r="L2704"/>
  <c r="M2704" s="1"/>
  <c r="N2704" s="1"/>
  <c r="P2704" s="1"/>
  <c r="O2705"/>
  <c r="R2704"/>
  <c r="R2705" l="1"/>
  <c r="K2706"/>
  <c r="J2707"/>
  <c r="L2705"/>
  <c r="M2705" s="1"/>
  <c r="N2705" s="1"/>
  <c r="P2705" s="1"/>
  <c r="O2706"/>
  <c r="Q2705"/>
  <c r="J2708" l="1"/>
  <c r="K2707"/>
  <c r="L2706"/>
  <c r="M2706" s="1"/>
  <c r="N2706" s="1"/>
  <c r="P2706" s="1"/>
  <c r="Q2706"/>
  <c r="O2707"/>
  <c r="R2706"/>
  <c r="R2707" l="1"/>
  <c r="L2707"/>
  <c r="M2707" s="1"/>
  <c r="N2707" s="1"/>
  <c r="P2707" s="1"/>
  <c r="O2708"/>
  <c r="Q2707"/>
  <c r="J2709"/>
  <c r="K2708"/>
  <c r="R2708" l="1"/>
  <c r="L2708"/>
  <c r="M2708" s="1"/>
  <c r="N2708" s="1"/>
  <c r="P2708" s="1"/>
  <c r="O2709"/>
  <c r="Q2708"/>
  <c r="J2710"/>
  <c r="K2709"/>
  <c r="R2709" l="1"/>
  <c r="O2710"/>
  <c r="Q2709"/>
  <c r="L2709"/>
  <c r="M2709" s="1"/>
  <c r="N2709" s="1"/>
  <c r="P2709" s="1"/>
  <c r="J2711"/>
  <c r="K2710"/>
  <c r="R2710" l="1"/>
  <c r="O2711"/>
  <c r="Q2710"/>
  <c r="L2710"/>
  <c r="M2710" s="1"/>
  <c r="N2710" s="1"/>
  <c r="P2710" s="1"/>
  <c r="J2712"/>
  <c r="K2711"/>
  <c r="R2711" l="1"/>
  <c r="O2712"/>
  <c r="Q2711"/>
  <c r="L2711"/>
  <c r="M2711" s="1"/>
  <c r="N2711" s="1"/>
  <c r="P2711" s="1"/>
  <c r="J2713"/>
  <c r="K2712"/>
  <c r="R2712" l="1"/>
  <c r="Q2712"/>
  <c r="L2712"/>
  <c r="M2712" s="1"/>
  <c r="N2712" s="1"/>
  <c r="P2712" s="1"/>
  <c r="O2713"/>
  <c r="J2714"/>
  <c r="K2713"/>
  <c r="Q2713" l="1"/>
  <c r="O2714"/>
  <c r="L2713"/>
  <c r="M2713" s="1"/>
  <c r="N2713" s="1"/>
  <c r="P2713" s="1"/>
  <c r="R2713"/>
  <c r="K2714"/>
  <c r="J2715"/>
  <c r="R2714" l="1"/>
  <c r="O2715"/>
  <c r="Q2714"/>
  <c r="L2714"/>
  <c r="M2714" s="1"/>
  <c r="N2714" s="1"/>
  <c r="P2714" s="1"/>
  <c r="K2715"/>
  <c r="J2716"/>
  <c r="Q2715" l="1"/>
  <c r="O2716"/>
  <c r="L2715"/>
  <c r="M2715" s="1"/>
  <c r="N2715" s="1"/>
  <c r="P2715" s="1"/>
  <c r="J2717"/>
  <c r="K2716"/>
  <c r="R2715"/>
  <c r="R2716" l="1"/>
  <c r="L2716"/>
  <c r="M2716" s="1"/>
  <c r="N2716" s="1"/>
  <c r="P2716" s="1"/>
  <c r="O2717"/>
  <c r="Q2716"/>
  <c r="J2718"/>
  <c r="K2717"/>
  <c r="O2718" l="1"/>
  <c r="Q2717"/>
  <c r="L2717"/>
  <c r="M2717" s="1"/>
  <c r="N2717" s="1"/>
  <c r="P2717" s="1"/>
  <c r="R2717"/>
  <c r="J2719"/>
  <c r="K2718"/>
  <c r="R2718" l="1"/>
  <c r="J2720"/>
  <c r="K2719"/>
  <c r="O2719"/>
  <c r="Q2718"/>
  <c r="L2718"/>
  <c r="M2718" s="1"/>
  <c r="N2718" s="1"/>
  <c r="P2718" s="1"/>
  <c r="J2721" l="1"/>
  <c r="K2720"/>
  <c r="R2719"/>
  <c r="L2719"/>
  <c r="M2719" s="1"/>
  <c r="N2719" s="1"/>
  <c r="P2719" s="1"/>
  <c r="O2720"/>
  <c r="Q2719"/>
  <c r="R2720" l="1"/>
  <c r="Q2720"/>
  <c r="L2720"/>
  <c r="M2720" s="1"/>
  <c r="N2720" s="1"/>
  <c r="P2720" s="1"/>
  <c r="O2721"/>
  <c r="K2721"/>
  <c r="J2722"/>
  <c r="R2721" l="1"/>
  <c r="K2722"/>
  <c r="J2723"/>
  <c r="L2721"/>
  <c r="M2721" s="1"/>
  <c r="N2721" s="1"/>
  <c r="P2721" s="1"/>
  <c r="Q2721"/>
  <c r="O2722"/>
  <c r="R2722" l="1"/>
  <c r="L2722"/>
  <c r="M2722" s="1"/>
  <c r="O2723"/>
  <c r="Q2722"/>
  <c r="J2724"/>
  <c r="K2723"/>
  <c r="N2722" l="1"/>
  <c r="P2722" s="1"/>
  <c r="O2724"/>
  <c r="L2723"/>
  <c r="M2723" s="1"/>
  <c r="N2723" s="1"/>
  <c r="P2723" s="1"/>
  <c r="Q2723"/>
  <c r="J2725"/>
  <c r="K2724"/>
  <c r="R2723"/>
  <c r="R2724" l="1"/>
  <c r="L2724"/>
  <c r="M2724" s="1"/>
  <c r="O2725"/>
  <c r="Q2724"/>
  <c r="J2726"/>
  <c r="K2725"/>
  <c r="N2724" l="1"/>
  <c r="P2724" s="1"/>
  <c r="R2725"/>
  <c r="L2725"/>
  <c r="M2725" s="1"/>
  <c r="N2725" s="1"/>
  <c r="P2725" s="1"/>
  <c r="O2726"/>
  <c r="Q2725"/>
  <c r="K2726"/>
  <c r="J2727"/>
  <c r="L2726" l="1"/>
  <c r="M2726" s="1"/>
  <c r="O2727"/>
  <c r="Q2726"/>
  <c r="R2726"/>
  <c r="J2728"/>
  <c r="K2727"/>
  <c r="N2726" l="1"/>
  <c r="P2726" s="1"/>
  <c r="R2727"/>
  <c r="J2729"/>
  <c r="K2728"/>
  <c r="O2728"/>
  <c r="Q2727"/>
  <c r="L2727"/>
  <c r="M2727" s="1"/>
  <c r="N2727" s="1"/>
  <c r="P2727" s="1"/>
  <c r="J2730" l="1"/>
  <c r="K2729"/>
  <c r="L2728"/>
  <c r="M2728" s="1"/>
  <c r="O2729"/>
  <c r="Q2728"/>
  <c r="R2728"/>
  <c r="N2728" l="1"/>
  <c r="P2728" s="1"/>
  <c r="J2731"/>
  <c r="K2730"/>
  <c r="O2730"/>
  <c r="Q2729"/>
  <c r="L2729"/>
  <c r="M2729" s="1"/>
  <c r="N2729" s="1"/>
  <c r="P2729" s="1"/>
  <c r="R2729"/>
  <c r="O2731" l="1"/>
  <c r="Q2730"/>
  <c r="L2730"/>
  <c r="M2730" s="1"/>
  <c r="J2732"/>
  <c r="K2731"/>
  <c r="R2730"/>
  <c r="N2730" l="1"/>
  <c r="P2730" s="1"/>
  <c r="R2731"/>
  <c r="O2732"/>
  <c r="Q2731"/>
  <c r="L2731"/>
  <c r="M2731" s="1"/>
  <c r="N2731" s="1"/>
  <c r="P2731" s="1"/>
  <c r="J2733"/>
  <c r="K2732"/>
  <c r="R2732" l="1"/>
  <c r="J2734"/>
  <c r="K2733"/>
  <c r="Q2732"/>
  <c r="L2732"/>
  <c r="M2732" s="1"/>
  <c r="N2732" s="1"/>
  <c r="P2732" s="1"/>
  <c r="O2733"/>
  <c r="R2733" l="1"/>
  <c r="L2733"/>
  <c r="M2733" s="1"/>
  <c r="N2733" s="1"/>
  <c r="P2733" s="1"/>
  <c r="O2734"/>
  <c r="Q2733"/>
  <c r="K2734"/>
  <c r="J2735"/>
  <c r="R2734" l="1"/>
  <c r="J2736"/>
  <c r="K2735"/>
  <c r="O2735"/>
  <c r="Q2734"/>
  <c r="L2734"/>
  <c r="M2734" s="1"/>
  <c r="N2734" s="1"/>
  <c r="P2734" s="1"/>
  <c r="Q2735" l="1"/>
  <c r="L2735"/>
  <c r="M2735" s="1"/>
  <c r="N2735" s="1"/>
  <c r="P2735" s="1"/>
  <c r="O2736"/>
  <c r="J2737"/>
  <c r="K2736"/>
  <c r="R2735"/>
  <c r="L2736" l="1"/>
  <c r="M2736" s="1"/>
  <c r="N2736" s="1"/>
  <c r="P2736" s="1"/>
  <c r="O2737"/>
  <c r="Q2736"/>
  <c r="R2736"/>
  <c r="J2738"/>
  <c r="K2737"/>
  <c r="R2737" l="1"/>
  <c r="J2739"/>
  <c r="K2738"/>
  <c r="O2738"/>
  <c r="L2737"/>
  <c r="M2737" s="1"/>
  <c r="N2737" s="1"/>
  <c r="P2737" s="1"/>
  <c r="Q2737"/>
  <c r="O2739" l="1"/>
  <c r="L2738"/>
  <c r="M2738" s="1"/>
  <c r="N2738" s="1"/>
  <c r="P2738" s="1"/>
  <c r="Q2738"/>
  <c r="J2740"/>
  <c r="K2739"/>
  <c r="R2738"/>
  <c r="R2739" l="1"/>
  <c r="O2740"/>
  <c r="Q2739"/>
  <c r="L2739"/>
  <c r="M2739" s="1"/>
  <c r="N2739" s="1"/>
  <c r="P2739" s="1"/>
  <c r="J2741"/>
  <c r="K2740"/>
  <c r="Q2740" l="1"/>
  <c r="L2740"/>
  <c r="M2740" s="1"/>
  <c r="N2740" s="1"/>
  <c r="P2740" s="1"/>
  <c r="O2741"/>
  <c r="J2742"/>
  <c r="K2741"/>
  <c r="R2740"/>
  <c r="R2741" l="1"/>
  <c r="Q2741"/>
  <c r="O2742"/>
  <c r="L2741"/>
  <c r="M2741" s="1"/>
  <c r="N2741" s="1"/>
  <c r="P2741" s="1"/>
  <c r="K2742"/>
  <c r="J2743"/>
  <c r="L2742" l="1"/>
  <c r="M2742" s="1"/>
  <c r="N2742" s="1"/>
  <c r="P2742" s="1"/>
  <c r="O2743"/>
  <c r="Q2742"/>
  <c r="K2743"/>
  <c r="J2744"/>
  <c r="R2742"/>
  <c r="R2743" l="1"/>
  <c r="J2745"/>
  <c r="K2744"/>
  <c r="O2744"/>
  <c r="Q2743"/>
  <c r="L2743"/>
  <c r="M2743" s="1"/>
  <c r="N2743" s="1"/>
  <c r="P2743" s="1"/>
  <c r="R2744" l="1"/>
  <c r="J2746"/>
  <c r="K2745"/>
  <c r="Q2744"/>
  <c r="O2745"/>
  <c r="L2744"/>
  <c r="M2744" s="1"/>
  <c r="N2744" s="1"/>
  <c r="P2744" s="1"/>
  <c r="Q2745" l="1"/>
  <c r="O2746"/>
  <c r="L2745"/>
  <c r="M2745" s="1"/>
  <c r="N2745" s="1"/>
  <c r="P2745" s="1"/>
  <c r="K2746"/>
  <c r="J2747"/>
  <c r="R2745"/>
  <c r="R2746" l="1"/>
  <c r="J2748"/>
  <c r="K2747"/>
  <c r="O2747"/>
  <c r="Q2746"/>
  <c r="L2746"/>
  <c r="M2746" s="1"/>
  <c r="N2746" s="1"/>
  <c r="P2746" s="1"/>
  <c r="R2747" l="1"/>
  <c r="J2749"/>
  <c r="K2748"/>
  <c r="Q2747"/>
  <c r="L2747"/>
  <c r="M2747" s="1"/>
  <c r="N2747" s="1"/>
  <c r="P2747" s="1"/>
  <c r="O2748"/>
  <c r="R2748" l="1"/>
  <c r="L2748"/>
  <c r="M2748" s="1"/>
  <c r="N2748" s="1"/>
  <c r="P2748" s="1"/>
  <c r="O2749"/>
  <c r="Q2748"/>
  <c r="J2750"/>
  <c r="K2749"/>
  <c r="O2750" l="1"/>
  <c r="Q2749"/>
  <c r="L2749"/>
  <c r="M2749" s="1"/>
  <c r="N2749" s="1"/>
  <c r="P2749" s="1"/>
  <c r="R2749"/>
  <c r="K2750"/>
  <c r="J2751"/>
  <c r="R2750" l="1"/>
  <c r="O2751"/>
  <c r="Q2750"/>
  <c r="L2750"/>
  <c r="M2750" s="1"/>
  <c r="N2750" s="1"/>
  <c r="P2750" s="1"/>
  <c r="J2752"/>
  <c r="K2751"/>
  <c r="L2751" l="1"/>
  <c r="M2751" s="1"/>
  <c r="N2751" s="1"/>
  <c r="P2751" s="1"/>
  <c r="O2752"/>
  <c r="Q2751"/>
  <c r="J2753"/>
  <c r="K2752"/>
  <c r="R2751"/>
  <c r="R2752" l="1"/>
  <c r="Q2752"/>
  <c r="L2752"/>
  <c r="M2752" s="1"/>
  <c r="O2753"/>
  <c r="K2753"/>
  <c r="J2754"/>
  <c r="N2752" l="1"/>
  <c r="P2752" s="1"/>
  <c r="Q2753"/>
  <c r="L2753"/>
  <c r="M2753" s="1"/>
  <c r="N2753" s="1"/>
  <c r="P2753" s="1"/>
  <c r="O2754"/>
  <c r="K2754"/>
  <c r="J2755"/>
  <c r="R2753"/>
  <c r="R2754" l="1"/>
  <c r="J2756"/>
  <c r="K2755"/>
  <c r="O2755"/>
  <c r="Q2754"/>
  <c r="L2754"/>
  <c r="M2754" s="1"/>
  <c r="N2754" l="1"/>
  <c r="P2754" s="1"/>
  <c r="L2755"/>
  <c r="M2755" s="1"/>
  <c r="N2755" s="1"/>
  <c r="P2755" s="1"/>
  <c r="O2756"/>
  <c r="Q2755"/>
  <c r="R2755"/>
  <c r="J2757"/>
  <c r="K2756"/>
  <c r="Q2756" l="1"/>
  <c r="O2757"/>
  <c r="L2756"/>
  <c r="M2756" s="1"/>
  <c r="J2758"/>
  <c r="K2757"/>
  <c r="R2756"/>
  <c r="N2756" l="1"/>
  <c r="P2756" s="1"/>
  <c r="R2757"/>
  <c r="Q2757"/>
  <c r="L2757"/>
  <c r="M2757" s="1"/>
  <c r="N2757" s="1"/>
  <c r="P2757" s="1"/>
  <c r="O2758"/>
  <c r="K2758"/>
  <c r="J2759"/>
  <c r="Q2758" l="1"/>
  <c r="L2758"/>
  <c r="M2758" s="1"/>
  <c r="O2759"/>
  <c r="J2760"/>
  <c r="K2759"/>
  <c r="R2758"/>
  <c r="N2758" l="1"/>
  <c r="P2758" s="1"/>
  <c r="L2759"/>
  <c r="M2759" s="1"/>
  <c r="N2759" s="1"/>
  <c r="P2759" s="1"/>
  <c r="O2760"/>
  <c r="Q2759"/>
  <c r="R2759"/>
  <c r="K2760"/>
  <c r="J2761"/>
  <c r="R2760" l="1"/>
  <c r="Q2760"/>
  <c r="L2760"/>
  <c r="M2760" s="1"/>
  <c r="O2761"/>
  <c r="J2762"/>
  <c r="K2761"/>
  <c r="N2760" l="1"/>
  <c r="P2760" s="1"/>
  <c r="Q2761"/>
  <c r="L2761"/>
  <c r="M2761" s="1"/>
  <c r="N2761" s="1"/>
  <c r="P2761" s="1"/>
  <c r="O2762"/>
  <c r="K2762"/>
  <c r="J2763"/>
  <c r="R2761"/>
  <c r="R2762" l="1"/>
  <c r="J2764"/>
  <c r="K2763"/>
  <c r="O2763"/>
  <c r="Q2762"/>
  <c r="L2762"/>
  <c r="M2762" s="1"/>
  <c r="N2762" s="1"/>
  <c r="P2762" s="1"/>
  <c r="O2764" l="1"/>
  <c r="Q2763"/>
  <c r="L2763"/>
  <c r="M2763" s="1"/>
  <c r="N2763" s="1"/>
  <c r="P2763" s="1"/>
  <c r="J2765"/>
  <c r="K2764"/>
  <c r="R2763"/>
  <c r="R2764" l="1"/>
  <c r="Q2764"/>
  <c r="O2765"/>
  <c r="L2764"/>
  <c r="M2764" s="1"/>
  <c r="N2764" s="1"/>
  <c r="P2764" s="1"/>
  <c r="J2766"/>
  <c r="K2765"/>
  <c r="R2765" l="1"/>
  <c r="L2765"/>
  <c r="M2765" s="1"/>
  <c r="N2765" s="1"/>
  <c r="P2765" s="1"/>
  <c r="O2766"/>
  <c r="Q2765"/>
  <c r="K2766"/>
  <c r="J2767"/>
  <c r="O2767" l="1"/>
  <c r="Q2766"/>
  <c r="L2766"/>
  <c r="M2766" s="1"/>
  <c r="N2766" s="1"/>
  <c r="P2766" s="1"/>
  <c r="R2766"/>
  <c r="J2768"/>
  <c r="K2767"/>
  <c r="R2767" l="1"/>
  <c r="J2769"/>
  <c r="K2768"/>
  <c r="Q2767"/>
  <c r="L2767"/>
  <c r="M2767" s="1"/>
  <c r="N2767" s="1"/>
  <c r="P2767" s="1"/>
  <c r="O2768"/>
  <c r="R2768" l="1"/>
  <c r="K2769"/>
  <c r="J2770"/>
  <c r="L2768"/>
  <c r="M2768" s="1"/>
  <c r="N2768" s="1"/>
  <c r="P2768" s="1"/>
  <c r="Q2768"/>
  <c r="O2769"/>
  <c r="R2769" l="1"/>
  <c r="O2770"/>
  <c r="Q2769"/>
  <c r="L2769"/>
  <c r="M2769" s="1"/>
  <c r="N2769" s="1"/>
  <c r="P2769" s="1"/>
  <c r="K2770"/>
  <c r="J2771"/>
  <c r="R2770" l="1"/>
  <c r="J2772"/>
  <c r="K2771"/>
  <c r="O2771"/>
  <c r="Q2770"/>
  <c r="L2770"/>
  <c r="M2770" s="1"/>
  <c r="N2770" s="1"/>
  <c r="P2770" s="1"/>
  <c r="J2773" l="1"/>
  <c r="K2772"/>
  <c r="R2771"/>
  <c r="O2772"/>
  <c r="Q2771"/>
  <c r="L2771"/>
  <c r="M2771" s="1"/>
  <c r="N2771" s="1"/>
  <c r="P2771" s="1"/>
  <c r="J2774" l="1"/>
  <c r="K2773"/>
  <c r="Q2772"/>
  <c r="L2772"/>
  <c r="M2772" s="1"/>
  <c r="N2772" s="1"/>
  <c r="P2772" s="1"/>
  <c r="O2773"/>
  <c r="R2772"/>
  <c r="R2773" l="1"/>
  <c r="K2774"/>
  <c r="J2775"/>
  <c r="O2774"/>
  <c r="Q2773"/>
  <c r="L2773"/>
  <c r="M2773" s="1"/>
  <c r="N2773" s="1"/>
  <c r="P2773" s="1"/>
  <c r="O2775" l="1"/>
  <c r="Q2774"/>
  <c r="L2774"/>
  <c r="M2774" s="1"/>
  <c r="N2774" s="1"/>
  <c r="P2774" s="1"/>
  <c r="R2774"/>
  <c r="J2776"/>
  <c r="K2775"/>
  <c r="R2775" l="1"/>
  <c r="J2777"/>
  <c r="K2776"/>
  <c r="O2776"/>
  <c r="Q2775"/>
  <c r="L2775"/>
  <c r="M2775" s="1"/>
  <c r="N2775" s="1"/>
  <c r="P2775" s="1"/>
  <c r="J2778" l="1"/>
  <c r="K2777"/>
  <c r="R2776"/>
  <c r="Q2776"/>
  <c r="L2776"/>
  <c r="M2776" s="1"/>
  <c r="N2776" s="1"/>
  <c r="P2776" s="1"/>
  <c r="O2777"/>
  <c r="R2777" l="1"/>
  <c r="K2778"/>
  <c r="J2779"/>
  <c r="L2777"/>
  <c r="M2777" s="1"/>
  <c r="N2777" s="1"/>
  <c r="P2777" s="1"/>
  <c r="Q2777"/>
  <c r="O2778"/>
  <c r="Q2778" l="1"/>
  <c r="L2778"/>
  <c r="M2778" s="1"/>
  <c r="N2778" s="1"/>
  <c r="P2778" s="1"/>
  <c r="O2779"/>
  <c r="J2780"/>
  <c r="K2779"/>
  <c r="R2778"/>
  <c r="L2779" l="1"/>
  <c r="M2779" s="1"/>
  <c r="N2779" s="1"/>
  <c r="P2779" s="1"/>
  <c r="O2780"/>
  <c r="Q2779"/>
  <c r="R2779"/>
  <c r="J2781"/>
  <c r="K2780"/>
  <c r="Q2780" l="1"/>
  <c r="L2780"/>
  <c r="M2780" s="1"/>
  <c r="N2780" s="1"/>
  <c r="P2780" s="1"/>
  <c r="O2781"/>
  <c r="K2781"/>
  <c r="J2782"/>
  <c r="R2780"/>
  <c r="R2781" l="1"/>
  <c r="K2782"/>
  <c r="J2783"/>
  <c r="Q2781"/>
  <c r="L2781"/>
  <c r="M2781" s="1"/>
  <c r="N2781" s="1"/>
  <c r="P2781" s="1"/>
  <c r="O2782"/>
  <c r="L2782" l="1"/>
  <c r="M2782" s="1"/>
  <c r="N2782" s="1"/>
  <c r="P2782" s="1"/>
  <c r="O2783"/>
  <c r="Q2782"/>
  <c r="J2784"/>
  <c r="K2783"/>
  <c r="R2782"/>
  <c r="R2783" l="1"/>
  <c r="O2784"/>
  <c r="Q2783"/>
  <c r="L2783"/>
  <c r="M2783" s="1"/>
  <c r="J2785"/>
  <c r="K2784"/>
  <c r="N2783" l="1"/>
  <c r="P2783" s="1"/>
  <c r="R2784"/>
  <c r="Q2784"/>
  <c r="L2784"/>
  <c r="M2784" s="1"/>
  <c r="N2784" s="1"/>
  <c r="P2784" s="1"/>
  <c r="O2785"/>
  <c r="J2786"/>
  <c r="K2785"/>
  <c r="O2786" l="1"/>
  <c r="L2785"/>
  <c r="M2785" s="1"/>
  <c r="Q2785"/>
  <c r="R2785"/>
  <c r="K2786"/>
  <c r="J2787"/>
  <c r="N2785" l="1"/>
  <c r="P2785" s="1"/>
  <c r="O2787"/>
  <c r="Q2786"/>
  <c r="L2786"/>
  <c r="M2786" s="1"/>
  <c r="N2786" s="1"/>
  <c r="P2786" s="1"/>
  <c r="J2788"/>
  <c r="K2787"/>
  <c r="R2786"/>
  <c r="R2787" l="1"/>
  <c r="O2788"/>
  <c r="L2787"/>
  <c r="M2787" s="1"/>
  <c r="Q2787"/>
  <c r="J2789"/>
  <c r="K2788"/>
  <c r="N2787" l="1"/>
  <c r="P2787" s="1"/>
  <c r="R2788"/>
  <c r="L2788"/>
  <c r="M2788" s="1"/>
  <c r="N2788" s="1"/>
  <c r="P2788" s="1"/>
  <c r="O2789"/>
  <c r="Q2788"/>
  <c r="J2790"/>
  <c r="K2789"/>
  <c r="R2789" l="1"/>
  <c r="Q2789"/>
  <c r="L2789"/>
  <c r="M2789" s="1"/>
  <c r="O2790"/>
  <c r="K2790"/>
  <c r="J2791"/>
  <c r="N2789" l="1"/>
  <c r="P2789" s="1"/>
  <c r="R2790"/>
  <c r="K2791"/>
  <c r="J2792"/>
  <c r="O2791"/>
  <c r="Q2790"/>
  <c r="L2790"/>
  <c r="M2790" s="1"/>
  <c r="N2790" s="1"/>
  <c r="P2790" s="1"/>
  <c r="O2792" l="1"/>
  <c r="Q2791"/>
  <c r="L2791"/>
  <c r="M2791" s="1"/>
  <c r="R2791"/>
  <c r="J2793"/>
  <c r="K2792"/>
  <c r="N2791" l="1"/>
  <c r="P2791" s="1"/>
  <c r="R2792"/>
  <c r="L2792"/>
  <c r="M2792" s="1"/>
  <c r="N2792" s="1"/>
  <c r="P2792" s="1"/>
  <c r="O2793"/>
  <c r="Q2792"/>
  <c r="J2794"/>
  <c r="K2793"/>
  <c r="R2793" l="1"/>
  <c r="O2794"/>
  <c r="Q2793"/>
  <c r="L2793"/>
  <c r="M2793" s="1"/>
  <c r="N2793" s="1"/>
  <c r="P2793" s="1"/>
  <c r="K2794"/>
  <c r="J2795"/>
  <c r="R2794" l="1"/>
  <c r="J2796"/>
  <c r="K2795"/>
  <c r="O2795"/>
  <c r="Q2794"/>
  <c r="L2794"/>
  <c r="M2794" s="1"/>
  <c r="N2794" s="1"/>
  <c r="P2794" s="1"/>
  <c r="K2796" l="1"/>
  <c r="J2797"/>
  <c r="R2795"/>
  <c r="L2795"/>
  <c r="M2795" s="1"/>
  <c r="N2795" s="1"/>
  <c r="P2795" s="1"/>
  <c r="O2796"/>
  <c r="Q2795"/>
  <c r="R2796" l="1"/>
  <c r="Q2796"/>
  <c r="O2797"/>
  <c r="L2796"/>
  <c r="M2796" s="1"/>
  <c r="N2796" s="1"/>
  <c r="P2796" s="1"/>
  <c r="K2797"/>
  <c r="J2798"/>
  <c r="R2797" l="1"/>
  <c r="K2798"/>
  <c r="J2799"/>
  <c r="Q2797"/>
  <c r="L2797"/>
  <c r="M2797" s="1"/>
  <c r="N2797" s="1"/>
  <c r="P2797" s="1"/>
  <c r="O2798"/>
  <c r="O2799" l="1"/>
  <c r="Q2798"/>
  <c r="L2798"/>
  <c r="M2798" s="1"/>
  <c r="N2798" s="1"/>
  <c r="P2798" s="1"/>
  <c r="K2799"/>
  <c r="J2800"/>
  <c r="R2798"/>
  <c r="R2799" l="1"/>
  <c r="J2801"/>
  <c r="K2800"/>
  <c r="Q2799"/>
  <c r="L2799"/>
  <c r="M2799" s="1"/>
  <c r="N2799" s="1"/>
  <c r="P2799" s="1"/>
  <c r="O2800"/>
  <c r="R2800" l="1"/>
  <c r="J2802"/>
  <c r="K2801"/>
  <c r="L2800"/>
  <c r="M2800" s="1"/>
  <c r="N2800" s="1"/>
  <c r="P2800" s="1"/>
  <c r="Q2800"/>
  <c r="O2801"/>
  <c r="R2801" l="1"/>
  <c r="J2803"/>
  <c r="K2802"/>
  <c r="O2802"/>
  <c r="Q2801"/>
  <c r="L2801"/>
  <c r="M2801" s="1"/>
  <c r="N2801" s="1"/>
  <c r="P2801" s="1"/>
  <c r="J2804" l="1"/>
  <c r="K2803"/>
  <c r="O2803"/>
  <c r="Q2802"/>
  <c r="L2802"/>
  <c r="M2802" s="1"/>
  <c r="N2802" s="1"/>
  <c r="P2802" s="1"/>
  <c r="R2802"/>
  <c r="O2804" l="1"/>
  <c r="Q2803"/>
  <c r="L2803"/>
  <c r="M2803" s="1"/>
  <c r="N2803" s="1"/>
  <c r="P2803" s="1"/>
  <c r="R2803"/>
  <c r="J2805"/>
  <c r="K2804"/>
  <c r="R2804" l="1"/>
  <c r="J2806"/>
  <c r="K2805"/>
  <c r="Q2804"/>
  <c r="L2804"/>
  <c r="M2804" s="1"/>
  <c r="N2804" s="1"/>
  <c r="P2804" s="1"/>
  <c r="O2805"/>
  <c r="R2805" l="1"/>
  <c r="K2806"/>
  <c r="J2807"/>
  <c r="O2806"/>
  <c r="L2805"/>
  <c r="M2805" s="1"/>
  <c r="N2805" s="1"/>
  <c r="P2805" s="1"/>
  <c r="Q2805"/>
  <c r="O2807" l="1"/>
  <c r="Q2806"/>
  <c r="L2806"/>
  <c r="M2806" s="1"/>
  <c r="N2806" s="1"/>
  <c r="P2806" s="1"/>
  <c r="J2808"/>
  <c r="K2807"/>
  <c r="R2806"/>
  <c r="R2807" l="1"/>
  <c r="L2807"/>
  <c r="M2807" s="1"/>
  <c r="N2807" s="1"/>
  <c r="P2807" s="1"/>
  <c r="O2808"/>
  <c r="Q2807"/>
  <c r="J2809"/>
  <c r="K2808"/>
  <c r="R2808" l="1"/>
  <c r="Q2808"/>
  <c r="L2808"/>
  <c r="M2808" s="1"/>
  <c r="N2808" s="1"/>
  <c r="P2808" s="1"/>
  <c r="O2809"/>
  <c r="J2810"/>
  <c r="K2809"/>
  <c r="Q2809" l="1"/>
  <c r="L2809"/>
  <c r="M2809" s="1"/>
  <c r="N2809" s="1"/>
  <c r="P2809" s="1"/>
  <c r="O2810"/>
  <c r="R2809"/>
  <c r="K2810"/>
  <c r="J2811"/>
  <c r="Q2810" l="1"/>
  <c r="L2810"/>
  <c r="M2810" s="1"/>
  <c r="N2810" s="1"/>
  <c r="P2810" s="1"/>
  <c r="O2811"/>
  <c r="K2811"/>
  <c r="J2812"/>
  <c r="R2810"/>
  <c r="R2811" l="1"/>
  <c r="K2812"/>
  <c r="J2813"/>
  <c r="O2812"/>
  <c r="L2811"/>
  <c r="M2811" s="1"/>
  <c r="N2811" s="1"/>
  <c r="P2811" s="1"/>
  <c r="Q2811"/>
  <c r="Q2812" l="1"/>
  <c r="L2812"/>
  <c r="M2812" s="1"/>
  <c r="N2812" s="1"/>
  <c r="P2812" s="1"/>
  <c r="O2813"/>
  <c r="J2814"/>
  <c r="K2813"/>
  <c r="R2812"/>
  <c r="R2813" l="1"/>
  <c r="L2813"/>
  <c r="M2813" s="1"/>
  <c r="N2813" s="1"/>
  <c r="P2813" s="1"/>
  <c r="O2814"/>
  <c r="Q2813"/>
  <c r="K2814"/>
  <c r="J2815"/>
  <c r="O2815" l="1"/>
  <c r="Q2814"/>
  <c r="L2814"/>
  <c r="M2814" s="1"/>
  <c r="K2815"/>
  <c r="J2816"/>
  <c r="R2814"/>
  <c r="N2814" l="1"/>
  <c r="P2814" s="1"/>
  <c r="R2815"/>
  <c r="J2817"/>
  <c r="K2816"/>
  <c r="Q2815"/>
  <c r="L2815"/>
  <c r="M2815" s="1"/>
  <c r="N2815" s="1"/>
  <c r="P2815" s="1"/>
  <c r="O2816"/>
  <c r="R2816" l="1"/>
  <c r="J2818"/>
  <c r="K2817"/>
  <c r="Q2816"/>
  <c r="L2816"/>
  <c r="M2816" s="1"/>
  <c r="O2817"/>
  <c r="N2816" l="1"/>
  <c r="P2816" s="1"/>
  <c r="R2817"/>
  <c r="K2818"/>
  <c r="J2819"/>
  <c r="O2818"/>
  <c r="Q2817"/>
  <c r="L2817"/>
  <c r="M2817" s="1"/>
  <c r="N2817" s="1"/>
  <c r="P2817" s="1"/>
  <c r="O2819" l="1"/>
  <c r="Q2818"/>
  <c r="L2818"/>
  <c r="M2818" s="1"/>
  <c r="R2818"/>
  <c r="J2820"/>
  <c r="K2819"/>
  <c r="N2818" l="1"/>
  <c r="P2818" s="1"/>
  <c r="R2819"/>
  <c r="J2821"/>
  <c r="K2820"/>
  <c r="Q2819"/>
  <c r="L2819"/>
  <c r="M2819" s="1"/>
  <c r="N2819" s="1"/>
  <c r="P2819" s="1"/>
  <c r="O2820"/>
  <c r="R2820" l="1"/>
  <c r="J2822"/>
  <c r="K2821"/>
  <c r="Q2820"/>
  <c r="L2820"/>
  <c r="M2820" s="1"/>
  <c r="O2821"/>
  <c r="N2820" l="1"/>
  <c r="P2820" s="1"/>
  <c r="R2821"/>
  <c r="O2822"/>
  <c r="Q2821"/>
  <c r="L2821"/>
  <c r="M2821" s="1"/>
  <c r="N2821" s="1"/>
  <c r="P2821" s="1"/>
  <c r="K2822"/>
  <c r="J2823"/>
  <c r="R2822" l="1"/>
  <c r="J2824"/>
  <c r="K2823"/>
  <c r="O2823"/>
  <c r="Q2822"/>
  <c r="L2822"/>
  <c r="M2822" s="1"/>
  <c r="N2822" l="1"/>
  <c r="P2822" s="1"/>
  <c r="Q2823"/>
  <c r="L2823"/>
  <c r="M2823" s="1"/>
  <c r="N2823" s="1"/>
  <c r="P2823" s="1"/>
  <c r="O2824"/>
  <c r="J2825"/>
  <c r="K2824"/>
  <c r="R2823"/>
  <c r="R2824" l="1"/>
  <c r="L2824"/>
  <c r="M2824" s="1"/>
  <c r="N2824" s="1"/>
  <c r="P2824" s="1"/>
  <c r="Q2824"/>
  <c r="O2825"/>
  <c r="J2826"/>
  <c r="K2825"/>
  <c r="J2827" l="1"/>
  <c r="K2826"/>
  <c r="O2826"/>
  <c r="Q2825"/>
  <c r="L2825"/>
  <c r="M2825" s="1"/>
  <c r="N2825" s="1"/>
  <c r="P2825" s="1"/>
  <c r="R2825"/>
  <c r="J2828" l="1"/>
  <c r="K2827"/>
  <c r="R2826"/>
  <c r="O2827"/>
  <c r="Q2826"/>
  <c r="L2826"/>
  <c r="M2826" s="1"/>
  <c r="N2826" s="1"/>
  <c r="P2826" s="1"/>
  <c r="J2829" l="1"/>
  <c r="K2828"/>
  <c r="L2827"/>
  <c r="M2827" s="1"/>
  <c r="N2827" s="1"/>
  <c r="P2827" s="1"/>
  <c r="O2828"/>
  <c r="Q2827"/>
  <c r="R2827"/>
  <c r="K2829" l="1"/>
  <c r="J2830"/>
  <c r="Q2828"/>
  <c r="L2828"/>
  <c r="M2828" s="1"/>
  <c r="N2828" s="1"/>
  <c r="P2828" s="1"/>
  <c r="O2829"/>
  <c r="R2828"/>
  <c r="R2829" l="1"/>
  <c r="Q2829"/>
  <c r="L2829"/>
  <c r="M2829" s="1"/>
  <c r="N2829" s="1"/>
  <c r="P2829" s="1"/>
  <c r="O2830"/>
  <c r="K2830"/>
  <c r="J2831"/>
  <c r="R2830" l="1"/>
  <c r="J2832"/>
  <c r="K2831"/>
  <c r="O2831"/>
  <c r="Q2830"/>
  <c r="L2830"/>
  <c r="M2830" s="1"/>
  <c r="N2830" s="1"/>
  <c r="P2830" s="1"/>
  <c r="R2831" l="1"/>
  <c r="J2833"/>
  <c r="K2832"/>
  <c r="O2832"/>
  <c r="L2831"/>
  <c r="M2831" s="1"/>
  <c r="N2831" s="1"/>
  <c r="P2831" s="1"/>
  <c r="Q2831"/>
  <c r="J2834" l="1"/>
  <c r="K2833"/>
  <c r="Q2832"/>
  <c r="L2832"/>
  <c r="M2832" s="1"/>
  <c r="N2832" s="1"/>
  <c r="P2832" s="1"/>
  <c r="O2833"/>
  <c r="R2832"/>
  <c r="R2833" l="1"/>
  <c r="K2834"/>
  <c r="J2835"/>
  <c r="Q2833"/>
  <c r="L2833"/>
  <c r="M2833" s="1"/>
  <c r="N2833" s="1"/>
  <c r="P2833" s="1"/>
  <c r="O2834"/>
  <c r="Q2834" l="1"/>
  <c r="L2834"/>
  <c r="M2834" s="1"/>
  <c r="N2834" s="1"/>
  <c r="P2834" s="1"/>
  <c r="O2835"/>
  <c r="J2836"/>
  <c r="K2835"/>
  <c r="R2834"/>
  <c r="R2835" l="1"/>
  <c r="O2836"/>
  <c r="Q2835"/>
  <c r="L2835"/>
  <c r="M2835" s="1"/>
  <c r="N2835" s="1"/>
  <c r="P2835" s="1"/>
  <c r="J2837"/>
  <c r="K2836"/>
  <c r="R2836" l="1"/>
  <c r="J2838"/>
  <c r="K2837"/>
  <c r="L2836"/>
  <c r="M2836" s="1"/>
  <c r="N2836" s="1"/>
  <c r="P2836" s="1"/>
  <c r="O2837"/>
  <c r="Q2836"/>
  <c r="K2838" l="1"/>
  <c r="J2839"/>
  <c r="O2838"/>
  <c r="Q2837"/>
  <c r="L2837"/>
  <c r="M2837" s="1"/>
  <c r="N2837" s="1"/>
  <c r="P2837" s="1"/>
  <c r="R2837"/>
  <c r="O2839" l="1"/>
  <c r="Q2838"/>
  <c r="L2838"/>
  <c r="M2838" s="1"/>
  <c r="N2838" s="1"/>
  <c r="P2838" s="1"/>
  <c r="R2838"/>
  <c r="J2840"/>
  <c r="K2839"/>
  <c r="R2839" l="1"/>
  <c r="J2841"/>
  <c r="K2840"/>
  <c r="L2839"/>
  <c r="M2839" s="1"/>
  <c r="N2839" s="1"/>
  <c r="P2839" s="1"/>
  <c r="O2840"/>
  <c r="Q2839"/>
  <c r="J2842" l="1"/>
  <c r="K2841"/>
  <c r="Q2840"/>
  <c r="O2841"/>
  <c r="L2840"/>
  <c r="M2840" s="1"/>
  <c r="N2840" s="1"/>
  <c r="P2840" s="1"/>
  <c r="R2840"/>
  <c r="K2842" l="1"/>
  <c r="J2843"/>
  <c r="O2842"/>
  <c r="Q2841"/>
  <c r="L2841"/>
  <c r="M2841" s="1"/>
  <c r="N2841" s="1"/>
  <c r="P2841" s="1"/>
  <c r="R2841"/>
  <c r="O2843" l="1"/>
  <c r="Q2842"/>
  <c r="L2842"/>
  <c r="M2842" s="1"/>
  <c r="N2842" s="1"/>
  <c r="P2842" s="1"/>
  <c r="J2844"/>
  <c r="K2843"/>
  <c r="R2842"/>
  <c r="R2843" l="1"/>
  <c r="Q2843"/>
  <c r="L2843"/>
  <c r="M2843" s="1"/>
  <c r="N2843" s="1"/>
  <c r="P2843" s="1"/>
  <c r="O2844"/>
  <c r="J2845"/>
  <c r="K2844"/>
  <c r="L2844" l="1"/>
  <c r="M2844" s="1"/>
  <c r="O2845"/>
  <c r="Q2844"/>
  <c r="R2844"/>
  <c r="K2845"/>
  <c r="J2846"/>
  <c r="N2844" l="1"/>
  <c r="P2844" s="1"/>
  <c r="O2846"/>
  <c r="L2845"/>
  <c r="M2845" s="1"/>
  <c r="N2845" s="1"/>
  <c r="P2845" s="1"/>
  <c r="Q2845"/>
  <c r="R2845"/>
  <c r="J2847"/>
  <c r="K2846"/>
  <c r="R2846" l="1"/>
  <c r="J2848"/>
  <c r="K2847"/>
  <c r="O2847"/>
  <c r="L2846"/>
  <c r="M2846" s="1"/>
  <c r="Q2846"/>
  <c r="N2846" l="1"/>
  <c r="P2846" s="1"/>
  <c r="J2849"/>
  <c r="K2848"/>
  <c r="O2848"/>
  <c r="Q2847"/>
  <c r="L2847"/>
  <c r="M2847" s="1"/>
  <c r="N2847" s="1"/>
  <c r="P2847" s="1"/>
  <c r="R2847"/>
  <c r="J2850" l="1"/>
  <c r="K2849"/>
  <c r="Q2848"/>
  <c r="L2848"/>
  <c r="M2848" s="1"/>
  <c r="O2849"/>
  <c r="R2848"/>
  <c r="N2848" l="1"/>
  <c r="P2848" s="1"/>
  <c r="R2849"/>
  <c r="K2850"/>
  <c r="J2851"/>
  <c r="Q2849"/>
  <c r="L2849"/>
  <c r="M2849" s="1"/>
  <c r="N2849" s="1"/>
  <c r="P2849" s="1"/>
  <c r="O2850"/>
  <c r="O2851" l="1"/>
  <c r="Q2850"/>
  <c r="L2850"/>
  <c r="M2850" s="1"/>
  <c r="J2852"/>
  <c r="K2851"/>
  <c r="R2850"/>
  <c r="N2850" l="1"/>
  <c r="P2850" s="1"/>
  <c r="R2851"/>
  <c r="O2852"/>
  <c r="Q2851"/>
  <c r="L2851"/>
  <c r="M2851" s="1"/>
  <c r="N2851" s="1"/>
  <c r="P2851" s="1"/>
  <c r="J2853"/>
  <c r="K2852"/>
  <c r="R2852" l="1"/>
  <c r="Q2852"/>
  <c r="L2852"/>
  <c r="M2852" s="1"/>
  <c r="O2853"/>
  <c r="K2853"/>
  <c r="J2854"/>
  <c r="N2852" l="1"/>
  <c r="P2852" s="1"/>
  <c r="R2853"/>
  <c r="K2854"/>
  <c r="J2855"/>
  <c r="Q2853"/>
  <c r="L2853"/>
  <c r="M2853" s="1"/>
  <c r="N2853" s="1"/>
  <c r="P2853" s="1"/>
  <c r="O2854"/>
  <c r="O2855" l="1"/>
  <c r="Q2854"/>
  <c r="L2854"/>
  <c r="M2854" s="1"/>
  <c r="N2854" s="1"/>
  <c r="P2854" s="1"/>
  <c r="K2855"/>
  <c r="J2856"/>
  <c r="R2854"/>
  <c r="R2855" l="1"/>
  <c r="J2857"/>
  <c r="K2856"/>
  <c r="O2856"/>
  <c r="Q2855"/>
  <c r="L2855"/>
  <c r="M2855" s="1"/>
  <c r="N2855" s="1"/>
  <c r="P2855" s="1"/>
  <c r="Q2856" l="1"/>
  <c r="L2856"/>
  <c r="M2856" s="1"/>
  <c r="N2856" s="1"/>
  <c r="P2856" s="1"/>
  <c r="O2857"/>
  <c r="R2856"/>
  <c r="J2858"/>
  <c r="K2857"/>
  <c r="K2858" l="1"/>
  <c r="J2859"/>
  <c r="R2857"/>
  <c r="Q2857"/>
  <c r="L2857"/>
  <c r="M2857" s="1"/>
  <c r="N2857" s="1"/>
  <c r="P2857" s="1"/>
  <c r="O2858"/>
  <c r="O2859" l="1"/>
  <c r="Q2858"/>
  <c r="L2858"/>
  <c r="M2858" s="1"/>
  <c r="N2858" s="1"/>
  <c r="P2858" s="1"/>
  <c r="J2860"/>
  <c r="K2859"/>
  <c r="R2858"/>
  <c r="R2859" l="1"/>
  <c r="O2860"/>
  <c r="Q2859"/>
  <c r="L2859"/>
  <c r="M2859" s="1"/>
  <c r="N2859" s="1"/>
  <c r="P2859" s="1"/>
  <c r="J2861"/>
  <c r="K2860"/>
  <c r="R2860" l="1"/>
  <c r="Q2860"/>
  <c r="L2860"/>
  <c r="M2860" s="1"/>
  <c r="N2860" s="1"/>
  <c r="P2860" s="1"/>
  <c r="O2861"/>
  <c r="J2862"/>
  <c r="K2861"/>
  <c r="O2862" l="1"/>
  <c r="L2861"/>
  <c r="M2861" s="1"/>
  <c r="N2861" s="1"/>
  <c r="P2861" s="1"/>
  <c r="Q2861"/>
  <c r="R2861"/>
  <c r="K2862"/>
  <c r="J2863"/>
  <c r="R2862" l="1"/>
  <c r="Q2862"/>
  <c r="L2862"/>
  <c r="M2862" s="1"/>
  <c r="N2862" s="1"/>
  <c r="P2862" s="1"/>
  <c r="O2863"/>
  <c r="J2864"/>
  <c r="K2863"/>
  <c r="L2863" l="1"/>
  <c r="M2863" s="1"/>
  <c r="N2863" s="1"/>
  <c r="P2863" s="1"/>
  <c r="O2864"/>
  <c r="Q2863"/>
  <c r="R2863"/>
  <c r="J2865"/>
  <c r="K2864"/>
  <c r="R2864" l="1"/>
  <c r="K2865"/>
  <c r="J2866"/>
  <c r="Q2864"/>
  <c r="L2864"/>
  <c r="M2864" s="1"/>
  <c r="N2864" s="1"/>
  <c r="P2864" s="1"/>
  <c r="O2865"/>
  <c r="Q2865" l="1"/>
  <c r="L2865"/>
  <c r="M2865" s="1"/>
  <c r="N2865" s="1"/>
  <c r="P2865" s="1"/>
  <c r="O2866"/>
  <c r="J2867"/>
  <c r="K2866"/>
  <c r="R2865"/>
  <c r="Q2866" l="1"/>
  <c r="L2866"/>
  <c r="M2866" s="1"/>
  <c r="N2866" s="1"/>
  <c r="P2866" s="1"/>
  <c r="O2867"/>
  <c r="R2866"/>
  <c r="J2868"/>
  <c r="K2867"/>
  <c r="J2869" l="1"/>
  <c r="K2868"/>
  <c r="R2867"/>
  <c r="L2867"/>
  <c r="M2867" s="1"/>
  <c r="N2867" s="1"/>
  <c r="P2867" s="1"/>
  <c r="O2868"/>
  <c r="Q2867"/>
  <c r="R2868" l="1"/>
  <c r="L2868"/>
  <c r="M2868" s="1"/>
  <c r="N2868" s="1"/>
  <c r="P2868" s="1"/>
  <c r="Q2868"/>
  <c r="O2869"/>
  <c r="K2869"/>
  <c r="J2870"/>
  <c r="R2869" l="1"/>
  <c r="K2870"/>
  <c r="J2871"/>
  <c r="Q2869"/>
  <c r="L2869"/>
  <c r="M2869" s="1"/>
  <c r="N2869" s="1"/>
  <c r="P2869" s="1"/>
  <c r="O2870"/>
  <c r="Q2870" l="1"/>
  <c r="O2871"/>
  <c r="L2870"/>
  <c r="M2870" s="1"/>
  <c r="N2870" s="1"/>
  <c r="P2870" s="1"/>
  <c r="J2872"/>
  <c r="K2871"/>
  <c r="R2870"/>
  <c r="R2871" l="1"/>
  <c r="O2872"/>
  <c r="Q2871"/>
  <c r="L2871"/>
  <c r="M2871" s="1"/>
  <c r="N2871" s="1"/>
  <c r="P2871" s="1"/>
  <c r="K2872"/>
  <c r="J2873"/>
  <c r="R2872" l="1"/>
  <c r="Q2872"/>
  <c r="L2872"/>
  <c r="M2872" s="1"/>
  <c r="N2872" s="1"/>
  <c r="P2872" s="1"/>
  <c r="O2873"/>
  <c r="J2874"/>
  <c r="K2873"/>
  <c r="Q2873" l="1"/>
  <c r="L2873"/>
  <c r="M2873" s="1"/>
  <c r="N2873" s="1"/>
  <c r="P2873" s="1"/>
  <c r="O2874"/>
  <c r="R2873"/>
  <c r="K2874"/>
  <c r="J2875"/>
  <c r="J2876" l="1"/>
  <c r="K2875"/>
  <c r="O2875"/>
  <c r="Q2874"/>
  <c r="L2874"/>
  <c r="M2874" s="1"/>
  <c r="N2874" s="1"/>
  <c r="P2874" s="1"/>
  <c r="R2874"/>
  <c r="J2877" l="1"/>
  <c r="K2876"/>
  <c r="Q2875"/>
  <c r="L2875"/>
  <c r="M2875" s="1"/>
  <c r="O2876"/>
  <c r="R2875"/>
  <c r="N2875" l="1"/>
  <c r="P2875" s="1"/>
  <c r="R2876"/>
  <c r="J2878"/>
  <c r="K2877"/>
  <c r="L2876"/>
  <c r="M2876" s="1"/>
  <c r="N2876" s="1"/>
  <c r="P2876" s="1"/>
  <c r="O2877"/>
  <c r="Q2876"/>
  <c r="K2878" l="1"/>
  <c r="J2879"/>
  <c r="O2878"/>
  <c r="Q2877"/>
  <c r="L2877"/>
  <c r="M2877" s="1"/>
  <c r="R2877"/>
  <c r="N2877" l="1"/>
  <c r="P2877" s="1"/>
  <c r="K2879"/>
  <c r="J2880"/>
  <c r="R2878"/>
  <c r="O2879"/>
  <c r="Q2878"/>
  <c r="L2878"/>
  <c r="M2878" s="1"/>
  <c r="N2878" s="1"/>
  <c r="P2878" s="1"/>
  <c r="J2881" l="1"/>
  <c r="K2880"/>
  <c r="O2880"/>
  <c r="Q2879"/>
  <c r="L2879"/>
  <c r="M2879" s="1"/>
  <c r="R2879"/>
  <c r="N2879" l="1"/>
  <c r="P2879" s="1"/>
  <c r="J2882"/>
  <c r="K2881"/>
  <c r="Q2880"/>
  <c r="L2880"/>
  <c r="M2880" s="1"/>
  <c r="N2880" s="1"/>
  <c r="P2880" s="1"/>
  <c r="O2881"/>
  <c r="R2880"/>
  <c r="R2881" l="1"/>
  <c r="J2883"/>
  <c r="K2882"/>
  <c r="O2882"/>
  <c r="Q2881"/>
  <c r="L2881"/>
  <c r="M2881" s="1"/>
  <c r="N2881" l="1"/>
  <c r="P2881" s="1"/>
  <c r="J2884"/>
  <c r="K2883"/>
  <c r="R2882"/>
  <c r="O2883"/>
  <c r="Q2882"/>
  <c r="L2882"/>
  <c r="M2882" s="1"/>
  <c r="N2882" s="1"/>
  <c r="P2882" s="1"/>
  <c r="J2885" l="1"/>
  <c r="K2884"/>
  <c r="O2884"/>
  <c r="Q2883"/>
  <c r="L2883"/>
  <c r="M2883" s="1"/>
  <c r="R2883"/>
  <c r="N2883" l="1"/>
  <c r="P2883" s="1"/>
  <c r="J2886"/>
  <c r="K2885"/>
  <c r="R2884"/>
  <c r="Q2884"/>
  <c r="L2884"/>
  <c r="M2884" s="1"/>
  <c r="N2884" s="1"/>
  <c r="P2884" s="1"/>
  <c r="O2885"/>
  <c r="K2886" l="1"/>
  <c r="J2887"/>
  <c r="L2885"/>
  <c r="M2885" s="1"/>
  <c r="N2885" s="1"/>
  <c r="P2885" s="1"/>
  <c r="O2886"/>
  <c r="Q2885"/>
  <c r="R2885"/>
  <c r="L2886" l="1"/>
  <c r="M2886" s="1"/>
  <c r="N2886" s="1"/>
  <c r="P2886" s="1"/>
  <c r="O2887"/>
  <c r="Q2886"/>
  <c r="J2888"/>
  <c r="K2887"/>
  <c r="R2886"/>
  <c r="R2887" l="1"/>
  <c r="L2887"/>
  <c r="M2887" s="1"/>
  <c r="N2887" s="1"/>
  <c r="P2887" s="1"/>
  <c r="O2888"/>
  <c r="Q2887"/>
  <c r="K2888"/>
  <c r="J2889"/>
  <c r="R2888" l="1"/>
  <c r="J2890"/>
  <c r="K2889"/>
  <c r="O2889"/>
  <c r="Q2888"/>
  <c r="L2888"/>
  <c r="M2888" s="1"/>
  <c r="N2888" s="1"/>
  <c r="P2888" s="1"/>
  <c r="K2890" l="1"/>
  <c r="J2891"/>
  <c r="R2889"/>
  <c r="O2890"/>
  <c r="Q2889"/>
  <c r="L2889"/>
  <c r="M2889" s="1"/>
  <c r="N2889" s="1"/>
  <c r="P2889" s="1"/>
  <c r="J2892" l="1"/>
  <c r="K2891"/>
  <c r="O2891"/>
  <c r="Q2890"/>
  <c r="L2890"/>
  <c r="M2890" s="1"/>
  <c r="N2890" s="1"/>
  <c r="P2890" s="1"/>
  <c r="R2890"/>
  <c r="O2892" l="1"/>
  <c r="Q2891"/>
  <c r="L2891"/>
  <c r="M2891" s="1"/>
  <c r="N2891" s="1"/>
  <c r="P2891" s="1"/>
  <c r="R2891"/>
  <c r="J2893"/>
  <c r="K2892"/>
  <c r="R2892" l="1"/>
  <c r="Q2892"/>
  <c r="L2892"/>
  <c r="M2892" s="1"/>
  <c r="N2892" s="1"/>
  <c r="P2892" s="1"/>
  <c r="O2893"/>
  <c r="J2894"/>
  <c r="K2893"/>
  <c r="R2893" l="1"/>
  <c r="O2894"/>
  <c r="L2893"/>
  <c r="M2893" s="1"/>
  <c r="N2893" s="1"/>
  <c r="P2893" s="1"/>
  <c r="Q2893"/>
  <c r="K2894"/>
  <c r="J2895"/>
  <c r="J2896" l="1"/>
  <c r="K2895"/>
  <c r="Q2894"/>
  <c r="L2894"/>
  <c r="M2894" s="1"/>
  <c r="N2894" s="1"/>
  <c r="P2894" s="1"/>
  <c r="O2895"/>
  <c r="R2894"/>
  <c r="R2895" l="1"/>
  <c r="J2897"/>
  <c r="K2896"/>
  <c r="L2895"/>
  <c r="M2895" s="1"/>
  <c r="N2895" s="1"/>
  <c r="P2895" s="1"/>
  <c r="O2896"/>
  <c r="Q2895"/>
  <c r="J2898" l="1"/>
  <c r="K2897"/>
  <c r="L2896"/>
  <c r="M2896" s="1"/>
  <c r="N2896" s="1"/>
  <c r="P2896" s="1"/>
  <c r="O2897"/>
  <c r="Q2896"/>
  <c r="R2896"/>
  <c r="K2898" l="1"/>
  <c r="J2899"/>
  <c r="L2897"/>
  <c r="M2897" s="1"/>
  <c r="N2897" s="1"/>
  <c r="P2897" s="1"/>
  <c r="O2898"/>
  <c r="Q2897"/>
  <c r="R2897"/>
  <c r="O2899" l="1"/>
  <c r="Q2898"/>
  <c r="L2898"/>
  <c r="M2898" s="1"/>
  <c r="N2898" s="1"/>
  <c r="P2898" s="1"/>
  <c r="K2899"/>
  <c r="J2900"/>
  <c r="R2898"/>
  <c r="R2899" l="1"/>
  <c r="J2901"/>
  <c r="K2900"/>
  <c r="Q2899"/>
  <c r="L2899"/>
  <c r="M2899" s="1"/>
  <c r="N2899" s="1"/>
  <c r="P2899" s="1"/>
  <c r="O2900"/>
  <c r="R2900" l="1"/>
  <c r="J2902"/>
  <c r="K2901"/>
  <c r="L2900"/>
  <c r="M2900" s="1"/>
  <c r="N2900" s="1"/>
  <c r="P2900" s="1"/>
  <c r="O2901"/>
  <c r="Q2900"/>
  <c r="J2903" l="1"/>
  <c r="K2902"/>
  <c r="O2902"/>
  <c r="L2901"/>
  <c r="M2901" s="1"/>
  <c r="N2901" s="1"/>
  <c r="P2901" s="1"/>
  <c r="Q2901"/>
  <c r="R2901"/>
  <c r="J2904" l="1"/>
  <c r="K2903"/>
  <c r="O2903"/>
  <c r="Q2902"/>
  <c r="L2902"/>
  <c r="M2902" s="1"/>
  <c r="N2902" s="1"/>
  <c r="P2902" s="1"/>
  <c r="R2902"/>
  <c r="L2903" l="1"/>
  <c r="M2903" s="1"/>
  <c r="N2903" s="1"/>
  <c r="P2903" s="1"/>
  <c r="O2904"/>
  <c r="Q2903"/>
  <c r="R2903"/>
  <c r="J2905"/>
  <c r="K2904"/>
  <c r="R2904" l="1"/>
  <c r="J2906"/>
  <c r="K2905"/>
  <c r="Q2904"/>
  <c r="L2904"/>
  <c r="M2904" s="1"/>
  <c r="N2904" s="1"/>
  <c r="P2904" s="1"/>
  <c r="O2905"/>
  <c r="R2905" l="1"/>
  <c r="K2906"/>
  <c r="J2907"/>
  <c r="Q2905"/>
  <c r="L2905"/>
  <c r="M2905" s="1"/>
  <c r="O2906"/>
  <c r="N2905" l="1"/>
  <c r="P2905" s="1"/>
  <c r="O2907"/>
  <c r="Q2906"/>
  <c r="L2906"/>
  <c r="M2906" s="1"/>
  <c r="N2906" s="1"/>
  <c r="P2906" s="1"/>
  <c r="K2907"/>
  <c r="J2908"/>
  <c r="R2906"/>
  <c r="R2907" l="1"/>
  <c r="J2909"/>
  <c r="K2908"/>
  <c r="O2908"/>
  <c r="L2907"/>
  <c r="M2907" s="1"/>
  <c r="Q2907"/>
  <c r="N2907" l="1"/>
  <c r="P2907" s="1"/>
  <c r="K2909"/>
  <c r="J2910"/>
  <c r="Q2908"/>
  <c r="O2909"/>
  <c r="L2908"/>
  <c r="M2908" s="1"/>
  <c r="N2908" s="1"/>
  <c r="P2908" s="1"/>
  <c r="R2908"/>
  <c r="O2910" l="1"/>
  <c r="Q2909"/>
  <c r="L2909"/>
  <c r="M2909" s="1"/>
  <c r="K2910"/>
  <c r="J2911"/>
  <c r="R2909"/>
  <c r="N2909" l="1"/>
  <c r="P2909" s="1"/>
  <c r="R2910"/>
  <c r="J2912"/>
  <c r="K2911"/>
  <c r="O2911"/>
  <c r="Q2910"/>
  <c r="L2910"/>
  <c r="M2910" s="1"/>
  <c r="N2910" s="1"/>
  <c r="P2910" s="1"/>
  <c r="J2913" l="1"/>
  <c r="K2912"/>
  <c r="R2911"/>
  <c r="O2912"/>
  <c r="Q2911"/>
  <c r="L2911"/>
  <c r="M2911" s="1"/>
  <c r="N2911" l="1"/>
  <c r="P2911" s="1"/>
  <c r="Q2912"/>
  <c r="L2912"/>
  <c r="M2912" s="1"/>
  <c r="N2912" s="1"/>
  <c r="P2912" s="1"/>
  <c r="O2913"/>
  <c r="J2914"/>
  <c r="K2913"/>
  <c r="R2912"/>
  <c r="R2913" l="1"/>
  <c r="Q2913"/>
  <c r="L2913"/>
  <c r="M2913" s="1"/>
  <c r="O2914"/>
  <c r="K2914"/>
  <c r="J2915"/>
  <c r="N2913" l="1"/>
  <c r="P2913" s="1"/>
  <c r="Q2914"/>
  <c r="L2914"/>
  <c r="M2914" s="1"/>
  <c r="N2914" s="1"/>
  <c r="P2914" s="1"/>
  <c r="O2915"/>
  <c r="J2916"/>
  <c r="K2915"/>
  <c r="R2914"/>
  <c r="R2915" l="1"/>
  <c r="Q2915"/>
  <c r="O2916"/>
  <c r="L2915"/>
  <c r="M2915" s="1"/>
  <c r="N2915" s="1"/>
  <c r="P2915" s="1"/>
  <c r="J2917"/>
  <c r="K2916"/>
  <c r="J2918" l="1"/>
  <c r="K2917"/>
  <c r="Q2916"/>
  <c r="L2916"/>
  <c r="M2916" s="1"/>
  <c r="N2916" s="1"/>
  <c r="P2916" s="1"/>
  <c r="O2917"/>
  <c r="R2916"/>
  <c r="R2917" l="1"/>
  <c r="K2918"/>
  <c r="J2919"/>
  <c r="O2918"/>
  <c r="Q2917"/>
  <c r="L2917"/>
  <c r="M2917" s="1"/>
  <c r="N2917" s="1"/>
  <c r="P2917" s="1"/>
  <c r="O2919" l="1"/>
  <c r="Q2918"/>
  <c r="L2918"/>
  <c r="M2918" s="1"/>
  <c r="N2918" s="1"/>
  <c r="P2918" s="1"/>
  <c r="R2918"/>
  <c r="J2920"/>
  <c r="K2919"/>
  <c r="R2919" l="1"/>
  <c r="J2921"/>
  <c r="K2920"/>
  <c r="L2919"/>
  <c r="M2919" s="1"/>
  <c r="N2919" s="1"/>
  <c r="P2919" s="1"/>
  <c r="Q2919"/>
  <c r="O2920"/>
  <c r="R2920" l="1"/>
  <c r="J2922"/>
  <c r="K2921"/>
  <c r="Q2920"/>
  <c r="L2920"/>
  <c r="M2920" s="1"/>
  <c r="N2920" s="1"/>
  <c r="P2920" s="1"/>
  <c r="O2921"/>
  <c r="R2921" l="1"/>
  <c r="K2922"/>
  <c r="J2923"/>
  <c r="L2921"/>
  <c r="M2921" s="1"/>
  <c r="N2921" s="1"/>
  <c r="P2921" s="1"/>
  <c r="O2922"/>
  <c r="Q2921"/>
  <c r="K2923" l="1"/>
  <c r="J2924"/>
  <c r="Q2922"/>
  <c r="O2923"/>
  <c r="L2922"/>
  <c r="M2922" s="1"/>
  <c r="N2922" s="1"/>
  <c r="P2922" s="1"/>
  <c r="R2922"/>
  <c r="L2923" l="1"/>
  <c r="M2923" s="1"/>
  <c r="N2923" s="1"/>
  <c r="P2923" s="1"/>
  <c r="O2924"/>
  <c r="Q2923"/>
  <c r="K2924"/>
  <c r="J2925"/>
  <c r="R2923"/>
  <c r="R2924" l="1"/>
  <c r="J2926"/>
  <c r="K2925"/>
  <c r="O2925"/>
  <c r="Q2924"/>
  <c r="L2924"/>
  <c r="M2924" s="1"/>
  <c r="N2924" s="1"/>
  <c r="P2924" s="1"/>
  <c r="K2926" l="1"/>
  <c r="J2927"/>
  <c r="R2925"/>
  <c r="Q2925"/>
  <c r="L2925"/>
  <c r="M2925" s="1"/>
  <c r="N2925" s="1"/>
  <c r="P2925" s="1"/>
  <c r="O2926"/>
  <c r="O2927" l="1"/>
  <c r="Q2926"/>
  <c r="L2926"/>
  <c r="M2926" s="1"/>
  <c r="N2926" s="1"/>
  <c r="P2926" s="1"/>
  <c r="J2928"/>
  <c r="K2927"/>
  <c r="R2926"/>
  <c r="R2927" l="1"/>
  <c r="O2928"/>
  <c r="Q2927"/>
  <c r="L2927"/>
  <c r="M2927" s="1"/>
  <c r="N2927" s="1"/>
  <c r="P2927" s="1"/>
  <c r="J2929"/>
  <c r="K2928"/>
  <c r="R2928" l="1"/>
  <c r="Q2928"/>
  <c r="L2928"/>
  <c r="M2928" s="1"/>
  <c r="N2928" s="1"/>
  <c r="P2928" s="1"/>
  <c r="O2929"/>
  <c r="J2930"/>
  <c r="K2929"/>
  <c r="R2929" l="1"/>
  <c r="L2929"/>
  <c r="M2929" s="1"/>
  <c r="N2929" s="1"/>
  <c r="P2929" s="1"/>
  <c r="O2930"/>
  <c r="Q2929"/>
  <c r="K2930"/>
  <c r="J2931"/>
  <c r="J2932" l="1"/>
  <c r="K2931"/>
  <c r="R2930"/>
  <c r="L2930"/>
  <c r="M2930" s="1"/>
  <c r="N2930" s="1"/>
  <c r="P2930" s="1"/>
  <c r="Q2930"/>
  <c r="O2931"/>
  <c r="K2932" l="1"/>
  <c r="J2933"/>
  <c r="L2931"/>
  <c r="M2931" s="1"/>
  <c r="N2931" s="1"/>
  <c r="P2931" s="1"/>
  <c r="O2932"/>
  <c r="Q2931"/>
  <c r="R2931"/>
  <c r="O2933" l="1"/>
  <c r="Q2932"/>
  <c r="L2932"/>
  <c r="M2932" s="1"/>
  <c r="N2932" s="1"/>
  <c r="P2932" s="1"/>
  <c r="J2934"/>
  <c r="K2933"/>
  <c r="R2932"/>
  <c r="R2933" l="1"/>
  <c r="L2933"/>
  <c r="M2933" s="1"/>
  <c r="N2933" s="1"/>
  <c r="P2933" s="1"/>
  <c r="O2934"/>
  <c r="Q2933"/>
  <c r="K2934"/>
  <c r="J2935"/>
  <c r="R2934" l="1"/>
  <c r="K2935"/>
  <c r="J2936"/>
  <c r="O2935"/>
  <c r="Q2934"/>
  <c r="L2934"/>
  <c r="M2934" s="1"/>
  <c r="N2934" s="1"/>
  <c r="P2934" s="1"/>
  <c r="O2936" l="1"/>
  <c r="Q2935"/>
  <c r="L2935"/>
  <c r="M2935" s="1"/>
  <c r="N2935" s="1"/>
  <c r="P2935" s="1"/>
  <c r="R2935"/>
  <c r="K2936"/>
  <c r="J2937"/>
  <c r="R2936" l="1"/>
  <c r="L2936"/>
  <c r="M2936" s="1"/>
  <c r="O2937"/>
  <c r="Q2936"/>
  <c r="J2938"/>
  <c r="K2937"/>
  <c r="N2936" l="1"/>
  <c r="P2936" s="1"/>
  <c r="R2937"/>
  <c r="O2938"/>
  <c r="Q2937"/>
  <c r="L2937"/>
  <c r="M2937" s="1"/>
  <c r="N2937" s="1"/>
  <c r="P2937" s="1"/>
  <c r="K2938"/>
  <c r="J2939"/>
  <c r="R2938" l="1"/>
  <c r="J2940"/>
  <c r="K2939"/>
  <c r="O2939"/>
  <c r="Q2938"/>
  <c r="L2938"/>
  <c r="M2938" s="1"/>
  <c r="N2938" l="1"/>
  <c r="P2938" s="1"/>
  <c r="J2941"/>
  <c r="K2940"/>
  <c r="R2939"/>
  <c r="O2940"/>
  <c r="Q2939"/>
  <c r="L2939"/>
  <c r="M2939" s="1"/>
  <c r="N2939" s="1"/>
  <c r="P2939" s="1"/>
  <c r="Q2940" l="1"/>
  <c r="O2941"/>
  <c r="L2940"/>
  <c r="M2940" s="1"/>
  <c r="K2941"/>
  <c r="J2942"/>
  <c r="R2940"/>
  <c r="N2940" l="1"/>
  <c r="P2940" s="1"/>
  <c r="R2941"/>
  <c r="K2942"/>
  <c r="J2943"/>
  <c r="O2942"/>
  <c r="Q2941"/>
  <c r="L2941"/>
  <c r="M2941" s="1"/>
  <c r="N2941" s="1"/>
  <c r="P2941" s="1"/>
  <c r="K2943" l="1"/>
  <c r="J2944"/>
  <c r="O2943"/>
  <c r="Q2942"/>
  <c r="L2942"/>
  <c r="M2942" s="1"/>
  <c r="R2942"/>
  <c r="N2942" l="1"/>
  <c r="P2942" s="1"/>
  <c r="J2945"/>
  <c r="K2944"/>
  <c r="R2943"/>
  <c r="O2944"/>
  <c r="Q2943"/>
  <c r="L2943"/>
  <c r="M2943" s="1"/>
  <c r="N2943" s="1"/>
  <c r="P2943" s="1"/>
  <c r="K2945" l="1"/>
  <c r="J2946"/>
  <c r="Q2944"/>
  <c r="L2944"/>
  <c r="M2944" s="1"/>
  <c r="O2945"/>
  <c r="R2944"/>
  <c r="N2944" l="1"/>
  <c r="P2944" s="1"/>
  <c r="R2945"/>
  <c r="Q2945"/>
  <c r="L2945"/>
  <c r="M2945" s="1"/>
  <c r="N2945" s="1"/>
  <c r="P2945" s="1"/>
  <c r="O2946"/>
  <c r="K2946"/>
  <c r="J2947"/>
  <c r="R2946" l="1"/>
  <c r="K2947"/>
  <c r="J2948"/>
  <c r="O2947"/>
  <c r="Q2946"/>
  <c r="L2946"/>
  <c r="M2946" s="1"/>
  <c r="N2946" s="1"/>
  <c r="P2946" s="1"/>
  <c r="Q2947" l="1"/>
  <c r="L2947"/>
  <c r="M2947" s="1"/>
  <c r="N2947" s="1"/>
  <c r="P2947" s="1"/>
  <c r="O2948"/>
  <c r="R2947"/>
  <c r="J2949"/>
  <c r="K2948"/>
  <c r="K2949" l="1"/>
  <c r="J2950"/>
  <c r="L2948"/>
  <c r="M2948" s="1"/>
  <c r="N2948" s="1"/>
  <c r="P2948" s="1"/>
  <c r="Q2948"/>
  <c r="O2949"/>
  <c r="R2948"/>
  <c r="O2950" l="1"/>
  <c r="Q2949"/>
  <c r="L2949"/>
  <c r="M2949" s="1"/>
  <c r="N2949" s="1"/>
  <c r="P2949" s="1"/>
  <c r="K2950"/>
  <c r="J2951"/>
  <c r="R2949"/>
  <c r="R2950" l="1"/>
  <c r="J2952"/>
  <c r="K2951"/>
  <c r="O2951"/>
  <c r="Q2950"/>
  <c r="L2950"/>
  <c r="M2950" s="1"/>
  <c r="N2950" s="1"/>
  <c r="P2950" s="1"/>
  <c r="K2952" l="1"/>
  <c r="J2953"/>
  <c r="R2951"/>
  <c r="O2952"/>
  <c r="L2951"/>
  <c r="M2951" s="1"/>
  <c r="N2951" s="1"/>
  <c r="P2951" s="1"/>
  <c r="Q2951"/>
  <c r="L2952" l="1"/>
  <c r="M2952" s="1"/>
  <c r="N2952" s="1"/>
  <c r="P2952" s="1"/>
  <c r="O2953"/>
  <c r="Q2952"/>
  <c r="J2954"/>
  <c r="K2953"/>
  <c r="R2952"/>
  <c r="R2953" l="1"/>
  <c r="O2954"/>
  <c r="Q2953"/>
  <c r="L2953"/>
  <c r="M2953" s="1"/>
  <c r="N2953" s="1"/>
  <c r="P2953" s="1"/>
  <c r="J2955"/>
  <c r="K2954"/>
  <c r="R2954" l="1"/>
  <c r="O2955"/>
  <c r="Q2954"/>
  <c r="L2954"/>
  <c r="M2954" s="1"/>
  <c r="N2954" s="1"/>
  <c r="P2954" s="1"/>
  <c r="J2956"/>
  <c r="K2955"/>
  <c r="R2955" l="1"/>
  <c r="O2956"/>
  <c r="L2955"/>
  <c r="M2955" s="1"/>
  <c r="N2955" s="1"/>
  <c r="P2955" s="1"/>
  <c r="Q2955"/>
  <c r="K2956"/>
  <c r="J2957"/>
  <c r="R2956" l="1"/>
  <c r="K2957"/>
  <c r="J2958"/>
  <c r="Q2956"/>
  <c r="L2956"/>
  <c r="M2956" s="1"/>
  <c r="N2956" s="1"/>
  <c r="P2956" s="1"/>
  <c r="O2957"/>
  <c r="Q2957" l="1"/>
  <c r="L2957"/>
  <c r="M2957" s="1"/>
  <c r="N2957" s="1"/>
  <c r="P2957" s="1"/>
  <c r="O2958"/>
  <c r="K2958"/>
  <c r="J2959"/>
  <c r="R2957"/>
  <c r="R2958" l="1"/>
  <c r="J2960"/>
  <c r="K2959"/>
  <c r="O2959"/>
  <c r="Q2958"/>
  <c r="L2958"/>
  <c r="M2958" s="1"/>
  <c r="N2958" s="1"/>
  <c r="P2958" s="1"/>
  <c r="R2959" l="1"/>
  <c r="J2961"/>
  <c r="K2960"/>
  <c r="O2960"/>
  <c r="Q2959"/>
  <c r="L2959"/>
  <c r="M2959" s="1"/>
  <c r="N2959" s="1"/>
  <c r="P2959" s="1"/>
  <c r="J2962" l="1"/>
  <c r="K2961"/>
  <c r="O2961"/>
  <c r="Q2960"/>
  <c r="L2960"/>
  <c r="M2960" s="1"/>
  <c r="N2960" s="1"/>
  <c r="P2960" s="1"/>
  <c r="R2960"/>
  <c r="Q2961" l="1"/>
  <c r="L2961"/>
  <c r="M2961" s="1"/>
  <c r="N2961" s="1"/>
  <c r="P2961" s="1"/>
  <c r="O2962"/>
  <c r="R2961"/>
  <c r="K2962"/>
  <c r="J2963"/>
  <c r="J2964" l="1"/>
  <c r="K2963"/>
  <c r="R2962"/>
  <c r="O2963"/>
  <c r="Q2962"/>
  <c r="L2962"/>
  <c r="M2962" s="1"/>
  <c r="N2962" s="1"/>
  <c r="P2962" s="1"/>
  <c r="L2963" l="1"/>
  <c r="M2963" s="1"/>
  <c r="N2963" s="1"/>
  <c r="P2963" s="1"/>
  <c r="O2964"/>
  <c r="Q2963"/>
  <c r="J2965"/>
  <c r="K2964"/>
  <c r="R2963"/>
  <c r="R2964" l="1"/>
  <c r="L2964"/>
  <c r="M2964" s="1"/>
  <c r="N2964" s="1"/>
  <c r="P2964" s="1"/>
  <c r="O2965"/>
  <c r="Q2964"/>
  <c r="K2965"/>
  <c r="J2966"/>
  <c r="R2965" l="1"/>
  <c r="K2966"/>
  <c r="J2967"/>
  <c r="O2966"/>
  <c r="Q2965"/>
  <c r="L2965"/>
  <c r="M2965" s="1"/>
  <c r="N2965" s="1"/>
  <c r="P2965" s="1"/>
  <c r="O2967" l="1"/>
  <c r="Q2966"/>
  <c r="L2966"/>
  <c r="M2966" s="1"/>
  <c r="N2966" s="1"/>
  <c r="P2966" s="1"/>
  <c r="R2966"/>
  <c r="J2968"/>
  <c r="K2967"/>
  <c r="R2967" l="1"/>
  <c r="J2969"/>
  <c r="K2968"/>
  <c r="O2968"/>
  <c r="Q2967"/>
  <c r="L2967"/>
  <c r="M2967" s="1"/>
  <c r="N2967" l="1"/>
  <c r="P2967" s="1"/>
  <c r="J2970"/>
  <c r="K2969"/>
  <c r="R2968"/>
  <c r="Q2968"/>
  <c r="L2968"/>
  <c r="M2968" s="1"/>
  <c r="N2968" s="1"/>
  <c r="P2968" s="1"/>
  <c r="O2969"/>
  <c r="K2970" l="1"/>
  <c r="J2971"/>
  <c r="L2969"/>
  <c r="M2969" s="1"/>
  <c r="O2970"/>
  <c r="Q2969"/>
  <c r="R2969"/>
  <c r="N2969" l="1"/>
  <c r="P2969" s="1"/>
  <c r="L2970"/>
  <c r="M2970" s="1"/>
  <c r="N2970" s="1"/>
  <c r="P2970" s="1"/>
  <c r="Q2970"/>
  <c r="O2971"/>
  <c r="J2972"/>
  <c r="K2971"/>
  <c r="R2970"/>
  <c r="R2971" l="1"/>
  <c r="O2972"/>
  <c r="Q2971"/>
  <c r="L2971"/>
  <c r="M2971" s="1"/>
  <c r="K2972"/>
  <c r="J2973"/>
  <c r="N2971" l="1"/>
  <c r="P2971" s="1"/>
  <c r="R2972"/>
  <c r="J2974"/>
  <c r="K2973"/>
  <c r="Q2972"/>
  <c r="O2973"/>
  <c r="L2972"/>
  <c r="M2972" s="1"/>
  <c r="N2972" s="1"/>
  <c r="P2972" s="1"/>
  <c r="K2974" l="1"/>
  <c r="J2975"/>
  <c r="O2974"/>
  <c r="Q2973"/>
  <c r="L2973"/>
  <c r="M2973" s="1"/>
  <c r="R2973"/>
  <c r="N2973" l="1"/>
  <c r="P2973" s="1"/>
  <c r="O2975"/>
  <c r="Q2974"/>
  <c r="L2974"/>
  <c r="M2974" s="1"/>
  <c r="N2974" s="1"/>
  <c r="P2974" s="1"/>
  <c r="J2976"/>
  <c r="K2975"/>
  <c r="R2974"/>
  <c r="R2975" l="1"/>
  <c r="O2976"/>
  <c r="Q2975"/>
  <c r="L2975"/>
  <c r="M2975" s="1"/>
  <c r="J2977"/>
  <c r="K2976"/>
  <c r="N2975" l="1"/>
  <c r="P2975" s="1"/>
  <c r="R2976"/>
  <c r="Q2976"/>
  <c r="O2977"/>
  <c r="L2976"/>
  <c r="M2976" s="1"/>
  <c r="N2976" s="1"/>
  <c r="P2976" s="1"/>
  <c r="J2978"/>
  <c r="K2977"/>
  <c r="R2977" l="1"/>
  <c r="O2978"/>
  <c r="L2977"/>
  <c r="M2977" s="1"/>
  <c r="N2977" s="1"/>
  <c r="P2977" s="1"/>
  <c r="Q2977"/>
  <c r="K2978"/>
  <c r="J2979"/>
  <c r="R2978" l="1"/>
  <c r="K2979"/>
  <c r="J2980"/>
  <c r="Q2978"/>
  <c r="O2979"/>
  <c r="L2978"/>
  <c r="M2978" s="1"/>
  <c r="N2978" s="1"/>
  <c r="P2978" s="1"/>
  <c r="O2980" l="1"/>
  <c r="Q2979"/>
  <c r="L2979"/>
  <c r="M2979" s="1"/>
  <c r="N2979" s="1"/>
  <c r="P2979" s="1"/>
  <c r="J2981"/>
  <c r="K2980"/>
  <c r="R2979"/>
  <c r="R2980" l="1"/>
  <c r="L2980"/>
  <c r="M2980" s="1"/>
  <c r="N2980" s="1"/>
  <c r="P2980" s="1"/>
  <c r="O2981"/>
  <c r="Q2980"/>
  <c r="J2982"/>
  <c r="K2981"/>
  <c r="R2981" l="1"/>
  <c r="L2981"/>
  <c r="M2981" s="1"/>
  <c r="N2981" s="1"/>
  <c r="P2981" s="1"/>
  <c r="Q2981"/>
  <c r="O2982"/>
  <c r="K2982"/>
  <c r="J2983"/>
  <c r="R2982" l="1"/>
  <c r="K2983"/>
  <c r="J2984"/>
  <c r="O2983"/>
  <c r="Q2982"/>
  <c r="L2982"/>
  <c r="M2982" s="1"/>
  <c r="N2982" s="1"/>
  <c r="P2982" s="1"/>
  <c r="O2984" l="1"/>
  <c r="Q2983"/>
  <c r="L2983"/>
  <c r="M2983" s="1"/>
  <c r="N2983" s="1"/>
  <c r="P2983" s="1"/>
  <c r="R2983"/>
  <c r="J2985"/>
  <c r="K2984"/>
  <c r="R2984" l="1"/>
  <c r="J2986"/>
  <c r="K2985"/>
  <c r="L2984"/>
  <c r="M2984" s="1"/>
  <c r="N2984" s="1"/>
  <c r="P2984" s="1"/>
  <c r="Q2984"/>
  <c r="O2985"/>
  <c r="R2985" l="1"/>
  <c r="J2987"/>
  <c r="K2986"/>
  <c r="O2986"/>
  <c r="Q2985"/>
  <c r="L2985"/>
  <c r="M2985" s="1"/>
  <c r="N2985" s="1"/>
  <c r="P2985" s="1"/>
  <c r="J2988" l="1"/>
  <c r="K2987"/>
  <c r="R2986"/>
  <c r="O2987"/>
  <c r="Q2986"/>
  <c r="L2986"/>
  <c r="M2986" s="1"/>
  <c r="N2986" s="1"/>
  <c r="P2986" s="1"/>
  <c r="J2989" l="1"/>
  <c r="K2988"/>
  <c r="L2987"/>
  <c r="M2987" s="1"/>
  <c r="N2987" s="1"/>
  <c r="P2987" s="1"/>
  <c r="O2988"/>
  <c r="Q2987"/>
  <c r="R2987"/>
  <c r="J2990" l="1"/>
  <c r="K2989"/>
  <c r="L2988"/>
  <c r="M2988" s="1"/>
  <c r="N2988" s="1"/>
  <c r="P2988" s="1"/>
  <c r="Q2988"/>
  <c r="O2989"/>
  <c r="R2988"/>
  <c r="R2989" l="1"/>
  <c r="J2991"/>
  <c r="K2990"/>
  <c r="O2990"/>
  <c r="L2989"/>
  <c r="M2989" s="1"/>
  <c r="N2989" s="1"/>
  <c r="P2989" s="1"/>
  <c r="Q2989"/>
  <c r="J2992" l="1"/>
  <c r="K2991"/>
  <c r="O2991"/>
  <c r="L2990"/>
  <c r="M2990" s="1"/>
  <c r="N2990" s="1"/>
  <c r="P2990" s="1"/>
  <c r="Q2990"/>
  <c r="R2990"/>
  <c r="J2993" l="1"/>
  <c r="K2992"/>
  <c r="O2992"/>
  <c r="Q2991"/>
  <c r="L2991"/>
  <c r="M2991" s="1"/>
  <c r="N2991" s="1"/>
  <c r="P2991" s="1"/>
  <c r="R2991"/>
  <c r="R2992" l="1"/>
  <c r="J2994"/>
  <c r="K2993"/>
  <c r="Q2992"/>
  <c r="L2992"/>
  <c r="M2992" s="1"/>
  <c r="N2992" s="1"/>
  <c r="P2992" s="1"/>
  <c r="O2993"/>
  <c r="R2993" l="1"/>
  <c r="J2995"/>
  <c r="K2994"/>
  <c r="O2994"/>
  <c r="L2993"/>
  <c r="M2993" s="1"/>
  <c r="N2993" s="1"/>
  <c r="P2993" s="1"/>
  <c r="Q2993"/>
  <c r="J2996" l="1"/>
  <c r="K2995"/>
  <c r="O2995"/>
  <c r="Q2994"/>
  <c r="L2994"/>
  <c r="M2994" s="1"/>
  <c r="N2994" s="1"/>
  <c r="P2994" s="1"/>
  <c r="R2994"/>
  <c r="R2995" l="1"/>
  <c r="J2997"/>
  <c r="K2996"/>
  <c r="O2996"/>
  <c r="Q2995"/>
  <c r="L2995"/>
  <c r="M2995" s="1"/>
  <c r="N2995" l="1"/>
  <c r="P2995" s="1"/>
  <c r="J2998"/>
  <c r="K2997"/>
  <c r="Q2996"/>
  <c r="O2997"/>
  <c r="L2996"/>
  <c r="M2996" s="1"/>
  <c r="N2996" s="1"/>
  <c r="P2996" s="1"/>
  <c r="R2996"/>
  <c r="Q2997" l="1"/>
  <c r="L2997"/>
  <c r="M2997" s="1"/>
  <c r="O2998"/>
  <c r="K2998"/>
  <c r="J2999"/>
  <c r="R2997"/>
  <c r="N2997" l="1"/>
  <c r="P2997" s="1"/>
  <c r="R2998"/>
  <c r="J3000"/>
  <c r="K2999"/>
  <c r="L2998"/>
  <c r="M2998" s="1"/>
  <c r="N2998" s="1"/>
  <c r="P2998" s="1"/>
  <c r="O2999"/>
  <c r="Q2998"/>
  <c r="J3001" l="1"/>
  <c r="K3000"/>
  <c r="L2999"/>
  <c r="M2999" s="1"/>
  <c r="O3000"/>
  <c r="Q2999"/>
  <c r="R2999"/>
  <c r="N2999" l="1"/>
  <c r="P2999" s="1"/>
  <c r="K3001"/>
  <c r="J3002"/>
  <c r="Q3000"/>
  <c r="L3000"/>
  <c r="M3000" s="1"/>
  <c r="N3000" s="1"/>
  <c r="P3000" s="1"/>
  <c r="O3001"/>
  <c r="R3000"/>
  <c r="Q3001" l="1"/>
  <c r="L3001"/>
  <c r="M3001" s="1"/>
  <c r="O3002"/>
  <c r="K3002"/>
  <c r="J3003"/>
  <c r="R3001"/>
  <c r="N3001" l="1"/>
  <c r="P3001" s="1"/>
  <c r="R3002"/>
  <c r="J3004"/>
  <c r="K3003"/>
  <c r="L3002"/>
  <c r="M3002" s="1"/>
  <c r="N3002" s="1"/>
  <c r="P3002" s="1"/>
  <c r="O3003"/>
  <c r="Q3002"/>
  <c r="J3005" l="1"/>
  <c r="K3004"/>
  <c r="Q3003"/>
  <c r="L3003"/>
  <c r="M3003" s="1"/>
  <c r="O3004"/>
  <c r="R3003"/>
  <c r="N3003" l="1"/>
  <c r="P3003" s="1"/>
  <c r="R3004"/>
  <c r="J3006"/>
  <c r="K3005"/>
  <c r="L3004"/>
  <c r="M3004" s="1"/>
  <c r="N3004" s="1"/>
  <c r="P3004" s="1"/>
  <c r="O3005"/>
  <c r="Q3004"/>
  <c r="J3007" l="1"/>
  <c r="K3006"/>
  <c r="O3006"/>
  <c r="Q3005"/>
  <c r="L3005"/>
  <c r="M3005" s="1"/>
  <c r="N3005" s="1"/>
  <c r="P3005" s="1"/>
  <c r="R3005"/>
  <c r="J3008" l="1"/>
  <c r="K3007"/>
  <c r="O3007"/>
  <c r="Q3006"/>
  <c r="L3006"/>
  <c r="M3006" s="1"/>
  <c r="N3006" s="1"/>
  <c r="P3006" s="1"/>
  <c r="R3006"/>
  <c r="L3007" l="1"/>
  <c r="M3007" s="1"/>
  <c r="N3007" s="1"/>
  <c r="P3007" s="1"/>
  <c r="O3008"/>
  <c r="Q3007"/>
  <c r="J3009"/>
  <c r="K3008"/>
  <c r="R3007"/>
  <c r="R3008" l="1"/>
  <c r="Q3008"/>
  <c r="L3008"/>
  <c r="M3008" s="1"/>
  <c r="N3008" s="1"/>
  <c r="P3008" s="1"/>
  <c r="O3009"/>
  <c r="J3010"/>
  <c r="K3009"/>
  <c r="R3009" l="1"/>
  <c r="Q3009"/>
  <c r="O3010"/>
  <c r="L3009"/>
  <c r="M3009" s="1"/>
  <c r="N3009" s="1"/>
  <c r="P3009" s="1"/>
  <c r="K3010"/>
  <c r="J3011"/>
  <c r="O3011" l="1"/>
  <c r="Q3010"/>
  <c r="L3010"/>
  <c r="M3010" s="1"/>
  <c r="N3010" s="1"/>
  <c r="P3010" s="1"/>
  <c r="R3010"/>
  <c r="J3012"/>
  <c r="K3011"/>
  <c r="R3011" l="1"/>
  <c r="O3012"/>
  <c r="Q3011"/>
  <c r="L3011"/>
  <c r="M3011" s="1"/>
  <c r="N3011" s="1"/>
  <c r="P3011" s="1"/>
  <c r="J3013"/>
  <c r="K3012"/>
  <c r="R3012" l="1"/>
  <c r="L3012"/>
  <c r="M3012" s="1"/>
  <c r="N3012" s="1"/>
  <c r="P3012" s="1"/>
  <c r="Q3012"/>
  <c r="O3013"/>
  <c r="J3014"/>
  <c r="K3013"/>
  <c r="O3014" l="1"/>
  <c r="Q3013"/>
  <c r="L3013"/>
  <c r="M3013" s="1"/>
  <c r="N3013" s="1"/>
  <c r="P3013" s="1"/>
  <c r="R3013"/>
  <c r="J3015"/>
  <c r="K3014"/>
  <c r="R3014" l="1"/>
  <c r="J3016"/>
  <c r="K3015"/>
  <c r="O3015"/>
  <c r="Q3014"/>
  <c r="L3014"/>
  <c r="M3014" s="1"/>
  <c r="N3014" s="1"/>
  <c r="P3014" s="1"/>
  <c r="J3017" l="1"/>
  <c r="K3016"/>
  <c r="O3016"/>
  <c r="Q3015"/>
  <c r="L3015"/>
  <c r="M3015" s="1"/>
  <c r="N3015" s="1"/>
  <c r="P3015" s="1"/>
  <c r="R3015"/>
  <c r="J3018" l="1"/>
  <c r="K3017"/>
  <c r="Q3016"/>
  <c r="O3017"/>
  <c r="L3016"/>
  <c r="M3016" s="1"/>
  <c r="N3016" s="1"/>
  <c r="P3016" s="1"/>
  <c r="R3016"/>
  <c r="Q3017" l="1"/>
  <c r="O3018"/>
  <c r="L3017"/>
  <c r="M3017" s="1"/>
  <c r="N3017" s="1"/>
  <c r="P3017" s="1"/>
  <c r="J3019"/>
  <c r="K3018"/>
  <c r="R3017"/>
  <c r="R3018" l="1"/>
  <c r="O3019"/>
  <c r="Q3018"/>
  <c r="L3018"/>
  <c r="M3018" s="1"/>
  <c r="N3018" s="1"/>
  <c r="P3018" s="1"/>
  <c r="J3020"/>
  <c r="K3019"/>
  <c r="R3019" l="1"/>
  <c r="L3019"/>
  <c r="M3019" s="1"/>
  <c r="N3019" s="1"/>
  <c r="P3019" s="1"/>
  <c r="O3020"/>
  <c r="Q3019"/>
  <c r="J3021"/>
  <c r="K3020"/>
  <c r="R3020" l="1"/>
  <c r="Q3020"/>
  <c r="L3020"/>
  <c r="M3020" s="1"/>
  <c r="N3020" s="1"/>
  <c r="P3020" s="1"/>
  <c r="O3021"/>
  <c r="K3021"/>
  <c r="J3022"/>
  <c r="R3021" l="1"/>
  <c r="K3022"/>
  <c r="J3023"/>
  <c r="L3021"/>
  <c r="M3021" s="1"/>
  <c r="N3021" s="1"/>
  <c r="P3021" s="1"/>
  <c r="O3022"/>
  <c r="Q3021"/>
  <c r="O3023" l="1"/>
  <c r="Q3022"/>
  <c r="L3022"/>
  <c r="M3022" s="1"/>
  <c r="N3022" s="1"/>
  <c r="P3022" s="1"/>
  <c r="J3024"/>
  <c r="K3023"/>
  <c r="R3022"/>
  <c r="R3023" l="1"/>
  <c r="L3023"/>
  <c r="M3023" s="1"/>
  <c r="N3023" s="1"/>
  <c r="P3023" s="1"/>
  <c r="O3024"/>
  <c r="Q3023"/>
  <c r="J3025"/>
  <c r="K3024"/>
  <c r="K3025" l="1"/>
  <c r="J3026"/>
  <c r="R3024"/>
  <c r="Q3024"/>
  <c r="L3024"/>
  <c r="M3024" s="1"/>
  <c r="N3024" s="1"/>
  <c r="P3024" s="1"/>
  <c r="O3025"/>
  <c r="R3025" l="1"/>
  <c r="L3025"/>
  <c r="M3025" s="1"/>
  <c r="N3025" s="1"/>
  <c r="P3025" s="1"/>
  <c r="O3026"/>
  <c r="Q3025"/>
  <c r="K3026"/>
  <c r="J3027"/>
  <c r="R3026" l="1"/>
  <c r="J3028"/>
  <c r="K3027"/>
  <c r="Q3026"/>
  <c r="L3026"/>
  <c r="M3026" s="1"/>
  <c r="O3027"/>
  <c r="N3026" l="1"/>
  <c r="P3026" s="1"/>
  <c r="R3027"/>
  <c r="J3029"/>
  <c r="K3028"/>
  <c r="L3027"/>
  <c r="M3027" s="1"/>
  <c r="N3027" s="1"/>
  <c r="P3027" s="1"/>
  <c r="O3028"/>
  <c r="Q3027"/>
  <c r="J3030" l="1"/>
  <c r="K3029"/>
  <c r="Q3028"/>
  <c r="L3028"/>
  <c r="M3028" s="1"/>
  <c r="O3029"/>
  <c r="R3028"/>
  <c r="N3028" l="1"/>
  <c r="P3028" s="1"/>
  <c r="R3029"/>
  <c r="K3030"/>
  <c r="J3031"/>
  <c r="Q3029"/>
  <c r="L3029"/>
  <c r="M3029" s="1"/>
  <c r="N3029" s="1"/>
  <c r="P3029" s="1"/>
  <c r="O3030"/>
  <c r="R3030" l="1"/>
  <c r="J3032"/>
  <c r="K3031"/>
  <c r="L3030"/>
  <c r="M3030" s="1"/>
  <c r="O3031"/>
  <c r="Q3030"/>
  <c r="N3030" l="1"/>
  <c r="P3030" s="1"/>
  <c r="J3033"/>
  <c r="K3032"/>
  <c r="O3032"/>
  <c r="Q3031"/>
  <c r="L3031"/>
  <c r="M3031" s="1"/>
  <c r="N3031" s="1"/>
  <c r="P3031" s="1"/>
  <c r="R3031"/>
  <c r="R3032" l="1"/>
  <c r="J3034"/>
  <c r="K3033"/>
  <c r="L3032"/>
  <c r="M3032" s="1"/>
  <c r="O3033"/>
  <c r="Q3032"/>
  <c r="N3032" l="1"/>
  <c r="P3032" s="1"/>
  <c r="R3033"/>
  <c r="J3035"/>
  <c r="K3034"/>
  <c r="O3034"/>
  <c r="Q3033"/>
  <c r="L3033"/>
  <c r="M3033" s="1"/>
  <c r="N3033" s="1"/>
  <c r="P3033" s="1"/>
  <c r="J3036" l="1"/>
  <c r="K3035"/>
  <c r="R3034"/>
  <c r="O3035"/>
  <c r="Q3034"/>
  <c r="L3034"/>
  <c r="M3034" s="1"/>
  <c r="N3034" l="1"/>
  <c r="P3034" s="1"/>
  <c r="J3037"/>
  <c r="K3036"/>
  <c r="O3036"/>
  <c r="Q3035"/>
  <c r="L3035"/>
  <c r="M3035" s="1"/>
  <c r="N3035" s="1"/>
  <c r="P3035" s="1"/>
  <c r="R3035"/>
  <c r="K3037" l="1"/>
  <c r="J3038"/>
  <c r="R3036"/>
  <c r="Q3036"/>
  <c r="L3036"/>
  <c r="M3036" s="1"/>
  <c r="N3036" s="1"/>
  <c r="P3036" s="1"/>
  <c r="O3037"/>
  <c r="K3038" l="1"/>
  <c r="J3039"/>
  <c r="Q3037"/>
  <c r="L3037"/>
  <c r="M3037" s="1"/>
  <c r="N3037" s="1"/>
  <c r="P3037" s="1"/>
  <c r="O3038"/>
  <c r="R3037"/>
  <c r="R3038" l="1"/>
  <c r="L3038"/>
  <c r="M3038" s="1"/>
  <c r="N3038" s="1"/>
  <c r="P3038" s="1"/>
  <c r="O3039"/>
  <c r="Q3038"/>
  <c r="J3040"/>
  <c r="K3039"/>
  <c r="R3039" l="1"/>
  <c r="O3040"/>
  <c r="Q3039"/>
  <c r="L3039"/>
  <c r="M3039" s="1"/>
  <c r="N3039" s="1"/>
  <c r="P3039" s="1"/>
  <c r="J3041"/>
  <c r="K3040"/>
  <c r="R3040" l="1"/>
  <c r="Q3040"/>
  <c r="L3040"/>
  <c r="M3040" s="1"/>
  <c r="N3040" s="1"/>
  <c r="P3040" s="1"/>
  <c r="O3041"/>
  <c r="J3042"/>
  <c r="K3041"/>
  <c r="R3041" l="1"/>
  <c r="O3042"/>
  <c r="Q3041"/>
  <c r="L3041"/>
  <c r="M3041" s="1"/>
  <c r="N3041" s="1"/>
  <c r="P3041" s="1"/>
  <c r="J3043"/>
  <c r="K3042"/>
  <c r="R3042" l="1"/>
  <c r="J3044"/>
  <c r="K3043"/>
  <c r="O3043"/>
  <c r="Q3042"/>
  <c r="L3042"/>
  <c r="M3042" s="1"/>
  <c r="N3042" s="1"/>
  <c r="P3042" s="1"/>
  <c r="J3045" l="1"/>
  <c r="K3044"/>
  <c r="R3043"/>
  <c r="O3044"/>
  <c r="Q3043"/>
  <c r="L3043"/>
  <c r="M3043" s="1"/>
  <c r="N3043" s="1"/>
  <c r="P3043" s="1"/>
  <c r="J3046" l="1"/>
  <c r="K3045"/>
  <c r="Q3044"/>
  <c r="O3045"/>
  <c r="L3044"/>
  <c r="M3044" s="1"/>
  <c r="N3044" s="1"/>
  <c r="P3044" s="1"/>
  <c r="R3044"/>
  <c r="K3046" l="1"/>
  <c r="J3047"/>
  <c r="O3046"/>
  <c r="Q3045"/>
  <c r="L3045"/>
  <c r="M3045" s="1"/>
  <c r="N3045" s="1"/>
  <c r="P3045" s="1"/>
  <c r="R3045"/>
  <c r="Q3046" l="1"/>
  <c r="L3046"/>
  <c r="M3046" s="1"/>
  <c r="N3046" s="1"/>
  <c r="P3046" s="1"/>
  <c r="O3047"/>
  <c r="J3048"/>
  <c r="K3047"/>
  <c r="R3046"/>
  <c r="Q3047" l="1"/>
  <c r="L3047"/>
  <c r="M3047" s="1"/>
  <c r="N3047" s="1"/>
  <c r="P3047" s="1"/>
  <c r="O3048"/>
  <c r="R3047"/>
  <c r="J3049"/>
  <c r="K3048"/>
  <c r="J3050" l="1"/>
  <c r="K3049"/>
  <c r="R3048"/>
  <c r="Q3048"/>
  <c r="L3048"/>
  <c r="M3048" s="1"/>
  <c r="N3048" s="1"/>
  <c r="P3048" s="1"/>
  <c r="O3049"/>
  <c r="O3050" l="1"/>
  <c r="Q3049"/>
  <c r="L3049"/>
  <c r="M3049" s="1"/>
  <c r="N3049" s="1"/>
  <c r="P3049" s="1"/>
  <c r="K3050"/>
  <c r="J3051"/>
  <c r="R3049"/>
  <c r="R3050" l="1"/>
  <c r="J3052"/>
  <c r="K3051"/>
  <c r="L3050"/>
  <c r="M3050" s="1"/>
  <c r="N3050" s="1"/>
  <c r="P3050" s="1"/>
  <c r="Q3050"/>
  <c r="O3051"/>
  <c r="R3051" l="1"/>
  <c r="K3052"/>
  <c r="J3053"/>
  <c r="L3051"/>
  <c r="M3051" s="1"/>
  <c r="N3051" s="1"/>
  <c r="P3051" s="1"/>
  <c r="O3052"/>
  <c r="Q3051"/>
  <c r="Q3052" l="1"/>
  <c r="L3052"/>
  <c r="M3052" s="1"/>
  <c r="N3052" s="1"/>
  <c r="P3052" s="1"/>
  <c r="O3053"/>
  <c r="J3054"/>
  <c r="K3053"/>
  <c r="R3052"/>
  <c r="O3054" l="1"/>
  <c r="L3053"/>
  <c r="M3053" s="1"/>
  <c r="N3053" s="1"/>
  <c r="P3053" s="1"/>
  <c r="Q3053"/>
  <c r="R3053"/>
  <c r="J3055"/>
  <c r="K3054"/>
  <c r="R3054" l="1"/>
  <c r="J3056"/>
  <c r="K3055"/>
  <c r="O3055"/>
  <c r="Q3054"/>
  <c r="L3054"/>
  <c r="M3054" s="1"/>
  <c r="N3054" s="1"/>
  <c r="P3054" s="1"/>
  <c r="J3057" l="1"/>
  <c r="K3056"/>
  <c r="R3055"/>
  <c r="L3055"/>
  <c r="M3055" s="1"/>
  <c r="N3055" s="1"/>
  <c r="P3055" s="1"/>
  <c r="O3056"/>
  <c r="Q3055"/>
  <c r="R3056" l="1"/>
  <c r="J3058"/>
  <c r="K3057"/>
  <c r="L3056"/>
  <c r="M3056" s="1"/>
  <c r="O3057"/>
  <c r="Q3056"/>
  <c r="N3056" l="1"/>
  <c r="P3056" s="1"/>
  <c r="K3058"/>
  <c r="J3059"/>
  <c r="O3058"/>
  <c r="Q3057"/>
  <c r="L3057"/>
  <c r="M3057" s="1"/>
  <c r="N3057" s="1"/>
  <c r="P3057" s="1"/>
  <c r="R3057"/>
  <c r="O3059" l="1"/>
  <c r="Q3058"/>
  <c r="L3058"/>
  <c r="M3058" s="1"/>
  <c r="R3058"/>
  <c r="J3060"/>
  <c r="K3059"/>
  <c r="N3058" l="1"/>
  <c r="P3058" s="1"/>
  <c r="R3059"/>
  <c r="Q3059"/>
  <c r="L3059"/>
  <c r="M3059" s="1"/>
  <c r="N3059" s="1"/>
  <c r="P3059" s="1"/>
  <c r="O3060"/>
  <c r="J3061"/>
  <c r="K3060"/>
  <c r="L3060" l="1"/>
  <c r="M3060" s="1"/>
  <c r="O3061"/>
  <c r="Q3060"/>
  <c r="R3060"/>
  <c r="J3062"/>
  <c r="K3061"/>
  <c r="N3060" l="1"/>
  <c r="P3060" s="1"/>
  <c r="R3061"/>
  <c r="J3063"/>
  <c r="K3062"/>
  <c r="O3062"/>
  <c r="Q3061"/>
  <c r="L3061"/>
  <c r="M3061" s="1"/>
  <c r="N3061" s="1"/>
  <c r="P3061" s="1"/>
  <c r="K3063" l="1"/>
  <c r="J3064"/>
  <c r="O3063"/>
  <c r="Q3062"/>
  <c r="L3062"/>
  <c r="M3062" s="1"/>
  <c r="R3062"/>
  <c r="N3062" l="1"/>
  <c r="P3062" s="1"/>
  <c r="J3065"/>
  <c r="K3064"/>
  <c r="R3063"/>
  <c r="O3064"/>
  <c r="Q3063"/>
  <c r="L3063"/>
  <c r="M3063" s="1"/>
  <c r="N3063" s="1"/>
  <c r="P3063" s="1"/>
  <c r="K3065" l="1"/>
  <c r="J3066"/>
  <c r="Q3064"/>
  <c r="L3064"/>
  <c r="M3064" s="1"/>
  <c r="O3065"/>
  <c r="R3064"/>
  <c r="N3064" l="1"/>
  <c r="P3064" s="1"/>
  <c r="Q3065"/>
  <c r="L3065"/>
  <c r="M3065" s="1"/>
  <c r="N3065" s="1"/>
  <c r="P3065" s="1"/>
  <c r="O3066"/>
  <c r="K3066"/>
  <c r="J3067"/>
  <c r="R3065"/>
  <c r="R3066" l="1"/>
  <c r="J3068"/>
  <c r="K3067"/>
  <c r="Q3066"/>
  <c r="L3066"/>
  <c r="M3066" s="1"/>
  <c r="N3066" s="1"/>
  <c r="P3066" s="1"/>
  <c r="O3067"/>
  <c r="R3067" l="1"/>
  <c r="O3068"/>
  <c r="Q3067"/>
  <c r="L3067"/>
  <c r="M3067" s="1"/>
  <c r="N3067" s="1"/>
  <c r="P3067" s="1"/>
  <c r="J3069"/>
  <c r="K3068"/>
  <c r="R3068" l="1"/>
  <c r="Q3068"/>
  <c r="L3068"/>
  <c r="M3068" s="1"/>
  <c r="N3068" s="1"/>
  <c r="P3068" s="1"/>
  <c r="O3069"/>
  <c r="K3069"/>
  <c r="J3070"/>
  <c r="R3069" l="1"/>
  <c r="K3070"/>
  <c r="J3071"/>
  <c r="L3069"/>
  <c r="M3069" s="1"/>
  <c r="N3069" s="1"/>
  <c r="P3069" s="1"/>
  <c r="O3070"/>
  <c r="Q3069"/>
  <c r="O3071" l="1"/>
  <c r="Q3070"/>
  <c r="L3070"/>
  <c r="M3070" s="1"/>
  <c r="N3070" s="1"/>
  <c r="P3070" s="1"/>
  <c r="K3071"/>
  <c r="J3072"/>
  <c r="R3070"/>
  <c r="R3071" l="1"/>
  <c r="J3073"/>
  <c r="K3072"/>
  <c r="O3072"/>
  <c r="Q3071"/>
  <c r="L3071"/>
  <c r="M3071" s="1"/>
  <c r="N3071" s="1"/>
  <c r="P3071" s="1"/>
  <c r="R3072" l="1"/>
  <c r="J3074"/>
  <c r="K3073"/>
  <c r="L3072"/>
  <c r="M3072" s="1"/>
  <c r="N3072" s="1"/>
  <c r="P3072" s="1"/>
  <c r="O3073"/>
  <c r="Q3072"/>
  <c r="K3074" l="1"/>
  <c r="J3075"/>
  <c r="O3074"/>
  <c r="L3073"/>
  <c r="M3073" s="1"/>
  <c r="N3073" s="1"/>
  <c r="P3073" s="1"/>
  <c r="Q3073"/>
  <c r="R3073"/>
  <c r="L3074" l="1"/>
  <c r="M3074" s="1"/>
  <c r="N3074" s="1"/>
  <c r="P3074" s="1"/>
  <c r="O3075"/>
  <c r="Q3074"/>
  <c r="J3076"/>
  <c r="K3075"/>
  <c r="R3074"/>
  <c r="R3075" l="1"/>
  <c r="O3076"/>
  <c r="Q3075"/>
  <c r="L3075"/>
  <c r="M3075" s="1"/>
  <c r="N3075" s="1"/>
  <c r="P3075" s="1"/>
  <c r="J3077"/>
  <c r="K3076"/>
  <c r="R3076" l="1"/>
  <c r="L3076"/>
  <c r="M3076" s="1"/>
  <c r="N3076" s="1"/>
  <c r="P3076" s="1"/>
  <c r="O3077"/>
  <c r="Q3076"/>
  <c r="K3077"/>
  <c r="J3078"/>
  <c r="R3077" l="1"/>
  <c r="J3079"/>
  <c r="K3078"/>
  <c r="O3078"/>
  <c r="Q3077"/>
  <c r="L3077"/>
  <c r="M3077" s="1"/>
  <c r="N3077" s="1"/>
  <c r="P3077" s="1"/>
  <c r="J3080" l="1"/>
  <c r="K3079"/>
  <c r="L3078"/>
  <c r="M3078" s="1"/>
  <c r="N3078" s="1"/>
  <c r="P3078" s="1"/>
  <c r="O3079"/>
  <c r="Q3078"/>
  <c r="R3078"/>
  <c r="J3081" l="1"/>
  <c r="K3080"/>
  <c r="Q3079"/>
  <c r="L3079"/>
  <c r="M3079" s="1"/>
  <c r="N3079" s="1"/>
  <c r="P3079" s="1"/>
  <c r="O3080"/>
  <c r="R3079"/>
  <c r="R3080" l="1"/>
  <c r="K3081"/>
  <c r="J3082"/>
  <c r="L3080"/>
  <c r="M3080" s="1"/>
  <c r="N3080" s="1"/>
  <c r="P3080" s="1"/>
  <c r="O3081"/>
  <c r="Q3080"/>
  <c r="O3082" l="1"/>
  <c r="Q3081"/>
  <c r="L3081"/>
  <c r="M3081" s="1"/>
  <c r="N3081" s="1"/>
  <c r="P3081" s="1"/>
  <c r="J3083"/>
  <c r="K3082"/>
  <c r="R3081"/>
  <c r="R3082" l="1"/>
  <c r="L3082"/>
  <c r="M3082" s="1"/>
  <c r="N3082" s="1"/>
  <c r="P3082" s="1"/>
  <c r="O3083"/>
  <c r="Q3082"/>
  <c r="J3084"/>
  <c r="K3083"/>
  <c r="R3083" l="1"/>
  <c r="L3083"/>
  <c r="M3083" s="1"/>
  <c r="N3083" s="1"/>
  <c r="P3083" s="1"/>
  <c r="O3084"/>
  <c r="Q3083"/>
  <c r="J3085"/>
  <c r="K3084"/>
  <c r="R3084" l="1"/>
  <c r="Q3084"/>
  <c r="L3084"/>
  <c r="M3084" s="1"/>
  <c r="N3084" s="1"/>
  <c r="P3084" s="1"/>
  <c r="O3085"/>
  <c r="J3086"/>
  <c r="K3085"/>
  <c r="R3085" l="1"/>
  <c r="O3086"/>
  <c r="Q3085"/>
  <c r="L3085"/>
  <c r="M3085" s="1"/>
  <c r="N3085" s="1"/>
  <c r="P3085" s="1"/>
  <c r="J3087"/>
  <c r="K3086"/>
  <c r="R3086" l="1"/>
  <c r="J3088"/>
  <c r="K3087"/>
  <c r="L3086"/>
  <c r="M3086" s="1"/>
  <c r="N3086" s="1"/>
  <c r="P3086" s="1"/>
  <c r="O3087"/>
  <c r="Q3086"/>
  <c r="J3089" l="1"/>
  <c r="K3088"/>
  <c r="O3088"/>
  <c r="Q3087"/>
  <c r="L3087"/>
  <c r="M3087" s="1"/>
  <c r="R3087"/>
  <c r="N3087" l="1"/>
  <c r="P3087" s="1"/>
  <c r="L3088"/>
  <c r="M3088" s="1"/>
  <c r="N3088" s="1"/>
  <c r="P3088" s="1"/>
  <c r="O3089"/>
  <c r="Q3088"/>
  <c r="R3088"/>
  <c r="J3090"/>
  <c r="K3089"/>
  <c r="O3090" l="1"/>
  <c r="L3089"/>
  <c r="M3089" s="1"/>
  <c r="Q3089"/>
  <c r="K3090"/>
  <c r="J3091"/>
  <c r="R3089"/>
  <c r="N3089" l="1"/>
  <c r="P3089" s="1"/>
  <c r="R3090"/>
  <c r="J3092"/>
  <c r="K3091"/>
  <c r="L3090"/>
  <c r="M3090" s="1"/>
  <c r="N3090" s="1"/>
  <c r="P3090" s="1"/>
  <c r="O3091"/>
  <c r="Q3090"/>
  <c r="J3093" l="1"/>
  <c r="K3092"/>
  <c r="O3092"/>
  <c r="Q3091"/>
  <c r="L3091"/>
  <c r="M3091" s="1"/>
  <c r="R3091"/>
  <c r="N3091" l="1"/>
  <c r="P3091" s="1"/>
  <c r="J3094"/>
  <c r="K3093"/>
  <c r="Q3092"/>
  <c r="L3092"/>
  <c r="M3092" s="1"/>
  <c r="N3092" s="1"/>
  <c r="P3092" s="1"/>
  <c r="O3093"/>
  <c r="R3092"/>
  <c r="R3093" l="1"/>
  <c r="J3095"/>
  <c r="K3094"/>
  <c r="O3094"/>
  <c r="Q3093"/>
  <c r="L3093"/>
  <c r="M3093" s="1"/>
  <c r="N3093" l="1"/>
  <c r="P3093" s="1"/>
  <c r="R3094"/>
  <c r="J3096"/>
  <c r="K3095"/>
  <c r="O3095"/>
  <c r="Q3094"/>
  <c r="L3094"/>
  <c r="M3094" s="1"/>
  <c r="N3094" s="1"/>
  <c r="P3094" s="1"/>
  <c r="K3096" l="1"/>
  <c r="J3097"/>
  <c r="L3095"/>
  <c r="M3095" s="1"/>
  <c r="O3096"/>
  <c r="Q3095"/>
  <c r="R3095"/>
  <c r="N3095" l="1"/>
  <c r="P3095" s="1"/>
  <c r="Q3096"/>
  <c r="L3096"/>
  <c r="M3096" s="1"/>
  <c r="N3096" s="1"/>
  <c r="P3096" s="1"/>
  <c r="O3097"/>
  <c r="K3097"/>
  <c r="J3098"/>
  <c r="R3096"/>
  <c r="R3097" l="1"/>
  <c r="J3099"/>
  <c r="K3098"/>
  <c r="L3097"/>
  <c r="M3097" s="1"/>
  <c r="N3097" s="1"/>
  <c r="P3097" s="1"/>
  <c r="Q3097"/>
  <c r="O3098"/>
  <c r="R3098" l="1"/>
  <c r="J3100"/>
  <c r="K3099"/>
  <c r="O3099"/>
  <c r="Q3098"/>
  <c r="L3098"/>
  <c r="M3098" s="1"/>
  <c r="N3098" s="1"/>
  <c r="P3098" s="1"/>
  <c r="J3101" l="1"/>
  <c r="K3100"/>
  <c r="R3099"/>
  <c r="L3099"/>
  <c r="M3099" s="1"/>
  <c r="N3099" s="1"/>
  <c r="P3099" s="1"/>
  <c r="O3100"/>
  <c r="Q3099"/>
  <c r="R3100" l="1"/>
  <c r="J3102"/>
  <c r="K3101"/>
  <c r="Q3100"/>
  <c r="L3100"/>
  <c r="M3100" s="1"/>
  <c r="N3100" s="1"/>
  <c r="P3100" s="1"/>
  <c r="O3101"/>
  <c r="R3101" l="1"/>
  <c r="J3103"/>
  <c r="K3102"/>
  <c r="L3101"/>
  <c r="M3101" s="1"/>
  <c r="N3101" s="1"/>
  <c r="P3101" s="1"/>
  <c r="O3102"/>
  <c r="Q3101"/>
  <c r="J3104" l="1"/>
  <c r="K3103"/>
  <c r="O3103"/>
  <c r="Q3102"/>
  <c r="L3102"/>
  <c r="M3102" s="1"/>
  <c r="N3102" s="1"/>
  <c r="P3102" s="1"/>
  <c r="R3102"/>
  <c r="O3104" l="1"/>
  <c r="Q3103"/>
  <c r="L3103"/>
  <c r="M3103" s="1"/>
  <c r="N3103" s="1"/>
  <c r="P3103" s="1"/>
  <c r="R3103"/>
  <c r="J3105"/>
  <c r="K3104"/>
  <c r="R3104" l="1"/>
  <c r="L3104"/>
  <c r="M3104" s="1"/>
  <c r="N3104" s="1"/>
  <c r="P3104" s="1"/>
  <c r="O3105"/>
  <c r="Q3104"/>
  <c r="J3106"/>
  <c r="K3105"/>
  <c r="R3105" l="1"/>
  <c r="O3106"/>
  <c r="Q3105"/>
  <c r="L3105"/>
  <c r="M3105" s="1"/>
  <c r="N3105" s="1"/>
  <c r="P3105" s="1"/>
  <c r="K3106"/>
  <c r="J3107"/>
  <c r="R3106" l="1"/>
  <c r="J3108"/>
  <c r="K3107"/>
  <c r="Q3106"/>
  <c r="L3106"/>
  <c r="M3106" s="1"/>
  <c r="N3106" s="1"/>
  <c r="P3106" s="1"/>
  <c r="O3107"/>
  <c r="R3107" l="1"/>
  <c r="L3107"/>
  <c r="M3107" s="1"/>
  <c r="N3107" s="1"/>
  <c r="P3107" s="1"/>
  <c r="O3108"/>
  <c r="Q3107"/>
  <c r="K3108"/>
  <c r="J3109"/>
  <c r="R3108" l="1"/>
  <c r="K3109"/>
  <c r="J3110"/>
  <c r="Q3108"/>
  <c r="L3108"/>
  <c r="M3108" s="1"/>
  <c r="N3108" s="1"/>
  <c r="P3108" s="1"/>
  <c r="O3109"/>
  <c r="O3110" l="1"/>
  <c r="L3109"/>
  <c r="M3109" s="1"/>
  <c r="N3109" s="1"/>
  <c r="P3109" s="1"/>
  <c r="Q3109"/>
  <c r="J3111"/>
  <c r="K3110"/>
  <c r="R3109"/>
  <c r="R3110" l="1"/>
  <c r="Q3110"/>
  <c r="O3111"/>
  <c r="L3110"/>
  <c r="M3110" s="1"/>
  <c r="N3110" s="1"/>
  <c r="P3110" s="1"/>
  <c r="K3111"/>
  <c r="J3112"/>
  <c r="R3111" l="1"/>
  <c r="K3112"/>
  <c r="J3113"/>
  <c r="L3111"/>
  <c r="M3111" s="1"/>
  <c r="N3111" s="1"/>
  <c r="P3111" s="1"/>
  <c r="O3112"/>
  <c r="Q3111"/>
  <c r="Q3112" l="1"/>
  <c r="L3112"/>
  <c r="M3112" s="1"/>
  <c r="N3112" s="1"/>
  <c r="P3112" s="1"/>
  <c r="O3113"/>
  <c r="J3114"/>
  <c r="K3113"/>
  <c r="R3112"/>
  <c r="R3113" l="1"/>
  <c r="Q3113"/>
  <c r="L3113"/>
  <c r="M3113" s="1"/>
  <c r="N3113" s="1"/>
  <c r="P3113" s="1"/>
  <c r="O3114"/>
  <c r="J3115"/>
  <c r="K3114"/>
  <c r="K3115" l="1"/>
  <c r="J3116"/>
  <c r="O3115"/>
  <c r="Q3114"/>
  <c r="L3114"/>
  <c r="M3114" s="1"/>
  <c r="N3114" s="1"/>
  <c r="P3114" s="1"/>
  <c r="R3114"/>
  <c r="J3117" l="1"/>
  <c r="K3116"/>
  <c r="R3115"/>
  <c r="O3116"/>
  <c r="Q3115"/>
  <c r="L3115"/>
  <c r="M3115" s="1"/>
  <c r="N3115" s="1"/>
  <c r="P3115" s="1"/>
  <c r="J3118" l="1"/>
  <c r="K3117"/>
  <c r="L3116"/>
  <c r="M3116" s="1"/>
  <c r="N3116" s="1"/>
  <c r="P3116" s="1"/>
  <c r="O3117"/>
  <c r="Q3116"/>
  <c r="R3116"/>
  <c r="J3119" l="1"/>
  <c r="K3118"/>
  <c r="O3118"/>
  <c r="Q3117"/>
  <c r="L3117"/>
  <c r="M3117" s="1"/>
  <c r="R3117"/>
  <c r="N3117" l="1"/>
  <c r="P3117" s="1"/>
  <c r="J3120"/>
  <c r="K3119"/>
  <c r="Q3118"/>
  <c r="L3118"/>
  <c r="M3118" s="1"/>
  <c r="N3118" s="1"/>
  <c r="P3118" s="1"/>
  <c r="O3119"/>
  <c r="R3118"/>
  <c r="R3119" l="1"/>
  <c r="J3121"/>
  <c r="K3120"/>
  <c r="L3119"/>
  <c r="M3119" s="1"/>
  <c r="O3120"/>
  <c r="Q3119"/>
  <c r="N3119" l="1"/>
  <c r="P3119" s="1"/>
  <c r="J3122"/>
  <c r="K3121"/>
  <c r="L3120"/>
  <c r="M3120" s="1"/>
  <c r="N3120" s="1"/>
  <c r="P3120" s="1"/>
  <c r="O3121"/>
  <c r="Q3120"/>
  <c r="R3120"/>
  <c r="J3123" l="1"/>
  <c r="K3122"/>
  <c r="L3121"/>
  <c r="M3121" s="1"/>
  <c r="Q3121"/>
  <c r="O3122"/>
  <c r="R3121"/>
  <c r="N3121" l="1"/>
  <c r="P3121" s="1"/>
  <c r="R3122"/>
  <c r="J3124"/>
  <c r="K3123"/>
  <c r="O3123"/>
  <c r="Q3122"/>
  <c r="L3122"/>
  <c r="M3122" s="1"/>
  <c r="N3122" s="1"/>
  <c r="P3122" s="1"/>
  <c r="K3124" l="1"/>
  <c r="J3125"/>
  <c r="L3123"/>
  <c r="M3123" s="1"/>
  <c r="O3124"/>
  <c r="Q3123"/>
  <c r="R3123"/>
  <c r="N3123" l="1"/>
  <c r="P3123" s="1"/>
  <c r="Q3124"/>
  <c r="L3124"/>
  <c r="M3124" s="1"/>
  <c r="N3124" s="1"/>
  <c r="P3124" s="1"/>
  <c r="O3125"/>
  <c r="J3126"/>
  <c r="K3125"/>
  <c r="R3124"/>
  <c r="L3125" l="1"/>
  <c r="M3125" s="1"/>
  <c r="O3126"/>
  <c r="Q3125"/>
  <c r="R3125"/>
  <c r="J3127"/>
  <c r="K3126"/>
  <c r="N3125" l="1"/>
  <c r="P3125" s="1"/>
  <c r="R3126"/>
  <c r="J3128"/>
  <c r="K3127"/>
  <c r="L3126"/>
  <c r="M3126" s="1"/>
  <c r="N3126" s="1"/>
  <c r="P3126" s="1"/>
  <c r="O3127"/>
  <c r="Q3126"/>
  <c r="O3128" l="1"/>
  <c r="Q3127"/>
  <c r="L3127"/>
  <c r="M3127" s="1"/>
  <c r="N3127" s="1"/>
  <c r="P3127" s="1"/>
  <c r="J3129"/>
  <c r="K3128"/>
  <c r="R3127"/>
  <c r="R3128" l="1"/>
  <c r="L3128"/>
  <c r="M3128" s="1"/>
  <c r="N3128" s="1"/>
  <c r="P3128" s="1"/>
  <c r="O3129"/>
  <c r="Q3128"/>
  <c r="J3130"/>
  <c r="K3129"/>
  <c r="O3130" l="1"/>
  <c r="Q3129"/>
  <c r="L3129"/>
  <c r="M3129" s="1"/>
  <c r="N3129" s="1"/>
  <c r="P3129" s="1"/>
  <c r="R3129"/>
  <c r="J3131"/>
  <c r="K3130"/>
  <c r="R3130" l="1"/>
  <c r="J3132"/>
  <c r="K3131"/>
  <c r="Q3130"/>
  <c r="L3130"/>
  <c r="M3130" s="1"/>
  <c r="N3130" s="1"/>
  <c r="P3130" s="1"/>
  <c r="O3131"/>
  <c r="R3131" l="1"/>
  <c r="J3133"/>
  <c r="K3132"/>
  <c r="L3131"/>
  <c r="M3131" s="1"/>
  <c r="N3131" s="1"/>
  <c r="P3131" s="1"/>
  <c r="O3132"/>
  <c r="Q3131"/>
  <c r="J3134" l="1"/>
  <c r="K3133"/>
  <c r="Q3132"/>
  <c r="L3132"/>
  <c r="M3132" s="1"/>
  <c r="N3132" s="1"/>
  <c r="P3132" s="1"/>
  <c r="O3133"/>
  <c r="R3132"/>
  <c r="R3133" l="1"/>
  <c r="J3135"/>
  <c r="K3134"/>
  <c r="L3133"/>
  <c r="M3133" s="1"/>
  <c r="N3133" s="1"/>
  <c r="P3133" s="1"/>
  <c r="O3134"/>
  <c r="Q3133"/>
  <c r="Q3134" l="1"/>
  <c r="L3134"/>
  <c r="M3134" s="1"/>
  <c r="N3134" s="1"/>
  <c r="P3134" s="1"/>
  <c r="O3135"/>
  <c r="J3136"/>
  <c r="K3135"/>
  <c r="R3134"/>
  <c r="R3135" l="1"/>
  <c r="Q3135"/>
  <c r="O3136"/>
  <c r="L3135"/>
  <c r="M3135" s="1"/>
  <c r="N3135" s="1"/>
  <c r="P3135" s="1"/>
  <c r="J3137"/>
  <c r="K3136"/>
  <c r="K3137" l="1"/>
  <c r="J3138"/>
  <c r="L3136"/>
  <c r="M3136" s="1"/>
  <c r="N3136" s="1"/>
  <c r="P3136" s="1"/>
  <c r="O3137"/>
  <c r="Q3136"/>
  <c r="R3136"/>
  <c r="K3138" l="1"/>
  <c r="J3139"/>
  <c r="O3138"/>
  <c r="L3137"/>
  <c r="M3137" s="1"/>
  <c r="N3137" s="1"/>
  <c r="P3137" s="1"/>
  <c r="Q3137"/>
  <c r="R3137"/>
  <c r="L3138" l="1"/>
  <c r="M3138" s="1"/>
  <c r="N3138" s="1"/>
  <c r="P3138" s="1"/>
  <c r="Q3138"/>
  <c r="O3139"/>
  <c r="J3140"/>
  <c r="K3139"/>
  <c r="R3138"/>
  <c r="R3139" l="1"/>
  <c r="O3140"/>
  <c r="L3139"/>
  <c r="M3139" s="1"/>
  <c r="N3139" s="1"/>
  <c r="P3139" s="1"/>
  <c r="Q3139"/>
  <c r="J3141"/>
  <c r="K3140"/>
  <c r="Q3140" l="1"/>
  <c r="L3140"/>
  <c r="M3140" s="1"/>
  <c r="N3140" s="1"/>
  <c r="P3140" s="1"/>
  <c r="O3141"/>
  <c r="J3142"/>
  <c r="K3141"/>
  <c r="R3140"/>
  <c r="O3142" l="1"/>
  <c r="Q3141"/>
  <c r="L3141"/>
  <c r="M3141" s="1"/>
  <c r="N3141" s="1"/>
  <c r="P3141" s="1"/>
  <c r="R3141"/>
  <c r="J3143"/>
  <c r="K3142"/>
  <c r="R3142" l="1"/>
  <c r="J3144"/>
  <c r="K3143"/>
  <c r="Q3142"/>
  <c r="L3142"/>
  <c r="M3142" s="1"/>
  <c r="N3142" s="1"/>
  <c r="P3142" s="1"/>
  <c r="O3143"/>
  <c r="R3143" l="1"/>
  <c r="J3145"/>
  <c r="K3144"/>
  <c r="Q3143"/>
  <c r="L3143"/>
  <c r="M3143" s="1"/>
  <c r="N3143" s="1"/>
  <c r="P3143" s="1"/>
  <c r="O3144"/>
  <c r="R3144" l="1"/>
  <c r="J3146"/>
  <c r="K3145"/>
  <c r="Q3144"/>
  <c r="L3144"/>
  <c r="M3144" s="1"/>
  <c r="N3144" s="1"/>
  <c r="P3144" s="1"/>
  <c r="O3145"/>
  <c r="R3145" l="1"/>
  <c r="O3146"/>
  <c r="Q3145"/>
  <c r="L3145"/>
  <c r="M3145" s="1"/>
  <c r="N3145" s="1"/>
  <c r="P3145" s="1"/>
  <c r="J3147"/>
  <c r="K3146"/>
  <c r="R3146" l="1"/>
  <c r="L3146"/>
  <c r="M3146" s="1"/>
  <c r="N3146" s="1"/>
  <c r="P3146" s="1"/>
  <c r="O3147"/>
  <c r="Q3146"/>
  <c r="J3148"/>
  <c r="K3147"/>
  <c r="Q3147" l="1"/>
  <c r="L3147"/>
  <c r="M3147" s="1"/>
  <c r="N3147" s="1"/>
  <c r="P3147" s="1"/>
  <c r="O3148"/>
  <c r="R3147"/>
  <c r="J3149"/>
  <c r="K3148"/>
  <c r="Q3148" l="1"/>
  <c r="L3148"/>
  <c r="M3148" s="1"/>
  <c r="O3149"/>
  <c r="J3150"/>
  <c r="K3149"/>
  <c r="R3148"/>
  <c r="N3148" l="1"/>
  <c r="P3148" s="1"/>
  <c r="R3149"/>
  <c r="O3150"/>
  <c r="Q3149"/>
  <c r="L3149"/>
  <c r="M3149" s="1"/>
  <c r="N3149" s="1"/>
  <c r="P3149" s="1"/>
  <c r="J3151"/>
  <c r="K3150"/>
  <c r="R3150" l="1"/>
  <c r="J3152"/>
  <c r="K3151"/>
  <c r="Q3150"/>
  <c r="L3150"/>
  <c r="M3150" s="1"/>
  <c r="O3151"/>
  <c r="N3150" l="1"/>
  <c r="P3150" s="1"/>
  <c r="J3153"/>
  <c r="K3152"/>
  <c r="Q3151"/>
  <c r="O3152"/>
  <c r="L3151"/>
  <c r="M3151" s="1"/>
  <c r="N3151" s="1"/>
  <c r="P3151" s="1"/>
  <c r="R3151"/>
  <c r="L3152" l="1"/>
  <c r="M3152" s="1"/>
  <c r="O3153"/>
  <c r="Q3152"/>
  <c r="K3153"/>
  <c r="J3154"/>
  <c r="R3152"/>
  <c r="N3152" l="1"/>
  <c r="P3152" s="1"/>
  <c r="R3153"/>
  <c r="J3155"/>
  <c r="K3154"/>
  <c r="O3154"/>
  <c r="Q3153"/>
  <c r="L3153"/>
  <c r="M3153" s="1"/>
  <c r="N3153" s="1"/>
  <c r="P3153" s="1"/>
  <c r="L3154" l="1"/>
  <c r="M3154" s="1"/>
  <c r="Q3154"/>
  <c r="O3155"/>
  <c r="J3156"/>
  <c r="K3155"/>
  <c r="R3154"/>
  <c r="N3154" l="1"/>
  <c r="P3154" s="1"/>
  <c r="R3155"/>
  <c r="O3156"/>
  <c r="Q3155"/>
  <c r="L3155"/>
  <c r="M3155" s="1"/>
  <c r="N3155" s="1"/>
  <c r="P3155" s="1"/>
  <c r="J3157"/>
  <c r="K3156"/>
  <c r="R3156" l="1"/>
  <c r="J3158"/>
  <c r="K3157"/>
  <c r="Q3156"/>
  <c r="L3156"/>
  <c r="M3156" s="1"/>
  <c r="O3157"/>
  <c r="N3156" l="1"/>
  <c r="P3156" s="1"/>
  <c r="R3157"/>
  <c r="O3158"/>
  <c r="L3157"/>
  <c r="M3157" s="1"/>
  <c r="N3157" s="1"/>
  <c r="P3157" s="1"/>
  <c r="Q3157"/>
  <c r="K3158"/>
  <c r="J3159"/>
  <c r="R3158" l="1"/>
  <c r="J3160"/>
  <c r="K3159"/>
  <c r="O3159"/>
  <c r="L3158"/>
  <c r="M3158" s="1"/>
  <c r="N3158" s="1"/>
  <c r="P3158" s="1"/>
  <c r="Q3158"/>
  <c r="J3161" l="1"/>
  <c r="K3160"/>
  <c r="L3159"/>
  <c r="M3159" s="1"/>
  <c r="N3159" s="1"/>
  <c r="P3159" s="1"/>
  <c r="O3160"/>
  <c r="Q3159"/>
  <c r="R3159"/>
  <c r="J3162" l="1"/>
  <c r="K3161"/>
  <c r="L3160"/>
  <c r="M3160" s="1"/>
  <c r="N3160" s="1"/>
  <c r="P3160" s="1"/>
  <c r="O3161"/>
  <c r="Q3160"/>
  <c r="R3160"/>
  <c r="K3162" l="1"/>
  <c r="J3163"/>
  <c r="O3162"/>
  <c r="Q3161"/>
  <c r="L3161"/>
  <c r="M3161" s="1"/>
  <c r="N3161" s="1"/>
  <c r="P3161" s="1"/>
  <c r="R3161"/>
  <c r="L3162" l="1"/>
  <c r="M3162" s="1"/>
  <c r="N3162" s="1"/>
  <c r="P3162" s="1"/>
  <c r="O3163"/>
  <c r="Q3162"/>
  <c r="J3164"/>
  <c r="K3163"/>
  <c r="R3162"/>
  <c r="R3163" l="1"/>
  <c r="L3163"/>
  <c r="M3163" s="1"/>
  <c r="N3163" s="1"/>
  <c r="P3163" s="1"/>
  <c r="O3164"/>
  <c r="Q3163"/>
  <c r="J3165"/>
  <c r="K3164"/>
  <c r="R3164" l="1"/>
  <c r="O3165"/>
  <c r="Q3164"/>
  <c r="L3164"/>
  <c r="M3164" s="1"/>
  <c r="N3164" s="1"/>
  <c r="P3164" s="1"/>
  <c r="J3166"/>
  <c r="K3165"/>
  <c r="R3165" l="1"/>
  <c r="O3166"/>
  <c r="Q3165"/>
  <c r="L3165"/>
  <c r="M3165" s="1"/>
  <c r="N3165" s="1"/>
  <c r="P3165" s="1"/>
  <c r="J3167"/>
  <c r="K3166"/>
  <c r="R3166" l="1"/>
  <c r="O3167"/>
  <c r="Q3166"/>
  <c r="L3166"/>
  <c r="M3166" s="1"/>
  <c r="N3166" s="1"/>
  <c r="P3166" s="1"/>
  <c r="J3168"/>
  <c r="K3167"/>
  <c r="R3167" l="1"/>
  <c r="Q3167"/>
  <c r="L3167"/>
  <c r="M3167" s="1"/>
  <c r="N3167" s="1"/>
  <c r="P3167" s="1"/>
  <c r="O3168"/>
  <c r="J3169"/>
  <c r="K3168"/>
  <c r="R3168" l="1"/>
  <c r="L3168"/>
  <c r="M3168" s="1"/>
  <c r="N3168" s="1"/>
  <c r="P3168" s="1"/>
  <c r="O3169"/>
  <c r="Q3168"/>
  <c r="J3170"/>
  <c r="K3169"/>
  <c r="K3170" l="1"/>
  <c r="J3171"/>
  <c r="R3169"/>
  <c r="O3170"/>
  <c r="Q3169"/>
  <c r="L3169"/>
  <c r="M3169" s="1"/>
  <c r="N3169" s="1"/>
  <c r="P3169" s="1"/>
  <c r="Q3170" l="1"/>
  <c r="L3170"/>
  <c r="M3170" s="1"/>
  <c r="N3170" s="1"/>
  <c r="P3170" s="1"/>
  <c r="O3171"/>
  <c r="J3172"/>
  <c r="K3171"/>
  <c r="R3170"/>
  <c r="O3172" l="1"/>
  <c r="Q3171"/>
  <c r="L3171"/>
  <c r="M3171" s="1"/>
  <c r="N3171" s="1"/>
  <c r="P3171" s="1"/>
  <c r="R3171"/>
  <c r="J3173"/>
  <c r="K3172"/>
  <c r="R3172" l="1"/>
  <c r="J3174"/>
  <c r="K3173"/>
  <c r="L3172"/>
  <c r="M3172" s="1"/>
  <c r="N3172" s="1"/>
  <c r="P3172" s="1"/>
  <c r="O3173"/>
  <c r="Q3172"/>
  <c r="J3175" l="1"/>
  <c r="K3174"/>
  <c r="O3174"/>
  <c r="Q3173"/>
  <c r="L3173"/>
  <c r="M3173" s="1"/>
  <c r="N3173" s="1"/>
  <c r="P3173" s="1"/>
  <c r="R3173"/>
  <c r="J3176" l="1"/>
  <c r="K3175"/>
  <c r="R3174"/>
  <c r="Q3174"/>
  <c r="L3174"/>
  <c r="M3174" s="1"/>
  <c r="N3174" s="1"/>
  <c r="P3174" s="1"/>
  <c r="O3175"/>
  <c r="J3177" l="1"/>
  <c r="K3176"/>
  <c r="Q3175"/>
  <c r="L3175"/>
  <c r="M3175" s="1"/>
  <c r="N3175" s="1"/>
  <c r="P3175" s="1"/>
  <c r="O3176"/>
  <c r="R3175"/>
  <c r="R3176" l="1"/>
  <c r="J3178"/>
  <c r="K3177"/>
  <c r="L3176"/>
  <c r="M3176" s="1"/>
  <c r="N3176" s="1"/>
  <c r="P3176" s="1"/>
  <c r="O3177"/>
  <c r="Q3176"/>
  <c r="J3179" l="1"/>
  <c r="K3178"/>
  <c r="O3178"/>
  <c r="Q3177"/>
  <c r="L3177"/>
  <c r="M3177" s="1"/>
  <c r="N3177" s="1"/>
  <c r="P3177" s="1"/>
  <c r="R3177"/>
  <c r="J3180" l="1"/>
  <c r="K3179"/>
  <c r="O3179"/>
  <c r="Q3178"/>
  <c r="L3178"/>
  <c r="M3178" s="1"/>
  <c r="N3178" s="1"/>
  <c r="P3178" s="1"/>
  <c r="R3178"/>
  <c r="L3179" l="1"/>
  <c r="M3179" s="1"/>
  <c r="Q3179"/>
  <c r="O3180"/>
  <c r="R3179"/>
  <c r="J3181"/>
  <c r="K3180"/>
  <c r="N3179" l="1"/>
  <c r="P3179" s="1"/>
  <c r="L3180"/>
  <c r="M3180" s="1"/>
  <c r="N3180" s="1"/>
  <c r="P3180" s="1"/>
  <c r="Q3180"/>
  <c r="O3181"/>
  <c r="R3180"/>
  <c r="J3182"/>
  <c r="K3181"/>
  <c r="R3181" l="1"/>
  <c r="J3183"/>
  <c r="K3182"/>
  <c r="O3182"/>
  <c r="L3181"/>
  <c r="M3181" s="1"/>
  <c r="Q3181"/>
  <c r="N3181" l="1"/>
  <c r="P3181" s="1"/>
  <c r="K3183"/>
  <c r="J3184"/>
  <c r="O3183"/>
  <c r="Q3182"/>
  <c r="L3182"/>
  <c r="M3182" s="1"/>
  <c r="N3182" s="1"/>
  <c r="P3182" s="1"/>
  <c r="R3182"/>
  <c r="J3185" l="1"/>
  <c r="K3184"/>
  <c r="R3183"/>
  <c r="O3184"/>
  <c r="Q3183"/>
  <c r="L3183"/>
  <c r="M3183" s="1"/>
  <c r="N3183" l="1"/>
  <c r="P3183" s="1"/>
  <c r="Q3184"/>
  <c r="L3184"/>
  <c r="M3184" s="1"/>
  <c r="N3184" s="1"/>
  <c r="P3184" s="1"/>
  <c r="O3185"/>
  <c r="J3186"/>
  <c r="K3185"/>
  <c r="R3184"/>
  <c r="R3185" l="1"/>
  <c r="O3186"/>
  <c r="Q3185"/>
  <c r="L3185"/>
  <c r="M3185" s="1"/>
  <c r="K3186"/>
  <c r="J3187"/>
  <c r="N3185" l="1"/>
  <c r="P3185" s="1"/>
  <c r="R3186"/>
  <c r="J3188"/>
  <c r="K3187"/>
  <c r="L3186"/>
  <c r="M3186" s="1"/>
  <c r="N3186" s="1"/>
  <c r="P3186" s="1"/>
  <c r="O3187"/>
  <c r="Q3186"/>
  <c r="R3187" l="1"/>
  <c r="J3189"/>
  <c r="K3188"/>
  <c r="Q3187"/>
  <c r="L3187"/>
  <c r="M3187" s="1"/>
  <c r="O3188"/>
  <c r="N3187" l="1"/>
  <c r="P3187" s="1"/>
  <c r="R3188"/>
  <c r="J3190"/>
  <c r="K3189"/>
  <c r="L3188"/>
  <c r="M3188" s="1"/>
  <c r="N3188" s="1"/>
  <c r="P3188" s="1"/>
  <c r="Q3188"/>
  <c r="O3189"/>
  <c r="R3189" l="1"/>
  <c r="K3190"/>
  <c r="J3191"/>
  <c r="O3190"/>
  <c r="Q3189"/>
  <c r="L3189"/>
  <c r="M3189" s="1"/>
  <c r="N3189" s="1"/>
  <c r="P3189" s="1"/>
  <c r="L3190" l="1"/>
  <c r="M3190" s="1"/>
  <c r="N3190" s="1"/>
  <c r="P3190" s="1"/>
  <c r="O3191"/>
  <c r="Q3190"/>
  <c r="R3190"/>
  <c r="J3192"/>
  <c r="K3191"/>
  <c r="R3191" l="1"/>
  <c r="Q3191"/>
  <c r="L3191"/>
  <c r="M3191" s="1"/>
  <c r="N3191" s="1"/>
  <c r="P3191" s="1"/>
  <c r="O3192"/>
  <c r="J3193"/>
  <c r="K3192"/>
  <c r="Q3192" l="1"/>
  <c r="L3192"/>
  <c r="M3192" s="1"/>
  <c r="N3192" s="1"/>
  <c r="P3192" s="1"/>
  <c r="O3193"/>
  <c r="R3192"/>
  <c r="J3194"/>
  <c r="K3193"/>
  <c r="K3194" l="1"/>
  <c r="J3195"/>
  <c r="R3193"/>
  <c r="O3194"/>
  <c r="Q3193"/>
  <c r="L3193"/>
  <c r="M3193" s="1"/>
  <c r="N3193" s="1"/>
  <c r="P3193" s="1"/>
  <c r="J3196" l="1"/>
  <c r="K3195"/>
  <c r="L3194"/>
  <c r="M3194" s="1"/>
  <c r="N3194" s="1"/>
  <c r="P3194" s="1"/>
  <c r="O3195"/>
  <c r="Q3194"/>
  <c r="R3194"/>
  <c r="O3196" l="1"/>
  <c r="Q3195"/>
  <c r="L3195"/>
  <c r="M3195" s="1"/>
  <c r="N3195" s="1"/>
  <c r="P3195" s="1"/>
  <c r="J3197"/>
  <c r="K3196"/>
  <c r="R3195"/>
  <c r="R3196" l="1"/>
  <c r="L3196"/>
  <c r="M3196" s="1"/>
  <c r="N3196" s="1"/>
  <c r="P3196" s="1"/>
  <c r="O3197"/>
  <c r="Q3196"/>
  <c r="J3198"/>
  <c r="K3197"/>
  <c r="O3198" l="1"/>
  <c r="Q3197"/>
  <c r="L3197"/>
  <c r="M3197" s="1"/>
  <c r="N3197" s="1"/>
  <c r="P3197" s="1"/>
  <c r="R3197"/>
  <c r="J3199"/>
  <c r="K3198"/>
  <c r="J3200" l="1"/>
  <c r="K3199"/>
  <c r="Q3198"/>
  <c r="L3198"/>
  <c r="M3198" s="1"/>
  <c r="N3198" s="1"/>
  <c r="P3198" s="1"/>
  <c r="O3199"/>
  <c r="R3198"/>
  <c r="R3199" l="1"/>
  <c r="J3201"/>
  <c r="K3200"/>
  <c r="L3199"/>
  <c r="M3199" s="1"/>
  <c r="N3199" s="1"/>
  <c r="P3199" s="1"/>
  <c r="O3200"/>
  <c r="Q3199"/>
  <c r="K3201" l="1"/>
  <c r="J3202"/>
  <c r="Q3200"/>
  <c r="L3200"/>
  <c r="M3200" s="1"/>
  <c r="N3200" s="1"/>
  <c r="P3200" s="1"/>
  <c r="O3201"/>
  <c r="R3200"/>
  <c r="O3202" l="1"/>
  <c r="Q3201"/>
  <c r="L3201"/>
  <c r="M3201" s="1"/>
  <c r="N3201" s="1"/>
  <c r="P3201" s="1"/>
  <c r="J3203"/>
  <c r="K3202"/>
  <c r="R3201"/>
  <c r="R3202" l="1"/>
  <c r="O3203"/>
  <c r="Q3202"/>
  <c r="L3202"/>
  <c r="M3202" s="1"/>
  <c r="N3202" s="1"/>
  <c r="P3202" s="1"/>
  <c r="J3204"/>
  <c r="K3203"/>
  <c r="R3203" l="1"/>
  <c r="Q3203"/>
  <c r="O3204"/>
  <c r="L3203"/>
  <c r="M3203" s="1"/>
  <c r="N3203" s="1"/>
  <c r="P3203" s="1"/>
  <c r="K3204"/>
  <c r="J3205"/>
  <c r="R3204" l="1"/>
  <c r="J3206"/>
  <c r="K3205"/>
  <c r="Q3204"/>
  <c r="L3204"/>
  <c r="M3204" s="1"/>
  <c r="N3204" s="1"/>
  <c r="P3204" s="1"/>
  <c r="O3205"/>
  <c r="R3205" l="1"/>
  <c r="K3206"/>
  <c r="J3207"/>
  <c r="O3206"/>
  <c r="Q3205"/>
  <c r="L3205"/>
  <c r="M3205" s="1"/>
  <c r="N3205" s="1"/>
  <c r="P3205" s="1"/>
  <c r="Q3206" l="1"/>
  <c r="L3206"/>
  <c r="M3206" s="1"/>
  <c r="N3206" s="1"/>
  <c r="P3206" s="1"/>
  <c r="O3207"/>
  <c r="R3206"/>
  <c r="J3208"/>
  <c r="K3207"/>
  <c r="J3209" l="1"/>
  <c r="K3208"/>
  <c r="R3207"/>
  <c r="Q3207"/>
  <c r="L3207"/>
  <c r="M3207" s="1"/>
  <c r="N3207" s="1"/>
  <c r="P3207" s="1"/>
  <c r="O3208"/>
  <c r="R3208" l="1"/>
  <c r="J3210"/>
  <c r="K3209"/>
  <c r="L3208"/>
  <c r="M3208" s="1"/>
  <c r="N3208" s="1"/>
  <c r="P3208" s="1"/>
  <c r="Q3208"/>
  <c r="O3209"/>
  <c r="R3209" l="1"/>
  <c r="Y15" i="21" s="1"/>
  <c r="K3210" i="11"/>
  <c r="J3211"/>
  <c r="O3210"/>
  <c r="Q3209"/>
  <c r="L3209"/>
  <c r="M3209" s="1"/>
  <c r="N3209" l="1"/>
  <c r="P3209" s="1"/>
  <c r="J3212"/>
  <c r="K3211"/>
  <c r="R3210"/>
  <c r="Y16" i="21" s="1"/>
  <c r="L3210" i="11"/>
  <c r="M3210" s="1"/>
  <c r="N3210" s="1"/>
  <c r="P3210" s="1"/>
  <c r="O3211"/>
  <c r="Q3210"/>
  <c r="R3211" l="1"/>
  <c r="Y17" i="21" s="1"/>
  <c r="J3213" i="11"/>
  <c r="K3212"/>
  <c r="Q3211"/>
  <c r="L3211"/>
  <c r="M3211" s="1"/>
  <c r="O3212"/>
  <c r="N3211" l="1"/>
  <c r="P3211" s="1"/>
  <c r="J3214"/>
  <c r="K3213"/>
  <c r="L3212"/>
  <c r="M3212" s="1"/>
  <c r="N3212" s="1"/>
  <c r="P3212" s="1"/>
  <c r="O3213"/>
  <c r="Q3212"/>
  <c r="R3212"/>
  <c r="Y18" i="21" s="1"/>
  <c r="K3214" i="11" l="1"/>
  <c r="J3215"/>
  <c r="O3214"/>
  <c r="L3213"/>
  <c r="M3213" s="1"/>
  <c r="Q3213"/>
  <c r="R3213"/>
  <c r="Y19" i="21" s="1"/>
  <c r="N3213" i="11" l="1"/>
  <c r="P3213" s="1"/>
  <c r="L3214"/>
  <c r="M3214" s="1"/>
  <c r="N3214" s="1"/>
  <c r="P3214" s="1"/>
  <c r="O3215"/>
  <c r="Q3214"/>
  <c r="J3216"/>
  <c r="K3215"/>
  <c r="R3214"/>
  <c r="Y20" i="21" s="1"/>
  <c r="R3215" i="11" l="1"/>
  <c r="Y21" i="21" s="1"/>
  <c r="O3216" i="11"/>
  <c r="L3215"/>
  <c r="M3215" s="1"/>
  <c r="Q3215"/>
  <c r="K3216"/>
  <c r="J3217"/>
  <c r="N3215" l="1"/>
  <c r="P3215" s="1"/>
  <c r="R3216"/>
  <c r="Y22" i="21" s="1"/>
  <c r="K3217" i="11"/>
  <c r="J3218"/>
  <c r="O3217"/>
  <c r="Q3216"/>
  <c r="L3216"/>
  <c r="M3216" s="1"/>
  <c r="N3216" s="1"/>
  <c r="P3216" s="1"/>
  <c r="O3218" l="1"/>
  <c r="L3217"/>
  <c r="M3217" s="1"/>
  <c r="Q3217"/>
  <c r="J3219"/>
  <c r="K3218"/>
  <c r="R3217"/>
  <c r="Y23" i="21" s="1"/>
  <c r="N3217" i="11" l="1"/>
  <c r="P3217" s="1"/>
  <c r="R3218"/>
  <c r="Y24" i="21" s="1"/>
  <c r="O3219" i="11"/>
  <c r="Q3218"/>
  <c r="L3218"/>
  <c r="M3218" s="1"/>
  <c r="N3218" s="1"/>
  <c r="P3218" s="1"/>
  <c r="J3220"/>
  <c r="K3219"/>
  <c r="R3219" l="1"/>
  <c r="Y25" i="21" s="1"/>
  <c r="L3219" i="11"/>
  <c r="M3219" s="1"/>
  <c r="N3219" s="1"/>
  <c r="P3219" s="1"/>
  <c r="Q3219"/>
  <c r="O3220"/>
  <c r="J3221"/>
  <c r="K3220"/>
  <c r="Q3220" l="1"/>
  <c r="L3220"/>
  <c r="M3220" s="1"/>
  <c r="N3220" s="1"/>
  <c r="P3220" s="1"/>
  <c r="O3221"/>
  <c r="R3220"/>
  <c r="Y26" i="21" s="1"/>
  <c r="K3221" i="11"/>
  <c r="J3222"/>
  <c r="J3223" l="1"/>
  <c r="K3222"/>
  <c r="L3221"/>
  <c r="M3221" s="1"/>
  <c r="N3221" s="1"/>
  <c r="P3221" s="1"/>
  <c r="O3222"/>
  <c r="Q3221"/>
  <c r="R3221"/>
  <c r="Y27" i="21" s="1"/>
  <c r="J3224" i="11" l="1"/>
  <c r="K3223"/>
  <c r="Q3222"/>
  <c r="L3222"/>
  <c r="M3222" s="1"/>
  <c r="N3222" s="1"/>
  <c r="P3222" s="1"/>
  <c r="O3223"/>
  <c r="R3222"/>
  <c r="Y28" i="21" s="1"/>
  <c r="R3223" i="11" l="1"/>
  <c r="Y29" i="21" s="1"/>
  <c r="J3225" i="11"/>
  <c r="K3224"/>
  <c r="L3223"/>
  <c r="M3223" s="1"/>
  <c r="N3223" s="1"/>
  <c r="P3223" s="1"/>
  <c r="O3224"/>
  <c r="Q3223"/>
  <c r="J3226" l="1"/>
  <c r="K3225"/>
  <c r="L3224"/>
  <c r="M3224" s="1"/>
  <c r="N3224" s="1"/>
  <c r="P3224" s="1"/>
  <c r="O3225"/>
  <c r="Q3224"/>
  <c r="R3224"/>
  <c r="Y30" i="21" s="1"/>
  <c r="K3226" i="11" l="1"/>
  <c r="J3227"/>
  <c r="O3226"/>
  <c r="Q3225"/>
  <c r="L3225"/>
  <c r="M3225" s="1"/>
  <c r="N3225" s="1"/>
  <c r="P3225" s="1"/>
  <c r="R3225"/>
  <c r="Y31" i="21" s="1"/>
  <c r="Q3226" i="11" l="1"/>
  <c r="L3226"/>
  <c r="M3226" s="1"/>
  <c r="N3226" s="1"/>
  <c r="P3226" s="1"/>
  <c r="O3227"/>
  <c r="J3228"/>
  <c r="K3227"/>
  <c r="R3226"/>
  <c r="Y32" i="21" s="1"/>
  <c r="Q3227" i="11" l="1"/>
  <c r="L3227"/>
  <c r="M3227" s="1"/>
  <c r="N3227" s="1"/>
  <c r="P3227" s="1"/>
  <c r="O3228"/>
  <c r="J3229"/>
  <c r="K3228"/>
  <c r="R3227"/>
  <c r="Y33" i="21" s="1"/>
  <c r="R3228" i="11" l="1"/>
  <c r="Y34" i="21" s="1"/>
  <c r="L3228" i="11"/>
  <c r="M3228" s="1"/>
  <c r="N3228" s="1"/>
  <c r="P3228" s="1"/>
  <c r="O3229"/>
  <c r="Q3228"/>
  <c r="J3230"/>
  <c r="K3229"/>
  <c r="R3229" l="1"/>
  <c r="Y35" i="21" s="1"/>
  <c r="L3229" i="11"/>
  <c r="M3229" s="1"/>
  <c r="N3229" s="1"/>
  <c r="P3229" s="1"/>
  <c r="O3230"/>
  <c r="Q3229"/>
  <c r="J3231"/>
  <c r="K3230"/>
  <c r="J3232" l="1"/>
  <c r="K3231"/>
  <c r="Q3230"/>
  <c r="L3230"/>
  <c r="M3230" s="1"/>
  <c r="N3230" s="1"/>
  <c r="P3230" s="1"/>
  <c r="O3231"/>
  <c r="R3230"/>
  <c r="Y36" i="21" s="1"/>
  <c r="R3231" i="11" l="1"/>
  <c r="Y37" i="21" s="1"/>
  <c r="J3233" i="11"/>
  <c r="K3232"/>
  <c r="L3231"/>
  <c r="M3231" s="1"/>
  <c r="N3231" s="1"/>
  <c r="P3231" s="1"/>
  <c r="O3232"/>
  <c r="Q3231"/>
  <c r="J3234" l="1"/>
  <c r="K3233"/>
  <c r="Q3232"/>
  <c r="L3232"/>
  <c r="M3232" s="1"/>
  <c r="N3232" s="1"/>
  <c r="P3232" s="1"/>
  <c r="O3233"/>
  <c r="R3232"/>
  <c r="Y38" i="21" s="1"/>
  <c r="R3233" i="11" l="1"/>
  <c r="Y39" i="21" s="1"/>
  <c r="J3235" i="11"/>
  <c r="K3234"/>
  <c r="L3233"/>
  <c r="M3233" s="1"/>
  <c r="N3233" s="1"/>
  <c r="P3233" s="1"/>
  <c r="O3234"/>
  <c r="Q3233"/>
  <c r="J3236" l="1"/>
  <c r="K3235"/>
  <c r="Q3234"/>
  <c r="L3234"/>
  <c r="M3234" s="1"/>
  <c r="N3234" s="1"/>
  <c r="P3234" s="1"/>
  <c r="O3235"/>
  <c r="R3234"/>
  <c r="Y40" i="21" s="1"/>
  <c r="R3235" i="11" l="1"/>
  <c r="Y41" i="21" s="1"/>
  <c r="K3236" i="11"/>
  <c r="J3237"/>
  <c r="L3235"/>
  <c r="M3235" s="1"/>
  <c r="N3235" s="1"/>
  <c r="P3235" s="1"/>
  <c r="O3236"/>
  <c r="Q3235"/>
  <c r="O3237" l="1"/>
  <c r="Q3236"/>
  <c r="L3236"/>
  <c r="M3236" s="1"/>
  <c r="N3236" s="1"/>
  <c r="P3236" s="1"/>
  <c r="J3238"/>
  <c r="K3237"/>
  <c r="R3236"/>
  <c r="Y42" i="21" s="1"/>
  <c r="R3237" i="11" l="1"/>
  <c r="Y43" i="21" s="1"/>
  <c r="Q3237" i="11"/>
  <c r="L3237"/>
  <c r="M3237" s="1"/>
  <c r="N3237" s="1"/>
  <c r="P3237" s="1"/>
  <c r="O3238"/>
  <c r="J3239"/>
  <c r="K3238"/>
  <c r="R3238" l="1"/>
  <c r="Y44" i="21" s="1"/>
  <c r="O3239" i="11"/>
  <c r="Q3238"/>
  <c r="L3238"/>
  <c r="M3238" s="1"/>
  <c r="N3238" s="1"/>
  <c r="P3238" s="1"/>
  <c r="J3240"/>
  <c r="K3239"/>
  <c r="R3239" l="1"/>
  <c r="Y45" i="21" s="1"/>
  <c r="J3241" i="11"/>
  <c r="K3240"/>
  <c r="L3239"/>
  <c r="M3239" s="1"/>
  <c r="N3239" s="1"/>
  <c r="P3239" s="1"/>
  <c r="O3240"/>
  <c r="Q3239"/>
  <c r="J3242" l="1"/>
  <c r="K3241"/>
  <c r="Q3240"/>
  <c r="L3240"/>
  <c r="M3240" s="1"/>
  <c r="O3241"/>
  <c r="R3240"/>
  <c r="Y46" i="21" s="1"/>
  <c r="N3240" i="11" l="1"/>
  <c r="P3240" s="1"/>
  <c r="R3241"/>
  <c r="Y47" i="21" s="1"/>
  <c r="K3242" i="11"/>
  <c r="J3243"/>
  <c r="Q3241"/>
  <c r="L3241"/>
  <c r="M3241" s="1"/>
  <c r="N3241" s="1"/>
  <c r="P3241" s="1"/>
  <c r="O3242"/>
  <c r="O3243" l="1"/>
  <c r="Q3242"/>
  <c r="L3242"/>
  <c r="M3242" s="1"/>
  <c r="J3244"/>
  <c r="K3243"/>
  <c r="R3242"/>
  <c r="Y48" i="21" s="1"/>
  <c r="N3242" i="11" l="1"/>
  <c r="P3242" s="1"/>
  <c r="R3243"/>
  <c r="Y49" i="21" s="1"/>
  <c r="O3244" i="11"/>
  <c r="L3243"/>
  <c r="M3243" s="1"/>
  <c r="N3243" s="1"/>
  <c r="P3243" s="1"/>
  <c r="Q3243"/>
  <c r="K3244"/>
  <c r="J3245"/>
  <c r="R3244" l="1"/>
  <c r="Y50" i="21" s="1"/>
  <c r="J3246" i="11"/>
  <c r="K3245"/>
  <c r="Q3244"/>
  <c r="L3244"/>
  <c r="M3244" s="1"/>
  <c r="O3245"/>
  <c r="N3244" l="1"/>
  <c r="P3244" s="1"/>
  <c r="R3245"/>
  <c r="Y51" i="21" s="1"/>
  <c r="Q3245" i="11"/>
  <c r="L3245"/>
  <c r="M3245" s="1"/>
  <c r="N3245" s="1"/>
  <c r="P3245" s="1"/>
  <c r="O3246"/>
  <c r="K3246"/>
  <c r="J3247"/>
  <c r="R3246" l="1"/>
  <c r="Y52" i="21" s="1"/>
  <c r="K3247" i="11"/>
  <c r="J3248"/>
  <c r="O3247"/>
  <c r="Q3246"/>
  <c r="L3246"/>
  <c r="M3246" s="1"/>
  <c r="N3246" l="1"/>
  <c r="P3246" s="1"/>
  <c r="J3249"/>
  <c r="K3248"/>
  <c r="R3247"/>
  <c r="Y53" i="21" s="1"/>
  <c r="Q3247" i="11"/>
  <c r="L3247"/>
  <c r="M3247" s="1"/>
  <c r="N3247" s="1"/>
  <c r="P3247" s="1"/>
  <c r="O3248"/>
  <c r="R3248" l="1"/>
  <c r="Y54" i="21" s="1"/>
  <c r="K3249" i="11"/>
  <c r="J3250"/>
  <c r="L3248"/>
  <c r="M3248" s="1"/>
  <c r="O3249"/>
  <c r="Q3248"/>
  <c r="N3248" l="1"/>
  <c r="P3248" s="1"/>
  <c r="O3250"/>
  <c r="Q3249"/>
  <c r="L3249"/>
  <c r="M3249" s="1"/>
  <c r="N3249" s="1"/>
  <c r="P3249" s="1"/>
  <c r="K3250"/>
  <c r="J3251"/>
  <c r="R3249"/>
  <c r="Y55" i="21" s="1"/>
  <c r="R3250" i="11" l="1"/>
  <c r="Y56" i="21" s="1"/>
  <c r="J3252" i="11"/>
  <c r="K3251"/>
  <c r="O3251"/>
  <c r="Q3250"/>
  <c r="L3250"/>
  <c r="M3250" s="1"/>
  <c r="N3250" s="1"/>
  <c r="P3250" s="1"/>
  <c r="J3253" l="1"/>
  <c r="K3252"/>
  <c r="R3251"/>
  <c r="Y57" i="21" s="1"/>
  <c r="O3252" i="11"/>
  <c r="Q3251"/>
  <c r="L3251"/>
  <c r="M3251" s="1"/>
  <c r="N3251" s="1"/>
  <c r="P3251" s="1"/>
  <c r="Q3252" l="1"/>
  <c r="L3252"/>
  <c r="M3252" s="1"/>
  <c r="N3252" s="1"/>
  <c r="P3252" s="1"/>
  <c r="O3253"/>
  <c r="K3253"/>
  <c r="J3254"/>
  <c r="R3252"/>
  <c r="Y58" i="21" s="1"/>
  <c r="R3253" i="11" l="1"/>
  <c r="Y59" i="21" s="1"/>
  <c r="K3254" i="11"/>
  <c r="J3255"/>
  <c r="L3253"/>
  <c r="M3253" s="1"/>
  <c r="N3253" s="1"/>
  <c r="P3253" s="1"/>
  <c r="O3254"/>
  <c r="Q3253"/>
  <c r="L3254" l="1"/>
  <c r="M3254" s="1"/>
  <c r="N3254" s="1"/>
  <c r="P3254" s="1"/>
  <c r="O3255"/>
  <c r="Q3254"/>
  <c r="J3256"/>
  <c r="K3255"/>
  <c r="R3254"/>
  <c r="Y60" i="21" s="1"/>
  <c r="R3255" i="11" l="1"/>
  <c r="Y61" i="21" s="1"/>
  <c r="O3256" i="11"/>
  <c r="Q3255"/>
  <c r="L3255"/>
  <c r="M3255" s="1"/>
  <c r="N3255" s="1"/>
  <c r="P3255" s="1"/>
  <c r="J3257"/>
  <c r="K3256"/>
  <c r="R3256" l="1"/>
  <c r="Y62" i="21" s="1"/>
  <c r="Q3256" i="11"/>
  <c r="L3256"/>
  <c r="M3256" s="1"/>
  <c r="N3256" s="1"/>
  <c r="P3256" s="1"/>
  <c r="O3257"/>
  <c r="J3258"/>
  <c r="K3257"/>
  <c r="L3257" l="1"/>
  <c r="M3257" s="1"/>
  <c r="N3257" s="1"/>
  <c r="P3257" s="1"/>
  <c r="O3258"/>
  <c r="Q3257"/>
  <c r="R3257"/>
  <c r="Y63" i="21" s="1"/>
  <c r="K3258" i="11"/>
  <c r="J3259"/>
  <c r="O3259" l="1"/>
  <c r="L3258"/>
  <c r="M3258" s="1"/>
  <c r="N3258" s="1"/>
  <c r="P3258" s="1"/>
  <c r="Q3258"/>
  <c r="K3259"/>
  <c r="J3260"/>
  <c r="R3258"/>
  <c r="Y64" i="21" s="1"/>
  <c r="R3259" i="11" l="1"/>
  <c r="Y65" i="21" s="1"/>
  <c r="J3261" i="11"/>
  <c r="K3260"/>
  <c r="Q3259"/>
  <c r="L3259"/>
  <c r="M3259" s="1"/>
  <c r="N3259" s="1"/>
  <c r="P3259" s="1"/>
  <c r="O3260"/>
  <c r="R3260" l="1"/>
  <c r="Y66" i="21" s="1"/>
  <c r="J3262" i="11"/>
  <c r="K3261"/>
  <c r="Q3260"/>
  <c r="O3261"/>
  <c r="L3260"/>
  <c r="M3260" s="1"/>
  <c r="N3260" s="1"/>
  <c r="P3260" s="1"/>
  <c r="K3262" l="1"/>
  <c r="J3263"/>
  <c r="O3262"/>
  <c r="Q3261"/>
  <c r="L3261"/>
  <c r="M3261" s="1"/>
  <c r="N3261" s="1"/>
  <c r="P3261" s="1"/>
  <c r="R3261"/>
  <c r="Y67" i="21" s="1"/>
  <c r="J3264" i="11" l="1"/>
  <c r="K3263"/>
  <c r="O3263"/>
  <c r="Q3262"/>
  <c r="L3262"/>
  <c r="M3262" s="1"/>
  <c r="N3262" s="1"/>
  <c r="P3262" s="1"/>
  <c r="R3262"/>
  <c r="Y68" i="21" s="1"/>
  <c r="J3265" i="11" l="1"/>
  <c r="K3264"/>
  <c r="O3264"/>
  <c r="Q3263"/>
  <c r="L3263"/>
  <c r="M3263" s="1"/>
  <c r="N3263" s="1"/>
  <c r="P3263" s="1"/>
  <c r="R3263"/>
  <c r="Y69" i="21" s="1"/>
  <c r="J3266" i="11" l="1"/>
  <c r="K3265"/>
  <c r="L3264"/>
  <c r="M3264" s="1"/>
  <c r="N3264" s="1"/>
  <c r="P3264" s="1"/>
  <c r="O3265"/>
  <c r="Q3264"/>
  <c r="R3264"/>
  <c r="Y70" i="21" s="1"/>
  <c r="K3266" i="11" l="1"/>
  <c r="J3267"/>
  <c r="Q3265"/>
  <c r="L3265"/>
  <c r="M3265" s="1"/>
  <c r="N3265" s="1"/>
  <c r="P3265" s="1"/>
  <c r="O3266"/>
  <c r="R3265"/>
  <c r="Y71" i="21" s="1"/>
  <c r="O3267" i="11" l="1"/>
  <c r="Q3266"/>
  <c r="L3266"/>
  <c r="M3266" s="1"/>
  <c r="N3266" s="1"/>
  <c r="P3266" s="1"/>
  <c r="J3268"/>
  <c r="K3267"/>
  <c r="R3266"/>
  <c r="Y72" i="21" s="1"/>
  <c r="R3267" i="11" l="1"/>
  <c r="Y73" i="21" s="1"/>
  <c r="O3268" i="11"/>
  <c r="Q3267"/>
  <c r="L3267"/>
  <c r="M3267" s="1"/>
  <c r="N3267" s="1"/>
  <c r="P3267" s="1"/>
  <c r="J3269"/>
  <c r="K3268"/>
  <c r="R3268" l="1"/>
  <c r="Y74" i="21" s="1"/>
  <c r="Q3268" i="11"/>
  <c r="L3268"/>
  <c r="M3268" s="1"/>
  <c r="N3268" s="1"/>
  <c r="P3268" s="1"/>
  <c r="O3269"/>
  <c r="K3269"/>
  <c r="J3270"/>
  <c r="R3269" l="1"/>
  <c r="Y75" i="21" s="1"/>
  <c r="K3270" i="11"/>
  <c r="J3271"/>
  <c r="Q3269"/>
  <c r="L3269"/>
  <c r="M3269" s="1"/>
  <c r="N3269" s="1"/>
  <c r="P3269" s="1"/>
  <c r="O3270"/>
  <c r="O3271" l="1"/>
  <c r="Q3270"/>
  <c r="L3270"/>
  <c r="M3270" s="1"/>
  <c r="K3271"/>
  <c r="J3272"/>
  <c r="R3270"/>
  <c r="Y76" i="21" s="1"/>
  <c r="N3270" i="11" l="1"/>
  <c r="P3270" s="1"/>
  <c r="R3271"/>
  <c r="Y77" i="21" s="1"/>
  <c r="J3273" i="11"/>
  <c r="K3272"/>
  <c r="Q3271"/>
  <c r="O3272"/>
  <c r="L3271"/>
  <c r="M3271" s="1"/>
  <c r="N3271" s="1"/>
  <c r="P3271" s="1"/>
  <c r="J3274" l="1"/>
  <c r="K3273"/>
  <c r="Q3272"/>
  <c r="L3272"/>
  <c r="M3272" s="1"/>
  <c r="O3273"/>
  <c r="R3272"/>
  <c r="Y78" i="21" s="1"/>
  <c r="N3272" i="11" l="1"/>
  <c r="P3272" s="1"/>
  <c r="R3273"/>
  <c r="Y79" i="21" s="1"/>
  <c r="K3274" i="11"/>
  <c r="J3275"/>
  <c r="O3274"/>
  <c r="L3273"/>
  <c r="M3273" s="1"/>
  <c r="N3273" s="1"/>
  <c r="P3273" s="1"/>
  <c r="Q3273"/>
  <c r="Q3274" l="1"/>
  <c r="L3274"/>
  <c r="M3274" s="1"/>
  <c r="O3275"/>
  <c r="J3276"/>
  <c r="K3275"/>
  <c r="R3274"/>
  <c r="Y80" i="21" s="1"/>
  <c r="N3274" i="11" l="1"/>
  <c r="P3274" s="1"/>
  <c r="L3275"/>
  <c r="M3275" s="1"/>
  <c r="N3275" s="1"/>
  <c r="P3275" s="1"/>
  <c r="O3276"/>
  <c r="Q3275"/>
  <c r="R3275"/>
  <c r="Y81" i="21" s="1"/>
  <c r="J3277" i="11"/>
  <c r="K3276"/>
  <c r="R3276" l="1"/>
  <c r="Y82" i="21" s="1"/>
  <c r="J3278" i="11"/>
  <c r="K3277"/>
  <c r="Q3276"/>
  <c r="L3276"/>
  <c r="M3276" s="1"/>
  <c r="O3277"/>
  <c r="N3276" l="1"/>
  <c r="P3276" s="1"/>
  <c r="R3277"/>
  <c r="Y83" i="21" s="1"/>
  <c r="K3278" i="11"/>
  <c r="J3279"/>
  <c r="O3278"/>
  <c r="Q3277"/>
  <c r="L3277"/>
  <c r="M3277" s="1"/>
  <c r="N3277" s="1"/>
  <c r="P3277" s="1"/>
  <c r="J3280" l="1"/>
  <c r="K3279"/>
  <c r="O3279"/>
  <c r="Q3278"/>
  <c r="L3278"/>
  <c r="M3278" s="1"/>
  <c r="R3278"/>
  <c r="Y84" i="21" s="1"/>
  <c r="N3278" i="11" l="1"/>
  <c r="P3278" s="1"/>
  <c r="L3279"/>
  <c r="M3279" s="1"/>
  <c r="N3279" s="1"/>
  <c r="P3279" s="1"/>
  <c r="Q3279"/>
  <c r="O3280"/>
  <c r="R3279"/>
  <c r="Y85" i="21" s="1"/>
  <c r="J3281" i="11"/>
  <c r="K3280"/>
  <c r="L3280" l="1"/>
  <c r="M3280" s="1"/>
  <c r="N3280" s="1"/>
  <c r="P3280" s="1"/>
  <c r="O3281"/>
  <c r="Q3280"/>
  <c r="K3281"/>
  <c r="J3282"/>
  <c r="R3280"/>
  <c r="Y86" i="21" s="1"/>
  <c r="R3281" i="11" l="1"/>
  <c r="Y87" i="21" s="1"/>
  <c r="K3282" i="11"/>
  <c r="J3283"/>
  <c r="O3282"/>
  <c r="Q3281"/>
  <c r="L3281"/>
  <c r="M3281" s="1"/>
  <c r="N3281" s="1"/>
  <c r="P3281" s="1"/>
  <c r="O3283" l="1"/>
  <c r="Q3282"/>
  <c r="L3282"/>
  <c r="M3282" s="1"/>
  <c r="N3282" s="1"/>
  <c r="P3282" s="1"/>
  <c r="R3282"/>
  <c r="Y88" i="21" s="1"/>
  <c r="J3284" i="11"/>
  <c r="K3283"/>
  <c r="R3283" l="1"/>
  <c r="Y89" i="21" s="1"/>
  <c r="K3284" i="11"/>
  <c r="J3285"/>
  <c r="O3284"/>
  <c r="Q3283"/>
  <c r="L3283"/>
  <c r="M3283" s="1"/>
  <c r="N3283" s="1"/>
  <c r="P3283" s="1"/>
  <c r="Q3284" l="1"/>
  <c r="L3284"/>
  <c r="M3284" s="1"/>
  <c r="N3284" s="1"/>
  <c r="P3284" s="1"/>
  <c r="O3285"/>
  <c r="R3284"/>
  <c r="Y90" i="21" s="1"/>
  <c r="J3286" i="11"/>
  <c r="K3285"/>
  <c r="R3285" l="1"/>
  <c r="Y91" i="21" s="1"/>
  <c r="J3287" i="11"/>
  <c r="K3286"/>
  <c r="O3286"/>
  <c r="Q3285"/>
  <c r="L3285"/>
  <c r="M3285" s="1"/>
  <c r="N3285" s="1"/>
  <c r="P3285" s="1"/>
  <c r="J3288" l="1"/>
  <c r="K3287"/>
  <c r="O3287"/>
  <c r="Q3286"/>
  <c r="L3286"/>
  <c r="M3286" s="1"/>
  <c r="N3286" s="1"/>
  <c r="P3286" s="1"/>
  <c r="R3286"/>
  <c r="Y92" i="21" s="1"/>
  <c r="O3288" i="11" l="1"/>
  <c r="Q3287"/>
  <c r="L3287"/>
  <c r="M3287" s="1"/>
  <c r="N3287" s="1"/>
  <c r="P3287" s="1"/>
  <c r="J3289"/>
  <c r="K3288"/>
  <c r="R3287"/>
  <c r="Y93" i="21" s="1"/>
  <c r="R3288" i="11" l="1"/>
  <c r="Y94" i="21" s="1"/>
  <c r="Q3288" i="11"/>
  <c r="L3288"/>
  <c r="M3288" s="1"/>
  <c r="N3288" s="1"/>
  <c r="P3288" s="1"/>
  <c r="O3289"/>
  <c r="K3289"/>
  <c r="J3290"/>
  <c r="R3289" l="1"/>
  <c r="Y95" i="21" s="1"/>
  <c r="K3290" i="11"/>
  <c r="J3291"/>
  <c r="O3290"/>
  <c r="Q3289"/>
  <c r="L3289"/>
  <c r="M3289" s="1"/>
  <c r="N3289" s="1"/>
  <c r="P3289" s="1"/>
  <c r="O3291" l="1"/>
  <c r="L3290"/>
  <c r="M3290" s="1"/>
  <c r="N3290" s="1"/>
  <c r="P3290" s="1"/>
  <c r="Q3290"/>
  <c r="R3290"/>
  <c r="Y96" i="21" s="1"/>
  <c r="J3292" i="11"/>
  <c r="K3291"/>
  <c r="R3291" l="1"/>
  <c r="Y97" i="21" s="1"/>
  <c r="J3293" i="11"/>
  <c r="K3292"/>
  <c r="L3291"/>
  <c r="M3291" s="1"/>
  <c r="N3291" s="1"/>
  <c r="P3291" s="1"/>
  <c r="O3292"/>
  <c r="Q3291"/>
  <c r="J3294" l="1"/>
  <c r="K3293"/>
  <c r="L3292"/>
  <c r="M3292" s="1"/>
  <c r="N3292" s="1"/>
  <c r="P3292" s="1"/>
  <c r="O3293"/>
  <c r="Q3292"/>
  <c r="R3292"/>
  <c r="Y98" i="21" s="1"/>
  <c r="J3295" i="11" l="1"/>
  <c r="K3294"/>
  <c r="L3293"/>
  <c r="M3293" s="1"/>
  <c r="N3293" s="1"/>
  <c r="P3293" s="1"/>
  <c r="O3294"/>
  <c r="Q3293"/>
  <c r="R3293"/>
  <c r="Y99" i="21" s="1"/>
  <c r="J3296" i="11" l="1"/>
  <c r="K3295"/>
  <c r="Q3294"/>
  <c r="L3294"/>
  <c r="M3294" s="1"/>
  <c r="N3294" s="1"/>
  <c r="P3294" s="1"/>
  <c r="O3295"/>
  <c r="R3294"/>
  <c r="Y100" i="21" s="1"/>
  <c r="R3295" i="11" l="1"/>
  <c r="Y101" i="21" s="1"/>
  <c r="J3297" i="11"/>
  <c r="K3296"/>
  <c r="Q3295"/>
  <c r="L3295"/>
  <c r="M3295" s="1"/>
  <c r="N3295" s="1"/>
  <c r="P3295" s="1"/>
  <c r="O3296"/>
  <c r="R3296" l="1"/>
  <c r="Y102" i="21" s="1"/>
  <c r="J3298" i="11"/>
  <c r="K3297"/>
  <c r="Q3296"/>
  <c r="L3296"/>
  <c r="M3296" s="1"/>
  <c r="N3296" s="1"/>
  <c r="P3296" s="1"/>
  <c r="O3297"/>
  <c r="R3297" l="1"/>
  <c r="Y103" i="21" s="1"/>
  <c r="J3299" i="11"/>
  <c r="K3298"/>
  <c r="O3298"/>
  <c r="Q3297"/>
  <c r="L3297"/>
  <c r="M3297" s="1"/>
  <c r="N3297" s="1"/>
  <c r="P3297" s="1"/>
  <c r="J3300" l="1"/>
  <c r="K3299"/>
  <c r="O3299"/>
  <c r="L3298"/>
  <c r="M3298" s="1"/>
  <c r="N3298" s="1"/>
  <c r="P3298" s="1"/>
  <c r="Q3298"/>
  <c r="R3298"/>
  <c r="Y104" i="21" s="1"/>
  <c r="J3301" i="11" l="1"/>
  <c r="K3300"/>
  <c r="O3300"/>
  <c r="Q3299"/>
  <c r="L3299"/>
  <c r="M3299" s="1"/>
  <c r="N3299" s="1"/>
  <c r="P3299" s="1"/>
  <c r="R3299"/>
  <c r="Y105" i="21" s="1"/>
  <c r="K3301" i="11" l="1"/>
  <c r="J3302"/>
  <c r="R3300"/>
  <c r="Y106" i="21" s="1"/>
  <c r="Q3300" i="11"/>
  <c r="L3300"/>
  <c r="M3300" s="1"/>
  <c r="N3300" s="1"/>
  <c r="P3300" s="1"/>
  <c r="O3301"/>
  <c r="R3301" l="1"/>
  <c r="Y107" i="21" s="1"/>
  <c r="O3302" i="11"/>
  <c r="Q3301"/>
  <c r="L3301"/>
  <c r="M3301" s="1"/>
  <c r="K3302"/>
  <c r="J3303"/>
  <c r="N3301" l="1"/>
  <c r="P3301" s="1"/>
  <c r="R3302"/>
  <c r="Y108" i="21" s="1"/>
  <c r="J3304" i="11"/>
  <c r="K3303"/>
  <c r="O3303"/>
  <c r="Q3302"/>
  <c r="L3302"/>
  <c r="M3302" s="1"/>
  <c r="N3302" s="1"/>
  <c r="P3302" s="1"/>
  <c r="R3303" l="1"/>
  <c r="Y109" i="21" s="1"/>
  <c r="K3304" i="11"/>
  <c r="J3305"/>
  <c r="O3304"/>
  <c r="Q3303"/>
  <c r="L3303"/>
  <c r="M3303" s="1"/>
  <c r="N3303" l="1"/>
  <c r="P3303" s="1"/>
  <c r="Q3304"/>
  <c r="L3304"/>
  <c r="M3304" s="1"/>
  <c r="N3304" s="1"/>
  <c r="P3304" s="1"/>
  <c r="O3305"/>
  <c r="J3306"/>
  <c r="K3305"/>
  <c r="R3304"/>
  <c r="Y110" i="21" s="1"/>
  <c r="L3305" i="11" l="1"/>
  <c r="M3305" s="1"/>
  <c r="O3306"/>
  <c r="Q3305"/>
  <c r="R3305"/>
  <c r="Y111" i="21" s="1"/>
  <c r="K3306" i="11"/>
  <c r="J3307"/>
  <c r="N3305" l="1"/>
  <c r="P3305" s="1"/>
  <c r="Q3306"/>
  <c r="L3306"/>
  <c r="M3306" s="1"/>
  <c r="N3306" s="1"/>
  <c r="P3306" s="1"/>
  <c r="O3307"/>
  <c r="R3306"/>
  <c r="Y112" i="21" s="1"/>
  <c r="J3308" i="11"/>
  <c r="K3307"/>
  <c r="R3307" l="1"/>
  <c r="Y113" i="21" s="1"/>
  <c r="J3309" i="11"/>
  <c r="K3308"/>
  <c r="L3307"/>
  <c r="M3307" s="1"/>
  <c r="Q3307"/>
  <c r="O3308"/>
  <c r="N3307" l="1"/>
  <c r="P3307" s="1"/>
  <c r="R3308"/>
  <c r="Y114" i="21" s="1"/>
  <c r="J3310" i="11"/>
  <c r="K3309"/>
  <c r="Q3308"/>
  <c r="L3308"/>
  <c r="M3308" s="1"/>
  <c r="N3308" s="1"/>
  <c r="P3308" s="1"/>
  <c r="O3309"/>
  <c r="R3309" l="1"/>
  <c r="Y115" i="21" s="1"/>
  <c r="K3310" i="11"/>
  <c r="J3311"/>
  <c r="O3310"/>
  <c r="Q3309"/>
  <c r="L3309"/>
  <c r="M3309" s="1"/>
  <c r="N3309" l="1"/>
  <c r="P3309" s="1"/>
  <c r="L3310"/>
  <c r="M3310" s="1"/>
  <c r="N3310" s="1"/>
  <c r="P3310" s="1"/>
  <c r="O3311"/>
  <c r="Q3310"/>
  <c r="J3312"/>
  <c r="K3311"/>
  <c r="R3310"/>
  <c r="Y116" i="21" s="1"/>
  <c r="Q3311" i="11" l="1"/>
  <c r="L3311"/>
  <c r="M3311" s="1"/>
  <c r="N3311" s="1"/>
  <c r="P3311" s="1"/>
  <c r="O3312"/>
  <c r="R3311"/>
  <c r="Y117" i="21" s="1"/>
  <c r="J3313" i="11"/>
  <c r="K3312"/>
  <c r="Q3312" l="1"/>
  <c r="L3312"/>
  <c r="M3312" s="1"/>
  <c r="N3312" s="1"/>
  <c r="P3312" s="1"/>
  <c r="O3313"/>
  <c r="J3314"/>
  <c r="K3313"/>
  <c r="R3312"/>
  <c r="Y118" i="21" s="1"/>
  <c r="O3314" i="11" l="1"/>
  <c r="L3313"/>
  <c r="M3313" s="1"/>
  <c r="N3313" s="1"/>
  <c r="P3313" s="1"/>
  <c r="Q3313"/>
  <c r="R3313"/>
  <c r="Y119" i="21" s="1"/>
  <c r="J3315" i="11"/>
  <c r="K3314"/>
  <c r="R3314" l="1"/>
  <c r="Y120" i="21" s="1"/>
  <c r="J3316" i="11"/>
  <c r="K3315"/>
  <c r="Q3314"/>
  <c r="O3315"/>
  <c r="L3314"/>
  <c r="M3314" s="1"/>
  <c r="N3314" s="1"/>
  <c r="P3314" s="1"/>
  <c r="O3316" l="1"/>
  <c r="Q3315"/>
  <c r="L3315"/>
  <c r="M3315" s="1"/>
  <c r="N3315" s="1"/>
  <c r="P3315" s="1"/>
  <c r="K3316"/>
  <c r="J3317"/>
  <c r="R3315"/>
  <c r="Y121" i="21" s="1"/>
  <c r="R3316" i="11" l="1"/>
  <c r="Y122" i="21" s="1"/>
  <c r="J3318" i="11"/>
  <c r="K3317"/>
  <c r="Q3316"/>
  <c r="L3316"/>
  <c r="M3316" s="1"/>
  <c r="N3316" s="1"/>
  <c r="P3316" s="1"/>
  <c r="O3317"/>
  <c r="R3317" l="1"/>
  <c r="Y123" i="21" s="1"/>
  <c r="K3318" i="11"/>
  <c r="J3319"/>
  <c r="Q3317"/>
  <c r="L3317"/>
  <c r="M3317" s="1"/>
  <c r="N3317" s="1"/>
  <c r="P3317" s="1"/>
  <c r="O3318"/>
  <c r="O3319" l="1"/>
  <c r="Q3318"/>
  <c r="L3318"/>
  <c r="M3318" s="1"/>
  <c r="N3318" s="1"/>
  <c r="P3318" s="1"/>
  <c r="J3320"/>
  <c r="K3319"/>
  <c r="R3318"/>
  <c r="Y124" i="21" s="1"/>
  <c r="R3319" i="11" l="1"/>
  <c r="Y125" i="21" s="1"/>
  <c r="O3320" i="11"/>
  <c r="Q3319"/>
  <c r="L3319"/>
  <c r="M3319" s="1"/>
  <c r="N3319" s="1"/>
  <c r="P3319" s="1"/>
  <c r="J3321"/>
  <c r="K3320"/>
  <c r="R3320" l="1"/>
  <c r="Y126" i="21" s="1"/>
  <c r="L3320" i="11"/>
  <c r="M3320" s="1"/>
  <c r="N3320" s="1"/>
  <c r="P3320" s="1"/>
  <c r="O3321"/>
  <c r="Q3320"/>
  <c r="K3321"/>
  <c r="J3322"/>
  <c r="R3321" l="1"/>
  <c r="Y127" i="21" s="1"/>
  <c r="J3323" i="11"/>
  <c r="K3322"/>
  <c r="O3322"/>
  <c r="L3321"/>
  <c r="M3321" s="1"/>
  <c r="N3321" s="1"/>
  <c r="P3321" s="1"/>
  <c r="Q3321"/>
  <c r="J3324" l="1"/>
  <c r="K3323"/>
  <c r="L3322"/>
  <c r="M3322" s="1"/>
  <c r="N3322" s="1"/>
  <c r="P3322" s="1"/>
  <c r="O3323"/>
  <c r="Q3322"/>
  <c r="R3322"/>
  <c r="Y128" i="21" s="1"/>
  <c r="J3325" i="11" l="1"/>
  <c r="K3324"/>
  <c r="O3324"/>
  <c r="Q3323"/>
  <c r="L3323"/>
  <c r="M3323" s="1"/>
  <c r="N3323" s="1"/>
  <c r="P3323" s="1"/>
  <c r="R3323"/>
  <c r="Y129" i="21" s="1"/>
  <c r="J3326" i="11" l="1"/>
  <c r="K3325"/>
  <c r="R3324"/>
  <c r="Y130" i="21" s="1"/>
  <c r="L3324" i="11"/>
  <c r="M3324" s="1"/>
  <c r="N3324" s="1"/>
  <c r="P3324" s="1"/>
  <c r="O3325"/>
  <c r="Q3324"/>
  <c r="R3325" l="1"/>
  <c r="Y131" i="21" s="1"/>
  <c r="K3326" i="11"/>
  <c r="J3327"/>
  <c r="O3326"/>
  <c r="Q3325"/>
  <c r="L3325"/>
  <c r="M3325" s="1"/>
  <c r="N3325" s="1"/>
  <c r="P3325" s="1"/>
  <c r="Q3326" l="1"/>
  <c r="L3326"/>
  <c r="M3326" s="1"/>
  <c r="N3326" s="1"/>
  <c r="P3326" s="1"/>
  <c r="O3327"/>
  <c r="J3328"/>
  <c r="K3327"/>
  <c r="R3326"/>
  <c r="Y132" i="21" s="1"/>
  <c r="R3327" i="11" l="1"/>
  <c r="Y133" i="21" s="1"/>
  <c r="O3328" i="11"/>
  <c r="Q3327"/>
  <c r="L3327"/>
  <c r="M3327" s="1"/>
  <c r="N3327" s="1"/>
  <c r="P3327" s="1"/>
  <c r="J3329"/>
  <c r="K3328"/>
  <c r="R3328" l="1"/>
  <c r="Y134" i="21" s="1"/>
  <c r="J3330" i="11"/>
  <c r="K3329"/>
  <c r="Q3328"/>
  <c r="L3328"/>
  <c r="M3328" s="1"/>
  <c r="N3328" s="1"/>
  <c r="P3328" s="1"/>
  <c r="O3329"/>
  <c r="J3331" l="1"/>
  <c r="K3330"/>
  <c r="Q3329"/>
  <c r="L3329"/>
  <c r="M3329" s="1"/>
  <c r="N3329" s="1"/>
  <c r="P3329" s="1"/>
  <c r="O3330"/>
  <c r="R3329"/>
  <c r="Y135" i="21" s="1"/>
  <c r="R3330" i="11" l="1"/>
  <c r="Y136" i="21" s="1"/>
  <c r="J3332" i="11"/>
  <c r="K3331"/>
  <c r="L3330"/>
  <c r="M3330" s="1"/>
  <c r="N3330" s="1"/>
  <c r="P3330" s="1"/>
  <c r="Q3330"/>
  <c r="O3331"/>
  <c r="J3333" l="1"/>
  <c r="K3332"/>
  <c r="L3331"/>
  <c r="M3331" s="1"/>
  <c r="N3331" s="1"/>
  <c r="P3331" s="1"/>
  <c r="O3332"/>
  <c r="Q3331"/>
  <c r="R3331"/>
  <c r="Y137" i="21" s="1"/>
  <c r="J3334" i="11" l="1"/>
  <c r="K3333"/>
  <c r="Q3332"/>
  <c r="L3332"/>
  <c r="M3332" s="1"/>
  <c r="O3333"/>
  <c r="R3332"/>
  <c r="Y138" i="21" s="1"/>
  <c r="N3332" i="11" l="1"/>
  <c r="P3332" s="1"/>
  <c r="R3333"/>
  <c r="Y139" i="21" s="1"/>
  <c r="J3335" i="11"/>
  <c r="K3334"/>
  <c r="Q3333"/>
  <c r="L3333"/>
  <c r="M3333" s="1"/>
  <c r="N3333" s="1"/>
  <c r="P3333" s="1"/>
  <c r="O3334"/>
  <c r="R3334" l="1"/>
  <c r="Y140" i="21" s="1"/>
  <c r="J3336" i="11"/>
  <c r="K3335"/>
  <c r="L3334"/>
  <c r="M3334" s="1"/>
  <c r="O3335"/>
  <c r="Q3334"/>
  <c r="N3334" l="1"/>
  <c r="P3334" s="1"/>
  <c r="J3337"/>
  <c r="K3336"/>
  <c r="Q3335"/>
  <c r="L3335"/>
  <c r="M3335" s="1"/>
  <c r="N3335" s="1"/>
  <c r="P3335" s="1"/>
  <c r="O3336"/>
  <c r="R3335"/>
  <c r="Y141" i="21" s="1"/>
  <c r="R3336" i="11" l="1"/>
  <c r="Y142" i="21" s="1"/>
  <c r="J3338" i="11"/>
  <c r="K3337"/>
  <c r="L3336"/>
  <c r="M3336" s="1"/>
  <c r="O3337"/>
  <c r="Q3336"/>
  <c r="N3336" l="1"/>
  <c r="P3336" s="1"/>
  <c r="K3338"/>
  <c r="J3339"/>
  <c r="O3338"/>
  <c r="Q3337"/>
  <c r="L3337"/>
  <c r="M3337" s="1"/>
  <c r="N3337" s="1"/>
  <c r="P3337" s="1"/>
  <c r="R3337"/>
  <c r="Y143" i="21" s="1"/>
  <c r="Q3338" i="11" l="1"/>
  <c r="L3338"/>
  <c r="M3338" s="1"/>
  <c r="O3339"/>
  <c r="R3338"/>
  <c r="Y144" i="21" s="1"/>
  <c r="J3340" i="11"/>
  <c r="K3339"/>
  <c r="N3338" l="1"/>
  <c r="P3338" s="1"/>
  <c r="J3341"/>
  <c r="K3340"/>
  <c r="R3339"/>
  <c r="Y145" i="21" s="1"/>
  <c r="O3340" i="11"/>
  <c r="Q3339"/>
  <c r="L3339"/>
  <c r="M3339" s="1"/>
  <c r="N3339" s="1"/>
  <c r="P3339" s="1"/>
  <c r="J3342" l="1"/>
  <c r="K3341"/>
  <c r="Q3340"/>
  <c r="L3340"/>
  <c r="M3340" s="1"/>
  <c r="O3341"/>
  <c r="R3340"/>
  <c r="Y146" i="21" s="1"/>
  <c r="N3340" i="11" l="1"/>
  <c r="P3340" s="1"/>
  <c r="R3341"/>
  <c r="Y147" i="21" s="1"/>
  <c r="K3342" i="11"/>
  <c r="J3343"/>
  <c r="Q3341"/>
  <c r="L3341"/>
  <c r="M3341" s="1"/>
  <c r="N3341" s="1"/>
  <c r="P3341" s="1"/>
  <c r="O3342"/>
  <c r="O3343" l="1"/>
  <c r="Q3342"/>
  <c r="L3342"/>
  <c r="M3342" s="1"/>
  <c r="N3342" s="1"/>
  <c r="P3342" s="1"/>
  <c r="J3344"/>
  <c r="K3343"/>
  <c r="R3342"/>
  <c r="Y148" i="21" s="1"/>
  <c r="R3343" i="11" l="1"/>
  <c r="Y149" i="21" s="1"/>
  <c r="Q3343" i="11"/>
  <c r="L3343"/>
  <c r="M3343" s="1"/>
  <c r="N3343" s="1"/>
  <c r="P3343" s="1"/>
  <c r="O3344"/>
  <c r="J3345"/>
  <c r="K3344"/>
  <c r="R3344" l="1"/>
  <c r="Y150" i="21" s="1"/>
  <c r="Q3344" i="11"/>
  <c r="L3344"/>
  <c r="M3344" s="1"/>
  <c r="N3344" s="1"/>
  <c r="P3344" s="1"/>
  <c r="O3345"/>
  <c r="J3346"/>
  <c r="K3345"/>
  <c r="K3346" l="1"/>
  <c r="J3347"/>
  <c r="O3346"/>
  <c r="L3345"/>
  <c r="M3345" s="1"/>
  <c r="N3345" s="1"/>
  <c r="P3345" s="1"/>
  <c r="Q3345"/>
  <c r="R3345"/>
  <c r="Y151" i="21" s="1"/>
  <c r="L3346" i="11" l="1"/>
  <c r="M3346" s="1"/>
  <c r="N3346" s="1"/>
  <c r="P3346" s="1"/>
  <c r="O3347"/>
  <c r="Q3346"/>
  <c r="J3348"/>
  <c r="K3347"/>
  <c r="R3346"/>
  <c r="Y152" i="21" s="1"/>
  <c r="R3347" i="11" l="1"/>
  <c r="Y153" i="21" s="1"/>
  <c r="O3348" i="11"/>
  <c r="Q3347"/>
  <c r="L3347"/>
  <c r="M3347" s="1"/>
  <c r="N3347" s="1"/>
  <c r="P3347" s="1"/>
  <c r="J3349"/>
  <c r="K3348"/>
  <c r="R3348" l="1"/>
  <c r="Y154" i="21" s="1"/>
  <c r="L3348" i="11"/>
  <c r="M3348" s="1"/>
  <c r="N3348" s="1"/>
  <c r="P3348" s="1"/>
  <c r="O3349"/>
  <c r="Q3348"/>
  <c r="J3350"/>
  <c r="K3349"/>
  <c r="R3349" l="1"/>
  <c r="Y155" i="21" s="1"/>
  <c r="O3350" i="11"/>
  <c r="Q3349"/>
  <c r="L3349"/>
  <c r="M3349" s="1"/>
  <c r="N3349" s="1"/>
  <c r="P3349" s="1"/>
  <c r="K3350"/>
  <c r="J3351"/>
  <c r="R3350" l="1"/>
  <c r="Y156" i="21" s="1"/>
  <c r="J3352" i="11"/>
  <c r="K3351"/>
  <c r="O3351"/>
  <c r="Q3350"/>
  <c r="L3350"/>
  <c r="M3350" s="1"/>
  <c r="N3350" s="1"/>
  <c r="P3350" s="1"/>
  <c r="R3351" l="1"/>
  <c r="Y157" i="21" s="1"/>
  <c r="J3353" i="11"/>
  <c r="K3352"/>
  <c r="O3352"/>
  <c r="Q3351"/>
  <c r="L3351"/>
  <c r="M3351" s="1"/>
  <c r="N3351" s="1"/>
  <c r="P3351" s="1"/>
  <c r="K3353" l="1"/>
  <c r="J3354"/>
  <c r="R3352"/>
  <c r="Y158" i="21" s="1"/>
  <c r="Q3352" i="11"/>
  <c r="L3352"/>
  <c r="M3352" s="1"/>
  <c r="N3352" s="1"/>
  <c r="P3352" s="1"/>
  <c r="O3353"/>
  <c r="R3353" l="1"/>
  <c r="Y159" i="21" s="1"/>
  <c r="J3355" i="11"/>
  <c r="K3354"/>
  <c r="Q3353"/>
  <c r="L3353"/>
  <c r="M3353" s="1"/>
  <c r="N3353" s="1"/>
  <c r="P3353" s="1"/>
  <c r="O3354"/>
  <c r="R3354" l="1"/>
  <c r="Y160" i="21" s="1"/>
  <c r="J3356" i="11"/>
  <c r="K3355"/>
  <c r="Q3354"/>
  <c r="L3354"/>
  <c r="M3354" s="1"/>
  <c r="N3354" s="1"/>
  <c r="P3354" s="1"/>
  <c r="O3355"/>
  <c r="R3355" l="1"/>
  <c r="Y161" i="21" s="1"/>
  <c r="J3357" i="11"/>
  <c r="K3356"/>
  <c r="O3356"/>
  <c r="Q3355"/>
  <c r="L3355"/>
  <c r="M3355" s="1"/>
  <c r="N3355" s="1"/>
  <c r="P3355" s="1"/>
  <c r="J3358" l="1"/>
  <c r="K3357"/>
  <c r="R3356"/>
  <c r="Y162" i="21" s="1"/>
  <c r="Q3356" i="11"/>
  <c r="O3357"/>
  <c r="L3356"/>
  <c r="M3356" s="1"/>
  <c r="N3356" s="1"/>
  <c r="P3356" s="1"/>
  <c r="R3357" l="1"/>
  <c r="Y163" i="21" s="1"/>
  <c r="J3359" i="11"/>
  <c r="K3358"/>
  <c r="Q3357"/>
  <c r="L3357"/>
  <c r="M3357" s="1"/>
  <c r="N3357" s="1"/>
  <c r="P3357" s="1"/>
  <c r="O3358"/>
  <c r="R3358" l="1"/>
  <c r="Y164" i="21" s="1"/>
  <c r="K3359" i="11"/>
  <c r="J3360"/>
  <c r="O3359"/>
  <c r="Q3358"/>
  <c r="L3358"/>
  <c r="M3358" s="1"/>
  <c r="N3358" s="1"/>
  <c r="P3358" s="1"/>
  <c r="Q3359" l="1"/>
  <c r="L3359"/>
  <c r="M3359" s="1"/>
  <c r="N3359" s="1"/>
  <c r="P3359" s="1"/>
  <c r="O3360"/>
  <c r="R3359"/>
  <c r="Y165" i="21" s="1"/>
  <c r="J3361" i="11"/>
  <c r="K3360"/>
  <c r="J3362" l="1"/>
  <c r="K3361"/>
  <c r="L3360"/>
  <c r="M3360" s="1"/>
  <c r="O3361"/>
  <c r="Q3360"/>
  <c r="R3360"/>
  <c r="Y167" i="21" l="1"/>
  <c r="Y166"/>
  <c r="N3360" i="11"/>
  <c r="P3360" s="1"/>
  <c r="K3362"/>
  <c r="J3363"/>
  <c r="O3362"/>
  <c r="Q3361"/>
  <c r="L3361"/>
  <c r="M3361" s="1"/>
  <c r="N3361" s="1"/>
  <c r="P3361" s="1"/>
  <c r="R3361"/>
  <c r="Y168" i="21" s="1"/>
  <c r="O3363" i="11" l="1"/>
  <c r="L3362"/>
  <c r="M3362" s="1"/>
  <c r="Q3362"/>
  <c r="R3362"/>
  <c r="Y169" i="21" s="1"/>
  <c r="J3364" i="11"/>
  <c r="K3363"/>
  <c r="N3362" l="1"/>
  <c r="P3362" s="1"/>
  <c r="R3363"/>
  <c r="Y170" i="21" s="1"/>
  <c r="J3365" i="11"/>
  <c r="K3364"/>
  <c r="O3364"/>
  <c r="Q3363"/>
  <c r="L3363"/>
  <c r="M3363" s="1"/>
  <c r="N3363" s="1"/>
  <c r="P3363" s="1"/>
  <c r="Q3364" l="1"/>
  <c r="L3364"/>
  <c r="M3364" s="1"/>
  <c r="O3365"/>
  <c r="J3366"/>
  <c r="K3365"/>
  <c r="R3364"/>
  <c r="Y171" i="21" s="1"/>
  <c r="N3364" i="11" l="1"/>
  <c r="P3364" s="1"/>
  <c r="R3365"/>
  <c r="Y172" i="21" s="1"/>
  <c r="L3365" i="11"/>
  <c r="M3365" s="1"/>
  <c r="N3365" s="1"/>
  <c r="P3365" s="1"/>
  <c r="O3366"/>
  <c r="Q3365"/>
  <c r="K3366"/>
  <c r="J3367"/>
  <c r="O3367" l="1"/>
  <c r="Q3366"/>
  <c r="L3366"/>
  <c r="M3366" s="1"/>
  <c r="R3366"/>
  <c r="Y173" i="21" s="1"/>
  <c r="K3367" i="11"/>
  <c r="J3368"/>
  <c r="N3366" l="1"/>
  <c r="P3366" s="1"/>
  <c r="Q3367"/>
  <c r="O3368"/>
  <c r="L3367"/>
  <c r="M3367" s="1"/>
  <c r="N3367" s="1"/>
  <c r="P3367" s="1"/>
  <c r="J3369"/>
  <c r="K3368"/>
  <c r="R3367"/>
  <c r="Y174" i="21" s="1"/>
  <c r="R3368" i="11" l="1"/>
  <c r="Y175" i="21" s="1"/>
  <c r="Q3368" i="11"/>
  <c r="O3369"/>
  <c r="L3368"/>
  <c r="M3368" s="1"/>
  <c r="J3370"/>
  <c r="K3369"/>
  <c r="N3368" l="1"/>
  <c r="P3368" s="1"/>
  <c r="R3369"/>
  <c r="Y176" i="21" s="1"/>
  <c r="K3370" i="11"/>
  <c r="J3371"/>
  <c r="O3370"/>
  <c r="Q3369"/>
  <c r="L3369"/>
  <c r="M3369" s="1"/>
  <c r="N3369" s="1"/>
  <c r="P3369" s="1"/>
  <c r="O3371" l="1"/>
  <c r="Q3370"/>
  <c r="L3370"/>
  <c r="M3370" s="1"/>
  <c r="N3370" s="1"/>
  <c r="P3370" s="1"/>
  <c r="J3372"/>
  <c r="K3371"/>
  <c r="R3370"/>
  <c r="Y177" i="21" s="1"/>
  <c r="R3371" i="11" l="1"/>
  <c r="Y178" i="21" s="1"/>
  <c r="O3372" i="11"/>
  <c r="L3371"/>
  <c r="M3371" s="1"/>
  <c r="N3371" s="1"/>
  <c r="P3371" s="1"/>
  <c r="Q3371"/>
  <c r="K3372"/>
  <c r="J3373"/>
  <c r="R3372" l="1"/>
  <c r="Y179" i="21" s="1"/>
  <c r="K3373" i="11"/>
  <c r="J3374"/>
  <c r="Q3372"/>
  <c r="L3372"/>
  <c r="M3372" s="1"/>
  <c r="N3372" s="1"/>
  <c r="P3372" s="1"/>
  <c r="O3373"/>
  <c r="Q3373" l="1"/>
  <c r="L3373"/>
  <c r="M3373" s="1"/>
  <c r="N3373" s="1"/>
  <c r="P3373" s="1"/>
  <c r="O3374"/>
  <c r="J3375"/>
  <c r="K3374"/>
  <c r="R3373"/>
  <c r="Y180" i="21" s="1"/>
  <c r="R3374" i="11" l="1"/>
  <c r="Y181" i="21" s="1"/>
  <c r="Q3374" i="11"/>
  <c r="L3374"/>
  <c r="M3374" s="1"/>
  <c r="N3374" s="1"/>
  <c r="P3374" s="1"/>
  <c r="O3375"/>
  <c r="J3376"/>
  <c r="K3375"/>
  <c r="J3377" l="1"/>
  <c r="K3376"/>
  <c r="L3375"/>
  <c r="M3375" s="1"/>
  <c r="N3375" s="1"/>
  <c r="P3375" s="1"/>
  <c r="O3376"/>
  <c r="Q3375"/>
  <c r="R3375"/>
  <c r="Y182" i="21" s="1"/>
  <c r="J3378" i="11" l="1"/>
  <c r="K3377"/>
  <c r="L3376"/>
  <c r="M3376" s="1"/>
  <c r="N3376" s="1"/>
  <c r="P3376" s="1"/>
  <c r="O3377"/>
  <c r="Q3376"/>
  <c r="R3376"/>
  <c r="Y183" i="21" s="1"/>
  <c r="K3378" i="11" l="1"/>
  <c r="J3379"/>
  <c r="O3378"/>
  <c r="L3377"/>
  <c r="M3377" s="1"/>
  <c r="N3377" s="1"/>
  <c r="P3377" s="1"/>
  <c r="Q3377"/>
  <c r="R3377"/>
  <c r="Y184" i="21" s="1"/>
  <c r="L3378" i="11" l="1"/>
  <c r="M3378" s="1"/>
  <c r="N3378" s="1"/>
  <c r="P3378" s="1"/>
  <c r="O3379"/>
  <c r="Q3378"/>
  <c r="J3380"/>
  <c r="K3379"/>
  <c r="R3378"/>
  <c r="Y185" i="21" s="1"/>
  <c r="R3379" i="11" l="1"/>
  <c r="Y186" i="21" s="1"/>
  <c r="L3379" i="11"/>
  <c r="M3379" s="1"/>
  <c r="N3379" s="1"/>
  <c r="P3379" s="1"/>
  <c r="O3380"/>
  <c r="Q3379"/>
  <c r="J3381"/>
  <c r="K3380"/>
  <c r="R3380" l="1"/>
  <c r="Y187" i="21" s="1"/>
  <c r="L3380" i="11"/>
  <c r="M3380" s="1"/>
  <c r="N3380" s="1"/>
  <c r="P3380" s="1"/>
  <c r="Q3380"/>
  <c r="O3381"/>
  <c r="J3382"/>
  <c r="K3381"/>
  <c r="R3381" l="1"/>
  <c r="Y188" i="21" s="1"/>
  <c r="O3382" i="11"/>
  <c r="Q3381"/>
  <c r="L3381"/>
  <c r="M3381" s="1"/>
  <c r="N3381" s="1"/>
  <c r="P3381" s="1"/>
  <c r="J3383"/>
  <c r="K3382"/>
  <c r="R3382" l="1"/>
  <c r="Y189" i="21" s="1"/>
  <c r="K3383" i="11"/>
  <c r="J3384"/>
  <c r="Q3382"/>
  <c r="L3382"/>
  <c r="M3382" s="1"/>
  <c r="N3382" s="1"/>
  <c r="P3382" s="1"/>
  <c r="O3383"/>
  <c r="Q3383" l="1"/>
  <c r="L3383"/>
  <c r="M3383" s="1"/>
  <c r="N3383" s="1"/>
  <c r="P3383" s="1"/>
  <c r="O3384"/>
  <c r="J3385"/>
  <c r="K3384"/>
  <c r="R3383"/>
  <c r="Y190" i="21" s="1"/>
  <c r="R3384" i="11" l="1"/>
  <c r="Y191" i="21" s="1"/>
  <c r="L3384" i="11"/>
  <c r="M3384" s="1"/>
  <c r="N3384" s="1"/>
  <c r="P3384" s="1"/>
  <c r="O3385"/>
  <c r="Q3384"/>
  <c r="J3386"/>
  <c r="K3385"/>
  <c r="K3386" l="1"/>
  <c r="J3387"/>
  <c r="O3386"/>
  <c r="L3385"/>
  <c r="M3385" s="1"/>
  <c r="N3385" s="1"/>
  <c r="P3385" s="1"/>
  <c r="Q3385"/>
  <c r="R3385"/>
  <c r="Y192" i="21" s="1"/>
  <c r="L3386" i="11" l="1"/>
  <c r="M3386" s="1"/>
  <c r="N3386" s="1"/>
  <c r="P3386" s="1"/>
  <c r="O3387"/>
  <c r="Q3386"/>
  <c r="J3388"/>
  <c r="K3387"/>
  <c r="R3386"/>
  <c r="Y193" i="21" s="1"/>
  <c r="R3387" i="11" l="1"/>
  <c r="Y194" i="21" s="1"/>
  <c r="O3388" i="11"/>
  <c r="Q3387"/>
  <c r="L3387"/>
  <c r="M3387" s="1"/>
  <c r="N3387" s="1"/>
  <c r="P3387" s="1"/>
  <c r="J3389"/>
  <c r="K3388"/>
  <c r="R3388" l="1"/>
  <c r="Y195" i="21" s="1"/>
  <c r="L3388" i="11"/>
  <c r="M3388" s="1"/>
  <c r="N3388" s="1"/>
  <c r="P3388" s="1"/>
  <c r="O3389"/>
  <c r="Q3388"/>
  <c r="J3390"/>
  <c r="K3389"/>
  <c r="R3389" l="1"/>
  <c r="Y196" i="21" s="1"/>
  <c r="O3390" i="11"/>
  <c r="Q3389"/>
  <c r="L3389"/>
  <c r="M3389" s="1"/>
  <c r="N3389" s="1"/>
  <c r="P3389" s="1"/>
  <c r="K3390"/>
  <c r="J3391"/>
  <c r="R3390" l="1"/>
  <c r="Y197" i="21" s="1"/>
  <c r="J3392" i="11"/>
  <c r="K3391"/>
  <c r="O3391"/>
  <c r="Q3390"/>
  <c r="L3390"/>
  <c r="M3390" s="1"/>
  <c r="N3390" s="1"/>
  <c r="P3390" s="1"/>
  <c r="R3391" l="1"/>
  <c r="J3393"/>
  <c r="K3392"/>
  <c r="L3391"/>
  <c r="M3391" s="1"/>
  <c r="Q3391"/>
  <c r="O3392"/>
  <c r="N3391" l="1"/>
  <c r="P3391" s="1"/>
  <c r="R3392"/>
  <c r="J3394"/>
  <c r="K3393"/>
  <c r="Q3392"/>
  <c r="L3392"/>
  <c r="M3392" s="1"/>
  <c r="N3392" s="1"/>
  <c r="P3392" s="1"/>
  <c r="O3393"/>
  <c r="R3393" l="1"/>
  <c r="K3394"/>
  <c r="J3395"/>
  <c r="O3394"/>
  <c r="Q3393"/>
  <c r="L3393"/>
  <c r="M3393" s="1"/>
  <c r="N3393" l="1"/>
  <c r="P3393" s="1"/>
  <c r="O3395"/>
  <c r="Q3394"/>
  <c r="L3394"/>
  <c r="M3394" s="1"/>
  <c r="N3394" s="1"/>
  <c r="P3394" s="1"/>
  <c r="R3394"/>
  <c r="J3396"/>
  <c r="K3395"/>
  <c r="R3395" l="1"/>
  <c r="J3397"/>
  <c r="K3396"/>
  <c r="O3396"/>
  <c r="Q3395"/>
  <c r="L3395"/>
  <c r="M3395" s="1"/>
  <c r="N3395" l="1"/>
  <c r="P3395" s="1"/>
  <c r="R3396"/>
  <c r="K3397"/>
  <c r="J3398"/>
  <c r="Q3396"/>
  <c r="L3396"/>
  <c r="M3396" s="1"/>
  <c r="N3396" s="1"/>
  <c r="P3396" s="1"/>
  <c r="O3397"/>
  <c r="Q3397" l="1"/>
  <c r="L3397"/>
  <c r="M3397" s="1"/>
  <c r="O3398"/>
  <c r="K3398"/>
  <c r="J3399"/>
  <c r="R3397"/>
  <c r="N3397" l="1"/>
  <c r="P3397" s="1"/>
  <c r="R3398"/>
  <c r="J3400"/>
  <c r="K3399"/>
  <c r="O3399"/>
  <c r="Q3398"/>
  <c r="L3398"/>
  <c r="M3398" s="1"/>
  <c r="N3398" s="1"/>
  <c r="P3398" s="1"/>
  <c r="R3399" l="1"/>
  <c r="J3401"/>
  <c r="K3400"/>
  <c r="O3400"/>
  <c r="Q3399"/>
  <c r="L3399"/>
  <c r="M3399" s="1"/>
  <c r="N3399" l="1"/>
  <c r="P3399" s="1"/>
  <c r="J3402"/>
  <c r="K3401"/>
  <c r="Q3400"/>
  <c r="O3401"/>
  <c r="L3400"/>
  <c r="M3400" s="1"/>
  <c r="N3400" s="1"/>
  <c r="P3400" s="1"/>
  <c r="R3400"/>
  <c r="K3402" l="1"/>
  <c r="J3403"/>
  <c r="O3402"/>
  <c r="Q3401"/>
  <c r="L3401"/>
  <c r="M3401" s="1"/>
  <c r="N3401" s="1"/>
  <c r="P3401" s="1"/>
  <c r="R3401"/>
  <c r="Q3402" l="1"/>
  <c r="L3402"/>
  <c r="M3402" s="1"/>
  <c r="N3402" s="1"/>
  <c r="P3402" s="1"/>
  <c r="O3403"/>
  <c r="J3404"/>
  <c r="K3403"/>
  <c r="R3402"/>
  <c r="R3403" l="1"/>
  <c r="O3404"/>
  <c r="Q3403"/>
  <c r="L3403"/>
  <c r="M3403" s="1"/>
  <c r="N3403" s="1"/>
  <c r="P3403" s="1"/>
  <c r="J3405"/>
  <c r="K3404"/>
  <c r="R3404" l="1"/>
  <c r="J3406"/>
  <c r="K3405"/>
  <c r="L3404"/>
  <c r="M3404" s="1"/>
  <c r="N3404" s="1"/>
  <c r="P3404" s="1"/>
  <c r="O3405"/>
  <c r="Q3404"/>
  <c r="J3407" l="1"/>
  <c r="K3406"/>
  <c r="O3406"/>
  <c r="L3405"/>
  <c r="M3405" s="1"/>
  <c r="N3405" s="1"/>
  <c r="P3405" s="1"/>
  <c r="Q3405"/>
  <c r="R3405"/>
  <c r="J3408" l="1"/>
  <c r="K3407"/>
  <c r="Q3406"/>
  <c r="L3406"/>
  <c r="M3406" s="1"/>
  <c r="N3406" s="1"/>
  <c r="P3406" s="1"/>
  <c r="O3407"/>
  <c r="R3406"/>
  <c r="R3407" l="1"/>
  <c r="J3409"/>
  <c r="K3408"/>
  <c r="O3408"/>
  <c r="Q3407"/>
  <c r="L3407"/>
  <c r="M3407" s="1"/>
  <c r="N3407" s="1"/>
  <c r="P3407" s="1"/>
  <c r="L3408" l="1"/>
  <c r="M3408" s="1"/>
  <c r="N3408" s="1"/>
  <c r="P3408" s="1"/>
  <c r="O3409"/>
  <c r="Q3408"/>
  <c r="J3410"/>
  <c r="K3409"/>
  <c r="R3408"/>
  <c r="R3409" l="1"/>
  <c r="O3410"/>
  <c r="Q3409"/>
  <c r="L3409"/>
  <c r="M3409" s="1"/>
  <c r="N3409" s="1"/>
  <c r="P3409" s="1"/>
  <c r="K3410"/>
  <c r="J3411"/>
  <c r="R3410" l="1"/>
  <c r="J3412"/>
  <c r="K3411"/>
  <c r="O3411"/>
  <c r="Q3410"/>
  <c r="L3410"/>
  <c r="M3410" s="1"/>
  <c r="N3410" s="1"/>
  <c r="P3410" s="1"/>
  <c r="J3413" l="1"/>
  <c r="K3412"/>
  <c r="O3412"/>
  <c r="Q3411"/>
  <c r="L3411"/>
  <c r="M3411" s="1"/>
  <c r="N3411" s="1"/>
  <c r="P3411" s="1"/>
  <c r="R3411"/>
  <c r="R3412" l="1"/>
  <c r="J3414"/>
  <c r="K3413"/>
  <c r="Q3412"/>
  <c r="L3412"/>
  <c r="M3412" s="1"/>
  <c r="N3412" s="1"/>
  <c r="P3412" s="1"/>
  <c r="O3413"/>
  <c r="R3413" l="1"/>
  <c r="K3414"/>
  <c r="J3415"/>
  <c r="L3413"/>
  <c r="M3413" s="1"/>
  <c r="N3413" s="1"/>
  <c r="P3413" s="1"/>
  <c r="O3414"/>
  <c r="Q3413"/>
  <c r="J3416" l="1"/>
  <c r="K3415"/>
  <c r="O3415"/>
  <c r="Q3414"/>
  <c r="L3414"/>
  <c r="M3414" s="1"/>
  <c r="N3414" s="1"/>
  <c r="P3414" s="1"/>
  <c r="R3414"/>
  <c r="Q3415" l="1"/>
  <c r="L3415"/>
  <c r="M3415" s="1"/>
  <c r="N3415" s="1"/>
  <c r="P3415" s="1"/>
  <c r="O3416"/>
  <c r="R3415"/>
  <c r="J3417"/>
  <c r="K3416"/>
  <c r="J3418" l="1"/>
  <c r="K3417"/>
  <c r="Q3416"/>
  <c r="L3416"/>
  <c r="M3416" s="1"/>
  <c r="N3416" s="1"/>
  <c r="P3416" s="1"/>
  <c r="O3417"/>
  <c r="R3416"/>
  <c r="R3417" l="1"/>
  <c r="J3419"/>
  <c r="K3418"/>
  <c r="O3418"/>
  <c r="Q3417"/>
  <c r="L3417"/>
  <c r="M3417" s="1"/>
  <c r="N3417" s="1"/>
  <c r="P3417" s="1"/>
  <c r="J3420" l="1"/>
  <c r="K3419"/>
  <c r="O3419"/>
  <c r="Q3418"/>
  <c r="L3418"/>
  <c r="M3418" s="1"/>
  <c r="N3418" s="1"/>
  <c r="P3418" s="1"/>
  <c r="R3418"/>
  <c r="O3420" l="1"/>
  <c r="L3419"/>
  <c r="M3419" s="1"/>
  <c r="N3419" s="1"/>
  <c r="P3419" s="1"/>
  <c r="Q3419"/>
  <c r="R3419"/>
  <c r="J3421"/>
  <c r="K3420"/>
  <c r="R3420" l="1"/>
  <c r="J3422"/>
  <c r="K3421"/>
  <c r="Q3420"/>
  <c r="L3420"/>
  <c r="M3420" s="1"/>
  <c r="N3420" s="1"/>
  <c r="P3420" s="1"/>
  <c r="O3421"/>
  <c r="R3421" l="1"/>
  <c r="K3422"/>
  <c r="J3423"/>
  <c r="O3422"/>
  <c r="Q3421"/>
  <c r="L3421"/>
  <c r="M3421" s="1"/>
  <c r="N3421" l="1"/>
  <c r="P3421" s="1"/>
  <c r="O3423"/>
  <c r="Q3422"/>
  <c r="L3422"/>
  <c r="M3422" s="1"/>
  <c r="N3422" s="1"/>
  <c r="P3422" s="1"/>
  <c r="R3422"/>
  <c r="J3424"/>
  <c r="K3423"/>
  <c r="R3423" l="1"/>
  <c r="J3425"/>
  <c r="K3424"/>
  <c r="L3423"/>
  <c r="M3423" s="1"/>
  <c r="O3424"/>
  <c r="Q3423"/>
  <c r="N3423" l="1"/>
  <c r="P3423" s="1"/>
  <c r="J3426"/>
  <c r="K3425"/>
  <c r="Q3424"/>
  <c r="L3424"/>
  <c r="M3424" s="1"/>
  <c r="N3424" s="1"/>
  <c r="P3424" s="1"/>
  <c r="O3425"/>
  <c r="R3424"/>
  <c r="K3426" l="1"/>
  <c r="J3427"/>
  <c r="L3425"/>
  <c r="M3425" s="1"/>
  <c r="O3426"/>
  <c r="Q3425"/>
  <c r="R3425"/>
  <c r="N3425" l="1"/>
  <c r="P3425" s="1"/>
  <c r="Q3426"/>
  <c r="O3427"/>
  <c r="L3426"/>
  <c r="M3426" s="1"/>
  <c r="N3426" s="1"/>
  <c r="P3426" s="1"/>
  <c r="J3428"/>
  <c r="K3427"/>
  <c r="R3426"/>
  <c r="R3427" l="1"/>
  <c r="L3427"/>
  <c r="M3427" s="1"/>
  <c r="O3428"/>
  <c r="Q3427"/>
  <c r="J3429"/>
  <c r="K3428"/>
  <c r="N3427" l="1"/>
  <c r="P3427" s="1"/>
  <c r="J3430"/>
  <c r="K3429"/>
  <c r="Q3428"/>
  <c r="L3428"/>
  <c r="M3428" s="1"/>
  <c r="N3428" s="1"/>
  <c r="P3428" s="1"/>
  <c r="O3429"/>
  <c r="R3428"/>
  <c r="R3429" l="1"/>
  <c r="J3431"/>
  <c r="K3430"/>
  <c r="O3430"/>
  <c r="Q3429"/>
  <c r="L3429"/>
  <c r="M3429" s="1"/>
  <c r="N3429" l="1"/>
  <c r="P3429" s="1"/>
  <c r="K3431"/>
  <c r="J3432"/>
  <c r="R3430"/>
  <c r="Q3430"/>
  <c r="L3430"/>
  <c r="M3430" s="1"/>
  <c r="N3430" s="1"/>
  <c r="P3430" s="1"/>
  <c r="O3431"/>
  <c r="L3431" l="1"/>
  <c r="M3431" s="1"/>
  <c r="N3431" s="1"/>
  <c r="P3431" s="1"/>
  <c r="O3432"/>
  <c r="Q3431"/>
  <c r="J3433"/>
  <c r="K3432"/>
  <c r="R3431"/>
  <c r="R3432" l="1"/>
  <c r="L3432"/>
  <c r="M3432" s="1"/>
  <c r="N3432" s="1"/>
  <c r="P3432" s="1"/>
  <c r="O3433"/>
  <c r="Q3432"/>
  <c r="J3434"/>
  <c r="K3433"/>
  <c r="R3433" l="1"/>
  <c r="O3434"/>
  <c r="Q3433"/>
  <c r="L3433"/>
  <c r="M3433" s="1"/>
  <c r="N3433" s="1"/>
  <c r="P3433" s="1"/>
  <c r="J3435"/>
  <c r="K3434"/>
  <c r="R3434" l="1"/>
  <c r="O3435"/>
  <c r="Q3434"/>
  <c r="L3434"/>
  <c r="M3434" s="1"/>
  <c r="N3434" s="1"/>
  <c r="P3434" s="1"/>
  <c r="J3436"/>
  <c r="K3435"/>
  <c r="R3435" l="1"/>
  <c r="O3436"/>
  <c r="Q3435"/>
  <c r="L3435"/>
  <c r="M3435" s="1"/>
  <c r="N3435" s="1"/>
  <c r="P3435" s="1"/>
  <c r="K3436"/>
  <c r="J3437"/>
  <c r="R3436" l="1"/>
  <c r="J3438"/>
  <c r="K3437"/>
  <c r="Q3436"/>
  <c r="L3436"/>
  <c r="M3436" s="1"/>
  <c r="N3436" s="1"/>
  <c r="P3436" s="1"/>
  <c r="O3437"/>
  <c r="R3437" l="1"/>
  <c r="K3438"/>
  <c r="J3439"/>
  <c r="L3437"/>
  <c r="M3437" s="1"/>
  <c r="N3437" s="1"/>
  <c r="P3437" s="1"/>
  <c r="O3438"/>
  <c r="Q3437"/>
  <c r="L3438" l="1"/>
  <c r="M3438" s="1"/>
  <c r="N3438" s="1"/>
  <c r="P3438" s="1"/>
  <c r="O3439"/>
  <c r="Q3438"/>
  <c r="J3440"/>
  <c r="K3439"/>
  <c r="R3438"/>
  <c r="R3439" l="1"/>
  <c r="L3439"/>
  <c r="M3439" s="1"/>
  <c r="N3439" s="1"/>
  <c r="P3439" s="1"/>
  <c r="O3440"/>
  <c r="Q3439"/>
  <c r="J3441"/>
  <c r="K3440"/>
  <c r="Q3440" l="1"/>
  <c r="L3440"/>
  <c r="M3440" s="1"/>
  <c r="N3440" s="1"/>
  <c r="P3440" s="1"/>
  <c r="O3441"/>
  <c r="R3440"/>
  <c r="J3442"/>
  <c r="K3441"/>
  <c r="K3442" l="1"/>
  <c r="J3443"/>
  <c r="Q3441"/>
  <c r="L3441"/>
  <c r="M3441" s="1"/>
  <c r="N3441" s="1"/>
  <c r="P3441" s="1"/>
  <c r="O3442"/>
  <c r="R3441"/>
  <c r="Q3442" l="1"/>
  <c r="L3442"/>
  <c r="M3442" s="1"/>
  <c r="N3442" s="1"/>
  <c r="P3442" s="1"/>
  <c r="O3443"/>
  <c r="J3444"/>
  <c r="K3443"/>
  <c r="R3442"/>
  <c r="R3443" l="1"/>
  <c r="Q3443"/>
  <c r="L3443"/>
  <c r="M3443" s="1"/>
  <c r="N3443" s="1"/>
  <c r="P3443" s="1"/>
  <c r="O3444"/>
  <c r="J3445"/>
  <c r="K3444"/>
  <c r="K3445" l="1"/>
  <c r="J3446"/>
  <c r="Q3444"/>
  <c r="L3444"/>
  <c r="M3444" s="1"/>
  <c r="N3444" s="1"/>
  <c r="P3444" s="1"/>
  <c r="O3445"/>
  <c r="R3444"/>
  <c r="O3446" l="1"/>
  <c r="Q3445"/>
  <c r="L3445"/>
  <c r="M3445" s="1"/>
  <c r="N3445" s="1"/>
  <c r="P3445" s="1"/>
  <c r="K3446"/>
  <c r="J3447"/>
  <c r="R3445"/>
  <c r="R3446" l="1"/>
  <c r="J3448"/>
  <c r="K3447"/>
  <c r="O3447"/>
  <c r="Q3446"/>
  <c r="L3446"/>
  <c r="M3446" s="1"/>
  <c r="N3446" s="1"/>
  <c r="P3446" s="1"/>
  <c r="R3447" l="1"/>
  <c r="J3449"/>
  <c r="K3448"/>
  <c r="O3448"/>
  <c r="Q3447"/>
  <c r="L3447"/>
  <c r="M3447" s="1"/>
  <c r="N3447" s="1"/>
  <c r="P3447" s="1"/>
  <c r="K3449" l="1"/>
  <c r="J3450"/>
  <c r="Q3448"/>
  <c r="L3448"/>
  <c r="M3448" s="1"/>
  <c r="N3448" s="1"/>
  <c r="P3448" s="1"/>
  <c r="O3449"/>
  <c r="R3448"/>
  <c r="Q3449" l="1"/>
  <c r="L3449"/>
  <c r="M3449" s="1"/>
  <c r="N3449" s="1"/>
  <c r="P3449" s="1"/>
  <c r="O3450"/>
  <c r="K3450"/>
  <c r="J3451"/>
  <c r="R3449"/>
  <c r="R3450" l="1"/>
  <c r="J3452"/>
  <c r="K3451"/>
  <c r="O3451"/>
  <c r="Q3450"/>
  <c r="L3450"/>
  <c r="M3450" s="1"/>
  <c r="N3450" s="1"/>
  <c r="P3450" s="1"/>
  <c r="R3451" l="1"/>
  <c r="J3453"/>
  <c r="K3452"/>
  <c r="O3452"/>
  <c r="Q3451"/>
  <c r="L3451"/>
  <c r="M3451" s="1"/>
  <c r="N3451" s="1"/>
  <c r="P3451" s="1"/>
  <c r="J3454" l="1"/>
  <c r="K3453"/>
  <c r="L3452"/>
  <c r="M3452" s="1"/>
  <c r="O3453"/>
  <c r="Q3452"/>
  <c r="R3452"/>
  <c r="N3452" l="1"/>
  <c r="P3452" s="1"/>
  <c r="K3454"/>
  <c r="J3455"/>
  <c r="Q3453"/>
  <c r="L3453"/>
  <c r="M3453" s="1"/>
  <c r="N3453" s="1"/>
  <c r="P3453" s="1"/>
  <c r="O3454"/>
  <c r="R3453"/>
  <c r="O3455" l="1"/>
  <c r="L3454"/>
  <c r="M3454" s="1"/>
  <c r="Q3454"/>
  <c r="J3456"/>
  <c r="K3455"/>
  <c r="R3454"/>
  <c r="N3454" l="1"/>
  <c r="P3454" s="1"/>
  <c r="R3455"/>
  <c r="L3455"/>
  <c r="M3455" s="1"/>
  <c r="N3455" s="1"/>
  <c r="P3455" s="1"/>
  <c r="O3456"/>
  <c r="Q3455"/>
  <c r="J3457"/>
  <c r="K3456"/>
  <c r="R3456" l="1"/>
  <c r="Q3456"/>
  <c r="L3456"/>
  <c r="M3456" s="1"/>
  <c r="O3457"/>
  <c r="K3457"/>
  <c r="J3458"/>
  <c r="N3456" l="1"/>
  <c r="P3456" s="1"/>
  <c r="R3457"/>
  <c r="K3458"/>
  <c r="J3459"/>
  <c r="L3457"/>
  <c r="M3457" s="1"/>
  <c r="N3457" s="1"/>
  <c r="P3457" s="1"/>
  <c r="O3458"/>
  <c r="Q3457"/>
  <c r="L3458" l="1"/>
  <c r="M3458" s="1"/>
  <c r="O3459"/>
  <c r="Q3458"/>
  <c r="J3460"/>
  <c r="K3459"/>
  <c r="R3458"/>
  <c r="N3458" l="1"/>
  <c r="P3458" s="1"/>
  <c r="R3459"/>
  <c r="L3459"/>
  <c r="M3459" s="1"/>
  <c r="N3459" s="1"/>
  <c r="P3459" s="1"/>
  <c r="Q3459"/>
  <c r="O3460"/>
  <c r="J3461"/>
  <c r="K3460"/>
  <c r="R3460" l="1"/>
  <c r="Q3460"/>
  <c r="L3460"/>
  <c r="M3460" s="1"/>
  <c r="O3461"/>
  <c r="J3462"/>
  <c r="K3461"/>
  <c r="N3460" l="1"/>
  <c r="P3460" s="1"/>
  <c r="J3463"/>
  <c r="K3462"/>
  <c r="O3462"/>
  <c r="Q3461"/>
  <c r="L3461"/>
  <c r="M3461" s="1"/>
  <c r="N3461" s="1"/>
  <c r="P3461" s="1"/>
  <c r="R3461"/>
  <c r="J3464" l="1"/>
  <c r="K3463"/>
  <c r="L3462"/>
  <c r="M3462" s="1"/>
  <c r="N3462" s="1"/>
  <c r="P3462" s="1"/>
  <c r="O3463"/>
  <c r="Q3462"/>
  <c r="R3462"/>
  <c r="J3465" l="1"/>
  <c r="K3464"/>
  <c r="L3463"/>
  <c r="M3463" s="1"/>
  <c r="N3463" s="1"/>
  <c r="P3463" s="1"/>
  <c r="O3464"/>
  <c r="Q3463"/>
  <c r="R3463"/>
  <c r="J3466" l="1"/>
  <c r="K3465"/>
  <c r="Q3464"/>
  <c r="L3464"/>
  <c r="M3464" s="1"/>
  <c r="N3464" s="1"/>
  <c r="P3464" s="1"/>
  <c r="O3465"/>
  <c r="R3464"/>
  <c r="R3465" l="1"/>
  <c r="K3466"/>
  <c r="J3467"/>
  <c r="O3466"/>
  <c r="Q3465"/>
  <c r="L3465"/>
  <c r="M3465" s="1"/>
  <c r="N3465" s="1"/>
  <c r="P3465" s="1"/>
  <c r="O3467" l="1"/>
  <c r="Q3466"/>
  <c r="L3466"/>
  <c r="M3466" s="1"/>
  <c r="N3466" s="1"/>
  <c r="P3466" s="1"/>
  <c r="K3467"/>
  <c r="J3468"/>
  <c r="R3466"/>
  <c r="R3467" l="1"/>
  <c r="J3469"/>
  <c r="K3468"/>
  <c r="L3467"/>
  <c r="M3467" s="1"/>
  <c r="N3467" s="1"/>
  <c r="P3467" s="1"/>
  <c r="O3468"/>
  <c r="Q3467"/>
  <c r="J3470" l="1"/>
  <c r="K3469"/>
  <c r="Q3468"/>
  <c r="L3468"/>
  <c r="M3468" s="1"/>
  <c r="N3468" s="1"/>
  <c r="P3468" s="1"/>
  <c r="O3469"/>
  <c r="R3468"/>
  <c r="K3470" l="1"/>
  <c r="J3471"/>
  <c r="O3470"/>
  <c r="Q3469"/>
  <c r="L3469"/>
  <c r="M3469" s="1"/>
  <c r="N3469" s="1"/>
  <c r="P3469" s="1"/>
  <c r="R3469"/>
  <c r="J3472" l="1"/>
  <c r="K3471"/>
  <c r="R3470"/>
  <c r="O3471"/>
  <c r="Q3470"/>
  <c r="L3470"/>
  <c r="M3470" s="1"/>
  <c r="N3470" s="1"/>
  <c r="P3470" s="1"/>
  <c r="J3473" l="1"/>
  <c r="K3472"/>
  <c r="L3471"/>
  <c r="M3471" s="1"/>
  <c r="N3471" s="1"/>
  <c r="P3471" s="1"/>
  <c r="O3472"/>
  <c r="Q3471"/>
  <c r="R3471"/>
  <c r="J3474" l="1"/>
  <c r="K3473"/>
  <c r="Q3472"/>
  <c r="L3472"/>
  <c r="M3472" s="1"/>
  <c r="N3472" s="1"/>
  <c r="P3472" s="1"/>
  <c r="O3473"/>
  <c r="R3472"/>
  <c r="R3473" l="1"/>
  <c r="K3474"/>
  <c r="J3475"/>
  <c r="L3473"/>
  <c r="M3473" s="1"/>
  <c r="N3473" s="1"/>
  <c r="P3473" s="1"/>
  <c r="O3474"/>
  <c r="Q3473"/>
  <c r="O3475" l="1"/>
  <c r="Q3474"/>
  <c r="L3474"/>
  <c r="M3474" s="1"/>
  <c r="N3474" s="1"/>
  <c r="P3474" s="1"/>
  <c r="K3475"/>
  <c r="J3476"/>
  <c r="R3474"/>
  <c r="R3475" l="1"/>
  <c r="J3477"/>
  <c r="K3476"/>
  <c r="Q3475"/>
  <c r="L3475"/>
  <c r="M3475" s="1"/>
  <c r="N3475" s="1"/>
  <c r="P3475" s="1"/>
  <c r="O3476"/>
  <c r="R3476" l="1"/>
  <c r="L3476"/>
  <c r="M3476" s="1"/>
  <c r="N3476" s="1"/>
  <c r="P3476" s="1"/>
  <c r="Q3476"/>
  <c r="O3477"/>
  <c r="J3478"/>
  <c r="K3477"/>
  <c r="R3477" l="1"/>
  <c r="O3478"/>
  <c r="Q3477"/>
  <c r="L3477"/>
  <c r="M3477" s="1"/>
  <c r="N3477" s="1"/>
  <c r="P3477" s="1"/>
  <c r="K3478"/>
  <c r="J3479"/>
  <c r="O3479" l="1"/>
  <c r="Q3478"/>
  <c r="L3478"/>
  <c r="M3478" s="1"/>
  <c r="N3478" s="1"/>
  <c r="P3478" s="1"/>
  <c r="R3478"/>
  <c r="J3480"/>
  <c r="K3479"/>
  <c r="R3479" l="1"/>
  <c r="J3481"/>
  <c r="K3480"/>
  <c r="O3480"/>
  <c r="L3479"/>
  <c r="M3479" s="1"/>
  <c r="N3479" s="1"/>
  <c r="P3479" s="1"/>
  <c r="Q3479"/>
  <c r="J3482" l="1"/>
  <c r="K3481"/>
  <c r="O3481"/>
  <c r="Q3480"/>
  <c r="L3480"/>
  <c r="M3480" s="1"/>
  <c r="N3480" s="1"/>
  <c r="P3480" s="1"/>
  <c r="R3480"/>
  <c r="K3482" l="1"/>
  <c r="J3483"/>
  <c r="L3481"/>
  <c r="M3481" s="1"/>
  <c r="N3481" s="1"/>
  <c r="P3481" s="1"/>
  <c r="O3482"/>
  <c r="Q3481"/>
  <c r="R3481"/>
  <c r="O3483" l="1"/>
  <c r="Q3482"/>
  <c r="L3482"/>
  <c r="M3482" s="1"/>
  <c r="J3484"/>
  <c r="K3483"/>
  <c r="R3482"/>
  <c r="N3482" l="1"/>
  <c r="P3482" s="1"/>
  <c r="R3483"/>
  <c r="O3484"/>
  <c r="Q3483"/>
  <c r="L3483"/>
  <c r="M3483" s="1"/>
  <c r="N3483" s="1"/>
  <c r="P3483" s="1"/>
  <c r="J3485"/>
  <c r="K3484"/>
  <c r="R3484" l="1"/>
  <c r="L3484"/>
  <c r="M3484" s="1"/>
  <c r="O3485"/>
  <c r="Q3484"/>
  <c r="J3486"/>
  <c r="K3485"/>
  <c r="N3484" l="1"/>
  <c r="P3484" s="1"/>
  <c r="R3485"/>
  <c r="O3486"/>
  <c r="Q3485"/>
  <c r="L3485"/>
  <c r="M3485" s="1"/>
  <c r="N3485" s="1"/>
  <c r="P3485" s="1"/>
  <c r="J3487"/>
  <c r="K3486"/>
  <c r="R3486" l="1"/>
  <c r="O3487"/>
  <c r="Q3486"/>
  <c r="L3486"/>
  <c r="M3486" s="1"/>
  <c r="J3488"/>
  <c r="K3487"/>
  <c r="N3486" l="1"/>
  <c r="P3486" s="1"/>
  <c r="R3487"/>
  <c r="O3488"/>
  <c r="Q3487"/>
  <c r="L3487"/>
  <c r="M3487" s="1"/>
  <c r="N3487" s="1"/>
  <c r="P3487" s="1"/>
  <c r="J3489"/>
  <c r="K3488"/>
  <c r="R3488" l="1"/>
  <c r="Q3488"/>
  <c r="L3488"/>
  <c r="M3488" s="1"/>
  <c r="O3489"/>
  <c r="K3489"/>
  <c r="J3490"/>
  <c r="N3488" l="1"/>
  <c r="P3488" s="1"/>
  <c r="R3489"/>
  <c r="K3490"/>
  <c r="J3491"/>
  <c r="Q3489"/>
  <c r="L3489"/>
  <c r="M3489" s="1"/>
  <c r="N3489" s="1"/>
  <c r="P3489" s="1"/>
  <c r="O3490"/>
  <c r="O3491" l="1"/>
  <c r="Q3490"/>
  <c r="L3490"/>
  <c r="M3490" s="1"/>
  <c r="J3492"/>
  <c r="K3491"/>
  <c r="R3490"/>
  <c r="N3490" l="1"/>
  <c r="P3490" s="1"/>
  <c r="R3491"/>
  <c r="O3492"/>
  <c r="Q3491"/>
  <c r="L3491"/>
  <c r="M3491" s="1"/>
  <c r="N3491" s="1"/>
  <c r="P3491" s="1"/>
  <c r="J3493"/>
  <c r="K3492"/>
  <c r="R3492" l="1"/>
  <c r="Q3492"/>
  <c r="L3492"/>
  <c r="M3492" s="1"/>
  <c r="N3492" s="1"/>
  <c r="P3492" s="1"/>
  <c r="O3493"/>
  <c r="K3493"/>
  <c r="J3494"/>
  <c r="R3493" l="1"/>
  <c r="K3494"/>
  <c r="J3495"/>
  <c r="Q3493"/>
  <c r="O3494"/>
  <c r="L3493"/>
  <c r="M3493" s="1"/>
  <c r="N3493" s="1"/>
  <c r="P3493" s="1"/>
  <c r="Q3494" l="1"/>
  <c r="L3494"/>
  <c r="M3494" s="1"/>
  <c r="N3494" s="1"/>
  <c r="P3494" s="1"/>
  <c r="O3495"/>
  <c r="J3496"/>
  <c r="K3495"/>
  <c r="R3494"/>
  <c r="R3495" l="1"/>
  <c r="L3495"/>
  <c r="M3495" s="1"/>
  <c r="N3495" s="1"/>
  <c r="P3495" s="1"/>
  <c r="O3496"/>
  <c r="Q3495"/>
  <c r="J3497"/>
  <c r="K3496"/>
  <c r="J3498" l="1"/>
  <c r="K3497"/>
  <c r="Q3496"/>
  <c r="L3496"/>
  <c r="M3496" s="1"/>
  <c r="N3496" s="1"/>
  <c r="P3496" s="1"/>
  <c r="O3497"/>
  <c r="R3496"/>
  <c r="R3497" l="1"/>
  <c r="J3499"/>
  <c r="K3498"/>
  <c r="O3498"/>
  <c r="L3497"/>
  <c r="M3497" s="1"/>
  <c r="N3497" s="1"/>
  <c r="P3497" s="1"/>
  <c r="Q3497"/>
  <c r="J3500" l="1"/>
  <c r="K3499"/>
  <c r="O3499"/>
  <c r="Q3498"/>
  <c r="L3498"/>
  <c r="M3498" s="1"/>
  <c r="N3498" s="1"/>
  <c r="P3498" s="1"/>
  <c r="R3498"/>
  <c r="J3501" l="1"/>
  <c r="K3500"/>
  <c r="L3499"/>
  <c r="M3499" s="1"/>
  <c r="N3499" s="1"/>
  <c r="P3499" s="1"/>
  <c r="O3500"/>
  <c r="Q3499"/>
  <c r="R3499"/>
  <c r="L3500" l="1"/>
  <c r="M3500" s="1"/>
  <c r="N3500" s="1"/>
  <c r="P3500" s="1"/>
  <c r="O3501"/>
  <c r="Q3500"/>
  <c r="J3502"/>
  <c r="K3501"/>
  <c r="R3500"/>
  <c r="R3501" l="1"/>
  <c r="O3502"/>
  <c r="L3501"/>
  <c r="M3501" s="1"/>
  <c r="N3501" s="1"/>
  <c r="P3501" s="1"/>
  <c r="Q3501"/>
  <c r="J3503"/>
  <c r="K3502"/>
  <c r="R3502" l="1"/>
  <c r="O3503"/>
  <c r="Q3502"/>
  <c r="L3502"/>
  <c r="M3502" s="1"/>
  <c r="N3502" s="1"/>
  <c r="P3502" s="1"/>
  <c r="J3504"/>
  <c r="K3503"/>
  <c r="R3503" l="1"/>
  <c r="J3505"/>
  <c r="K3504"/>
  <c r="O3504"/>
  <c r="Q3503"/>
  <c r="L3503"/>
  <c r="M3503" s="1"/>
  <c r="N3503" s="1"/>
  <c r="P3503" s="1"/>
  <c r="R3504" l="1"/>
  <c r="K3505"/>
  <c r="J3506"/>
  <c r="Q3504"/>
  <c r="L3504"/>
  <c r="M3504" s="1"/>
  <c r="N3504" s="1"/>
  <c r="P3504" s="1"/>
  <c r="O3505"/>
  <c r="Q3505" l="1"/>
  <c r="O3506"/>
  <c r="L3505"/>
  <c r="M3505" s="1"/>
  <c r="N3505" s="1"/>
  <c r="P3505" s="1"/>
  <c r="K3506"/>
  <c r="J3507"/>
  <c r="R3505"/>
  <c r="R3506" l="1"/>
  <c r="J3508"/>
  <c r="K3507"/>
  <c r="Q3506"/>
  <c r="L3506"/>
  <c r="M3506" s="1"/>
  <c r="N3506" s="1"/>
  <c r="P3506" s="1"/>
  <c r="O3507"/>
  <c r="R3507" l="1"/>
  <c r="J3509"/>
  <c r="K3508"/>
  <c r="L3507"/>
  <c r="M3507" s="1"/>
  <c r="N3507" s="1"/>
  <c r="P3507" s="1"/>
  <c r="O3508"/>
  <c r="Q3507"/>
  <c r="Q3508" l="1"/>
  <c r="L3508"/>
  <c r="M3508" s="1"/>
  <c r="N3508" s="1"/>
  <c r="P3508" s="1"/>
  <c r="O3509"/>
  <c r="J3510"/>
  <c r="K3509"/>
  <c r="R3508"/>
  <c r="R3509" l="1"/>
  <c r="Q3509"/>
  <c r="O3510"/>
  <c r="L3509"/>
  <c r="M3509" s="1"/>
  <c r="N3509" s="1"/>
  <c r="P3509" s="1"/>
  <c r="K3510"/>
  <c r="J3511"/>
  <c r="Q3510" l="1"/>
  <c r="L3510"/>
  <c r="M3510" s="1"/>
  <c r="N3510" s="1"/>
  <c r="P3510" s="1"/>
  <c r="O3511"/>
  <c r="R3510"/>
  <c r="J3512"/>
  <c r="K3511"/>
  <c r="J3513" l="1"/>
  <c r="K3512"/>
  <c r="R3511"/>
  <c r="Q3511"/>
  <c r="L3511"/>
  <c r="M3511" s="1"/>
  <c r="N3511" s="1"/>
  <c r="P3511" s="1"/>
  <c r="O3512"/>
  <c r="J3514" l="1"/>
  <c r="K3513"/>
  <c r="Q3512"/>
  <c r="L3512"/>
  <c r="M3512" s="1"/>
  <c r="N3512" s="1"/>
  <c r="P3512" s="1"/>
  <c r="O3513"/>
  <c r="R3512"/>
  <c r="R3513" l="1"/>
  <c r="K3514"/>
  <c r="J3515"/>
  <c r="O3514"/>
  <c r="Q3513"/>
  <c r="L3513"/>
  <c r="M3513" s="1"/>
  <c r="N3513" l="1"/>
  <c r="P3513" s="1"/>
  <c r="J3516"/>
  <c r="K3515"/>
  <c r="R3514"/>
  <c r="L3514"/>
  <c r="M3514" s="1"/>
  <c r="N3514" s="1"/>
  <c r="P3514" s="1"/>
  <c r="O3515"/>
  <c r="Q3514"/>
  <c r="R3515" l="1"/>
  <c r="J3517"/>
  <c r="K3516"/>
  <c r="O3516"/>
  <c r="L3515"/>
  <c r="M3515" s="1"/>
  <c r="Q3515"/>
  <c r="N3515" l="1"/>
  <c r="P3515" s="1"/>
  <c r="K3517"/>
  <c r="J3518"/>
  <c r="Q3516"/>
  <c r="L3516"/>
  <c r="M3516" s="1"/>
  <c r="N3516" s="1"/>
  <c r="P3516" s="1"/>
  <c r="O3517"/>
  <c r="R3516"/>
  <c r="L3517" l="1"/>
  <c r="M3517" s="1"/>
  <c r="O3518"/>
  <c r="Q3517"/>
  <c r="K3518"/>
  <c r="J3519"/>
  <c r="R3517"/>
  <c r="N3517" l="1"/>
  <c r="P3517" s="1"/>
  <c r="R3518"/>
  <c r="J3520"/>
  <c r="K3519"/>
  <c r="L3518"/>
  <c r="M3518" s="1"/>
  <c r="N3518" s="1"/>
  <c r="P3518" s="1"/>
  <c r="O3519"/>
  <c r="Q3518"/>
  <c r="J3521" l="1"/>
  <c r="K3520"/>
  <c r="L3519"/>
  <c r="M3519" s="1"/>
  <c r="O3520"/>
  <c r="Q3519"/>
  <c r="R3519"/>
  <c r="N3519" l="1"/>
  <c r="P3519" s="1"/>
  <c r="K3521"/>
  <c r="J3522"/>
  <c r="Q3520"/>
  <c r="L3520"/>
  <c r="M3520" s="1"/>
  <c r="N3520" s="1"/>
  <c r="P3520" s="1"/>
  <c r="O3521"/>
  <c r="R3520"/>
  <c r="Q3521" l="1"/>
  <c r="O3522"/>
  <c r="L3521"/>
  <c r="M3521" s="1"/>
  <c r="K3522"/>
  <c r="J3523"/>
  <c r="R3521"/>
  <c r="N3521" l="1"/>
  <c r="P3521" s="1"/>
  <c r="R3522"/>
  <c r="J3524"/>
  <c r="K3523"/>
  <c r="O3523"/>
  <c r="Q3522"/>
  <c r="L3522"/>
  <c r="M3522" s="1"/>
  <c r="N3522" s="1"/>
  <c r="P3522" s="1"/>
  <c r="J3525" l="1"/>
  <c r="K3524"/>
  <c r="R3523"/>
  <c r="Q3523"/>
  <c r="L3523"/>
  <c r="M3523" s="1"/>
  <c r="N3523" s="1"/>
  <c r="P3523" s="1"/>
  <c r="O3524"/>
  <c r="R3524" l="1"/>
  <c r="J3526"/>
  <c r="K3525"/>
  <c r="L3524"/>
  <c r="M3524" s="1"/>
  <c r="N3524" s="1"/>
  <c r="P3524" s="1"/>
  <c r="O3525"/>
  <c r="Q3524"/>
  <c r="J3527" l="1"/>
  <c r="K3526"/>
  <c r="O3526"/>
  <c r="Q3525"/>
  <c r="L3525"/>
  <c r="M3525" s="1"/>
  <c r="N3525" s="1"/>
  <c r="P3525" s="1"/>
  <c r="R3525"/>
  <c r="J3528" l="1"/>
  <c r="K3527"/>
  <c r="O3527"/>
  <c r="L3526"/>
  <c r="M3526" s="1"/>
  <c r="N3526" s="1"/>
  <c r="P3526" s="1"/>
  <c r="Q3526"/>
  <c r="R3526"/>
  <c r="J3529" l="1"/>
  <c r="K3528"/>
  <c r="O3528"/>
  <c r="Q3527"/>
  <c r="L3527"/>
  <c r="M3527" s="1"/>
  <c r="N3527" s="1"/>
  <c r="P3527" s="1"/>
  <c r="R3527"/>
  <c r="K3529" l="1"/>
  <c r="J3530"/>
  <c r="Q3528"/>
  <c r="O3529"/>
  <c r="L3528"/>
  <c r="M3528" s="1"/>
  <c r="N3528" s="1"/>
  <c r="P3528" s="1"/>
  <c r="R3528"/>
  <c r="Q3529" l="1"/>
  <c r="O3530"/>
  <c r="L3529"/>
  <c r="M3529" s="1"/>
  <c r="N3529" s="1"/>
  <c r="P3529" s="1"/>
  <c r="K3530"/>
  <c r="J3531"/>
  <c r="R3529"/>
  <c r="R3530" l="1"/>
  <c r="J3532"/>
  <c r="K3531"/>
  <c r="O3531"/>
  <c r="Q3530"/>
  <c r="L3530"/>
  <c r="M3530" s="1"/>
  <c r="N3530" s="1"/>
  <c r="P3530" s="1"/>
  <c r="K3532" l="1"/>
  <c r="J3533"/>
  <c r="R3531"/>
  <c r="O3532"/>
  <c r="L3531"/>
  <c r="M3531" s="1"/>
  <c r="N3531" s="1"/>
  <c r="P3531" s="1"/>
  <c r="Q3531"/>
  <c r="J3534" l="1"/>
  <c r="K3533"/>
  <c r="Q3532"/>
  <c r="L3532"/>
  <c r="M3532" s="1"/>
  <c r="N3532" s="1"/>
  <c r="P3532" s="1"/>
  <c r="O3533"/>
  <c r="R3532"/>
  <c r="R3533" l="1"/>
  <c r="K3534"/>
  <c r="J3535"/>
  <c r="L3533"/>
  <c r="M3533" s="1"/>
  <c r="N3533" s="1"/>
  <c r="P3533" s="1"/>
  <c r="O3534"/>
  <c r="Q3533"/>
  <c r="L3534" l="1"/>
  <c r="M3534" s="1"/>
  <c r="N3534" s="1"/>
  <c r="P3534" s="1"/>
  <c r="O3535"/>
  <c r="Q3534"/>
  <c r="J3536"/>
  <c r="K3535"/>
  <c r="R3534"/>
  <c r="R3535" l="1"/>
  <c r="L3535"/>
  <c r="M3535" s="1"/>
  <c r="N3535" s="1"/>
  <c r="P3535" s="1"/>
  <c r="O3536"/>
  <c r="Q3535"/>
  <c r="J3537"/>
  <c r="K3536"/>
  <c r="R3536" l="1"/>
  <c r="L3536"/>
  <c r="M3536" s="1"/>
  <c r="N3536" s="1"/>
  <c r="P3536" s="1"/>
  <c r="O3537"/>
  <c r="Q3536"/>
  <c r="J3538"/>
  <c r="K3537"/>
  <c r="Q3537" l="1"/>
  <c r="L3537"/>
  <c r="M3537" s="1"/>
  <c r="N3537" s="1"/>
  <c r="P3537" s="1"/>
  <c r="O3538"/>
  <c r="R3537"/>
  <c r="K3538"/>
  <c r="J3539"/>
  <c r="J3540" l="1"/>
  <c r="K3539"/>
  <c r="Q3538"/>
  <c r="L3538"/>
  <c r="M3538" s="1"/>
  <c r="N3538" s="1"/>
  <c r="P3538" s="1"/>
  <c r="O3539"/>
  <c r="R3538"/>
  <c r="R3539" l="1"/>
  <c r="J3541"/>
  <c r="K3540"/>
  <c r="O3540"/>
  <c r="Q3539"/>
  <c r="L3539"/>
  <c r="M3539" s="1"/>
  <c r="N3539" s="1"/>
  <c r="P3539" s="1"/>
  <c r="R3540" l="1"/>
  <c r="J3542"/>
  <c r="K3541"/>
  <c r="Q3540"/>
  <c r="L3540"/>
  <c r="M3540" s="1"/>
  <c r="N3540" s="1"/>
  <c r="P3540" s="1"/>
  <c r="O3541"/>
  <c r="R3541" l="1"/>
  <c r="J3543"/>
  <c r="K3542"/>
  <c r="O3542"/>
  <c r="Q3541"/>
  <c r="L3541"/>
  <c r="M3541" s="1"/>
  <c r="N3541" s="1"/>
  <c r="P3541" s="1"/>
  <c r="J3544" l="1"/>
  <c r="K3543"/>
  <c r="R3542"/>
  <c r="O3543"/>
  <c r="Q3542"/>
  <c r="L3542"/>
  <c r="M3542" s="1"/>
  <c r="N3542" s="1"/>
  <c r="P3542" s="1"/>
  <c r="O3544" l="1"/>
  <c r="Q3543"/>
  <c r="L3543"/>
  <c r="M3543" s="1"/>
  <c r="N3543" s="1"/>
  <c r="P3543" s="1"/>
  <c r="J3545"/>
  <c r="K3544"/>
  <c r="R3543"/>
  <c r="R3544" l="1"/>
  <c r="Q3544"/>
  <c r="L3544"/>
  <c r="M3544" s="1"/>
  <c r="O3545"/>
  <c r="J3546"/>
  <c r="K3545"/>
  <c r="N3544" l="1"/>
  <c r="P3544" s="1"/>
  <c r="Q3545"/>
  <c r="L3545"/>
  <c r="M3545" s="1"/>
  <c r="N3545" s="1"/>
  <c r="P3545" s="1"/>
  <c r="O3546"/>
  <c r="R3545"/>
  <c r="J3547"/>
  <c r="K3546"/>
  <c r="Q3546" l="1"/>
  <c r="L3546"/>
  <c r="M3546" s="1"/>
  <c r="O3547"/>
  <c r="J3548"/>
  <c r="K3547"/>
  <c r="R3546"/>
  <c r="N3546" l="1"/>
  <c r="P3546" s="1"/>
  <c r="R3547"/>
  <c r="O3548"/>
  <c r="Q3547"/>
  <c r="L3547"/>
  <c r="M3547" s="1"/>
  <c r="N3547" s="1"/>
  <c r="P3547" s="1"/>
  <c r="J3549"/>
  <c r="K3548"/>
  <c r="R3548" l="1"/>
  <c r="J3550"/>
  <c r="K3549"/>
  <c r="Q3548"/>
  <c r="O3549"/>
  <c r="L3548"/>
  <c r="M3548" s="1"/>
  <c r="N3548" l="1"/>
  <c r="P3548" s="1"/>
  <c r="O3550"/>
  <c r="Q3549"/>
  <c r="L3549"/>
  <c r="M3549" s="1"/>
  <c r="N3549" s="1"/>
  <c r="P3549" s="1"/>
  <c r="K3550"/>
  <c r="J3551"/>
  <c r="R3549"/>
  <c r="R3550" l="1"/>
  <c r="J3552"/>
  <c r="K3551"/>
  <c r="O3551"/>
  <c r="L3550"/>
  <c r="M3550" s="1"/>
  <c r="Q3550"/>
  <c r="N3550" l="1"/>
  <c r="P3550" s="1"/>
  <c r="J3553"/>
  <c r="K3552"/>
  <c r="O3552"/>
  <c r="Q3551"/>
  <c r="L3551"/>
  <c r="M3551" s="1"/>
  <c r="N3551" s="1"/>
  <c r="P3551" s="1"/>
  <c r="R3551"/>
  <c r="J3554" l="1"/>
  <c r="K3553"/>
  <c r="Q3552"/>
  <c r="O3553"/>
  <c r="L3552"/>
  <c r="M3552" s="1"/>
  <c r="R3552"/>
  <c r="N3552" l="1"/>
  <c r="P3552" s="1"/>
  <c r="O3554"/>
  <c r="L3553"/>
  <c r="M3553" s="1"/>
  <c r="N3553" s="1"/>
  <c r="P3553" s="1"/>
  <c r="Q3553"/>
  <c r="J3555"/>
  <c r="K3554"/>
  <c r="R3553"/>
  <c r="R3554" l="1"/>
  <c r="O3555"/>
  <c r="Q3554"/>
  <c r="L3554"/>
  <c r="M3554" s="1"/>
  <c r="N3554" s="1"/>
  <c r="P3554" s="1"/>
  <c r="K3555"/>
  <c r="J3556"/>
  <c r="R3555" l="1"/>
  <c r="J3557"/>
  <c r="K3556"/>
  <c r="Q3555"/>
  <c r="L3555"/>
  <c r="M3555" s="1"/>
  <c r="N3555" s="1"/>
  <c r="P3555" s="1"/>
  <c r="O3556"/>
  <c r="J3558" l="1"/>
  <c r="K3557"/>
  <c r="Q3556"/>
  <c r="L3556"/>
  <c r="M3556" s="1"/>
  <c r="N3556" s="1"/>
  <c r="P3556" s="1"/>
  <c r="O3557"/>
  <c r="R3556"/>
  <c r="R3557" l="1"/>
  <c r="K3558"/>
  <c r="J3559"/>
  <c r="O3558"/>
  <c r="Q3557"/>
  <c r="L3557"/>
  <c r="M3557" s="1"/>
  <c r="N3557" s="1"/>
  <c r="P3557" s="1"/>
  <c r="O3559" l="1"/>
  <c r="Q3558"/>
  <c r="L3558"/>
  <c r="M3558" s="1"/>
  <c r="N3558" s="1"/>
  <c r="P3558" s="1"/>
  <c r="R3558"/>
  <c r="J3560"/>
  <c r="K3559"/>
  <c r="R3559" l="1"/>
  <c r="L3559"/>
  <c r="M3559" s="1"/>
  <c r="N3559" s="1"/>
  <c r="P3559" s="1"/>
  <c r="O3560"/>
  <c r="Q3559"/>
  <c r="J3561"/>
  <c r="K3560"/>
  <c r="R3560" l="1"/>
  <c r="Q3560"/>
  <c r="L3560"/>
  <c r="M3560" s="1"/>
  <c r="N3560" s="1"/>
  <c r="P3560" s="1"/>
  <c r="O3561"/>
  <c r="J3562"/>
  <c r="K3561"/>
  <c r="O3562" l="1"/>
  <c r="Q3561"/>
  <c r="L3561"/>
  <c r="M3561" s="1"/>
  <c r="N3561" s="1"/>
  <c r="P3561" s="1"/>
  <c r="R3561"/>
  <c r="K3562"/>
  <c r="J3563"/>
  <c r="R3562" l="1"/>
  <c r="K3563"/>
  <c r="J3564"/>
  <c r="O3563"/>
  <c r="L3562"/>
  <c r="M3562" s="1"/>
  <c r="N3562" s="1"/>
  <c r="P3562" s="1"/>
  <c r="Q3562"/>
  <c r="O3564" l="1"/>
  <c r="Q3563"/>
  <c r="L3563"/>
  <c r="M3563" s="1"/>
  <c r="N3563" s="1"/>
  <c r="P3563" s="1"/>
  <c r="J3565"/>
  <c r="K3564"/>
  <c r="R3563"/>
  <c r="R3564" l="1"/>
  <c r="Q3564"/>
  <c r="L3564"/>
  <c r="M3564" s="1"/>
  <c r="N3564" s="1"/>
  <c r="P3564" s="1"/>
  <c r="O3565"/>
  <c r="K3565"/>
  <c r="J3566"/>
  <c r="R3565" l="1"/>
  <c r="K3566"/>
  <c r="J3567"/>
  <c r="O3566"/>
  <c r="Q3565"/>
  <c r="L3565"/>
  <c r="M3565" s="1"/>
  <c r="N3565" s="1"/>
  <c r="P3565" s="1"/>
  <c r="L3566" l="1"/>
  <c r="M3566" s="1"/>
  <c r="N3566" s="1"/>
  <c r="P3566" s="1"/>
  <c r="O3567"/>
  <c r="Q3566"/>
  <c r="R3566"/>
  <c r="J3568"/>
  <c r="K3567"/>
  <c r="R3567" l="1"/>
  <c r="J3569"/>
  <c r="K3568"/>
  <c r="O3568"/>
  <c r="Q3567"/>
  <c r="L3567"/>
  <c r="M3567" s="1"/>
  <c r="N3567" s="1"/>
  <c r="P3567" s="1"/>
  <c r="Q3568" l="1"/>
  <c r="L3568"/>
  <c r="M3568" s="1"/>
  <c r="N3568" s="1"/>
  <c r="P3568" s="1"/>
  <c r="O3569"/>
  <c r="K3569"/>
  <c r="J3570"/>
  <c r="R3568"/>
  <c r="R3569" l="1"/>
  <c r="K3570"/>
  <c r="J3571"/>
  <c r="L3569"/>
  <c r="M3569" s="1"/>
  <c r="N3569" s="1"/>
  <c r="P3569" s="1"/>
  <c r="O3570"/>
  <c r="Q3569"/>
  <c r="Q3570" l="1"/>
  <c r="O3571"/>
  <c r="L3570"/>
  <c r="M3570" s="1"/>
  <c r="N3570" s="1"/>
  <c r="P3570" s="1"/>
  <c r="J3572"/>
  <c r="K3571"/>
  <c r="R3570"/>
  <c r="R3571" l="1"/>
  <c r="L3571"/>
  <c r="M3571" s="1"/>
  <c r="N3571" s="1"/>
  <c r="P3571" s="1"/>
  <c r="O3572"/>
  <c r="Q3571"/>
  <c r="J3573"/>
  <c r="K3572"/>
  <c r="R3572" l="1"/>
  <c r="J3574"/>
  <c r="K3573"/>
  <c r="L3572"/>
  <c r="M3572" s="1"/>
  <c r="N3572" s="1"/>
  <c r="P3572" s="1"/>
  <c r="O3573"/>
  <c r="Q3572"/>
  <c r="R3573" l="1"/>
  <c r="K3574"/>
  <c r="J3575"/>
  <c r="L3573"/>
  <c r="M3573" s="1"/>
  <c r="N3573" s="1"/>
  <c r="P3573" s="1"/>
  <c r="O3574"/>
  <c r="Q3573"/>
  <c r="L3574" l="1"/>
  <c r="M3574" s="1"/>
  <c r="O3575"/>
  <c r="Q3574"/>
  <c r="K3575"/>
  <c r="J3576"/>
  <c r="R3574"/>
  <c r="N3574" l="1"/>
  <c r="P3574" s="1"/>
  <c r="R3575"/>
  <c r="K3576"/>
  <c r="J3577"/>
  <c r="O3576"/>
  <c r="L3575"/>
  <c r="M3575" s="1"/>
  <c r="N3575" s="1"/>
  <c r="P3575" s="1"/>
  <c r="Q3575"/>
  <c r="Q3576" l="1"/>
  <c r="L3576"/>
  <c r="M3576" s="1"/>
  <c r="O3577"/>
  <c r="J3578"/>
  <c r="K3577"/>
  <c r="R3576"/>
  <c r="N3576" l="1"/>
  <c r="P3576" s="1"/>
  <c r="R3577"/>
  <c r="Q3577"/>
  <c r="L3577"/>
  <c r="M3577" s="1"/>
  <c r="N3577" s="1"/>
  <c r="P3577" s="1"/>
  <c r="O3578"/>
  <c r="K3578"/>
  <c r="J3579"/>
  <c r="O3579" l="1"/>
  <c r="Q3578"/>
  <c r="L3578"/>
  <c r="M3578" s="1"/>
  <c r="J3580"/>
  <c r="K3579"/>
  <c r="R3578"/>
  <c r="N3578" l="1"/>
  <c r="P3578" s="1"/>
  <c r="R3579"/>
  <c r="L3579"/>
  <c r="M3579" s="1"/>
  <c r="N3579" s="1"/>
  <c r="P3579" s="1"/>
  <c r="Q3579"/>
  <c r="O3580"/>
  <c r="J3581"/>
  <c r="K3580"/>
  <c r="R3580" l="1"/>
  <c r="Q3580"/>
  <c r="L3580"/>
  <c r="M3580" s="1"/>
  <c r="O3581"/>
  <c r="J3582"/>
  <c r="K3581"/>
  <c r="N3580" l="1"/>
  <c r="P3580" s="1"/>
  <c r="K3582"/>
  <c r="J3583"/>
  <c r="L3581"/>
  <c r="M3581" s="1"/>
  <c r="N3581" s="1"/>
  <c r="P3581" s="1"/>
  <c r="O3582"/>
  <c r="Q3581"/>
  <c r="R3581"/>
  <c r="J3584" l="1"/>
  <c r="K3583"/>
  <c r="L3582"/>
  <c r="M3582" s="1"/>
  <c r="O3583"/>
  <c r="Q3582"/>
  <c r="R3582"/>
  <c r="N3582" l="1"/>
  <c r="P3582" s="1"/>
  <c r="K3584"/>
  <c r="J3585"/>
  <c r="L3583"/>
  <c r="M3583" s="1"/>
  <c r="N3583" s="1"/>
  <c r="P3583" s="1"/>
  <c r="Q3583"/>
  <c r="O3584"/>
  <c r="R3583"/>
  <c r="Q3584" l="1"/>
  <c r="O3585"/>
  <c r="L3584"/>
  <c r="M3584" s="1"/>
  <c r="N3584" s="1"/>
  <c r="P3584" s="1"/>
  <c r="K3585"/>
  <c r="J3586"/>
  <c r="R3584"/>
  <c r="R3585" l="1"/>
  <c r="K3586"/>
  <c r="J3587"/>
  <c r="Q3585"/>
  <c r="O3586"/>
  <c r="L3585"/>
  <c r="M3585" s="1"/>
  <c r="N3585" s="1"/>
  <c r="P3585" s="1"/>
  <c r="O3587" l="1"/>
  <c r="Q3586"/>
  <c r="L3586"/>
  <c r="M3586" s="1"/>
  <c r="N3586" s="1"/>
  <c r="P3586" s="1"/>
  <c r="J3588"/>
  <c r="K3587"/>
  <c r="R3586"/>
  <c r="R3587" l="1"/>
  <c r="O3588"/>
  <c r="L3587"/>
  <c r="M3587" s="1"/>
  <c r="N3587" s="1"/>
  <c r="P3587" s="1"/>
  <c r="Q3587"/>
  <c r="K3588"/>
  <c r="J3589"/>
  <c r="R3588" l="1"/>
  <c r="J3590"/>
  <c r="K3589"/>
  <c r="Q3588"/>
  <c r="L3588"/>
  <c r="M3588" s="1"/>
  <c r="N3588" s="1"/>
  <c r="P3588" s="1"/>
  <c r="O3589"/>
  <c r="R3589" l="1"/>
  <c r="K3590"/>
  <c r="J3591"/>
  <c r="L3589"/>
  <c r="M3589" s="1"/>
  <c r="N3589" s="1"/>
  <c r="P3589" s="1"/>
  <c r="O3590"/>
  <c r="Q3589"/>
  <c r="J3592" l="1"/>
  <c r="K3591"/>
  <c r="L3590"/>
  <c r="M3590" s="1"/>
  <c r="N3590" s="1"/>
  <c r="P3590" s="1"/>
  <c r="O3591"/>
  <c r="Q3590"/>
  <c r="R3590"/>
  <c r="J3593" l="1"/>
  <c r="K3592"/>
  <c r="L3591"/>
  <c r="M3591" s="1"/>
  <c r="N3591" s="1"/>
  <c r="P3591" s="1"/>
  <c r="O3592"/>
  <c r="Q3591"/>
  <c r="R3591"/>
  <c r="K3593" l="1"/>
  <c r="J3594"/>
  <c r="Q3592"/>
  <c r="L3592"/>
  <c r="M3592" s="1"/>
  <c r="N3592" s="1"/>
  <c r="P3592" s="1"/>
  <c r="O3593"/>
  <c r="R3592"/>
  <c r="Q3593" l="1"/>
  <c r="L3593"/>
  <c r="M3593" s="1"/>
  <c r="N3593" s="1"/>
  <c r="P3593" s="1"/>
  <c r="O3594"/>
  <c r="K3594"/>
  <c r="J3595"/>
  <c r="R3593"/>
  <c r="R3594" l="1"/>
  <c r="J3596"/>
  <c r="K3595"/>
  <c r="O3595"/>
  <c r="Q3594"/>
  <c r="L3594"/>
  <c r="M3594" s="1"/>
  <c r="N3594" s="1"/>
  <c r="P3594" s="1"/>
  <c r="Q3595" l="1"/>
  <c r="L3595"/>
  <c r="M3595" s="1"/>
  <c r="N3595" s="1"/>
  <c r="P3595" s="1"/>
  <c r="O3596"/>
  <c r="J3597"/>
  <c r="K3596"/>
  <c r="R3595"/>
  <c r="L3596" l="1"/>
  <c r="M3596" s="1"/>
  <c r="N3596" s="1"/>
  <c r="P3596" s="1"/>
  <c r="O3597"/>
  <c r="Q3596"/>
  <c r="R3596"/>
  <c r="J3598"/>
  <c r="K3597"/>
  <c r="R3597" l="1"/>
  <c r="K3598"/>
  <c r="J3599"/>
  <c r="O3598"/>
  <c r="Q3597"/>
  <c r="L3597"/>
  <c r="M3597" s="1"/>
  <c r="N3597" s="1"/>
  <c r="P3597" s="1"/>
  <c r="J3600" l="1"/>
  <c r="K3599"/>
  <c r="R3598"/>
  <c r="O3599"/>
  <c r="Q3598"/>
  <c r="L3598"/>
  <c r="M3598" s="1"/>
  <c r="N3598" s="1"/>
  <c r="P3598" s="1"/>
  <c r="J3601" l="1"/>
  <c r="K3600"/>
  <c r="O3600"/>
  <c r="Q3599"/>
  <c r="L3599"/>
  <c r="M3599" s="1"/>
  <c r="N3599" s="1"/>
  <c r="P3599" s="1"/>
  <c r="R3599"/>
  <c r="J3602" l="1"/>
  <c r="K3601"/>
  <c r="L3600"/>
  <c r="M3600" s="1"/>
  <c r="N3600" s="1"/>
  <c r="P3600" s="1"/>
  <c r="O3601"/>
  <c r="Q3600"/>
  <c r="R3600"/>
  <c r="J3603" l="1"/>
  <c r="K3602"/>
  <c r="O3602"/>
  <c r="Q3601"/>
  <c r="L3601"/>
  <c r="M3601" s="1"/>
  <c r="N3601" s="1"/>
  <c r="P3601" s="1"/>
  <c r="R3601"/>
  <c r="J3604" l="1"/>
  <c r="K3603"/>
  <c r="O3603"/>
  <c r="Q3602"/>
  <c r="L3602"/>
  <c r="M3602" s="1"/>
  <c r="N3602" s="1"/>
  <c r="P3602" s="1"/>
  <c r="R3602"/>
  <c r="R3603" l="1"/>
  <c r="J3605"/>
  <c r="K3604"/>
  <c r="L3603"/>
  <c r="M3603" s="1"/>
  <c r="N3603" s="1"/>
  <c r="P3603" s="1"/>
  <c r="O3604"/>
  <c r="Q3603"/>
  <c r="R3604" l="1"/>
  <c r="K3605"/>
  <c r="J3606"/>
  <c r="Q3604"/>
  <c r="L3604"/>
  <c r="M3604" s="1"/>
  <c r="N3604" s="1"/>
  <c r="P3604" s="1"/>
  <c r="O3605"/>
  <c r="Q3605" l="1"/>
  <c r="L3605"/>
  <c r="M3605" s="1"/>
  <c r="O3606"/>
  <c r="K3606"/>
  <c r="J3607"/>
  <c r="R3605"/>
  <c r="N3605" l="1"/>
  <c r="P3605" s="1"/>
  <c r="R3606"/>
  <c r="J3608"/>
  <c r="K3607"/>
  <c r="O3607"/>
  <c r="Q3606"/>
  <c r="L3606"/>
  <c r="M3606" s="1"/>
  <c r="N3606" s="1"/>
  <c r="P3606" s="1"/>
  <c r="O3608" l="1"/>
  <c r="L3607"/>
  <c r="M3607" s="1"/>
  <c r="Q3607"/>
  <c r="R3607"/>
  <c r="J3609"/>
  <c r="K3608"/>
  <c r="N3607" l="1"/>
  <c r="P3607" s="1"/>
  <c r="R3608"/>
  <c r="Q3608"/>
  <c r="L3608"/>
  <c r="M3608" s="1"/>
  <c r="N3608" s="1"/>
  <c r="P3608" s="1"/>
  <c r="O3609"/>
  <c r="J3610"/>
  <c r="K3609"/>
  <c r="Q3609" l="1"/>
  <c r="L3609"/>
  <c r="M3609" s="1"/>
  <c r="O3610"/>
  <c r="R3609"/>
  <c r="K3610"/>
  <c r="J3611"/>
  <c r="N3609" l="1"/>
  <c r="P3609" s="1"/>
  <c r="O3611"/>
  <c r="Q3610"/>
  <c r="L3610"/>
  <c r="M3610" s="1"/>
  <c r="N3610" s="1"/>
  <c r="P3610" s="1"/>
  <c r="K3611"/>
  <c r="J3612"/>
  <c r="R3610"/>
  <c r="R3611" l="1"/>
  <c r="J3613"/>
  <c r="K3612"/>
  <c r="Q3611"/>
  <c r="L3611"/>
  <c r="M3611" s="1"/>
  <c r="O3612"/>
  <c r="N3611" l="1"/>
  <c r="P3611" s="1"/>
  <c r="J3614"/>
  <c r="K3613"/>
  <c r="Q3612"/>
  <c r="L3612"/>
  <c r="M3612" s="1"/>
  <c r="N3612" s="1"/>
  <c r="P3612" s="1"/>
  <c r="O3613"/>
  <c r="R3612"/>
  <c r="R3613" l="1"/>
  <c r="K3614"/>
  <c r="J3615"/>
  <c r="O3614"/>
  <c r="Q3613"/>
  <c r="L3613"/>
  <c r="M3613" s="1"/>
  <c r="N3613" l="1"/>
  <c r="P3613" s="1"/>
  <c r="O3615"/>
  <c r="Q3614"/>
  <c r="L3614"/>
  <c r="M3614" s="1"/>
  <c r="N3614" s="1"/>
  <c r="P3614" s="1"/>
  <c r="J3616"/>
  <c r="K3615"/>
  <c r="R3614"/>
  <c r="R3615" l="1"/>
  <c r="O3616"/>
  <c r="Q3615"/>
  <c r="L3615"/>
  <c r="M3615" s="1"/>
  <c r="N3615" s="1"/>
  <c r="P3615" s="1"/>
  <c r="J3617"/>
  <c r="K3616"/>
  <c r="R3616" l="1"/>
  <c r="Q3616"/>
  <c r="L3616"/>
  <c r="M3616" s="1"/>
  <c r="N3616" s="1"/>
  <c r="P3616" s="1"/>
  <c r="O3617"/>
  <c r="K3617"/>
  <c r="J3618"/>
  <c r="R3617" l="1"/>
  <c r="K3618"/>
  <c r="J3619"/>
  <c r="Q3617"/>
  <c r="L3617"/>
  <c r="M3617" s="1"/>
  <c r="N3617" s="1"/>
  <c r="P3617" s="1"/>
  <c r="O3618"/>
  <c r="O3619" l="1"/>
  <c r="Q3618"/>
  <c r="L3618"/>
  <c r="M3618" s="1"/>
  <c r="N3618" s="1"/>
  <c r="P3618" s="1"/>
  <c r="K3619"/>
  <c r="J3620"/>
  <c r="R3618"/>
  <c r="R3619" l="1"/>
  <c r="J3621"/>
  <c r="K3620"/>
  <c r="Q3619"/>
  <c r="L3619"/>
  <c r="M3619" s="1"/>
  <c r="N3619" s="1"/>
  <c r="P3619" s="1"/>
  <c r="O3620"/>
  <c r="J3622" l="1"/>
  <c r="K3621"/>
  <c r="L3620"/>
  <c r="M3620" s="1"/>
  <c r="N3620" s="1"/>
  <c r="P3620" s="1"/>
  <c r="Q3620"/>
  <c r="O3621"/>
  <c r="R3620"/>
  <c r="R3621" l="1"/>
  <c r="O3622"/>
  <c r="Q3621"/>
  <c r="L3621"/>
  <c r="M3621" s="1"/>
  <c r="N3621" s="1"/>
  <c r="P3621" s="1"/>
  <c r="K3622"/>
  <c r="J3623"/>
  <c r="R3622" l="1"/>
  <c r="J3624"/>
  <c r="K3623"/>
  <c r="O3623"/>
  <c r="Q3622"/>
  <c r="L3622"/>
  <c r="M3622" s="1"/>
  <c r="N3622" s="1"/>
  <c r="P3622" s="1"/>
  <c r="J3625" l="1"/>
  <c r="K3624"/>
  <c r="R3623"/>
  <c r="L3623"/>
  <c r="M3623" s="1"/>
  <c r="N3623" s="1"/>
  <c r="P3623" s="1"/>
  <c r="O3624"/>
  <c r="Q3623"/>
  <c r="R3624" l="1"/>
  <c r="K3625"/>
  <c r="J3626"/>
  <c r="Q3624"/>
  <c r="L3624"/>
  <c r="M3624" s="1"/>
  <c r="N3624" s="1"/>
  <c r="P3624" s="1"/>
  <c r="O3625"/>
  <c r="Q3625" l="1"/>
  <c r="L3625"/>
  <c r="M3625" s="1"/>
  <c r="N3625" s="1"/>
  <c r="P3625" s="1"/>
  <c r="O3626"/>
  <c r="K3626"/>
  <c r="J3627"/>
  <c r="R3625"/>
  <c r="R3626" l="1"/>
  <c r="J3628"/>
  <c r="K3627"/>
  <c r="O3627"/>
  <c r="Q3626"/>
  <c r="L3626"/>
  <c r="M3626" s="1"/>
  <c r="N3626" s="1"/>
  <c r="P3626" s="1"/>
  <c r="J3629" l="1"/>
  <c r="K3628"/>
  <c r="R3627"/>
  <c r="L3627"/>
  <c r="M3627" s="1"/>
  <c r="N3627" s="1"/>
  <c r="P3627" s="1"/>
  <c r="O3628"/>
  <c r="Q3627"/>
  <c r="R3628" l="1"/>
  <c r="J3630"/>
  <c r="K3629"/>
  <c r="Q3628"/>
  <c r="L3628"/>
  <c r="M3628" s="1"/>
  <c r="N3628" s="1"/>
  <c r="P3628" s="1"/>
  <c r="O3629"/>
  <c r="R3629" l="1"/>
  <c r="J3631"/>
  <c r="K3630"/>
  <c r="Q3629"/>
  <c r="O3630"/>
  <c r="L3629"/>
  <c r="M3629" s="1"/>
  <c r="N3629" s="1"/>
  <c r="P3629" s="1"/>
  <c r="J3632" l="1"/>
  <c r="K3631"/>
  <c r="Q3630"/>
  <c r="L3630"/>
  <c r="M3630" s="1"/>
  <c r="N3630" s="1"/>
  <c r="P3630" s="1"/>
  <c r="O3631"/>
  <c r="R3630"/>
  <c r="R3631" l="1"/>
  <c r="J3633"/>
  <c r="K3632"/>
  <c r="O3632"/>
  <c r="Q3631"/>
  <c r="L3631"/>
  <c r="M3631" s="1"/>
  <c r="N3631" s="1"/>
  <c r="P3631" s="1"/>
  <c r="J3634" l="1"/>
  <c r="K3633"/>
  <c r="R3632"/>
  <c r="L3632"/>
  <c r="M3632" s="1"/>
  <c r="N3632" s="1"/>
  <c r="P3632" s="1"/>
  <c r="O3633"/>
  <c r="Q3632"/>
  <c r="R3633" l="1"/>
  <c r="K3634"/>
  <c r="J3635"/>
  <c r="O3634"/>
  <c r="Q3633"/>
  <c r="L3633"/>
  <c r="M3633" s="1"/>
  <c r="N3633" s="1"/>
  <c r="P3633" s="1"/>
  <c r="O3635" l="1"/>
  <c r="Q3634"/>
  <c r="L3634"/>
  <c r="M3634" s="1"/>
  <c r="N3634" s="1"/>
  <c r="P3634" s="1"/>
  <c r="R3634"/>
  <c r="J3636"/>
  <c r="K3635"/>
  <c r="J3637" l="1"/>
  <c r="K3636"/>
  <c r="L3635"/>
  <c r="M3635" s="1"/>
  <c r="O3636"/>
  <c r="Q3635"/>
  <c r="R3635"/>
  <c r="N3635" l="1"/>
  <c r="P3635" s="1"/>
  <c r="K3637"/>
  <c r="J3638"/>
  <c r="Q3636"/>
  <c r="L3636"/>
  <c r="M3636" s="1"/>
  <c r="N3636" s="1"/>
  <c r="P3636" s="1"/>
  <c r="O3637"/>
  <c r="R3636"/>
  <c r="R3637" l="1"/>
  <c r="Q3637"/>
  <c r="L3637"/>
  <c r="M3637" s="1"/>
  <c r="O3638"/>
  <c r="K3638"/>
  <c r="J3639"/>
  <c r="N3637" l="1"/>
  <c r="P3637" s="1"/>
  <c r="R3638"/>
  <c r="J3640"/>
  <c r="K3639"/>
  <c r="O3639"/>
  <c r="L3638"/>
  <c r="M3638" s="1"/>
  <c r="N3638" s="1"/>
  <c r="P3638" s="1"/>
  <c r="Q3638"/>
  <c r="J3641" l="1"/>
  <c r="K3640"/>
  <c r="Q3639"/>
  <c r="O3640"/>
  <c r="L3639"/>
  <c r="M3639" s="1"/>
  <c r="R3639"/>
  <c r="N3639" l="1"/>
  <c r="P3639" s="1"/>
  <c r="J3642"/>
  <c r="K3641"/>
  <c r="Q3640"/>
  <c r="L3640"/>
  <c r="M3640" s="1"/>
  <c r="N3640" s="1"/>
  <c r="P3640" s="1"/>
  <c r="O3641"/>
  <c r="R3640"/>
  <c r="R3641" l="1"/>
  <c r="K3642"/>
  <c r="J3643"/>
  <c r="O3642"/>
  <c r="Q3641"/>
  <c r="L3641"/>
  <c r="M3641" s="1"/>
  <c r="N3641" l="1"/>
  <c r="P3641" s="1"/>
  <c r="L3642"/>
  <c r="M3642" s="1"/>
  <c r="N3642" s="1"/>
  <c r="P3642" s="1"/>
  <c r="O3643"/>
  <c r="Q3642"/>
  <c r="R3642"/>
  <c r="J3644"/>
  <c r="K3643"/>
  <c r="Q3643" l="1"/>
  <c r="L3643"/>
  <c r="M3643" s="1"/>
  <c r="O3644"/>
  <c r="J3645"/>
  <c r="K3644"/>
  <c r="R3643"/>
  <c r="N3643" l="1"/>
  <c r="P3643" s="1"/>
  <c r="R3644"/>
  <c r="L3644"/>
  <c r="M3644" s="1"/>
  <c r="N3644" s="1"/>
  <c r="P3644" s="1"/>
  <c r="O3645"/>
  <c r="Q3644"/>
  <c r="J3646"/>
  <c r="K3645"/>
  <c r="K3646" l="1"/>
  <c r="J3647"/>
  <c r="R3645"/>
  <c r="O3646"/>
  <c r="Q3645"/>
  <c r="L3645"/>
  <c r="M3645" s="1"/>
  <c r="N3645" s="1"/>
  <c r="P3645" s="1"/>
  <c r="L3646" l="1"/>
  <c r="M3646" s="1"/>
  <c r="N3646" s="1"/>
  <c r="P3646" s="1"/>
  <c r="O3647"/>
  <c r="Q3646"/>
  <c r="J3648"/>
  <c r="K3647"/>
  <c r="R3646"/>
  <c r="O3648" l="1"/>
  <c r="Q3647"/>
  <c r="L3647"/>
  <c r="M3647" s="1"/>
  <c r="N3647" s="1"/>
  <c r="P3647" s="1"/>
  <c r="R3647"/>
  <c r="J3649"/>
  <c r="K3648"/>
  <c r="J3650" l="1"/>
  <c r="K3649"/>
  <c r="L3648"/>
  <c r="M3648" s="1"/>
  <c r="N3648" s="1"/>
  <c r="P3648" s="1"/>
  <c r="Q3648"/>
  <c r="O3649"/>
  <c r="R3648"/>
  <c r="R3649" l="1"/>
  <c r="K3650"/>
  <c r="J3651"/>
  <c r="L3649"/>
  <c r="M3649" s="1"/>
  <c r="N3649" s="1"/>
  <c r="P3649" s="1"/>
  <c r="O3650"/>
  <c r="Q3649"/>
  <c r="L3650" l="1"/>
  <c r="M3650" s="1"/>
  <c r="N3650" s="1"/>
  <c r="P3650" s="1"/>
  <c r="O3651"/>
  <c r="Q3650"/>
  <c r="J3652"/>
  <c r="K3651"/>
  <c r="R3650"/>
  <c r="R3651" l="1"/>
  <c r="O3652"/>
  <c r="Q3651"/>
  <c r="L3651"/>
  <c r="M3651" s="1"/>
  <c r="N3651" s="1"/>
  <c r="P3651" s="1"/>
  <c r="J3653"/>
  <c r="K3652"/>
  <c r="R3652" l="1"/>
  <c r="Q3652"/>
  <c r="L3652"/>
  <c r="M3652" s="1"/>
  <c r="N3652" s="1"/>
  <c r="P3652" s="1"/>
  <c r="O3653"/>
  <c r="K3653"/>
  <c r="J3654"/>
  <c r="R3653" l="1"/>
  <c r="J3655"/>
  <c r="K3654"/>
  <c r="O3654"/>
  <c r="Q3653"/>
  <c r="L3653"/>
  <c r="M3653" s="1"/>
  <c r="N3653" s="1"/>
  <c r="P3653" s="1"/>
  <c r="K3655" l="1"/>
  <c r="J3656"/>
  <c r="O3655"/>
  <c r="Q3654"/>
  <c r="L3654"/>
  <c r="M3654" s="1"/>
  <c r="N3654" s="1"/>
  <c r="P3654" s="1"/>
  <c r="R3654"/>
  <c r="J3657" l="1"/>
  <c r="K3656"/>
  <c r="R3655"/>
  <c r="Q3655"/>
  <c r="L3655"/>
  <c r="M3655" s="1"/>
  <c r="N3655" s="1"/>
  <c r="P3655" s="1"/>
  <c r="O3656"/>
  <c r="J3658" l="1"/>
  <c r="K3657"/>
  <c r="L3656"/>
  <c r="M3656" s="1"/>
  <c r="N3656" s="1"/>
  <c r="P3656" s="1"/>
  <c r="O3657"/>
  <c r="Q3656"/>
  <c r="R3656"/>
  <c r="J3659" l="1"/>
  <c r="K3658"/>
  <c r="O3658"/>
  <c r="Q3657"/>
  <c r="L3657"/>
  <c r="M3657" s="1"/>
  <c r="N3657" s="1"/>
  <c r="P3657" s="1"/>
  <c r="R3657"/>
  <c r="J3660" l="1"/>
  <c r="K3659"/>
  <c r="R3658"/>
  <c r="Q3658"/>
  <c r="L3658"/>
  <c r="M3658" s="1"/>
  <c r="N3658" s="1"/>
  <c r="P3658" s="1"/>
  <c r="O3659"/>
  <c r="R3659" l="1"/>
  <c r="J3661"/>
  <c r="K3660"/>
  <c r="O3660"/>
  <c r="Q3659"/>
  <c r="L3659"/>
  <c r="M3659" s="1"/>
  <c r="N3659" s="1"/>
  <c r="P3659" s="1"/>
  <c r="J3662" l="1"/>
  <c r="K3661"/>
  <c r="R3660"/>
  <c r="Q3660"/>
  <c r="O3661"/>
  <c r="L3660"/>
  <c r="M3660" s="1"/>
  <c r="N3660" s="1"/>
  <c r="P3660" s="1"/>
  <c r="R3661" l="1"/>
  <c r="K3662"/>
  <c r="J3663"/>
  <c r="Q3661"/>
  <c r="O3662"/>
  <c r="L3661"/>
  <c r="M3661" s="1"/>
  <c r="N3661" s="1"/>
  <c r="P3661" s="1"/>
  <c r="O3663" l="1"/>
  <c r="Q3662"/>
  <c r="L3662"/>
  <c r="M3662" s="1"/>
  <c r="N3662" s="1"/>
  <c r="P3662" s="1"/>
  <c r="J3664"/>
  <c r="K3663"/>
  <c r="R3662"/>
  <c r="R3663" l="1"/>
  <c r="Q3663"/>
  <c r="L3663"/>
  <c r="M3663" s="1"/>
  <c r="N3663" s="1"/>
  <c r="P3663" s="1"/>
  <c r="O3664"/>
  <c r="J3665"/>
  <c r="K3664"/>
  <c r="L3664" l="1"/>
  <c r="M3664" s="1"/>
  <c r="N3664" s="1"/>
  <c r="P3664" s="1"/>
  <c r="O3665"/>
  <c r="Q3664"/>
  <c r="R3664"/>
  <c r="K3665"/>
  <c r="R3665" l="1"/>
  <c r="L3665"/>
  <c r="M3665" s="1"/>
  <c r="Q3665"/>
  <c r="N3665" l="1"/>
  <c r="P3665" s="1"/>
  <c r="C18" i="17"/>
  <c r="D18"/>
  <c r="E18"/>
  <c r="F18"/>
  <c r="G18"/>
  <c r="H18"/>
  <c r="I18"/>
  <c r="J18"/>
  <c r="K18"/>
  <c r="L18"/>
  <c r="M18"/>
  <c r="N18"/>
  <c r="C19"/>
  <c r="D19"/>
  <c r="E19"/>
  <c r="F19"/>
  <c r="G19"/>
  <c r="H19"/>
  <c r="I19"/>
  <c r="J19"/>
  <c r="K19"/>
  <c r="L19"/>
  <c r="M19"/>
  <c r="N19"/>
  <c r="C20"/>
  <c r="D20"/>
  <c r="E20"/>
  <c r="F20"/>
  <c r="G20"/>
  <c r="H20"/>
  <c r="I20"/>
  <c r="J20"/>
  <c r="K20"/>
  <c r="L20"/>
  <c r="M20"/>
  <c r="N20"/>
  <c r="C21"/>
  <c r="D21"/>
  <c r="E21"/>
  <c r="F21"/>
  <c r="G21"/>
  <c r="H21"/>
  <c r="I21"/>
  <c r="J21"/>
  <c r="K21"/>
  <c r="L21"/>
  <c r="M21"/>
  <c r="N21"/>
  <c r="C22"/>
  <c r="D22"/>
  <c r="E22"/>
  <c r="F22"/>
  <c r="G22"/>
  <c r="H22"/>
  <c r="I22"/>
  <c r="J22"/>
  <c r="K22"/>
  <c r="L22"/>
  <c r="M22"/>
  <c r="N22"/>
  <c r="C23"/>
  <c r="D23"/>
  <c r="E23"/>
  <c r="F23"/>
  <c r="G23"/>
  <c r="H23"/>
  <c r="I23"/>
  <c r="J23"/>
  <c r="K23"/>
  <c r="L23"/>
  <c r="M23"/>
  <c r="N23"/>
  <c r="C24"/>
  <c r="D24"/>
  <c r="E24"/>
  <c r="F24"/>
  <c r="G24"/>
  <c r="H24"/>
  <c r="I24"/>
  <c r="J24"/>
  <c r="K24"/>
  <c r="L24"/>
  <c r="M24"/>
  <c r="N24"/>
  <c r="C25"/>
  <c r="D25"/>
  <c r="E25"/>
  <c r="F25"/>
  <c r="G25"/>
  <c r="H25"/>
  <c r="I25"/>
  <c r="J25"/>
  <c r="K25"/>
  <c r="L25"/>
  <c r="M25"/>
  <c r="N25"/>
  <c r="C26"/>
  <c r="D26"/>
  <c r="E26"/>
  <c r="F26"/>
  <c r="G26"/>
  <c r="H26"/>
  <c r="I26"/>
  <c r="J26"/>
  <c r="K26"/>
  <c r="L26"/>
  <c r="M26"/>
  <c r="N26"/>
  <c r="C27"/>
  <c r="D27"/>
  <c r="E27"/>
  <c r="F27"/>
  <c r="G27"/>
  <c r="H27"/>
  <c r="I27"/>
  <c r="J27"/>
  <c r="K27"/>
  <c r="L27"/>
  <c r="M27"/>
  <c r="N27"/>
  <c r="C3"/>
  <c r="D3"/>
  <c r="E3"/>
  <c r="F3"/>
  <c r="G3"/>
  <c r="H3"/>
  <c r="I3"/>
  <c r="J3"/>
  <c r="K3"/>
  <c r="L3"/>
  <c r="M3"/>
  <c r="N3"/>
  <c r="C4"/>
  <c r="D4"/>
  <c r="E4"/>
  <c r="F4"/>
  <c r="G4"/>
  <c r="H4"/>
  <c r="I4"/>
  <c r="J4"/>
  <c r="K4"/>
  <c r="L4"/>
  <c r="M4"/>
  <c r="N4"/>
  <c r="C5"/>
  <c r="D5"/>
  <c r="E5"/>
  <c r="F5"/>
  <c r="G5"/>
  <c r="H5"/>
  <c r="I5"/>
  <c r="J5"/>
  <c r="K5"/>
  <c r="L5"/>
  <c r="M5"/>
  <c r="N5"/>
  <c r="C6"/>
  <c r="D6"/>
  <c r="E6"/>
  <c r="F6"/>
  <c r="G6"/>
  <c r="H6"/>
  <c r="I6"/>
  <c r="J6"/>
  <c r="K6"/>
  <c r="L6"/>
  <c r="M6"/>
  <c r="N6"/>
  <c r="C7"/>
  <c r="D7"/>
  <c r="E7"/>
  <c r="F7"/>
  <c r="G7"/>
  <c r="H7"/>
  <c r="I7"/>
  <c r="J7"/>
  <c r="K7"/>
  <c r="L7"/>
  <c r="M7"/>
  <c r="N7"/>
  <c r="C8"/>
  <c r="D8"/>
  <c r="E8"/>
  <c r="F8"/>
  <c r="G8"/>
  <c r="H8"/>
  <c r="I8"/>
  <c r="J8"/>
  <c r="K8"/>
  <c r="L8"/>
  <c r="M8"/>
  <c r="N8"/>
  <c r="C9"/>
  <c r="D9"/>
  <c r="E9"/>
  <c r="F9"/>
  <c r="G9"/>
  <c r="H9"/>
  <c r="I9"/>
  <c r="J9"/>
  <c r="K9"/>
  <c r="L9"/>
  <c r="M9"/>
  <c r="N9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2"/>
  <c r="D12"/>
  <c r="D13" s="1"/>
  <c r="E12"/>
  <c r="E13" s="1"/>
  <c r="F12"/>
  <c r="F13" s="1"/>
  <c r="G12"/>
  <c r="G13" s="1"/>
  <c r="H12"/>
  <c r="H13" s="1"/>
  <c r="I12"/>
  <c r="I13" s="1"/>
  <c r="J12"/>
  <c r="J13" s="1"/>
  <c r="K12"/>
  <c r="K13" s="1"/>
  <c r="L12"/>
  <c r="L13" s="1"/>
  <c r="M12"/>
  <c r="M13" s="1"/>
  <c r="N12"/>
  <c r="N13" s="1"/>
  <c r="G15"/>
  <c r="M28" l="1"/>
  <c r="I28"/>
  <c r="E28"/>
  <c r="L28"/>
  <c r="H28"/>
  <c r="D28"/>
  <c r="O12"/>
  <c r="O11"/>
  <c r="O10"/>
  <c r="O9"/>
  <c r="O8"/>
  <c r="O7"/>
  <c r="O6"/>
  <c r="O5"/>
  <c r="O4"/>
  <c r="O3"/>
  <c r="C13"/>
  <c r="O27"/>
  <c r="O26"/>
  <c r="O25"/>
  <c r="O24"/>
  <c r="O23"/>
  <c r="O22"/>
  <c r="O21"/>
  <c r="O20"/>
  <c r="O19"/>
  <c r="K28"/>
  <c r="G28"/>
  <c r="O18"/>
  <c r="C28"/>
  <c r="N28"/>
  <c r="J28"/>
  <c r="F28"/>
  <c r="O28" l="1"/>
  <c r="O13"/>
</calcChain>
</file>

<file path=xl/comments1.xml><?xml version="1.0" encoding="utf-8"?>
<comments xmlns="http://schemas.openxmlformats.org/spreadsheetml/2006/main">
  <authors>
    <author>0wner</author>
    <author>María Elena Fernández Long</author>
  </authors>
  <commentList>
    <comment ref="C2" authorId="0">
      <text>
        <r>
          <rPr>
            <sz val="10"/>
            <color indexed="81"/>
            <rFont val="Tahoma"/>
            <family val="2"/>
          </rPr>
          <t>Ingrese el nombre de la localidad</t>
        </r>
      </text>
    </comment>
    <comment ref="G4" authorId="1">
      <text>
        <r>
          <rPr>
            <sz val="10"/>
            <color indexed="81"/>
            <rFont val="Tahoma"/>
            <family val="2"/>
          </rPr>
          <t>Ingrese el valor de Kc</t>
        </r>
        <r>
          <rPr>
            <b/>
            <sz val="9"/>
            <color indexed="81"/>
            <rFont val="Tahoma"/>
            <family val="2"/>
          </rPr>
          <t xml:space="preserve">
Este dato es opcional</t>
        </r>
      </text>
    </comment>
    <comment ref="J8" authorId="1">
      <text>
        <r>
          <rPr>
            <sz val="10"/>
            <color indexed="81"/>
            <rFont val="Tahoma"/>
            <family val="2"/>
          </rPr>
          <t xml:space="preserve">Ingrese la capacidad de campo (CC) en mm
</t>
        </r>
      </text>
    </comment>
    <comment ref="J9" authorId="1">
      <text>
        <r>
          <rPr>
            <sz val="10"/>
            <color indexed="81"/>
            <rFont val="Tahoma"/>
            <family val="2"/>
          </rPr>
          <t>Ingrese el punto de marchitez (PM) en mm</t>
        </r>
      </text>
    </comment>
    <comment ref="J10" authorId="1">
      <text>
        <r>
          <rPr>
            <sz val="10"/>
            <color indexed="81"/>
            <rFont val="Tahoma"/>
            <family val="2"/>
          </rPr>
          <t xml:space="preserve">Ingrese el almacenaje inicial en mm
</t>
        </r>
        <r>
          <rPr>
            <sz val="6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(</t>
        </r>
        <r>
          <rPr>
            <sz val="9"/>
            <color indexed="81"/>
            <rFont val="Tahoma"/>
            <family val="2"/>
          </rPr>
          <t>Si no posee este dato, se sugiere ingresar con la mitad de la CC)</t>
        </r>
      </text>
    </comment>
  </commentList>
</comments>
</file>

<file path=xl/sharedStrings.xml><?xml version="1.0" encoding="utf-8"?>
<sst xmlns="http://schemas.openxmlformats.org/spreadsheetml/2006/main" count="313" uniqueCount="120">
  <si>
    <t>Año</t>
  </si>
  <si>
    <t>Mes</t>
  </si>
  <si>
    <t>Día</t>
  </si>
  <si>
    <t>PP</t>
  </si>
  <si>
    <t>Promedio</t>
  </si>
  <si>
    <t>BALANCE HIDROLOGICO OPERATIVO PARA EL AGRO (BHOA)</t>
  </si>
  <si>
    <t xml:space="preserve">LOCALIDAD: </t>
  </si>
  <si>
    <t>CC:</t>
  </si>
  <si>
    <t>AU:</t>
  </si>
  <si>
    <t>CCD:</t>
  </si>
  <si>
    <t>PM:</t>
  </si>
  <si>
    <t>ELD:</t>
  </si>
  <si>
    <t>ALM inicial:</t>
  </si>
  <si>
    <t>LD:</t>
  </si>
  <si>
    <t>AÑO</t>
  </si>
  <si>
    <t>MES</t>
  </si>
  <si>
    <t>DIA</t>
  </si>
  <si>
    <t>Kc</t>
  </si>
  <si>
    <t>DP</t>
  </si>
  <si>
    <t>alm1</t>
  </si>
  <si>
    <t>ALM</t>
  </si>
  <si>
    <r>
      <rPr>
        <sz val="8"/>
        <rFont val="Symbol"/>
        <family val="1"/>
        <charset val="2"/>
      </rPr>
      <t>D</t>
    </r>
    <r>
      <rPr>
        <sz val="8"/>
        <rFont val="Calibri"/>
        <family val="2"/>
        <scheme val="minor"/>
      </rPr>
      <t>alm</t>
    </r>
  </si>
  <si>
    <t>DEF</t>
  </si>
  <si>
    <t>EXC</t>
  </si>
  <si>
    <t>SH</t>
  </si>
  <si>
    <t>AU</t>
  </si>
  <si>
    <t>Alm+Exc</t>
  </si>
  <si>
    <t>ETP</t>
  </si>
  <si>
    <t>CC</t>
  </si>
  <si>
    <t>PM</t>
  </si>
  <si>
    <t>UNIVERSIDAD DE BUENOS AIRES. FACULTAD DE AGRONOMÍA</t>
  </si>
  <si>
    <t>(Versión para docencia)</t>
  </si>
  <si>
    <t>Cátedra de Climatología y Fenología Agrícolas</t>
  </si>
  <si>
    <t>Universidad de Buenos Aires. Facultad de Agronomía (FAUBA)</t>
  </si>
  <si>
    <t>Departamento de Recursos Naturales y Ambiente</t>
  </si>
  <si>
    <t>Balance Hidrológico Operativo para el Agro (BHOA)</t>
  </si>
  <si>
    <t>Versión estudiantil (2016)</t>
  </si>
  <si>
    <t>María Elena Fernández Long, Rafael Hurtado y Liliana Spescha</t>
  </si>
  <si>
    <t>Nombre</t>
  </si>
  <si>
    <t>Pergamino</t>
  </si>
  <si>
    <t xml:space="preserve">PP (mm) </t>
  </si>
  <si>
    <t>ETP (mm)</t>
  </si>
  <si>
    <t>Capacidad de campo (mm):</t>
  </si>
  <si>
    <t>Punto de marchitez (mm):</t>
  </si>
  <si>
    <t>Almacenaje inicial (mm):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</si>
  <si>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</si>
  <si>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</si>
  <si>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</si>
  <si>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</si>
  <si>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</si>
  <si>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</si>
  <si>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</si>
  <si>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</si>
  <si>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</si>
  <si>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</si>
  <si>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</si>
  <si>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</si>
  <si>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Anual</t>
  </si>
  <si>
    <t>Máximo de PP diaria observada</t>
  </si>
  <si>
    <t>Máximo de ETP diaria observada</t>
  </si>
  <si>
    <t>ETc</t>
  </si>
  <si>
    <t>ALM+EXC</t>
  </si>
  <si>
    <t>ISHi</t>
  </si>
  <si>
    <t>Máximo de ALM+EXC diario estimado</t>
  </si>
  <si>
    <t xml:space="preserve"> Cátedra de Climatología y Fenología Agrícolas.</t>
  </si>
  <si>
    <t>María Elena Fernández Long, Rafael Hurtado y Liliana Spescha (2016)</t>
  </si>
  <si>
    <t>Descripción</t>
  </si>
  <si>
    <t>Se presentan los valores medios mensuales de PP y ETP</t>
  </si>
  <si>
    <t>ACRÓNIMOS</t>
  </si>
  <si>
    <t>Precipitación</t>
  </si>
  <si>
    <t>Evapotranspiración Potencial</t>
  </si>
  <si>
    <t>ETR</t>
  </si>
  <si>
    <t>Evapotranspiración Real</t>
  </si>
  <si>
    <t>Capacidad de Campo</t>
  </si>
  <si>
    <t>Almacenaje de agua del suelo</t>
  </si>
  <si>
    <t>Coeficiente de cultivo</t>
  </si>
  <si>
    <t>Evapotranspiración del cultivo</t>
  </si>
  <si>
    <t>Déficit Potencial</t>
  </si>
  <si>
    <t>Punto de Marchitez permanente</t>
  </si>
  <si>
    <t>Déficit</t>
  </si>
  <si>
    <t>Excesos</t>
  </si>
  <si>
    <t>Situación Hídirca</t>
  </si>
  <si>
    <t>Agua útil</t>
  </si>
  <si>
    <t>Almacenajes más excesos</t>
  </si>
  <si>
    <t>Gráfico de la marcha anual de la PP y la ETP</t>
  </si>
  <si>
    <t>Se presentan los valores medios mensuales de ALM+EXC</t>
  </si>
  <si>
    <t>Gráfico de la marcha anual de ALM+EXC</t>
  </si>
  <si>
    <t>Ingresar en esta hoja los datos necesarios para el cálculo: PP, ETP, CC, PM, ALM inicial y Kc (opcional)</t>
  </si>
  <si>
    <t>Todos los resultados del modelo se encuentran en esta hoja.</t>
  </si>
  <si>
    <t>http://ri.agro.uba.ar/files/download/revista/agronomiayambiente/2012fernandezlong.pdf</t>
  </si>
  <si>
    <t xml:space="preserve">  Datos</t>
  </si>
  <si>
    <t xml:space="preserve">  BHOA</t>
  </si>
  <si>
    <r>
      <rPr>
        <b/>
        <sz val="12"/>
        <color theme="1"/>
        <rFont val="Calibri"/>
        <family val="2"/>
        <scheme val="minor"/>
      </rPr>
      <t xml:space="preserve">  </t>
    </r>
    <r>
      <rPr>
        <b/>
        <u/>
        <sz val="12"/>
        <color theme="1"/>
        <rFont val="Calibri"/>
        <family val="2"/>
        <scheme val="minor"/>
      </rPr>
      <t>Hojas:</t>
    </r>
  </si>
  <si>
    <t xml:space="preserve">  Estadistica de datos</t>
  </si>
  <si>
    <t xml:space="preserve">  Graf PP y ETP</t>
  </si>
  <si>
    <t xml:space="preserve">  Estadística del BHOA</t>
  </si>
  <si>
    <t xml:space="preserve">  Graf ALM+EXC</t>
  </si>
  <si>
    <t xml:space="preserve">  Para más información del modelo ver: </t>
  </si>
  <si>
    <t xml:space="preserve">  Acrónimos</t>
  </si>
  <si>
    <t>Acrónimos utilizados en las distintas hojas</t>
  </si>
  <si>
    <t>FECHA</t>
  </si>
  <si>
    <t>OCT</t>
  </si>
  <si>
    <t>NOV</t>
  </si>
  <si>
    <t>FEB</t>
  </si>
  <si>
    <t>MAR</t>
  </si>
  <si>
    <t>JUN</t>
  </si>
  <si>
    <t>JUL</t>
  </si>
  <si>
    <t>SEP</t>
  </si>
  <si>
    <t>DIC</t>
  </si>
  <si>
    <t>ENE</t>
  </si>
  <si>
    <t>/</t>
  </si>
  <si>
    <t>Ingrese el año de comienzo de la campaña que quiere graficar</t>
  </si>
  <si>
    <t>CULTIVOS DE VERANO</t>
  </si>
  <si>
    <t>CULTIVOS DE INVIERNO</t>
  </si>
  <si>
    <t>AGO</t>
  </si>
  <si>
    <t>¡ OJO el modelo NO acepta datos faltantes !</t>
  </si>
  <si>
    <t xml:space="preserve">  Graficos </t>
  </si>
  <si>
    <t>Grafica el agua del suelo durante las campañas de los cultivos de verano e invierno que desee</t>
  </si>
  <si>
    <t>Campaña Gruesa</t>
  </si>
  <si>
    <t>Campaña fina</t>
  </si>
</sst>
</file>

<file path=xl/styles.xml><?xml version="1.0" encoding="utf-8"?>
<styleSheet xmlns="http://schemas.openxmlformats.org/spreadsheetml/2006/main">
  <numFmts count="2">
    <numFmt numFmtId="164" formatCode="0.0"/>
    <numFmt numFmtId="165" formatCode="General_)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Symbol"/>
      <family val="1"/>
      <charset val="2"/>
    </font>
    <font>
      <sz val="8"/>
      <color indexed="8"/>
      <name val="Arial"/>
      <family val="2"/>
    </font>
    <font>
      <sz val="20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indexed="81"/>
      <name val="Tahoma"/>
      <family val="2"/>
    </font>
    <font>
      <sz val="28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indexed="81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42" fillId="0" borderId="0" applyNumberFormat="0" applyFill="0" applyBorder="0" applyAlignment="0" applyProtection="0"/>
  </cellStyleXfs>
  <cellXfs count="240">
    <xf numFmtId="0" fontId="0" fillId="0" borderId="0" xfId="0"/>
    <xf numFmtId="0" fontId="0" fillId="0" borderId="0" xfId="0" applyAlignment="1">
      <alignment horizontal="center"/>
    </xf>
    <xf numFmtId="0" fontId="16" fillId="36" borderId="25" xfId="0" applyFont="1" applyFill="1" applyBorder="1" applyAlignment="1">
      <alignment horizontal="center"/>
    </xf>
    <xf numFmtId="1" fontId="16" fillId="37" borderId="16" xfId="0" applyNumberFormat="1" applyFont="1" applyFill="1" applyBorder="1" applyAlignment="1">
      <alignment horizontal="center"/>
    </xf>
    <xf numFmtId="1" fontId="25" fillId="37" borderId="25" xfId="0" applyNumberFormat="1" applyFont="1" applyFill="1" applyBorder="1" applyAlignment="1">
      <alignment horizontal="center"/>
    </xf>
    <xf numFmtId="0" fontId="16" fillId="36" borderId="26" xfId="0" applyFont="1" applyFill="1" applyBorder="1" applyAlignment="1">
      <alignment horizontal="center"/>
    </xf>
    <xf numFmtId="1" fontId="25" fillId="37" borderId="26" xfId="0" applyNumberFormat="1" applyFont="1" applyFill="1" applyBorder="1" applyAlignment="1">
      <alignment horizontal="center"/>
    </xf>
    <xf numFmtId="0" fontId="18" fillId="36" borderId="27" xfId="0" applyFont="1" applyFill="1" applyBorder="1" applyAlignment="1">
      <alignment horizontal="center"/>
    </xf>
    <xf numFmtId="164" fontId="25" fillId="37" borderId="27" xfId="0" applyNumberFormat="1" applyFont="1" applyFill="1" applyBorder="1" applyAlignment="1">
      <alignment horizontal="center"/>
    </xf>
    <xf numFmtId="1" fontId="22" fillId="0" borderId="0" xfId="0" applyNumberFormat="1" applyFont="1" applyAlignment="1" applyProtection="1">
      <alignment horizontal="center"/>
      <protection hidden="1"/>
    </xf>
    <xf numFmtId="0" fontId="21" fillId="37" borderId="33" xfId="0" applyFont="1" applyFill="1" applyBorder="1" applyAlignment="1" applyProtection="1">
      <alignment horizontal="center"/>
      <protection hidden="1"/>
    </xf>
    <xf numFmtId="0" fontId="26" fillId="0" borderId="0" xfId="0" applyFont="1"/>
    <xf numFmtId="0" fontId="0" fillId="39" borderId="0" xfId="0" applyFill="1" applyAlignment="1">
      <alignment horizontal="center"/>
    </xf>
    <xf numFmtId="0" fontId="0" fillId="39" borderId="0" xfId="0" applyFill="1" applyProtection="1">
      <protection hidden="1"/>
    </xf>
    <xf numFmtId="0" fontId="0" fillId="39" borderId="0" xfId="0" applyFill="1" applyAlignment="1" applyProtection="1">
      <alignment horizontal="center"/>
      <protection hidden="1"/>
    </xf>
    <xf numFmtId="0" fontId="16" fillId="39" borderId="0" xfId="0" applyFont="1" applyFill="1" applyAlignment="1" applyProtection="1">
      <alignment horizontal="center"/>
      <protection hidden="1"/>
    </xf>
    <xf numFmtId="0" fontId="22" fillId="39" borderId="0" xfId="0" applyFont="1" applyFill="1" applyAlignment="1" applyProtection="1">
      <alignment horizontal="center"/>
      <protection hidden="1"/>
    </xf>
    <xf numFmtId="0" fontId="0" fillId="39" borderId="0" xfId="0" applyFill="1"/>
    <xf numFmtId="0" fontId="0" fillId="39" borderId="12" xfId="0" applyFill="1" applyBorder="1"/>
    <xf numFmtId="0" fontId="0" fillId="39" borderId="10" xfId="0" applyFill="1" applyBorder="1"/>
    <xf numFmtId="0" fontId="0" fillId="39" borderId="14" xfId="0" applyFill="1" applyBorder="1"/>
    <xf numFmtId="0" fontId="0" fillId="39" borderId="0" xfId="0" applyFill="1" applyBorder="1"/>
    <xf numFmtId="0" fontId="0" fillId="39" borderId="11" xfId="0" applyFill="1" applyBorder="1"/>
    <xf numFmtId="0" fontId="0" fillId="39" borderId="15" xfId="0" applyFill="1" applyBorder="1"/>
    <xf numFmtId="0" fontId="0" fillId="39" borderId="34" xfId="0" applyFill="1" applyBorder="1"/>
    <xf numFmtId="0" fontId="0" fillId="39" borderId="35" xfId="0" applyFill="1" applyBorder="1"/>
    <xf numFmtId="0" fontId="0" fillId="39" borderId="17" xfId="0" applyFill="1" applyBorder="1" applyAlignment="1">
      <alignment horizontal="center"/>
    </xf>
    <xf numFmtId="0" fontId="0" fillId="39" borderId="33" xfId="0" applyFill="1" applyBorder="1" applyAlignment="1">
      <alignment horizontal="center"/>
    </xf>
    <xf numFmtId="0" fontId="0" fillId="39" borderId="18" xfId="0" applyFill="1" applyBorder="1" applyAlignment="1">
      <alignment horizontal="center"/>
    </xf>
    <xf numFmtId="1" fontId="28" fillId="39" borderId="0" xfId="0" applyNumberFormat="1" applyFont="1" applyFill="1" applyBorder="1" applyAlignment="1" applyProtection="1">
      <alignment horizontal="center"/>
      <protection hidden="1"/>
    </xf>
    <xf numFmtId="164" fontId="23" fillId="39" borderId="0" xfId="0" applyNumberFormat="1" applyFont="1" applyFill="1" applyBorder="1" applyAlignment="1" applyProtection="1">
      <alignment horizontal="center"/>
      <protection hidden="1"/>
    </xf>
    <xf numFmtId="1" fontId="28" fillId="39" borderId="30" xfId="0" applyNumberFormat="1" applyFont="1" applyFill="1" applyBorder="1" applyAlignment="1" applyProtection="1">
      <alignment horizontal="center"/>
      <protection hidden="1"/>
    </xf>
    <xf numFmtId="164" fontId="23" fillId="39" borderId="30" xfId="0" applyNumberFormat="1" applyFont="1" applyFill="1" applyBorder="1" applyAlignment="1" applyProtection="1">
      <alignment horizontal="center"/>
      <protection hidden="1"/>
    </xf>
    <xf numFmtId="0" fontId="17" fillId="40" borderId="12" xfId="0" applyFont="1" applyFill="1" applyBorder="1" applyAlignment="1" applyProtection="1">
      <alignment horizontal="center"/>
      <protection hidden="1"/>
    </xf>
    <xf numFmtId="0" fontId="17" fillId="40" borderId="13" xfId="0" applyFont="1" applyFill="1" applyBorder="1" applyAlignment="1" applyProtection="1">
      <alignment horizontal="center"/>
      <protection hidden="1"/>
    </xf>
    <xf numFmtId="0" fontId="17" fillId="40" borderId="13" xfId="0" applyFont="1" applyFill="1" applyBorder="1" applyAlignment="1" applyProtection="1">
      <protection hidden="1"/>
    </xf>
    <xf numFmtId="0" fontId="17" fillId="40" borderId="10" xfId="0" applyFont="1" applyFill="1" applyBorder="1" applyAlignment="1" applyProtection="1">
      <alignment horizontal="center"/>
      <protection hidden="1"/>
    </xf>
    <xf numFmtId="0" fontId="31" fillId="39" borderId="0" xfId="0" applyFont="1" applyFill="1"/>
    <xf numFmtId="0" fontId="40" fillId="39" borderId="23" xfId="0" applyFont="1" applyFill="1" applyBorder="1"/>
    <xf numFmtId="0" fontId="0" fillId="39" borderId="31" xfId="0" applyFill="1" applyBorder="1"/>
    <xf numFmtId="0" fontId="40" fillId="39" borderId="31" xfId="0" applyFont="1" applyFill="1" applyBorder="1"/>
    <xf numFmtId="0" fontId="0" fillId="39" borderId="28" xfId="0" applyFill="1" applyBorder="1"/>
    <xf numFmtId="0" fontId="0" fillId="39" borderId="22" xfId="0" applyFill="1" applyBorder="1"/>
    <xf numFmtId="0" fontId="41" fillId="39" borderId="0" xfId="0" applyFont="1" applyFill="1" applyBorder="1"/>
    <xf numFmtId="0" fontId="0" fillId="39" borderId="32" xfId="0" applyFill="1" applyBorder="1"/>
    <xf numFmtId="0" fontId="42" fillId="39" borderId="0" xfId="42" applyFill="1" applyBorder="1"/>
    <xf numFmtId="0" fontId="0" fillId="39" borderId="24" xfId="0" applyFill="1" applyBorder="1"/>
    <xf numFmtId="0" fontId="0" fillId="39" borderId="30" xfId="0" applyFill="1" applyBorder="1"/>
    <xf numFmtId="0" fontId="0" fillId="39" borderId="29" xfId="0" applyFill="1" applyBorder="1"/>
    <xf numFmtId="14" fontId="0" fillId="39" borderId="0" xfId="0" applyNumberFormat="1" applyFill="1" applyAlignment="1" applyProtection="1">
      <alignment horizontal="center"/>
      <protection hidden="1"/>
    </xf>
    <xf numFmtId="0" fontId="14" fillId="39" borderId="0" xfId="0" applyFont="1" applyFill="1" applyBorder="1"/>
    <xf numFmtId="0" fontId="34" fillId="43" borderId="16" xfId="0" applyFont="1" applyFill="1" applyBorder="1" applyAlignment="1" applyProtection="1">
      <alignment horizontal="center"/>
      <protection hidden="1"/>
    </xf>
    <xf numFmtId="0" fontId="0" fillId="39" borderId="17" xfId="0" applyFill="1" applyBorder="1" applyAlignment="1" applyProtection="1">
      <alignment horizontal="center"/>
      <protection hidden="1"/>
    </xf>
    <xf numFmtId="0" fontId="0" fillId="39" borderId="33" xfId="0" applyFill="1" applyBorder="1" applyAlignment="1" applyProtection="1">
      <alignment horizontal="center"/>
      <protection hidden="1"/>
    </xf>
    <xf numFmtId="0" fontId="0" fillId="39" borderId="16" xfId="0" applyFill="1" applyBorder="1" applyAlignment="1" applyProtection="1">
      <alignment horizontal="center"/>
      <protection hidden="1"/>
    </xf>
    <xf numFmtId="0" fontId="0" fillId="39" borderId="26" xfId="0" applyFill="1" applyBorder="1" applyAlignment="1" applyProtection="1">
      <alignment horizontal="center"/>
      <protection hidden="1"/>
    </xf>
    <xf numFmtId="164" fontId="0" fillId="39" borderId="23" xfId="0" applyNumberFormat="1" applyFill="1" applyBorder="1" applyProtection="1">
      <protection hidden="1"/>
    </xf>
    <xf numFmtId="164" fontId="0" fillId="39" borderId="31" xfId="0" applyNumberFormat="1" applyFill="1" applyBorder="1" applyProtection="1">
      <protection hidden="1"/>
    </xf>
    <xf numFmtId="164" fontId="0" fillId="39" borderId="28" xfId="0" applyNumberFormat="1" applyFill="1" applyBorder="1" applyProtection="1">
      <protection hidden="1"/>
    </xf>
    <xf numFmtId="164" fontId="16" fillId="39" borderId="25" xfId="0" applyNumberFormat="1" applyFont="1" applyFill="1" applyBorder="1" applyAlignment="1" applyProtection="1">
      <alignment horizontal="center"/>
      <protection hidden="1"/>
    </xf>
    <xf numFmtId="164" fontId="0" fillId="39" borderId="22" xfId="0" applyNumberFormat="1" applyFill="1" applyBorder="1" applyProtection="1">
      <protection hidden="1"/>
    </xf>
    <xf numFmtId="164" fontId="0" fillId="39" borderId="0" xfId="0" applyNumberFormat="1" applyFill="1" applyBorder="1" applyProtection="1">
      <protection hidden="1"/>
    </xf>
    <xf numFmtId="164" fontId="0" fillId="39" borderId="32" xfId="0" applyNumberFormat="1" applyFill="1" applyBorder="1" applyProtection="1">
      <protection hidden="1"/>
    </xf>
    <xf numFmtId="164" fontId="16" fillId="39" borderId="26" xfId="0" applyNumberFormat="1" applyFont="1" applyFill="1" applyBorder="1" applyAlignment="1" applyProtection="1">
      <alignment horizontal="center"/>
      <protection hidden="1"/>
    </xf>
    <xf numFmtId="164" fontId="0" fillId="39" borderId="24" xfId="0" applyNumberFormat="1" applyFill="1" applyBorder="1" applyProtection="1">
      <protection hidden="1"/>
    </xf>
    <xf numFmtId="164" fontId="0" fillId="39" borderId="30" xfId="0" applyNumberFormat="1" applyFill="1" applyBorder="1" applyProtection="1">
      <protection hidden="1"/>
    </xf>
    <xf numFmtId="164" fontId="0" fillId="39" borderId="29" xfId="0" applyNumberFormat="1" applyFill="1" applyBorder="1" applyProtection="1">
      <protection hidden="1"/>
    </xf>
    <xf numFmtId="164" fontId="16" fillId="39" borderId="27" xfId="0" applyNumberFormat="1" applyFont="1" applyFill="1" applyBorder="1" applyAlignment="1" applyProtection="1">
      <alignment horizontal="center"/>
      <protection hidden="1"/>
    </xf>
    <xf numFmtId="164" fontId="0" fillId="39" borderId="17" xfId="0" applyNumberFormat="1" applyFill="1" applyBorder="1" applyProtection="1">
      <protection hidden="1"/>
    </xf>
    <xf numFmtId="164" fontId="0" fillId="39" borderId="33" xfId="0" applyNumberFormat="1" applyFill="1" applyBorder="1" applyProtection="1">
      <protection hidden="1"/>
    </xf>
    <xf numFmtId="164" fontId="0" fillId="39" borderId="18" xfId="0" applyNumberFormat="1" applyFill="1" applyBorder="1" applyProtection="1">
      <protection hidden="1"/>
    </xf>
    <xf numFmtId="164" fontId="16" fillId="44" borderId="16" xfId="0" applyNumberFormat="1" applyFont="1" applyFill="1" applyBorder="1" applyAlignment="1" applyProtection="1">
      <alignment horizontal="center"/>
      <protection hidden="1"/>
    </xf>
    <xf numFmtId="164" fontId="0" fillId="44" borderId="16" xfId="0" applyNumberFormat="1" applyFill="1" applyBorder="1" applyAlignment="1" applyProtection="1">
      <alignment horizontal="center"/>
      <protection hidden="1"/>
    </xf>
    <xf numFmtId="164" fontId="0" fillId="39" borderId="0" xfId="0" applyNumberFormat="1" applyFill="1" applyBorder="1" applyAlignment="1" applyProtection="1">
      <alignment horizontal="center"/>
      <protection hidden="1"/>
    </xf>
    <xf numFmtId="0" fontId="37" fillId="41" borderId="16" xfId="0" applyFont="1" applyFill="1" applyBorder="1" applyAlignment="1" applyProtection="1">
      <alignment horizontal="center"/>
      <protection hidden="1"/>
    </xf>
    <xf numFmtId="2" fontId="0" fillId="39" borderId="23" xfId="0" applyNumberFormat="1" applyFill="1" applyBorder="1" applyAlignment="1" applyProtection="1">
      <alignment horizontal="center"/>
      <protection hidden="1"/>
    </xf>
    <xf numFmtId="2" fontId="0" fillId="39" borderId="31" xfId="0" applyNumberFormat="1" applyFill="1" applyBorder="1" applyAlignment="1" applyProtection="1">
      <alignment horizontal="center"/>
      <protection hidden="1"/>
    </xf>
    <xf numFmtId="2" fontId="0" fillId="39" borderId="28" xfId="0" applyNumberFormat="1" applyFill="1" applyBorder="1" applyAlignment="1" applyProtection="1">
      <alignment horizontal="center"/>
      <protection hidden="1"/>
    </xf>
    <xf numFmtId="2" fontId="16" fillId="39" borderId="25" xfId="0" applyNumberFormat="1" applyFont="1" applyFill="1" applyBorder="1" applyAlignment="1" applyProtection="1">
      <alignment horizontal="center"/>
      <protection hidden="1"/>
    </xf>
    <xf numFmtId="2" fontId="0" fillId="39" borderId="22" xfId="0" applyNumberFormat="1" applyFill="1" applyBorder="1" applyAlignment="1" applyProtection="1">
      <alignment horizontal="center"/>
      <protection hidden="1"/>
    </xf>
    <xf numFmtId="2" fontId="0" fillId="39" borderId="0" xfId="0" applyNumberFormat="1" applyFill="1" applyBorder="1" applyAlignment="1" applyProtection="1">
      <alignment horizontal="center"/>
      <protection hidden="1"/>
    </xf>
    <xf numFmtId="2" fontId="0" fillId="39" borderId="32" xfId="0" applyNumberFormat="1" applyFill="1" applyBorder="1" applyAlignment="1" applyProtection="1">
      <alignment horizontal="center"/>
      <protection hidden="1"/>
    </xf>
    <xf numFmtId="2" fontId="16" fillId="39" borderId="26" xfId="0" applyNumberFormat="1" applyFont="1" applyFill="1" applyBorder="1" applyAlignment="1" applyProtection="1">
      <alignment horizontal="center"/>
      <protection hidden="1"/>
    </xf>
    <xf numFmtId="2" fontId="0" fillId="39" borderId="24" xfId="0" applyNumberFormat="1" applyFill="1" applyBorder="1" applyAlignment="1" applyProtection="1">
      <alignment horizontal="center"/>
      <protection hidden="1"/>
    </xf>
    <xf numFmtId="2" fontId="0" fillId="39" borderId="30" xfId="0" applyNumberFormat="1" applyFill="1" applyBorder="1" applyAlignment="1" applyProtection="1">
      <alignment horizontal="center"/>
      <protection hidden="1"/>
    </xf>
    <xf numFmtId="2" fontId="0" fillId="39" borderId="29" xfId="0" applyNumberFormat="1" applyFill="1" applyBorder="1" applyAlignment="1" applyProtection="1">
      <alignment horizontal="center"/>
      <protection hidden="1"/>
    </xf>
    <xf numFmtId="2" fontId="16" fillId="39" borderId="27" xfId="0" applyNumberFormat="1" applyFont="1" applyFill="1" applyBorder="1" applyAlignment="1" applyProtection="1">
      <alignment horizontal="center"/>
      <protection hidden="1"/>
    </xf>
    <xf numFmtId="2" fontId="0" fillId="39" borderId="17" xfId="0" applyNumberFormat="1" applyFill="1" applyBorder="1" applyAlignment="1" applyProtection="1">
      <alignment horizontal="center"/>
      <protection hidden="1"/>
    </xf>
    <xf numFmtId="2" fontId="0" fillId="39" borderId="33" xfId="0" applyNumberFormat="1" applyFill="1" applyBorder="1" applyAlignment="1" applyProtection="1">
      <alignment horizontal="center"/>
      <protection hidden="1"/>
    </xf>
    <xf numFmtId="2" fontId="0" fillId="39" borderId="18" xfId="0" applyNumberFormat="1" applyFill="1" applyBorder="1" applyAlignment="1" applyProtection="1">
      <alignment horizontal="center"/>
      <protection hidden="1"/>
    </xf>
    <xf numFmtId="2" fontId="16" fillId="45" borderId="16" xfId="0" applyNumberFormat="1" applyFont="1" applyFill="1" applyBorder="1" applyAlignment="1" applyProtection="1">
      <alignment horizontal="center"/>
      <protection hidden="1"/>
    </xf>
    <xf numFmtId="0" fontId="0" fillId="39" borderId="18" xfId="0" applyFill="1" applyBorder="1" applyAlignment="1" applyProtection="1">
      <alignment horizontal="center"/>
      <protection hidden="1"/>
    </xf>
    <xf numFmtId="1" fontId="0" fillId="39" borderId="23" xfId="0" applyNumberFormat="1" applyFill="1" applyBorder="1" applyProtection="1">
      <protection hidden="1"/>
    </xf>
    <xf numFmtId="1" fontId="0" fillId="39" borderId="31" xfId="0" applyNumberFormat="1" applyFill="1" applyBorder="1" applyProtection="1">
      <protection hidden="1"/>
    </xf>
    <xf numFmtId="1" fontId="0" fillId="39" borderId="28" xfId="0" applyNumberFormat="1" applyFill="1" applyBorder="1" applyProtection="1">
      <protection hidden="1"/>
    </xf>
    <xf numFmtId="1" fontId="0" fillId="39" borderId="22" xfId="0" applyNumberFormat="1" applyFill="1" applyBorder="1" applyProtection="1">
      <protection hidden="1"/>
    </xf>
    <xf numFmtId="1" fontId="0" fillId="39" borderId="0" xfId="0" applyNumberFormat="1" applyFill="1" applyBorder="1" applyProtection="1">
      <protection hidden="1"/>
    </xf>
    <xf numFmtId="1" fontId="0" fillId="39" borderId="32" xfId="0" applyNumberFormat="1" applyFill="1" applyBorder="1" applyProtection="1">
      <protection hidden="1"/>
    </xf>
    <xf numFmtId="1" fontId="0" fillId="39" borderId="24" xfId="0" applyNumberFormat="1" applyFill="1" applyBorder="1" applyProtection="1">
      <protection hidden="1"/>
    </xf>
    <xf numFmtId="1" fontId="0" fillId="39" borderId="30" xfId="0" applyNumberFormat="1" applyFill="1" applyBorder="1" applyProtection="1">
      <protection hidden="1"/>
    </xf>
    <xf numFmtId="1" fontId="0" fillId="39" borderId="29" xfId="0" applyNumberForma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34" fillId="34" borderId="16" xfId="0" applyFont="1" applyFill="1" applyBorder="1" applyAlignment="1" applyProtection="1">
      <alignment horizontal="center"/>
      <protection hidden="1"/>
    </xf>
    <xf numFmtId="164" fontId="16" fillId="33" borderId="16" xfId="0" applyNumberFormat="1" applyFont="1" applyFill="1" applyBorder="1" applyAlignment="1" applyProtection="1">
      <alignment horizontal="center"/>
      <protection hidden="1"/>
    </xf>
    <xf numFmtId="164" fontId="0" fillId="33" borderId="16" xfId="0" applyNumberFormat="1" applyFill="1" applyBorder="1" applyAlignment="1" applyProtection="1">
      <alignment horizontal="center"/>
      <protection hidden="1"/>
    </xf>
    <xf numFmtId="0" fontId="34" fillId="35" borderId="16" xfId="0" applyFont="1" applyFill="1" applyBorder="1" applyAlignment="1" applyProtection="1">
      <alignment horizontal="center"/>
      <protection hidden="1"/>
    </xf>
    <xf numFmtId="0" fontId="43" fillId="36" borderId="16" xfId="0" applyFont="1" applyFill="1" applyBorder="1" applyAlignment="1" applyProtection="1">
      <alignment horizontal="center" vertical="center"/>
      <protection locked="0"/>
    </xf>
    <xf numFmtId="0" fontId="0" fillId="39" borderId="0" xfId="0" applyFont="1" applyFill="1" applyAlignment="1" applyProtection="1">
      <alignment vertical="top"/>
      <protection hidden="1"/>
    </xf>
    <xf numFmtId="0" fontId="24" fillId="39" borderId="0" xfId="0" applyFont="1" applyFill="1" applyProtection="1">
      <protection hidden="1"/>
    </xf>
    <xf numFmtId="0" fontId="24" fillId="39" borderId="0" xfId="0" applyFont="1" applyFill="1" applyAlignment="1" applyProtection="1">
      <alignment horizontal="right" vertical="center"/>
      <protection hidden="1"/>
    </xf>
    <xf numFmtId="0" fontId="0" fillId="39" borderId="0" xfId="0" applyFill="1" applyAlignment="1" applyProtection="1">
      <alignment vertical="center"/>
      <protection hidden="1"/>
    </xf>
    <xf numFmtId="0" fontId="24" fillId="39" borderId="0" xfId="0" applyFont="1" applyFill="1" applyAlignment="1" applyProtection="1">
      <alignment horizontal="left" vertical="center"/>
      <protection hidden="1"/>
    </xf>
    <xf numFmtId="0" fontId="0" fillId="39" borderId="0" xfId="0" applyFill="1" applyAlignment="1" applyProtection="1">
      <protection hidden="1"/>
    </xf>
    <xf numFmtId="0" fontId="24" fillId="39" borderId="0" xfId="0" applyFont="1" applyFill="1" applyAlignment="1" applyProtection="1">
      <alignment horizontal="center"/>
      <protection hidden="1"/>
    </xf>
    <xf numFmtId="0" fontId="24" fillId="39" borderId="0" xfId="0" applyFont="1" applyFill="1" applyAlignment="1" applyProtection="1">
      <alignment horizontal="right"/>
      <protection hidden="1"/>
    </xf>
    <xf numFmtId="0" fontId="24" fillId="39" borderId="0" xfId="0" applyFont="1" applyFill="1" applyAlignment="1" applyProtection="1">
      <alignment horizontal="left"/>
      <protection hidden="1"/>
    </xf>
    <xf numFmtId="0" fontId="0" fillId="47" borderId="17" xfId="0" applyFill="1" applyBorder="1" applyAlignment="1" applyProtection="1">
      <alignment horizontal="center"/>
      <protection hidden="1"/>
    </xf>
    <xf numFmtId="0" fontId="0" fillId="47" borderId="33" xfId="0" applyFill="1" applyBorder="1" applyAlignment="1" applyProtection="1">
      <alignment horizontal="center"/>
      <protection hidden="1"/>
    </xf>
    <xf numFmtId="0" fontId="0" fillId="47" borderId="18" xfId="0" applyFill="1" applyBorder="1" applyAlignment="1" applyProtection="1">
      <alignment horizontal="center"/>
      <protection hidden="1"/>
    </xf>
    <xf numFmtId="0" fontId="0" fillId="36" borderId="22" xfId="0" applyFill="1" applyBorder="1" applyAlignment="1" applyProtection="1">
      <alignment horizontal="center"/>
      <protection hidden="1"/>
    </xf>
    <xf numFmtId="0" fontId="0" fillId="36" borderId="32" xfId="0" applyFill="1" applyBorder="1" applyAlignment="1" applyProtection="1">
      <alignment horizontal="center"/>
      <protection hidden="1"/>
    </xf>
    <xf numFmtId="14" fontId="0" fillId="39" borderId="26" xfId="0" applyNumberFormat="1" applyFill="1" applyBorder="1" applyProtection="1">
      <protection hidden="1"/>
    </xf>
    <xf numFmtId="164" fontId="0" fillId="46" borderId="0" xfId="0" applyNumberFormat="1" applyFill="1" applyBorder="1" applyAlignment="1" applyProtection="1">
      <alignment horizontal="center"/>
      <protection hidden="1"/>
    </xf>
    <xf numFmtId="0" fontId="0" fillId="46" borderId="0" xfId="0" applyFill="1" applyBorder="1" applyAlignment="1" applyProtection="1">
      <alignment horizontal="center"/>
      <protection hidden="1"/>
    </xf>
    <xf numFmtId="0" fontId="0" fillId="46" borderId="32" xfId="0" applyFill="1" applyBorder="1" applyAlignment="1" applyProtection="1">
      <alignment horizontal="center"/>
      <protection hidden="1"/>
    </xf>
    <xf numFmtId="0" fontId="0" fillId="36" borderId="0" xfId="0" applyFill="1" applyBorder="1" applyAlignment="1" applyProtection="1">
      <alignment horizontal="center"/>
      <protection hidden="1"/>
    </xf>
    <xf numFmtId="164" fontId="0" fillId="46" borderId="32" xfId="0" applyNumberFormat="1" applyFill="1" applyBorder="1" applyAlignment="1" applyProtection="1">
      <alignment horizontal="center"/>
      <protection hidden="1"/>
    </xf>
    <xf numFmtId="0" fontId="24" fillId="39" borderId="0" xfId="0" applyFont="1" applyFill="1" applyAlignment="1" applyProtection="1">
      <protection hidden="1"/>
    </xf>
    <xf numFmtId="0" fontId="0" fillId="36" borderId="24" xfId="0" applyFill="1" applyBorder="1" applyAlignment="1" applyProtection="1">
      <alignment horizontal="center"/>
      <protection hidden="1"/>
    </xf>
    <xf numFmtId="0" fontId="0" fillId="36" borderId="29" xfId="0" applyFill="1" applyBorder="1" applyAlignment="1" applyProtection="1">
      <alignment horizontal="center"/>
      <protection hidden="1"/>
    </xf>
    <xf numFmtId="14" fontId="0" fillId="39" borderId="27" xfId="0" applyNumberFormat="1" applyFill="1" applyBorder="1" applyProtection="1">
      <protection hidden="1"/>
    </xf>
    <xf numFmtId="164" fontId="0" fillId="46" borderId="30" xfId="0" applyNumberFormat="1" applyFill="1" applyBorder="1" applyAlignment="1" applyProtection="1">
      <alignment horizontal="center"/>
      <protection hidden="1"/>
    </xf>
    <xf numFmtId="0" fontId="0" fillId="36" borderId="30" xfId="0" applyFill="1" applyBorder="1" applyAlignment="1" applyProtection="1">
      <alignment horizontal="center"/>
      <protection hidden="1"/>
    </xf>
    <xf numFmtId="164" fontId="0" fillId="46" borderId="29" xfId="0" applyNumberFormat="1" applyFill="1" applyBorder="1" applyAlignment="1" applyProtection="1">
      <alignment horizontal="center"/>
      <protection hidden="1"/>
    </xf>
    <xf numFmtId="0" fontId="26" fillId="37" borderId="17" xfId="0" applyFont="1" applyFill="1" applyBorder="1" applyAlignment="1" applyProtection="1">
      <alignment horizontal="center"/>
      <protection hidden="1"/>
    </xf>
    <xf numFmtId="0" fontId="26" fillId="37" borderId="33" xfId="0" applyFont="1" applyFill="1" applyBorder="1" applyAlignment="1" applyProtection="1">
      <alignment horizontal="center"/>
      <protection hidden="1"/>
    </xf>
    <xf numFmtId="0" fontId="26" fillId="37" borderId="18" xfId="0" applyFont="1" applyFill="1" applyBorder="1" applyAlignment="1" applyProtection="1">
      <alignment horizontal="center"/>
      <protection hidden="1"/>
    </xf>
    <xf numFmtId="0" fontId="18" fillId="37" borderId="33" xfId="0" applyFont="1" applyFill="1" applyBorder="1" applyAlignment="1" applyProtection="1">
      <alignment horizontal="center"/>
      <protection hidden="1"/>
    </xf>
    <xf numFmtId="0" fontId="18" fillId="37" borderId="16" xfId="0" applyFont="1" applyFill="1" applyBorder="1" applyAlignment="1" applyProtection="1">
      <alignment horizontal="center"/>
      <protection hidden="1"/>
    </xf>
    <xf numFmtId="0" fontId="26" fillId="39" borderId="22" xfId="0" applyFont="1" applyFill="1" applyBorder="1" applyProtection="1">
      <protection hidden="1"/>
    </xf>
    <xf numFmtId="0" fontId="26" fillId="39" borderId="0" xfId="0" applyFont="1" applyFill="1" applyBorder="1" applyProtection="1">
      <protection hidden="1"/>
    </xf>
    <xf numFmtId="0" fontId="26" fillId="39" borderId="32" xfId="0" applyFont="1" applyFill="1" applyBorder="1" applyProtection="1">
      <protection hidden="1"/>
    </xf>
    <xf numFmtId="0" fontId="26" fillId="39" borderId="22" xfId="0" applyFont="1" applyFill="1" applyBorder="1" applyAlignment="1" applyProtection="1">
      <alignment horizontal="center"/>
      <protection hidden="1"/>
    </xf>
    <xf numFmtId="0" fontId="26" fillId="39" borderId="32" xfId="0" applyFont="1" applyFill="1" applyBorder="1" applyAlignment="1" applyProtection="1">
      <alignment horizontal="center"/>
      <protection hidden="1"/>
    </xf>
    <xf numFmtId="164" fontId="26" fillId="39" borderId="32" xfId="0" applyNumberFormat="1" applyFont="1" applyFill="1" applyBorder="1" applyAlignment="1" applyProtection="1">
      <alignment horizontal="center"/>
      <protection hidden="1"/>
    </xf>
    <xf numFmtId="0" fontId="26" fillId="39" borderId="0" xfId="0" applyFont="1" applyFill="1" applyBorder="1" applyAlignment="1" applyProtection="1">
      <alignment horizontal="center"/>
      <protection hidden="1"/>
    </xf>
    <xf numFmtId="1" fontId="23" fillId="39" borderId="0" xfId="0" applyNumberFormat="1" applyFont="1" applyFill="1" applyBorder="1" applyAlignment="1" applyProtection="1">
      <alignment horizontal="center"/>
      <protection hidden="1"/>
    </xf>
    <xf numFmtId="164" fontId="18" fillId="39" borderId="0" xfId="0" applyNumberFormat="1" applyFont="1" applyFill="1" applyBorder="1" applyAlignment="1" applyProtection="1">
      <alignment horizontal="center"/>
      <protection hidden="1"/>
    </xf>
    <xf numFmtId="1" fontId="18" fillId="39" borderId="0" xfId="0" applyNumberFormat="1" applyFont="1" applyFill="1" applyBorder="1" applyAlignment="1" applyProtection="1">
      <alignment horizontal="center"/>
      <protection hidden="1"/>
    </xf>
    <xf numFmtId="1" fontId="18" fillId="39" borderId="26" xfId="0" applyNumberFormat="1" applyFont="1" applyFill="1" applyBorder="1" applyAlignment="1" applyProtection="1">
      <alignment horizontal="center"/>
      <protection hidden="1"/>
    </xf>
    <xf numFmtId="2" fontId="28" fillId="39" borderId="0" xfId="0" applyNumberFormat="1" applyFont="1" applyFill="1" applyBorder="1" applyAlignment="1" applyProtection="1">
      <alignment horizontal="center"/>
      <protection hidden="1"/>
    </xf>
    <xf numFmtId="0" fontId="26" fillId="39" borderId="24" xfId="0" applyFont="1" applyFill="1" applyBorder="1" applyProtection="1">
      <protection hidden="1"/>
    </xf>
    <xf numFmtId="0" fontId="26" fillId="39" borderId="30" xfId="0" applyFont="1" applyFill="1" applyBorder="1" applyProtection="1">
      <protection hidden="1"/>
    </xf>
    <xf numFmtId="0" fontId="26" fillId="39" borderId="29" xfId="0" applyFont="1" applyFill="1" applyBorder="1" applyProtection="1">
      <protection hidden="1"/>
    </xf>
    <xf numFmtId="0" fontId="26" fillId="39" borderId="24" xfId="0" applyFont="1" applyFill="1" applyBorder="1" applyAlignment="1" applyProtection="1">
      <alignment horizontal="center"/>
      <protection hidden="1"/>
    </xf>
    <xf numFmtId="0" fontId="26" fillId="39" borderId="29" xfId="0" applyFont="1" applyFill="1" applyBorder="1" applyAlignment="1" applyProtection="1">
      <alignment horizontal="center"/>
      <protection hidden="1"/>
    </xf>
    <xf numFmtId="164" fontId="26" fillId="39" borderId="29" xfId="0" applyNumberFormat="1" applyFont="1" applyFill="1" applyBorder="1" applyAlignment="1" applyProtection="1">
      <alignment horizontal="center"/>
      <protection hidden="1"/>
    </xf>
    <xf numFmtId="0" fontId="26" fillId="39" borderId="30" xfId="0" applyFont="1" applyFill="1" applyBorder="1" applyAlignment="1" applyProtection="1">
      <alignment horizontal="center"/>
      <protection hidden="1"/>
    </xf>
    <xf numFmtId="1" fontId="23" fillId="39" borderId="30" xfId="0" applyNumberFormat="1" applyFont="1" applyFill="1" applyBorder="1" applyAlignment="1" applyProtection="1">
      <alignment horizontal="center"/>
      <protection hidden="1"/>
    </xf>
    <xf numFmtId="164" fontId="18" fillId="39" borderId="30" xfId="0" applyNumberFormat="1" applyFont="1" applyFill="1" applyBorder="1" applyAlignment="1" applyProtection="1">
      <alignment horizontal="center"/>
      <protection hidden="1"/>
    </xf>
    <xf numFmtId="1" fontId="18" fillId="39" borderId="30" xfId="0" applyNumberFormat="1" applyFont="1" applyFill="1" applyBorder="1" applyAlignment="1" applyProtection="1">
      <alignment horizontal="center"/>
      <protection hidden="1"/>
    </xf>
    <xf numFmtId="1" fontId="18" fillId="39" borderId="27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0" fillId="39" borderId="0" xfId="0" applyFill="1" applyAlignment="1" applyProtection="1">
      <alignment horizontal="left"/>
      <protection hidden="1"/>
    </xf>
    <xf numFmtId="0" fontId="0" fillId="38" borderId="23" xfId="0" applyFill="1" applyBorder="1" applyAlignment="1" applyProtection="1">
      <alignment horizontal="right"/>
      <protection hidden="1"/>
    </xf>
    <xf numFmtId="0" fontId="0" fillId="38" borderId="31" xfId="0" applyFill="1" applyBorder="1" applyAlignment="1" applyProtection="1">
      <alignment horizontal="center"/>
      <protection hidden="1"/>
    </xf>
    <xf numFmtId="0" fontId="0" fillId="38" borderId="28" xfId="0" applyFill="1" applyBorder="1" applyAlignment="1" applyProtection="1">
      <alignment horizontal="center"/>
      <protection hidden="1"/>
    </xf>
    <xf numFmtId="0" fontId="0" fillId="38" borderId="17" xfId="0" applyFill="1" applyBorder="1" applyAlignment="1" applyProtection="1">
      <alignment horizontal="center"/>
      <protection hidden="1"/>
    </xf>
    <xf numFmtId="0" fontId="0" fillId="38" borderId="18" xfId="0" applyFill="1" applyBorder="1" applyAlignment="1" applyProtection="1">
      <alignment horizontal="center"/>
      <protection hidden="1"/>
    </xf>
    <xf numFmtId="0" fontId="0" fillId="36" borderId="25" xfId="0" applyFill="1" applyBorder="1" applyAlignment="1" applyProtection="1">
      <alignment horizontal="center"/>
      <protection locked="0"/>
    </xf>
    <xf numFmtId="0" fontId="0" fillId="36" borderId="26" xfId="0" applyFill="1" applyBorder="1" applyAlignment="1" applyProtection="1">
      <alignment horizontal="center"/>
      <protection locked="0"/>
    </xf>
    <xf numFmtId="0" fontId="0" fillId="36" borderId="27" xfId="0" applyFill="1" applyBorder="1" applyAlignment="1" applyProtection="1">
      <alignment horizontal="center"/>
      <protection locked="0"/>
    </xf>
    <xf numFmtId="0" fontId="0" fillId="36" borderId="23" xfId="0" applyFill="1" applyBorder="1" applyProtection="1">
      <protection locked="0"/>
    </xf>
    <xf numFmtId="0" fontId="0" fillId="36" borderId="31" xfId="0" applyFill="1" applyBorder="1" applyAlignment="1" applyProtection="1">
      <alignment horizontal="center"/>
      <protection locked="0"/>
    </xf>
    <xf numFmtId="0" fontId="0" fillId="36" borderId="28" xfId="0" applyFill="1" applyBorder="1" applyAlignment="1" applyProtection="1">
      <alignment horizontal="center"/>
      <protection locked="0"/>
    </xf>
    <xf numFmtId="164" fontId="0" fillId="36" borderId="31" xfId="0" applyNumberFormat="1" applyFill="1" applyBorder="1" applyAlignment="1" applyProtection="1">
      <alignment horizontal="center"/>
      <protection locked="0"/>
    </xf>
    <xf numFmtId="164" fontId="0" fillId="36" borderId="28" xfId="0" applyNumberFormat="1" applyFill="1" applyBorder="1" applyAlignment="1" applyProtection="1">
      <alignment horizontal="center"/>
      <protection locked="0"/>
    </xf>
    <xf numFmtId="164" fontId="0" fillId="36" borderId="25" xfId="0" applyNumberFormat="1" applyFill="1" applyBorder="1" applyAlignment="1" applyProtection="1">
      <alignment horizontal="center"/>
      <protection locked="0"/>
    </xf>
    <xf numFmtId="0" fontId="0" fillId="36" borderId="22" xfId="0" applyFill="1" applyBorder="1" applyProtection="1">
      <protection locked="0"/>
    </xf>
    <xf numFmtId="0" fontId="0" fillId="36" borderId="0" xfId="0" applyFill="1" applyBorder="1" applyAlignment="1" applyProtection="1">
      <alignment horizontal="center"/>
      <protection locked="0"/>
    </xf>
    <xf numFmtId="0" fontId="0" fillId="36" borderId="32" xfId="0" applyFill="1" applyBorder="1" applyAlignment="1" applyProtection="1">
      <alignment horizontal="center"/>
      <protection locked="0"/>
    </xf>
    <xf numFmtId="164" fontId="0" fillId="36" borderId="0" xfId="0" applyNumberFormat="1" applyFill="1" applyBorder="1" applyAlignment="1" applyProtection="1">
      <alignment horizontal="center"/>
      <protection locked="0"/>
    </xf>
    <xf numFmtId="164" fontId="0" fillId="36" borderId="32" xfId="0" applyNumberFormat="1" applyFill="1" applyBorder="1" applyAlignment="1" applyProtection="1">
      <alignment horizontal="center"/>
      <protection locked="0"/>
    </xf>
    <xf numFmtId="164" fontId="0" fillId="36" borderId="26" xfId="0" applyNumberFormat="1" applyFill="1" applyBorder="1" applyAlignment="1" applyProtection="1">
      <alignment horizontal="center"/>
      <protection locked="0"/>
    </xf>
    <xf numFmtId="0" fontId="0" fillId="36" borderId="24" xfId="0" applyFill="1" applyBorder="1" applyProtection="1">
      <protection locked="0"/>
    </xf>
    <xf numFmtId="0" fontId="0" fillId="36" borderId="30" xfId="0" applyFill="1" applyBorder="1" applyAlignment="1" applyProtection="1">
      <alignment horizontal="center"/>
      <protection locked="0"/>
    </xf>
    <xf numFmtId="0" fontId="0" fillId="36" borderId="29" xfId="0" applyFill="1" applyBorder="1" applyAlignment="1" applyProtection="1">
      <alignment horizontal="center"/>
      <protection locked="0"/>
    </xf>
    <xf numFmtId="164" fontId="0" fillId="36" borderId="30" xfId="0" applyNumberFormat="1" applyFill="1" applyBorder="1" applyAlignment="1" applyProtection="1">
      <alignment horizontal="center"/>
      <protection locked="0"/>
    </xf>
    <xf numFmtId="164" fontId="0" fillId="36" borderId="29" xfId="0" applyNumberFormat="1" applyFill="1" applyBorder="1" applyAlignment="1" applyProtection="1">
      <alignment horizontal="center"/>
      <protection locked="0"/>
    </xf>
    <xf numFmtId="164" fontId="0" fillId="36" borderId="27" xfId="0" applyNumberFormat="1" applyFill="1" applyBorder="1" applyAlignment="1" applyProtection="1">
      <alignment horizontal="center"/>
      <protection locked="0"/>
    </xf>
    <xf numFmtId="0" fontId="31" fillId="39" borderId="0" xfId="0" applyFont="1" applyFill="1" applyBorder="1" applyAlignment="1">
      <alignment horizontal="center"/>
    </xf>
    <xf numFmtId="0" fontId="30" fillId="39" borderId="0" xfId="0" applyFont="1" applyFill="1" applyBorder="1" applyAlignment="1">
      <alignment horizontal="center" vertical="center"/>
    </xf>
    <xf numFmtId="0" fontId="36" fillId="39" borderId="36" xfId="0" applyFont="1" applyFill="1" applyBorder="1" applyAlignment="1" applyProtection="1">
      <alignment horizontal="center" vertical="center"/>
      <protection hidden="1"/>
    </xf>
    <xf numFmtId="0" fontId="36" fillId="39" borderId="37" xfId="0" applyFont="1" applyFill="1" applyBorder="1" applyAlignment="1" applyProtection="1">
      <alignment horizontal="center" vertical="center"/>
      <protection hidden="1"/>
    </xf>
    <xf numFmtId="0" fontId="36" fillId="39" borderId="38" xfId="0" applyFont="1" applyFill="1" applyBorder="1" applyAlignment="1" applyProtection="1">
      <alignment horizontal="center" vertical="center"/>
      <protection hidden="1"/>
    </xf>
    <xf numFmtId="0" fontId="0" fillId="39" borderId="13" xfId="0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29" fillId="39" borderId="0" xfId="0" applyFont="1" applyFill="1" applyBorder="1" applyAlignment="1">
      <alignment horizontal="center" vertical="center"/>
    </xf>
    <xf numFmtId="0" fontId="32" fillId="39" borderId="0" xfId="0" applyFont="1" applyFill="1" applyBorder="1" applyAlignment="1">
      <alignment horizontal="center"/>
    </xf>
    <xf numFmtId="1" fontId="33" fillId="42" borderId="19" xfId="0" applyNumberFormat="1" applyFont="1" applyFill="1" applyBorder="1" applyAlignment="1" applyProtection="1">
      <alignment horizontal="center"/>
      <protection locked="0"/>
    </xf>
    <xf numFmtId="1" fontId="33" fillId="42" borderId="21" xfId="0" applyNumberFormat="1" applyFont="1" applyFill="1" applyBorder="1" applyAlignment="1" applyProtection="1">
      <alignment horizontal="center"/>
      <protection locked="0"/>
    </xf>
    <xf numFmtId="1" fontId="33" fillId="42" borderId="20" xfId="0" applyNumberFormat="1" applyFont="1" applyFill="1" applyBorder="1" applyAlignment="1" applyProtection="1">
      <alignment horizontal="center"/>
      <protection locked="0"/>
    </xf>
    <xf numFmtId="1" fontId="24" fillId="45" borderId="17" xfId="0" applyNumberFormat="1" applyFont="1" applyFill="1" applyBorder="1" applyAlignment="1" applyProtection="1">
      <alignment horizontal="center" vertical="center"/>
      <protection hidden="1"/>
    </xf>
    <xf numFmtId="1" fontId="24" fillId="45" borderId="33" xfId="0" applyNumberFormat="1" applyFont="1" applyFill="1" applyBorder="1" applyAlignment="1" applyProtection="1">
      <alignment horizontal="center" vertical="center"/>
      <protection hidden="1"/>
    </xf>
    <xf numFmtId="1" fontId="24" fillId="45" borderId="18" xfId="0" applyNumberFormat="1" applyFont="1" applyFill="1" applyBorder="1" applyAlignment="1" applyProtection="1">
      <alignment horizontal="center" vertical="center"/>
      <protection hidden="1"/>
    </xf>
    <xf numFmtId="0" fontId="39" fillId="40" borderId="14" xfId="0" applyFont="1" applyFill="1" applyBorder="1" applyAlignment="1" applyProtection="1">
      <alignment horizontal="center" vertical="center"/>
      <protection hidden="1"/>
    </xf>
    <xf numFmtId="0" fontId="39" fillId="40" borderId="0" xfId="0" applyFont="1" applyFill="1" applyBorder="1" applyAlignment="1" applyProtection="1">
      <alignment horizontal="center" vertical="center"/>
      <protection hidden="1"/>
    </xf>
    <xf numFmtId="0" fontId="39" fillId="40" borderId="11" xfId="0" applyFont="1" applyFill="1" applyBorder="1" applyAlignment="1" applyProtection="1">
      <alignment horizontal="center" vertical="center"/>
      <protection hidden="1"/>
    </xf>
    <xf numFmtId="0" fontId="17" fillId="40" borderId="14" xfId="0" applyFont="1" applyFill="1" applyBorder="1" applyAlignment="1" applyProtection="1">
      <alignment horizontal="center" vertical="top"/>
      <protection hidden="1"/>
    </xf>
    <xf numFmtId="0" fontId="17" fillId="40" borderId="0" xfId="0" applyFont="1" applyFill="1" applyBorder="1" applyAlignment="1" applyProtection="1">
      <alignment horizontal="center" vertical="top"/>
      <protection hidden="1"/>
    </xf>
    <xf numFmtId="0" fontId="17" fillId="40" borderId="11" xfId="0" applyFont="1" applyFill="1" applyBorder="1" applyAlignment="1" applyProtection="1">
      <alignment horizontal="center" vertical="top"/>
      <protection hidden="1"/>
    </xf>
    <xf numFmtId="165" fontId="34" fillId="40" borderId="14" xfId="0" applyNumberFormat="1" applyFont="1" applyFill="1" applyBorder="1" applyAlignment="1" applyProtection="1">
      <alignment horizontal="center"/>
      <protection hidden="1"/>
    </xf>
    <xf numFmtId="165" fontId="34" fillId="40" borderId="0" xfId="0" applyNumberFormat="1" applyFont="1" applyFill="1" applyBorder="1" applyAlignment="1" applyProtection="1">
      <alignment horizontal="center"/>
      <protection hidden="1"/>
    </xf>
    <xf numFmtId="165" fontId="34" fillId="40" borderId="11" xfId="0" applyNumberFormat="1" applyFont="1" applyFill="1" applyBorder="1" applyAlignment="1" applyProtection="1">
      <alignment horizontal="center"/>
      <protection hidden="1"/>
    </xf>
    <xf numFmtId="165" fontId="34" fillId="40" borderId="14" xfId="0" applyNumberFormat="1" applyFont="1" applyFill="1" applyBorder="1" applyAlignment="1" applyProtection="1">
      <alignment horizontal="center" vertical="top"/>
      <protection hidden="1"/>
    </xf>
    <xf numFmtId="165" fontId="34" fillId="40" borderId="0" xfId="0" applyNumberFormat="1" applyFont="1" applyFill="1" applyBorder="1" applyAlignment="1" applyProtection="1">
      <alignment horizontal="center" vertical="top"/>
      <protection hidden="1"/>
    </xf>
    <xf numFmtId="165" fontId="34" fillId="40" borderId="11" xfId="0" applyNumberFormat="1" applyFont="1" applyFill="1" applyBorder="1" applyAlignment="1" applyProtection="1">
      <alignment horizontal="center" vertical="top"/>
      <protection hidden="1"/>
    </xf>
    <xf numFmtId="0" fontId="38" fillId="40" borderId="14" xfId="0" applyFont="1" applyFill="1" applyBorder="1" applyAlignment="1" applyProtection="1">
      <alignment horizontal="center"/>
      <protection hidden="1"/>
    </xf>
    <xf numFmtId="0" fontId="38" fillId="40" borderId="0" xfId="0" applyFont="1" applyFill="1" applyBorder="1" applyAlignment="1" applyProtection="1">
      <alignment horizontal="center"/>
      <protection hidden="1"/>
    </xf>
    <xf numFmtId="0" fontId="38" fillId="40" borderId="11" xfId="0" applyFont="1" applyFill="1" applyBorder="1" applyAlignment="1" applyProtection="1">
      <alignment horizontal="center"/>
      <protection hidden="1"/>
    </xf>
    <xf numFmtId="0" fontId="17" fillId="40" borderId="15" xfId="0" applyFont="1" applyFill="1" applyBorder="1" applyAlignment="1" applyProtection="1">
      <alignment horizontal="center"/>
      <protection hidden="1"/>
    </xf>
    <xf numFmtId="0" fontId="17" fillId="40" borderId="34" xfId="0" applyFont="1" applyFill="1" applyBorder="1" applyAlignment="1" applyProtection="1">
      <alignment horizontal="center"/>
      <protection hidden="1"/>
    </xf>
    <xf numFmtId="0" fontId="17" fillId="40" borderId="35" xfId="0" applyFont="1" applyFill="1" applyBorder="1" applyAlignment="1" applyProtection="1">
      <alignment horizontal="center"/>
      <protection hidden="1"/>
    </xf>
    <xf numFmtId="0" fontId="31" fillId="39" borderId="0" xfId="0" applyFont="1" applyFill="1" applyAlignment="1" applyProtection="1">
      <alignment horizontal="center"/>
      <protection hidden="1"/>
    </xf>
    <xf numFmtId="0" fontId="0" fillId="39" borderId="0" xfId="0" applyFill="1" applyAlignment="1" applyProtection="1">
      <alignment horizontal="center"/>
      <protection hidden="1"/>
    </xf>
    <xf numFmtId="0" fontId="24" fillId="39" borderId="0" xfId="0" applyFont="1" applyFill="1" applyAlignment="1" applyProtection="1">
      <alignment horizontal="right" vertical="center"/>
      <protection hidden="1"/>
    </xf>
    <xf numFmtId="0" fontId="34" fillId="35" borderId="17" xfId="0" applyFont="1" applyFill="1" applyBorder="1" applyAlignment="1" applyProtection="1">
      <alignment horizontal="center"/>
      <protection hidden="1"/>
    </xf>
    <xf numFmtId="0" fontId="34" fillId="35" borderId="33" xfId="0" applyFont="1" applyFill="1" applyBorder="1" applyAlignment="1" applyProtection="1">
      <alignment horizontal="center"/>
      <protection hidden="1"/>
    </xf>
    <xf numFmtId="0" fontId="34" fillId="35" borderId="18" xfId="0" applyFont="1" applyFill="1" applyBorder="1" applyAlignment="1" applyProtection="1">
      <alignment horizontal="center"/>
      <protection hidden="1"/>
    </xf>
    <xf numFmtId="0" fontId="34" fillId="34" borderId="17" xfId="0" applyFont="1" applyFill="1" applyBorder="1" applyAlignment="1" applyProtection="1">
      <alignment horizontal="center"/>
      <protection hidden="1"/>
    </xf>
    <xf numFmtId="0" fontId="34" fillId="34" borderId="33" xfId="0" applyFont="1" applyFill="1" applyBorder="1" applyAlignment="1" applyProtection="1">
      <alignment horizontal="center"/>
      <protection hidden="1"/>
    </xf>
    <xf numFmtId="0" fontId="34" fillId="34" borderId="18" xfId="0" applyFont="1" applyFill="1" applyBorder="1" applyAlignment="1" applyProtection="1">
      <alignment horizontal="center"/>
      <protection hidden="1"/>
    </xf>
    <xf numFmtId="0" fontId="34" fillId="43" borderId="17" xfId="0" applyFont="1" applyFill="1" applyBorder="1" applyAlignment="1" applyProtection="1">
      <alignment horizontal="center"/>
      <protection hidden="1"/>
    </xf>
    <xf numFmtId="0" fontId="34" fillId="43" borderId="33" xfId="0" applyFont="1" applyFill="1" applyBorder="1" applyAlignment="1" applyProtection="1">
      <alignment horizontal="center"/>
      <protection hidden="1"/>
    </xf>
    <xf numFmtId="0" fontId="34" fillId="43" borderId="18" xfId="0" applyFont="1" applyFill="1" applyBorder="1" applyAlignment="1" applyProtection="1">
      <alignment horizontal="center"/>
      <protection hidden="1"/>
    </xf>
    <xf numFmtId="0" fontId="24" fillId="39" borderId="17" xfId="0" applyFont="1" applyFill="1" applyBorder="1" applyAlignment="1">
      <alignment horizontal="center"/>
    </xf>
    <xf numFmtId="0" fontId="24" fillId="39" borderId="18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BEE757"/>
      <color rgb="FFCCFF66"/>
      <color rgb="FF6AD46A"/>
      <color rgb="FFFFFF99"/>
      <color rgb="FFFFFFCC"/>
      <color rgb="FFFFD757"/>
      <color rgb="FF71BECD"/>
      <color rgb="FFFFB3BE"/>
      <color rgb="FF83DA74"/>
      <color rgb="FFFF798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chart>
    <c:autoTitleDeleted val="1"/>
    <c:plotArea>
      <c:layout>
        <c:manualLayout>
          <c:layoutTarget val="inner"/>
          <c:xMode val="edge"/>
          <c:yMode val="edge"/>
          <c:x val="4.272033752790249E-2"/>
          <c:y val="3.7288029813075912E-2"/>
          <c:w val="0.8600850688056515"/>
          <c:h val="0.86282116620130689"/>
        </c:manualLayout>
      </c:layout>
      <c:lineChart>
        <c:grouping val="standard"/>
        <c:ser>
          <c:idx val="0"/>
          <c:order val="0"/>
          <c:tx>
            <c:strRef>
              <c:f>'Gráficos '!$Y$14</c:f>
              <c:strCache>
                <c:ptCount val="1"/>
                <c:pt idx="0">
                  <c:v>ALM+EXC</c:v>
                </c:pt>
              </c:strCache>
            </c:strRef>
          </c:tx>
          <c:marker>
            <c:symbol val="none"/>
          </c:marker>
          <c:cat>
            <c:strRef>
              <c:f>'Gráficos '!$AB$15:$AB$197</c:f>
              <c:strCache>
                <c:ptCount val="170"/>
                <c:pt idx="13">
                  <c:v>OCT</c:v>
                </c:pt>
                <c:pt idx="14">
                  <c:v>OCT</c:v>
                </c:pt>
                <c:pt idx="15">
                  <c:v>OCT</c:v>
                </c:pt>
                <c:pt idx="40">
                  <c:v>NOV</c:v>
                </c:pt>
                <c:pt idx="41">
                  <c:v>NOV</c:v>
                </c:pt>
                <c:pt idx="42">
                  <c:v>NOV</c:v>
                </c:pt>
                <c:pt idx="43">
                  <c:v>NOV</c:v>
                </c:pt>
                <c:pt idx="44">
                  <c:v>NOV</c:v>
                </c:pt>
                <c:pt idx="45">
                  <c:v>NOV</c:v>
                </c:pt>
                <c:pt idx="46">
                  <c:v>NOV</c:v>
                </c:pt>
                <c:pt idx="47">
                  <c:v>NOV</c:v>
                </c:pt>
                <c:pt idx="48">
                  <c:v>NOV</c:v>
                </c:pt>
                <c:pt idx="49">
                  <c:v>NOV</c:v>
                </c:pt>
                <c:pt idx="50">
                  <c:v>NOV</c:v>
                </c:pt>
                <c:pt idx="70">
                  <c:v>DIC</c:v>
                </c:pt>
                <c:pt idx="71">
                  <c:v>DIC</c:v>
                </c:pt>
                <c:pt idx="72">
                  <c:v>DIC</c:v>
                </c:pt>
                <c:pt idx="73">
                  <c:v>DIC</c:v>
                </c:pt>
                <c:pt idx="74">
                  <c:v>DIC</c:v>
                </c:pt>
                <c:pt idx="75">
                  <c:v>DIC</c:v>
                </c:pt>
                <c:pt idx="76">
                  <c:v>DIC</c:v>
                </c:pt>
                <c:pt idx="77">
                  <c:v>DIC</c:v>
                </c:pt>
                <c:pt idx="78">
                  <c:v>DIC</c:v>
                </c:pt>
                <c:pt idx="101">
                  <c:v>ENE</c:v>
                </c:pt>
                <c:pt idx="102">
                  <c:v>ENE</c:v>
                </c:pt>
                <c:pt idx="103">
                  <c:v>ENE</c:v>
                </c:pt>
                <c:pt idx="104">
                  <c:v>ENE</c:v>
                </c:pt>
                <c:pt idx="105">
                  <c:v>ENE</c:v>
                </c:pt>
                <c:pt idx="106">
                  <c:v>ENE</c:v>
                </c:pt>
                <c:pt idx="107">
                  <c:v>ENE</c:v>
                </c:pt>
                <c:pt idx="108">
                  <c:v>ENE</c:v>
                </c:pt>
                <c:pt idx="109">
                  <c:v>ENE</c:v>
                </c:pt>
                <c:pt idx="110">
                  <c:v>ENE</c:v>
                </c:pt>
                <c:pt idx="131">
                  <c:v>FEB</c:v>
                </c:pt>
                <c:pt idx="132">
                  <c:v>FEB</c:v>
                </c:pt>
                <c:pt idx="133">
                  <c:v>FEB</c:v>
                </c:pt>
                <c:pt idx="134">
                  <c:v>FEB</c:v>
                </c:pt>
                <c:pt idx="135">
                  <c:v>FEB</c:v>
                </c:pt>
                <c:pt idx="136">
                  <c:v>FEB</c:v>
                </c:pt>
                <c:pt idx="137">
                  <c:v>FEB</c:v>
                </c:pt>
                <c:pt idx="138">
                  <c:v>FEB</c:v>
                </c:pt>
                <c:pt idx="139">
                  <c:v>FEB</c:v>
                </c:pt>
                <c:pt idx="140">
                  <c:v>FEB</c:v>
                </c:pt>
                <c:pt idx="141">
                  <c:v>FEB</c:v>
                </c:pt>
                <c:pt idx="161">
                  <c:v>MAR</c:v>
                </c:pt>
                <c:pt idx="162">
                  <c:v>MAR</c:v>
                </c:pt>
                <c:pt idx="163">
                  <c:v>MAR</c:v>
                </c:pt>
                <c:pt idx="164">
                  <c:v>MAR</c:v>
                </c:pt>
                <c:pt idx="165">
                  <c:v>MAR</c:v>
                </c:pt>
                <c:pt idx="166">
                  <c:v>MAR</c:v>
                </c:pt>
                <c:pt idx="167">
                  <c:v>MAR</c:v>
                </c:pt>
                <c:pt idx="168">
                  <c:v>MAR</c:v>
                </c:pt>
                <c:pt idx="169">
                  <c:v>MAR</c:v>
                </c:pt>
              </c:strCache>
            </c:strRef>
          </c:cat>
          <c:val>
            <c:numRef>
              <c:f>'Gráficos '!$Y$15:$Y$197</c:f>
              <c:numCache>
                <c:formatCode>0.0</c:formatCode>
                <c:ptCount val="183"/>
                <c:pt idx="0">
                  <c:v>125.17690202869863</c:v>
                </c:pt>
                <c:pt idx="1">
                  <c:v>123.42602314130744</c:v>
                </c:pt>
                <c:pt idx="2">
                  <c:v>122.22988653350447</c:v>
                </c:pt>
                <c:pt idx="3">
                  <c:v>120.62868418845983</c:v>
                </c:pt>
                <c:pt idx="4">
                  <c:v>118.46282417056739</c:v>
                </c:pt>
                <c:pt idx="5">
                  <c:v>116.75121073720624</c:v>
                </c:pt>
                <c:pt idx="6">
                  <c:v>115.38051974020601</c:v>
                </c:pt>
                <c:pt idx="7">
                  <c:v>113.98933198562989</c:v>
                </c:pt>
                <c:pt idx="8">
                  <c:v>111.69521059272537</c:v>
                </c:pt>
                <c:pt idx="9">
                  <c:v>113.49521059272539</c:v>
                </c:pt>
                <c:pt idx="10">
                  <c:v>114.09521059272538</c:v>
                </c:pt>
                <c:pt idx="11">
                  <c:v>112.17631376234058</c:v>
                </c:pt>
                <c:pt idx="12">
                  <c:v>110.7569087686885</c:v>
                </c:pt>
                <c:pt idx="13">
                  <c:v>109.44445312175674</c:v>
                </c:pt>
                <c:pt idx="14">
                  <c:v>107.67624021164011</c:v>
                </c:pt>
                <c:pt idx="15">
                  <c:v>105.75561969426312</c:v>
                </c:pt>
                <c:pt idx="16">
                  <c:v>103.43415496715073</c:v>
                </c:pt>
                <c:pt idx="17">
                  <c:v>101.44156024662141</c:v>
                </c:pt>
                <c:pt idx="18" formatCode="General">
                  <c:v>104.14156024662142</c:v>
                </c:pt>
                <c:pt idx="19" formatCode="General">
                  <c:v>103.31448124810041</c:v>
                </c:pt>
                <c:pt idx="20" formatCode="General">
                  <c:v>101.0716444922875</c:v>
                </c:pt>
                <c:pt idx="21">
                  <c:v>98.971094531997522</c:v>
                </c:pt>
                <c:pt idx="22">
                  <c:v>96.834252271986969</c:v>
                </c:pt>
                <c:pt idx="23">
                  <c:v>94.440368666159543</c:v>
                </c:pt>
                <c:pt idx="24">
                  <c:v>92.578118587645065</c:v>
                </c:pt>
                <c:pt idx="25">
                  <c:v>90.742312973475265</c:v>
                </c:pt>
                <c:pt idx="26">
                  <c:v>89.530357207912488</c:v>
                </c:pt>
                <c:pt idx="27">
                  <c:v>95.930357207912493</c:v>
                </c:pt>
                <c:pt idx="28">
                  <c:v>94.444926477383405</c:v>
                </c:pt>
                <c:pt idx="29">
                  <c:v>93.058645255584381</c:v>
                </c:pt>
                <c:pt idx="30">
                  <c:v>90.532602455736566</c:v>
                </c:pt>
                <c:pt idx="31">
                  <c:v>88.289594454005396</c:v>
                </c:pt>
                <c:pt idx="32">
                  <c:v>86.445676445549793</c:v>
                </c:pt>
                <c:pt idx="33">
                  <c:v>84.965904268864534</c:v>
                </c:pt>
                <c:pt idx="34">
                  <c:v>82.259885914322837</c:v>
                </c:pt>
                <c:pt idx="35">
                  <c:v>80.068600202718386</c:v>
                </c:pt>
                <c:pt idx="36">
                  <c:v>78.670984886454505</c:v>
                </c:pt>
                <c:pt idx="37">
                  <c:v>83.270984886454499</c:v>
                </c:pt>
                <c:pt idx="38">
                  <c:v>81.570818469861621</c:v>
                </c:pt>
                <c:pt idx="39">
                  <c:v>79.730795348484548</c:v>
                </c:pt>
                <c:pt idx="40">
                  <c:v>78.223665756295034</c:v>
                </c:pt>
                <c:pt idx="41">
                  <c:v>76.951251749683763</c:v>
                </c:pt>
                <c:pt idx="42">
                  <c:v>75.355771977943419</c:v>
                </c:pt>
                <c:pt idx="43">
                  <c:v>73.220446643091762</c:v>
                </c:pt>
                <c:pt idx="44">
                  <c:v>72.276940262408232</c:v>
                </c:pt>
                <c:pt idx="45">
                  <c:v>71.275154164142933</c:v>
                </c:pt>
                <c:pt idx="46">
                  <c:v>69.869542165460018</c:v>
                </c:pt>
                <c:pt idx="47">
                  <c:v>68.685159947971528</c:v>
                </c:pt>
                <c:pt idx="48">
                  <c:v>67.557718054579055</c:v>
                </c:pt>
                <c:pt idx="49">
                  <c:v>66.466590557436746</c:v>
                </c:pt>
                <c:pt idx="50">
                  <c:v>65.088694154638475</c:v>
                </c:pt>
                <c:pt idx="51">
                  <c:v>63.41553918917964</c:v>
                </c:pt>
                <c:pt idx="52">
                  <c:v>62.473278108983564</c:v>
                </c:pt>
                <c:pt idx="53">
                  <c:v>61.620794137722442</c:v>
                </c:pt>
                <c:pt idx="54">
                  <c:v>60.532888887525758</c:v>
                </c:pt>
                <c:pt idx="55">
                  <c:v>59.556689404741455</c:v>
                </c:pt>
                <c:pt idx="56">
                  <c:v>59.239241120199949</c:v>
                </c:pt>
                <c:pt idx="57">
                  <c:v>58.469206119133865</c:v>
                </c:pt>
                <c:pt idx="58">
                  <c:v>57.696579899449837</c:v>
                </c:pt>
                <c:pt idx="59">
                  <c:v>56.848351841916127</c:v>
                </c:pt>
                <c:pt idx="60">
                  <c:v>55.982156894603243</c:v>
                </c:pt>
                <c:pt idx="61">
                  <c:v>55.310256547456554</c:v>
                </c:pt>
                <c:pt idx="62">
                  <c:v>54.658600290873252</c:v>
                </c:pt>
                <c:pt idx="63">
                  <c:v>53.972054551734587</c:v>
                </c:pt>
                <c:pt idx="64">
                  <c:v>53.307978658041193</c:v>
                </c:pt>
                <c:pt idx="65">
                  <c:v>52.452871082035188</c:v>
                </c:pt>
                <c:pt idx="66">
                  <c:v>51.85801675560235</c:v>
                </c:pt>
                <c:pt idx="67">
                  <c:v>51.047432882352936</c:v>
                </c:pt>
                <c:pt idx="68">
                  <c:v>50.506144333817936</c:v>
                </c:pt>
                <c:pt idx="69">
                  <c:v>50.078245149332183</c:v>
                </c:pt>
                <c:pt idx="70">
                  <c:v>49.567166312938767</c:v>
                </c:pt>
                <c:pt idx="71">
                  <c:v>48.989637438972778</c:v>
                </c:pt>
                <c:pt idx="72">
                  <c:v>48.46480828894282</c:v>
                </c:pt>
                <c:pt idx="73">
                  <c:v>48.08882714390613</c:v>
                </c:pt>
                <c:pt idx="74">
                  <c:v>47.572498230140084</c:v>
                </c:pt>
                <c:pt idx="75">
                  <c:v>46.860755802949079</c:v>
                </c:pt>
                <c:pt idx="76">
                  <c:v>46.320423592674473</c:v>
                </c:pt>
                <c:pt idx="77">
                  <c:v>46.091881457327354</c:v>
                </c:pt>
                <c:pt idx="78">
                  <c:v>63.291881457327349</c:v>
                </c:pt>
                <c:pt idx="79">
                  <c:v>62.834575738514133</c:v>
                </c:pt>
                <c:pt idx="80">
                  <c:v>62.725253913380101</c:v>
                </c:pt>
                <c:pt idx="81">
                  <c:v>61.489671526645111</c:v>
                </c:pt>
                <c:pt idx="82">
                  <c:v>60.550695339381207</c:v>
                </c:pt>
                <c:pt idx="83">
                  <c:v>59.449080004404223</c:v>
                </c:pt>
                <c:pt idx="84">
                  <c:v>58.366119385720573</c:v>
                </c:pt>
                <c:pt idx="85">
                  <c:v>57.430425539162613</c:v>
                </c:pt>
                <c:pt idx="86">
                  <c:v>56.420098757185791</c:v>
                </c:pt>
                <c:pt idx="87">
                  <c:v>55.417727632628292</c:v>
                </c:pt>
                <c:pt idx="88">
                  <c:v>54.672511172297732</c:v>
                </c:pt>
                <c:pt idx="89">
                  <c:v>53.996410392923281</c:v>
                </c:pt>
                <c:pt idx="90">
                  <c:v>53.844338035535422</c:v>
                </c:pt>
                <c:pt idx="91">
                  <c:v>53.142617564615819</c:v>
                </c:pt>
                <c:pt idx="92">
                  <c:v>52.556271409543413</c:v>
                </c:pt>
                <c:pt idx="93">
                  <c:v>51.840808184700876</c:v>
                </c:pt>
                <c:pt idx="94">
                  <c:v>51.124357912289973</c:v>
                </c:pt>
                <c:pt idx="95">
                  <c:v>50.142040096579066</c:v>
                </c:pt>
                <c:pt idx="96">
                  <c:v>49.281882699489898</c:v>
                </c:pt>
                <c:pt idx="97">
                  <c:v>48.958736999954155</c:v>
                </c:pt>
                <c:pt idx="98">
                  <c:v>48.316670273237897</c:v>
                </c:pt>
                <c:pt idx="99">
                  <c:v>47.799751042151634</c:v>
                </c:pt>
                <c:pt idx="100">
                  <c:v>47.228188935461382</c:v>
                </c:pt>
                <c:pt idx="101">
                  <c:v>46.610191197811943</c:v>
                </c:pt>
                <c:pt idx="102">
                  <c:v>58.610191197811943</c:v>
                </c:pt>
                <c:pt idx="103">
                  <c:v>58.002271211450974</c:v>
                </c:pt>
                <c:pt idx="104">
                  <c:v>57.269505622379157</c:v>
                </c:pt>
                <c:pt idx="105">
                  <c:v>56.8429727668684</c:v>
                </c:pt>
                <c:pt idx="106">
                  <c:v>55.953059431907398</c:v>
                </c:pt>
                <c:pt idx="107">
                  <c:v>54.891442063649777</c:v>
                </c:pt>
                <c:pt idx="108">
                  <c:v>54.175265539021765</c:v>
                </c:pt>
                <c:pt idx="109">
                  <c:v>53.515180817828472</c:v>
                </c:pt>
                <c:pt idx="110">
                  <c:v>52.722447183809187</c:v>
                </c:pt>
                <c:pt idx="111">
                  <c:v>51.961398878497825</c:v>
                </c:pt>
                <c:pt idx="112">
                  <c:v>51.043400732092792</c:v>
                </c:pt>
                <c:pt idx="113">
                  <c:v>50.394252469212802</c:v>
                </c:pt>
                <c:pt idx="114">
                  <c:v>49.589070302012601</c:v>
                </c:pt>
                <c:pt idx="115">
                  <c:v>59.389070302012605</c:v>
                </c:pt>
                <c:pt idx="116">
                  <c:v>58.534359424659783</c:v>
                </c:pt>
                <c:pt idx="117">
                  <c:v>57.759702367669476</c:v>
                </c:pt>
                <c:pt idx="118">
                  <c:v>56.921714638346636</c:v>
                </c:pt>
                <c:pt idx="119">
                  <c:v>56.685927532750583</c:v>
                </c:pt>
                <c:pt idx="120">
                  <c:v>55.933029725286346</c:v>
                </c:pt>
                <c:pt idx="121">
                  <c:v>55.170146113629059</c:v>
                </c:pt>
                <c:pt idx="122">
                  <c:v>54.278074256198792</c:v>
                </c:pt>
                <c:pt idx="123">
                  <c:v>53.603982692651925</c:v>
                </c:pt>
                <c:pt idx="124">
                  <c:v>52.88999760464263</c:v>
                </c:pt>
                <c:pt idx="125">
                  <c:v>52.411518853893618</c:v>
                </c:pt>
                <c:pt idx="126">
                  <c:v>60.411518853893618</c:v>
                </c:pt>
                <c:pt idx="127">
                  <c:v>66.311518853893617</c:v>
                </c:pt>
                <c:pt idx="128">
                  <c:v>65.601332919230515</c:v>
                </c:pt>
                <c:pt idx="129">
                  <c:v>65.549979105080183</c:v>
                </c:pt>
                <c:pt idx="130">
                  <c:v>64.83964069582504</c:v>
                </c:pt>
                <c:pt idx="131">
                  <c:v>64.09612465861693</c:v>
                </c:pt>
                <c:pt idx="132">
                  <c:v>71.696124658616924</c:v>
                </c:pt>
                <c:pt idx="133">
                  <c:v>70.550768704733656</c:v>
                </c:pt>
                <c:pt idx="134">
                  <c:v>68.849893350180096</c:v>
                </c:pt>
                <c:pt idx="135">
                  <c:v>67.299579862834818</c:v>
                </c:pt>
                <c:pt idx="136">
                  <c:v>65.76590704067921</c:v>
                </c:pt>
                <c:pt idx="137">
                  <c:v>64.368010213854632</c:v>
                </c:pt>
                <c:pt idx="138">
                  <c:v>63.315932983827082</c:v>
                </c:pt>
                <c:pt idx="139">
                  <c:v>61.979181330812324</c:v>
                </c:pt>
                <c:pt idx="140">
                  <c:v>60.83356740452281</c:v>
                </c:pt>
                <c:pt idx="141">
                  <c:v>59.944922156548266</c:v>
                </c:pt>
                <c:pt idx="142">
                  <c:v>59.373305296470534</c:v>
                </c:pt>
                <c:pt idx="143">
                  <c:v>58.706449661670916</c:v>
                </c:pt>
                <c:pt idx="144">
                  <c:v>58.346424161005402</c:v>
                </c:pt>
                <c:pt idx="145">
                  <c:v>57.539180225567122</c:v>
                </c:pt>
                <c:pt idx="146">
                  <c:v>56.807951880174485</c:v>
                </c:pt>
                <c:pt idx="147">
                  <c:v>56.171442486397545</c:v>
                </c:pt>
                <c:pt idx="148">
                  <c:v>55.342179478003459</c:v>
                </c:pt>
                <c:pt idx="149">
                  <c:v>54.791283659022753</c:v>
                </c:pt>
                <c:pt idx="150">
                  <c:v>54.03474721147083</c:v>
                </c:pt>
                <c:pt idx="151">
                  <c:v>53.200283657252207</c:v>
                </c:pt>
                <c:pt idx="152">
                  <c:v>53.200283657252207</c:v>
                </c:pt>
                <c:pt idx="153">
                  <c:v>70.800283657252209</c:v>
                </c:pt>
                <c:pt idx="154">
                  <c:v>77.200283657252214</c:v>
                </c:pt>
                <c:pt idx="155">
                  <c:v>76.597217441740185</c:v>
                </c:pt>
                <c:pt idx="156">
                  <c:v>147.19721744174018</c:v>
                </c:pt>
                <c:pt idx="157">
                  <c:v>149.59721744174018</c:v>
                </c:pt>
                <c:pt idx="158">
                  <c:v>147.31801690115145</c:v>
                </c:pt>
                <c:pt idx="159">
                  <c:v>144.66587849821187</c:v>
                </c:pt>
                <c:pt idx="160">
                  <c:v>142.83458001863312</c:v>
                </c:pt>
                <c:pt idx="161">
                  <c:v>140.40157488238845</c:v>
                </c:pt>
                <c:pt idx="162">
                  <c:v>137.96681473171725</c:v>
                </c:pt>
                <c:pt idx="163">
                  <c:v>136.90876107215854</c:v>
                </c:pt>
                <c:pt idx="164">
                  <c:v>133.63750112157553</c:v>
                </c:pt>
                <c:pt idx="165">
                  <c:v>130.88638275555712</c:v>
                </c:pt>
                <c:pt idx="166">
                  <c:v>128.92395453749006</c:v>
                </c:pt>
                <c:pt idx="167">
                  <c:v>126.40204441967683</c:v>
                </c:pt>
                <c:pt idx="168">
                  <c:v>124.14090693454128</c:v>
                </c:pt>
                <c:pt idx="169">
                  <c:v>122.36224417443589</c:v>
                </c:pt>
                <c:pt idx="170">
                  <c:v>119.41381062153079</c:v>
                </c:pt>
                <c:pt idx="171">
                  <c:v>117.09893562312558</c:v>
                </c:pt>
                <c:pt idx="172">
                  <c:v>115.63448907663599</c:v>
                </c:pt>
                <c:pt idx="173">
                  <c:v>115.28336078496423</c:v>
                </c:pt>
                <c:pt idx="174">
                  <c:v>113.93689012535413</c:v>
                </c:pt>
                <c:pt idx="175">
                  <c:v>112.23228525796267</c:v>
                </c:pt>
                <c:pt idx="176">
                  <c:v>110.27558084938744</c:v>
                </c:pt>
                <c:pt idx="177">
                  <c:v>113.27558084938744</c:v>
                </c:pt>
                <c:pt idx="178">
                  <c:v>114.07558084938742</c:v>
                </c:pt>
                <c:pt idx="179">
                  <c:v>111.23598385703954</c:v>
                </c:pt>
                <c:pt idx="180">
                  <c:v>109.26352065428858</c:v>
                </c:pt>
                <c:pt idx="181">
                  <c:v>108.73799906537334</c:v>
                </c:pt>
                <c:pt idx="182">
                  <c:v>107.85696559719958</c:v>
                </c:pt>
              </c:numCache>
            </c:numRef>
          </c:val>
        </c:ser>
        <c:ser>
          <c:idx val="1"/>
          <c:order val="1"/>
          <c:tx>
            <c:strRef>
              <c:f>'Gráficos '!$AA$14</c:f>
              <c:strCache>
                <c:ptCount val="1"/>
                <c:pt idx="0">
                  <c:v>PM</c:v>
                </c:pt>
              </c:strCache>
            </c:strRef>
          </c:tx>
          <c:marker>
            <c:symbol val="none"/>
          </c:marker>
          <c:cat>
            <c:strRef>
              <c:f>'Gráficos '!$AB$15:$AB$197</c:f>
              <c:strCache>
                <c:ptCount val="170"/>
                <c:pt idx="13">
                  <c:v>OCT</c:v>
                </c:pt>
                <c:pt idx="14">
                  <c:v>OCT</c:v>
                </c:pt>
                <c:pt idx="15">
                  <c:v>OCT</c:v>
                </c:pt>
                <c:pt idx="40">
                  <c:v>NOV</c:v>
                </c:pt>
                <c:pt idx="41">
                  <c:v>NOV</c:v>
                </c:pt>
                <c:pt idx="42">
                  <c:v>NOV</c:v>
                </c:pt>
                <c:pt idx="43">
                  <c:v>NOV</c:v>
                </c:pt>
                <c:pt idx="44">
                  <c:v>NOV</c:v>
                </c:pt>
                <c:pt idx="45">
                  <c:v>NOV</c:v>
                </c:pt>
                <c:pt idx="46">
                  <c:v>NOV</c:v>
                </c:pt>
                <c:pt idx="47">
                  <c:v>NOV</c:v>
                </c:pt>
                <c:pt idx="48">
                  <c:v>NOV</c:v>
                </c:pt>
                <c:pt idx="49">
                  <c:v>NOV</c:v>
                </c:pt>
                <c:pt idx="50">
                  <c:v>NOV</c:v>
                </c:pt>
                <c:pt idx="70">
                  <c:v>DIC</c:v>
                </c:pt>
                <c:pt idx="71">
                  <c:v>DIC</c:v>
                </c:pt>
                <c:pt idx="72">
                  <c:v>DIC</c:v>
                </c:pt>
                <c:pt idx="73">
                  <c:v>DIC</c:v>
                </c:pt>
                <c:pt idx="74">
                  <c:v>DIC</c:v>
                </c:pt>
                <c:pt idx="75">
                  <c:v>DIC</c:v>
                </c:pt>
                <c:pt idx="76">
                  <c:v>DIC</c:v>
                </c:pt>
                <c:pt idx="77">
                  <c:v>DIC</c:v>
                </c:pt>
                <c:pt idx="78">
                  <c:v>DIC</c:v>
                </c:pt>
                <c:pt idx="101">
                  <c:v>ENE</c:v>
                </c:pt>
                <c:pt idx="102">
                  <c:v>ENE</c:v>
                </c:pt>
                <c:pt idx="103">
                  <c:v>ENE</c:v>
                </c:pt>
                <c:pt idx="104">
                  <c:v>ENE</c:v>
                </c:pt>
                <c:pt idx="105">
                  <c:v>ENE</c:v>
                </c:pt>
                <c:pt idx="106">
                  <c:v>ENE</c:v>
                </c:pt>
                <c:pt idx="107">
                  <c:v>ENE</c:v>
                </c:pt>
                <c:pt idx="108">
                  <c:v>ENE</c:v>
                </c:pt>
                <c:pt idx="109">
                  <c:v>ENE</c:v>
                </c:pt>
                <c:pt idx="110">
                  <c:v>ENE</c:v>
                </c:pt>
                <c:pt idx="131">
                  <c:v>FEB</c:v>
                </c:pt>
                <c:pt idx="132">
                  <c:v>FEB</c:v>
                </c:pt>
                <c:pt idx="133">
                  <c:v>FEB</c:v>
                </c:pt>
                <c:pt idx="134">
                  <c:v>FEB</c:v>
                </c:pt>
                <c:pt idx="135">
                  <c:v>FEB</c:v>
                </c:pt>
                <c:pt idx="136">
                  <c:v>FEB</c:v>
                </c:pt>
                <c:pt idx="137">
                  <c:v>FEB</c:v>
                </c:pt>
                <c:pt idx="138">
                  <c:v>FEB</c:v>
                </c:pt>
                <c:pt idx="139">
                  <c:v>FEB</c:v>
                </c:pt>
                <c:pt idx="140">
                  <c:v>FEB</c:v>
                </c:pt>
                <c:pt idx="141">
                  <c:v>FEB</c:v>
                </c:pt>
                <c:pt idx="161">
                  <c:v>MAR</c:v>
                </c:pt>
                <c:pt idx="162">
                  <c:v>MAR</c:v>
                </c:pt>
                <c:pt idx="163">
                  <c:v>MAR</c:v>
                </c:pt>
                <c:pt idx="164">
                  <c:v>MAR</c:v>
                </c:pt>
                <c:pt idx="165">
                  <c:v>MAR</c:v>
                </c:pt>
                <c:pt idx="166">
                  <c:v>MAR</c:v>
                </c:pt>
                <c:pt idx="167">
                  <c:v>MAR</c:v>
                </c:pt>
                <c:pt idx="168">
                  <c:v>MAR</c:v>
                </c:pt>
                <c:pt idx="169">
                  <c:v>MAR</c:v>
                </c:pt>
              </c:strCache>
            </c:strRef>
          </c:cat>
          <c:val>
            <c:numRef>
              <c:f>'Gráficos '!$AA$15:$AA$197</c:f>
              <c:numCache>
                <c:formatCode>General</c:formatCode>
                <c:ptCount val="183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2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3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</c:numCache>
            </c:numRef>
          </c:val>
        </c:ser>
        <c:ser>
          <c:idx val="2"/>
          <c:order val="2"/>
          <c:tx>
            <c:strRef>
              <c:f>'Gráficos '!$Z$14</c:f>
              <c:strCache>
                <c:ptCount val="1"/>
                <c:pt idx="0">
                  <c:v>CC</c:v>
                </c:pt>
              </c:strCache>
            </c:strRef>
          </c:tx>
          <c:marker>
            <c:symbol val="none"/>
          </c:marker>
          <c:cat>
            <c:strRef>
              <c:f>'Gráficos '!$AB$15:$AB$197</c:f>
              <c:strCache>
                <c:ptCount val="170"/>
                <c:pt idx="13">
                  <c:v>OCT</c:v>
                </c:pt>
                <c:pt idx="14">
                  <c:v>OCT</c:v>
                </c:pt>
                <c:pt idx="15">
                  <c:v>OCT</c:v>
                </c:pt>
                <c:pt idx="40">
                  <c:v>NOV</c:v>
                </c:pt>
                <c:pt idx="41">
                  <c:v>NOV</c:v>
                </c:pt>
                <c:pt idx="42">
                  <c:v>NOV</c:v>
                </c:pt>
                <c:pt idx="43">
                  <c:v>NOV</c:v>
                </c:pt>
                <c:pt idx="44">
                  <c:v>NOV</c:v>
                </c:pt>
                <c:pt idx="45">
                  <c:v>NOV</c:v>
                </c:pt>
                <c:pt idx="46">
                  <c:v>NOV</c:v>
                </c:pt>
                <c:pt idx="47">
                  <c:v>NOV</c:v>
                </c:pt>
                <c:pt idx="48">
                  <c:v>NOV</c:v>
                </c:pt>
                <c:pt idx="49">
                  <c:v>NOV</c:v>
                </c:pt>
                <c:pt idx="50">
                  <c:v>NOV</c:v>
                </c:pt>
                <c:pt idx="70">
                  <c:v>DIC</c:v>
                </c:pt>
                <c:pt idx="71">
                  <c:v>DIC</c:v>
                </c:pt>
                <c:pt idx="72">
                  <c:v>DIC</c:v>
                </c:pt>
                <c:pt idx="73">
                  <c:v>DIC</c:v>
                </c:pt>
                <c:pt idx="74">
                  <c:v>DIC</c:v>
                </c:pt>
                <c:pt idx="75">
                  <c:v>DIC</c:v>
                </c:pt>
                <c:pt idx="76">
                  <c:v>DIC</c:v>
                </c:pt>
                <c:pt idx="77">
                  <c:v>DIC</c:v>
                </c:pt>
                <c:pt idx="78">
                  <c:v>DIC</c:v>
                </c:pt>
                <c:pt idx="101">
                  <c:v>ENE</c:v>
                </c:pt>
                <c:pt idx="102">
                  <c:v>ENE</c:v>
                </c:pt>
                <c:pt idx="103">
                  <c:v>ENE</c:v>
                </c:pt>
                <c:pt idx="104">
                  <c:v>ENE</c:v>
                </c:pt>
                <c:pt idx="105">
                  <c:v>ENE</c:v>
                </c:pt>
                <c:pt idx="106">
                  <c:v>ENE</c:v>
                </c:pt>
                <c:pt idx="107">
                  <c:v>ENE</c:v>
                </c:pt>
                <c:pt idx="108">
                  <c:v>ENE</c:v>
                </c:pt>
                <c:pt idx="109">
                  <c:v>ENE</c:v>
                </c:pt>
                <c:pt idx="110">
                  <c:v>ENE</c:v>
                </c:pt>
                <c:pt idx="131">
                  <c:v>FEB</c:v>
                </c:pt>
                <c:pt idx="132">
                  <c:v>FEB</c:v>
                </c:pt>
                <c:pt idx="133">
                  <c:v>FEB</c:v>
                </c:pt>
                <c:pt idx="134">
                  <c:v>FEB</c:v>
                </c:pt>
                <c:pt idx="135">
                  <c:v>FEB</c:v>
                </c:pt>
                <c:pt idx="136">
                  <c:v>FEB</c:v>
                </c:pt>
                <c:pt idx="137">
                  <c:v>FEB</c:v>
                </c:pt>
                <c:pt idx="138">
                  <c:v>FEB</c:v>
                </c:pt>
                <c:pt idx="139">
                  <c:v>FEB</c:v>
                </c:pt>
                <c:pt idx="140">
                  <c:v>FEB</c:v>
                </c:pt>
                <c:pt idx="141">
                  <c:v>FEB</c:v>
                </c:pt>
                <c:pt idx="161">
                  <c:v>MAR</c:v>
                </c:pt>
                <c:pt idx="162">
                  <c:v>MAR</c:v>
                </c:pt>
                <c:pt idx="163">
                  <c:v>MAR</c:v>
                </c:pt>
                <c:pt idx="164">
                  <c:v>MAR</c:v>
                </c:pt>
                <c:pt idx="165">
                  <c:v>MAR</c:v>
                </c:pt>
                <c:pt idx="166">
                  <c:v>MAR</c:v>
                </c:pt>
                <c:pt idx="167">
                  <c:v>MAR</c:v>
                </c:pt>
                <c:pt idx="168">
                  <c:v>MAR</c:v>
                </c:pt>
                <c:pt idx="169">
                  <c:v>MAR</c:v>
                </c:pt>
              </c:strCache>
            </c:strRef>
          </c:cat>
          <c:val>
            <c:numRef>
              <c:f>'Gráficos '!$Z$15:$Z$197</c:f>
              <c:numCache>
                <c:formatCode>General</c:formatCode>
                <c:ptCount val="183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2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3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</c:numCache>
            </c:numRef>
          </c:val>
        </c:ser>
        <c:marker val="1"/>
        <c:axId val="133901312"/>
        <c:axId val="133939968"/>
      </c:lineChart>
      <c:catAx>
        <c:axId val="133901312"/>
        <c:scaling>
          <c:orientation val="minMax"/>
        </c:scaling>
        <c:axPos val="b"/>
        <c:numFmt formatCode="General" sourceLinked="1"/>
        <c:tickLblPos val="nextTo"/>
        <c:crossAx val="133939968"/>
        <c:crosses val="autoZero"/>
        <c:auto val="1"/>
        <c:lblAlgn val="ctr"/>
        <c:lblOffset val="100"/>
        <c:tickLblSkip val="15"/>
        <c:tickMarkSkip val="31"/>
      </c:catAx>
      <c:valAx>
        <c:axId val="133939968"/>
        <c:scaling>
          <c:orientation val="minMax"/>
        </c:scaling>
        <c:axPos val="l"/>
        <c:numFmt formatCode="0" sourceLinked="0"/>
        <c:tickLblPos val="nextTo"/>
        <c:crossAx val="1339013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chart>
    <c:autoTitleDeleted val="1"/>
    <c:plotArea>
      <c:layout>
        <c:manualLayout>
          <c:layoutTarget val="inner"/>
          <c:xMode val="edge"/>
          <c:yMode val="edge"/>
          <c:x val="4.3984996278450275E-2"/>
          <c:y val="3.7288029813075912E-2"/>
          <c:w val="0.85882036667058426"/>
          <c:h val="0.86975116777511619"/>
        </c:manualLayout>
      </c:layout>
      <c:lineChart>
        <c:grouping val="standard"/>
        <c:ser>
          <c:idx val="0"/>
          <c:order val="0"/>
          <c:tx>
            <c:strRef>
              <c:f>'Gráficos '!$AF$14</c:f>
              <c:strCache>
                <c:ptCount val="1"/>
                <c:pt idx="0">
                  <c:v>ALM+EXC</c:v>
                </c:pt>
              </c:strCache>
            </c:strRef>
          </c:tx>
          <c:marker>
            <c:symbol val="none"/>
          </c:marker>
          <c:cat>
            <c:strRef>
              <c:f>'Gráficos '!$AG$15:$AG$228</c:f>
              <c:strCache>
                <c:ptCount val="204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0">
                  <c:v>JUL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70">
                  <c:v>AGO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101">
                  <c:v>SEP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31">
                  <c:v>OCT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61">
                  <c:v>NOV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94">
                  <c:v>DIC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</c:strCache>
            </c:strRef>
          </c:cat>
          <c:val>
            <c:numRef>
              <c:f>'Gráficos '!$AF$15:$AF$228</c:f>
              <c:numCache>
                <c:formatCode>0.0</c:formatCode>
                <c:ptCount val="214"/>
                <c:pt idx="0">
                  <c:v>126.2562789498524</c:v>
                </c:pt>
                <c:pt idx="1">
                  <c:v>125.71134074293187</c:v>
                </c:pt>
                <c:pt idx="2">
                  <c:v>128.91134074293188</c:v>
                </c:pt>
                <c:pt idx="3">
                  <c:v>134.81134074293189</c:v>
                </c:pt>
                <c:pt idx="4">
                  <c:v>134.16209941315259</c:v>
                </c:pt>
                <c:pt idx="5">
                  <c:v>133.19604416937938</c:v>
                </c:pt>
                <c:pt idx="6">
                  <c:v>132.39809694755476</c:v>
                </c:pt>
                <c:pt idx="7">
                  <c:v>133.19809694755477</c:v>
                </c:pt>
                <c:pt idx="8">
                  <c:v>132.66540767960009</c:v>
                </c:pt>
                <c:pt idx="9">
                  <c:v>131.8190293503535</c:v>
                </c:pt>
                <c:pt idx="10">
                  <c:v>130.82334982932028</c:v>
                </c:pt>
                <c:pt idx="11">
                  <c:v>129.68307144686582</c:v>
                </c:pt>
                <c:pt idx="12">
                  <c:v>128.45439143174076</c:v>
                </c:pt>
                <c:pt idx="13">
                  <c:v>137.35439143174077</c:v>
                </c:pt>
                <c:pt idx="14">
                  <c:v>137.45439143174076</c:v>
                </c:pt>
                <c:pt idx="15">
                  <c:v>135.96143147867488</c:v>
                </c:pt>
                <c:pt idx="16">
                  <c:v>135.46856662067646</c:v>
                </c:pt>
                <c:pt idx="17">
                  <c:v>135.19577978627868</c:v>
                </c:pt>
                <c:pt idx="18" formatCode="General">
                  <c:v>139.59577978627868</c:v>
                </c:pt>
                <c:pt idx="19" formatCode="General">
                  <c:v>140.19577978627868</c:v>
                </c:pt>
                <c:pt idx="20" formatCode="General">
                  <c:v>139.8533248271761</c:v>
                </c:pt>
                <c:pt idx="21">
                  <c:v>139.62563342492206</c:v>
                </c:pt>
                <c:pt idx="22">
                  <c:v>139.11511151569221</c:v>
                </c:pt>
                <c:pt idx="23">
                  <c:v>138.55074973950198</c:v>
                </c:pt>
                <c:pt idx="24">
                  <c:v>137.93344031041539</c:v>
                </c:pt>
                <c:pt idx="25">
                  <c:v>137.43107273900713</c:v>
                </c:pt>
                <c:pt idx="26">
                  <c:v>136.10322928568678</c:v>
                </c:pt>
                <c:pt idx="27">
                  <c:v>134.73812722367092</c:v>
                </c:pt>
                <c:pt idx="28">
                  <c:v>133.55189593148575</c:v>
                </c:pt>
                <c:pt idx="29">
                  <c:v>132.80428170432947</c:v>
                </c:pt>
                <c:pt idx="30">
                  <c:v>132.22079877513531</c:v>
                </c:pt>
                <c:pt idx="31">
                  <c:v>131.64075050965474</c:v>
                </c:pt>
                <c:pt idx="32">
                  <c:v>130.85527429127293</c:v>
                </c:pt>
                <c:pt idx="33">
                  <c:v>129.71462116926867</c:v>
                </c:pt>
                <c:pt idx="34">
                  <c:v>129.04690253416211</c:v>
                </c:pt>
                <c:pt idx="35">
                  <c:v>128.43466831598894</c:v>
                </c:pt>
                <c:pt idx="36">
                  <c:v>128.02869733254968</c:v>
                </c:pt>
                <c:pt idx="37">
                  <c:v>127.12161092494537</c:v>
                </c:pt>
                <c:pt idx="38">
                  <c:v>126.62144778167368</c:v>
                </c:pt>
                <c:pt idx="39">
                  <c:v>126.02478473825684</c:v>
                </c:pt>
                <c:pt idx="40">
                  <c:v>131.72478473825686</c:v>
                </c:pt>
                <c:pt idx="41">
                  <c:v>145.32478473825685</c:v>
                </c:pt>
                <c:pt idx="42">
                  <c:v>144.3701599566582</c:v>
                </c:pt>
                <c:pt idx="43">
                  <c:v>143.4236978789159</c:v>
                </c:pt>
                <c:pt idx="44">
                  <c:v>142.71916608540363</c:v>
                </c:pt>
                <c:pt idx="45">
                  <c:v>143.31916608540362</c:v>
                </c:pt>
                <c:pt idx="46">
                  <c:v>142.2068085938042</c:v>
                </c:pt>
                <c:pt idx="47">
                  <c:v>141.22111109006414</c:v>
                </c:pt>
                <c:pt idx="48">
                  <c:v>140.41608612995492</c:v>
                </c:pt>
                <c:pt idx="49">
                  <c:v>147.91608612995492</c:v>
                </c:pt>
                <c:pt idx="50">
                  <c:v>148.2160861299549</c:v>
                </c:pt>
                <c:pt idx="51">
                  <c:v>147.6030087911947</c:v>
                </c:pt>
                <c:pt idx="52">
                  <c:v>152.40300879119468</c:v>
                </c:pt>
                <c:pt idx="53">
                  <c:v>152.21200382108734</c:v>
                </c:pt>
                <c:pt idx="54">
                  <c:v>151.51427762001265</c:v>
                </c:pt>
                <c:pt idx="55">
                  <c:v>150.88354577053113</c:v>
                </c:pt>
                <c:pt idx="56">
                  <c:v>150.25619009318288</c:v>
                </c:pt>
                <c:pt idx="57">
                  <c:v>149.69444167229676</c:v>
                </c:pt>
                <c:pt idx="58">
                  <c:v>149.07345101381244</c:v>
                </c:pt>
                <c:pt idx="59">
                  <c:v>148.82598647725217</c:v>
                </c:pt>
                <c:pt idx="60">
                  <c:v>148.02538601050585</c:v>
                </c:pt>
                <c:pt idx="61">
                  <c:v>148.72538601050587</c:v>
                </c:pt>
                <c:pt idx="62">
                  <c:v>148.29397663935106</c:v>
                </c:pt>
                <c:pt idx="63">
                  <c:v>152.39397663935105</c:v>
                </c:pt>
                <c:pt idx="64">
                  <c:v>151.6951792579479</c:v>
                </c:pt>
                <c:pt idx="65">
                  <c:v>150.12226319660724</c:v>
                </c:pt>
                <c:pt idx="66">
                  <c:v>148.07806875781478</c:v>
                </c:pt>
                <c:pt idx="67">
                  <c:v>146.37176883889771</c:v>
                </c:pt>
                <c:pt idx="68">
                  <c:v>144.81014433475784</c:v>
                </c:pt>
                <c:pt idx="69">
                  <c:v>143.62363629039493</c:v>
                </c:pt>
                <c:pt idx="70">
                  <c:v>142.27480478289655</c:v>
                </c:pt>
                <c:pt idx="71">
                  <c:v>141.28848969169027</c:v>
                </c:pt>
                <c:pt idx="72">
                  <c:v>139.62658354153956</c:v>
                </c:pt>
                <c:pt idx="73">
                  <c:v>138.10237259672576</c:v>
                </c:pt>
                <c:pt idx="74">
                  <c:v>136.43450984524361</c:v>
                </c:pt>
                <c:pt idx="75">
                  <c:v>136.43450984524361</c:v>
                </c:pt>
                <c:pt idx="76">
                  <c:v>135.77484793362282</c:v>
                </c:pt>
                <c:pt idx="77">
                  <c:v>134.68480900954879</c:v>
                </c:pt>
                <c:pt idx="78">
                  <c:v>133.33861206144309</c:v>
                </c:pt>
                <c:pt idx="79">
                  <c:v>132.5925944492015</c:v>
                </c:pt>
                <c:pt idx="80">
                  <c:v>131.58906649923966</c:v>
                </c:pt>
                <c:pt idx="81">
                  <c:v>130.5437188210052</c:v>
                </c:pt>
                <c:pt idx="82">
                  <c:v>128.74114502699834</c:v>
                </c:pt>
                <c:pt idx="83">
                  <c:v>127.072311253067</c:v>
                </c:pt>
                <c:pt idx="84">
                  <c:v>125.38354401856739</c:v>
                </c:pt>
                <c:pt idx="85">
                  <c:v>123.67699968309878</c:v>
                </c:pt>
                <c:pt idx="86">
                  <c:v>126.17699968309878</c:v>
                </c:pt>
                <c:pt idx="87">
                  <c:v>131.17699968309878</c:v>
                </c:pt>
                <c:pt idx="88">
                  <c:v>129.82593986294438</c:v>
                </c:pt>
                <c:pt idx="89">
                  <c:v>128.748379478034</c:v>
                </c:pt>
                <c:pt idx="90">
                  <c:v>126.67925431602663</c:v>
                </c:pt>
                <c:pt idx="91">
                  <c:v>124.75286987572017</c:v>
                </c:pt>
                <c:pt idx="92">
                  <c:v>123.53904867254201</c:v>
                </c:pt>
                <c:pt idx="93">
                  <c:v>122.1512696260138</c:v>
                </c:pt>
                <c:pt idx="94">
                  <c:v>121.3477301176043</c:v>
                </c:pt>
                <c:pt idx="95">
                  <c:v>121.1597251146687</c:v>
                </c:pt>
                <c:pt idx="96">
                  <c:v>120.73818669866665</c:v>
                </c:pt>
                <c:pt idx="97">
                  <c:v>119.71629118815559</c:v>
                </c:pt>
                <c:pt idx="98">
                  <c:v>118.56959895613494</c:v>
                </c:pt>
                <c:pt idx="99">
                  <c:v>116.85582988478399</c:v>
                </c:pt>
                <c:pt idx="100">
                  <c:v>115.48341261389049</c:v>
                </c:pt>
                <c:pt idx="101">
                  <c:v>114.74043510126825</c:v>
                </c:pt>
                <c:pt idx="102">
                  <c:v>113.61714840431782</c:v>
                </c:pt>
                <c:pt idx="103">
                  <c:v>112.42485716408481</c:v>
                </c:pt>
                <c:pt idx="104">
                  <c:v>111.79346211910118</c:v>
                </c:pt>
                <c:pt idx="105">
                  <c:v>110.87656264789592</c:v>
                </c:pt>
                <c:pt idx="106">
                  <c:v>109.72514915698093</c:v>
                </c:pt>
                <c:pt idx="107">
                  <c:v>108.18993752205543</c:v>
                </c:pt>
                <c:pt idx="108">
                  <c:v>106.60739700702223</c:v>
                </c:pt>
                <c:pt idx="109">
                  <c:v>105.86750940953331</c:v>
                </c:pt>
                <c:pt idx="110">
                  <c:v>105.40408455616867</c:v>
                </c:pt>
                <c:pt idx="111">
                  <c:v>107.70408455616868</c:v>
                </c:pt>
                <c:pt idx="112">
                  <c:v>106.95307019727443</c:v>
                </c:pt>
                <c:pt idx="113">
                  <c:v>105.86017833461787</c:v>
                </c:pt>
                <c:pt idx="114">
                  <c:v>104.40299521447531</c:v>
                </c:pt>
                <c:pt idx="115">
                  <c:v>102.86374771367321</c:v>
                </c:pt>
                <c:pt idx="116">
                  <c:v>101.28539511638132</c:v>
                </c:pt>
                <c:pt idx="117">
                  <c:v>99.920570659830076</c:v>
                </c:pt>
                <c:pt idx="118">
                  <c:v>128.12057065983007</c:v>
                </c:pt>
                <c:pt idx="119">
                  <c:v>127.51428339881321</c:v>
                </c:pt>
                <c:pt idx="120">
                  <c:v>126.61214276038933</c:v>
                </c:pt>
                <c:pt idx="121">
                  <c:v>125.27516856117504</c:v>
                </c:pt>
                <c:pt idx="122">
                  <c:v>125.17690202869863</c:v>
                </c:pt>
                <c:pt idx="123">
                  <c:v>123.42602314130744</c:v>
                </c:pt>
                <c:pt idx="124">
                  <c:v>122.22988653350447</c:v>
                </c:pt>
                <c:pt idx="125">
                  <c:v>120.62868418845983</c:v>
                </c:pt>
                <c:pt idx="126">
                  <c:v>118.46282417056739</c:v>
                </c:pt>
                <c:pt idx="127">
                  <c:v>116.75121073720624</c:v>
                </c:pt>
                <c:pt idx="128">
                  <c:v>115.38051974020601</c:v>
                </c:pt>
                <c:pt idx="129">
                  <c:v>113.98933198562989</c:v>
                </c:pt>
                <c:pt idx="130">
                  <c:v>111.69521059272537</c:v>
                </c:pt>
                <c:pt idx="131">
                  <c:v>113.49521059272539</c:v>
                </c:pt>
                <c:pt idx="132">
                  <c:v>114.09521059272538</c:v>
                </c:pt>
                <c:pt idx="133">
                  <c:v>112.17631376234058</c:v>
                </c:pt>
                <c:pt idx="134">
                  <c:v>110.7569087686885</c:v>
                </c:pt>
                <c:pt idx="135">
                  <c:v>109.44445312175674</c:v>
                </c:pt>
                <c:pt idx="136">
                  <c:v>107.67624021164011</c:v>
                </c:pt>
                <c:pt idx="137">
                  <c:v>105.75561969426312</c:v>
                </c:pt>
                <c:pt idx="138">
                  <c:v>103.43415496715073</c:v>
                </c:pt>
                <c:pt idx="139">
                  <c:v>101.44156024662141</c:v>
                </c:pt>
                <c:pt idx="140">
                  <c:v>104.14156024662142</c:v>
                </c:pt>
                <c:pt idx="141">
                  <c:v>103.31448124810041</c:v>
                </c:pt>
                <c:pt idx="142">
                  <c:v>101.0716444922875</c:v>
                </c:pt>
                <c:pt idx="143">
                  <c:v>98.971094531997522</c:v>
                </c:pt>
                <c:pt idx="144">
                  <c:v>96.834252271986969</c:v>
                </c:pt>
                <c:pt idx="145">
                  <c:v>94.440368666159543</c:v>
                </c:pt>
                <c:pt idx="146">
                  <c:v>92.578118587645065</c:v>
                </c:pt>
                <c:pt idx="147">
                  <c:v>90.742312973475265</c:v>
                </c:pt>
                <c:pt idx="148">
                  <c:v>89.530357207912488</c:v>
                </c:pt>
                <c:pt idx="149">
                  <c:v>95.930357207912493</c:v>
                </c:pt>
                <c:pt idx="150">
                  <c:v>94.444926477383405</c:v>
                </c:pt>
                <c:pt idx="151">
                  <c:v>93.058645255584381</c:v>
                </c:pt>
                <c:pt idx="152">
                  <c:v>90.532602455736566</c:v>
                </c:pt>
                <c:pt idx="153">
                  <c:v>88.289594454005396</c:v>
                </c:pt>
                <c:pt idx="154">
                  <c:v>86.445676445549793</c:v>
                </c:pt>
                <c:pt idx="155">
                  <c:v>84.965904268864534</c:v>
                </c:pt>
                <c:pt idx="156">
                  <c:v>82.259885914322837</c:v>
                </c:pt>
                <c:pt idx="157">
                  <c:v>80.068600202718386</c:v>
                </c:pt>
                <c:pt idx="158">
                  <c:v>78.670984886454505</c:v>
                </c:pt>
                <c:pt idx="159">
                  <c:v>83.270984886454499</c:v>
                </c:pt>
                <c:pt idx="160">
                  <c:v>81.570818469861621</c:v>
                </c:pt>
                <c:pt idx="161">
                  <c:v>79.730795348484548</c:v>
                </c:pt>
                <c:pt idx="162">
                  <c:v>78.223665756295034</c:v>
                </c:pt>
                <c:pt idx="163">
                  <c:v>76.951251749683763</c:v>
                </c:pt>
                <c:pt idx="164">
                  <c:v>75.355771977943419</c:v>
                </c:pt>
                <c:pt idx="165">
                  <c:v>73.220446643091762</c:v>
                </c:pt>
                <c:pt idx="166">
                  <c:v>72.276940262408232</c:v>
                </c:pt>
                <c:pt idx="167">
                  <c:v>71.275154164142933</c:v>
                </c:pt>
                <c:pt idx="168">
                  <c:v>69.869542165460018</c:v>
                </c:pt>
                <c:pt idx="169">
                  <c:v>68.685159947971528</c:v>
                </c:pt>
                <c:pt idx="170">
                  <c:v>67.557718054579055</c:v>
                </c:pt>
                <c:pt idx="171">
                  <c:v>66.466590557436746</c:v>
                </c:pt>
                <c:pt idx="172">
                  <c:v>65.088694154638475</c:v>
                </c:pt>
                <c:pt idx="173">
                  <c:v>63.41553918917964</c:v>
                </c:pt>
                <c:pt idx="174">
                  <c:v>62.473278108983564</c:v>
                </c:pt>
                <c:pt idx="175">
                  <c:v>61.620794137722442</c:v>
                </c:pt>
                <c:pt idx="176">
                  <c:v>60.532888887525758</c:v>
                </c:pt>
                <c:pt idx="177">
                  <c:v>59.556689404741455</c:v>
                </c:pt>
                <c:pt idx="178">
                  <c:v>59.239241120199949</c:v>
                </c:pt>
                <c:pt idx="179">
                  <c:v>58.469206119133865</c:v>
                </c:pt>
                <c:pt idx="180">
                  <c:v>57.696579899449837</c:v>
                </c:pt>
                <c:pt idx="181">
                  <c:v>56.848351841916127</c:v>
                </c:pt>
                <c:pt idx="182">
                  <c:v>55.982156894603243</c:v>
                </c:pt>
                <c:pt idx="183">
                  <c:v>55.310256547456554</c:v>
                </c:pt>
                <c:pt idx="184">
                  <c:v>54.658600290873252</c:v>
                </c:pt>
                <c:pt idx="185">
                  <c:v>53.972054551734587</c:v>
                </c:pt>
                <c:pt idx="186">
                  <c:v>53.307978658041193</c:v>
                </c:pt>
                <c:pt idx="187">
                  <c:v>52.452871082035188</c:v>
                </c:pt>
                <c:pt idx="188">
                  <c:v>51.85801675560235</c:v>
                </c:pt>
                <c:pt idx="189">
                  <c:v>51.047432882352936</c:v>
                </c:pt>
                <c:pt idx="190">
                  <c:v>50.506144333817936</c:v>
                </c:pt>
                <c:pt idx="191">
                  <c:v>50.078245149332183</c:v>
                </c:pt>
                <c:pt idx="192">
                  <c:v>49.567166312938767</c:v>
                </c:pt>
                <c:pt idx="193">
                  <c:v>48.989637438972778</c:v>
                </c:pt>
                <c:pt idx="194">
                  <c:v>48.46480828894282</c:v>
                </c:pt>
                <c:pt idx="195">
                  <c:v>48.08882714390613</c:v>
                </c:pt>
                <c:pt idx="196">
                  <c:v>47.572498230140084</c:v>
                </c:pt>
                <c:pt idx="197">
                  <c:v>46.860755802949079</c:v>
                </c:pt>
                <c:pt idx="198">
                  <c:v>46.320423592674473</c:v>
                </c:pt>
                <c:pt idx="199">
                  <c:v>46.091881457327354</c:v>
                </c:pt>
                <c:pt idx="200">
                  <c:v>63.291881457327349</c:v>
                </c:pt>
                <c:pt idx="201">
                  <c:v>62.834575738514133</c:v>
                </c:pt>
                <c:pt idx="202">
                  <c:v>62.725253913380101</c:v>
                </c:pt>
                <c:pt idx="203">
                  <c:v>61.489671526645111</c:v>
                </c:pt>
                <c:pt idx="204">
                  <c:v>60.550695339381207</c:v>
                </c:pt>
                <c:pt idx="205">
                  <c:v>59.449080004404223</c:v>
                </c:pt>
                <c:pt idx="206">
                  <c:v>58.366119385720573</c:v>
                </c:pt>
                <c:pt idx="207">
                  <c:v>57.430425539162613</c:v>
                </c:pt>
                <c:pt idx="208">
                  <c:v>56.420098757185791</c:v>
                </c:pt>
                <c:pt idx="209">
                  <c:v>55.417727632628292</c:v>
                </c:pt>
                <c:pt idx="210">
                  <c:v>54.672511172297732</c:v>
                </c:pt>
                <c:pt idx="211">
                  <c:v>53.996410392923281</c:v>
                </c:pt>
                <c:pt idx="212">
                  <c:v>53.844338035535422</c:v>
                </c:pt>
                <c:pt idx="213">
                  <c:v>53.142617564615819</c:v>
                </c:pt>
              </c:numCache>
            </c:numRef>
          </c:val>
        </c:ser>
        <c:ser>
          <c:idx val="1"/>
          <c:order val="1"/>
          <c:tx>
            <c:strRef>
              <c:f>'Gráficos '!$AA$14</c:f>
              <c:strCache>
                <c:ptCount val="1"/>
                <c:pt idx="0">
                  <c:v>PM</c:v>
                </c:pt>
              </c:strCache>
            </c:strRef>
          </c:tx>
          <c:marker>
            <c:symbol val="none"/>
          </c:marker>
          <c:cat>
            <c:strRef>
              <c:f>'Gráficos '!$AG$15:$AG$228</c:f>
              <c:strCache>
                <c:ptCount val="204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0">
                  <c:v>JUL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70">
                  <c:v>AGO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101">
                  <c:v>SEP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31">
                  <c:v>OCT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61">
                  <c:v>NOV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94">
                  <c:v>DIC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</c:strCache>
            </c:strRef>
          </c:cat>
          <c:val>
            <c:numRef>
              <c:f>'Gráficos '!$AA$15:$AA$228</c:f>
              <c:numCache>
                <c:formatCode>General</c:formatCode>
                <c:ptCount val="214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2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3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114</c:v>
                </c:pt>
                <c:pt idx="185">
                  <c:v>114</c:v>
                </c:pt>
                <c:pt idx="186">
                  <c:v>114</c:v>
                </c:pt>
                <c:pt idx="187">
                  <c:v>114</c:v>
                </c:pt>
                <c:pt idx="188">
                  <c:v>114</c:v>
                </c:pt>
                <c:pt idx="189">
                  <c:v>114</c:v>
                </c:pt>
                <c:pt idx="190">
                  <c:v>114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114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114</c:v>
                </c:pt>
                <c:pt idx="203">
                  <c:v>114</c:v>
                </c:pt>
                <c:pt idx="204">
                  <c:v>114</c:v>
                </c:pt>
                <c:pt idx="205">
                  <c:v>114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114</c:v>
                </c:pt>
                <c:pt idx="210">
                  <c:v>114</c:v>
                </c:pt>
                <c:pt idx="211">
                  <c:v>114</c:v>
                </c:pt>
                <c:pt idx="212">
                  <c:v>114</c:v>
                </c:pt>
                <c:pt idx="213">
                  <c:v>114</c:v>
                </c:pt>
              </c:numCache>
            </c:numRef>
          </c:val>
        </c:ser>
        <c:ser>
          <c:idx val="2"/>
          <c:order val="2"/>
          <c:tx>
            <c:strRef>
              <c:f>'Gráficos '!$Z$14</c:f>
              <c:strCache>
                <c:ptCount val="1"/>
                <c:pt idx="0">
                  <c:v>CC</c:v>
                </c:pt>
              </c:strCache>
            </c:strRef>
          </c:tx>
          <c:marker>
            <c:symbol val="none"/>
          </c:marker>
          <c:cat>
            <c:strRef>
              <c:f>'Gráficos '!$AG$15:$AG$228</c:f>
              <c:strCache>
                <c:ptCount val="204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0">
                  <c:v>JUL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70">
                  <c:v>AGO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101">
                  <c:v>SEP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31">
                  <c:v>OCT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61">
                  <c:v>NOV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94">
                  <c:v>DIC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</c:strCache>
            </c:strRef>
          </c:cat>
          <c:val>
            <c:numRef>
              <c:f>'Gráficos '!$Z$15:$Z$228</c:f>
              <c:numCache>
                <c:formatCode>General</c:formatCode>
                <c:ptCount val="214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2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3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  <c:pt idx="183">
                  <c:v>220</c:v>
                </c:pt>
                <c:pt idx="184">
                  <c:v>220</c:v>
                </c:pt>
                <c:pt idx="185">
                  <c:v>220</c:v>
                </c:pt>
                <c:pt idx="186">
                  <c:v>220</c:v>
                </c:pt>
                <c:pt idx="187">
                  <c:v>220</c:v>
                </c:pt>
                <c:pt idx="188">
                  <c:v>220</c:v>
                </c:pt>
                <c:pt idx="189">
                  <c:v>220</c:v>
                </c:pt>
                <c:pt idx="190">
                  <c:v>220</c:v>
                </c:pt>
                <c:pt idx="191">
                  <c:v>220</c:v>
                </c:pt>
                <c:pt idx="192">
                  <c:v>220</c:v>
                </c:pt>
                <c:pt idx="193">
                  <c:v>220</c:v>
                </c:pt>
                <c:pt idx="194">
                  <c:v>220</c:v>
                </c:pt>
                <c:pt idx="195">
                  <c:v>220</c:v>
                </c:pt>
                <c:pt idx="196">
                  <c:v>220</c:v>
                </c:pt>
                <c:pt idx="197">
                  <c:v>220</c:v>
                </c:pt>
                <c:pt idx="198">
                  <c:v>220</c:v>
                </c:pt>
                <c:pt idx="199">
                  <c:v>220</c:v>
                </c:pt>
                <c:pt idx="200">
                  <c:v>220</c:v>
                </c:pt>
                <c:pt idx="201">
                  <c:v>220</c:v>
                </c:pt>
                <c:pt idx="202">
                  <c:v>220</c:v>
                </c:pt>
                <c:pt idx="203">
                  <c:v>220</c:v>
                </c:pt>
                <c:pt idx="204">
                  <c:v>220</c:v>
                </c:pt>
                <c:pt idx="205">
                  <c:v>220</c:v>
                </c:pt>
                <c:pt idx="206">
                  <c:v>220</c:v>
                </c:pt>
                <c:pt idx="207">
                  <c:v>220</c:v>
                </c:pt>
                <c:pt idx="208">
                  <c:v>220</c:v>
                </c:pt>
                <c:pt idx="209">
                  <c:v>220</c:v>
                </c:pt>
                <c:pt idx="210">
                  <c:v>220</c:v>
                </c:pt>
                <c:pt idx="211">
                  <c:v>220</c:v>
                </c:pt>
                <c:pt idx="212">
                  <c:v>220</c:v>
                </c:pt>
                <c:pt idx="213">
                  <c:v>220</c:v>
                </c:pt>
              </c:numCache>
            </c:numRef>
          </c:val>
        </c:ser>
        <c:marker val="1"/>
        <c:axId val="143136256"/>
        <c:axId val="143137792"/>
      </c:lineChart>
      <c:catAx>
        <c:axId val="143136256"/>
        <c:scaling>
          <c:orientation val="minMax"/>
        </c:scaling>
        <c:axPos val="b"/>
        <c:numFmt formatCode="General" sourceLinked="1"/>
        <c:tickLblPos val="nextTo"/>
        <c:crossAx val="143137792"/>
        <c:crosses val="autoZero"/>
        <c:auto val="1"/>
        <c:lblAlgn val="ctr"/>
        <c:lblOffset val="100"/>
        <c:tickLblSkip val="15"/>
        <c:tickMarkSkip val="31"/>
      </c:catAx>
      <c:valAx>
        <c:axId val="143137792"/>
        <c:scaling>
          <c:orientation val="minMax"/>
        </c:scaling>
        <c:axPos val="l"/>
        <c:numFmt formatCode="0" sourceLinked="0"/>
        <c:tickLblPos val="nextTo"/>
        <c:crossAx val="1431362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</c:legend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protection/>
  <c:chart>
    <c:plotArea>
      <c:layout/>
      <c:barChart>
        <c:barDir val="col"/>
        <c:grouping val="clustered"/>
        <c:ser>
          <c:idx val="0"/>
          <c:order val="0"/>
          <c:tx>
            <c:v>PP</c:v>
          </c:tx>
          <c:cat>
            <c:strRef>
              <c:f>'Estadística de datos'!$C$2:$N$2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'Estadística de datos'!$C$13:$N$13</c:f>
              <c:numCache>
                <c:formatCode>0.0</c:formatCode>
                <c:ptCount val="12"/>
                <c:pt idx="0">
                  <c:v>65.34</c:v>
                </c:pt>
                <c:pt idx="1">
                  <c:v>133.19999999999999</c:v>
                </c:pt>
                <c:pt idx="2">
                  <c:v>74.400000000000006</c:v>
                </c:pt>
                <c:pt idx="3">
                  <c:v>61.379999999999981</c:v>
                </c:pt>
                <c:pt idx="4">
                  <c:v>37.010000000000005</c:v>
                </c:pt>
                <c:pt idx="5">
                  <c:v>27.24</c:v>
                </c:pt>
                <c:pt idx="6">
                  <c:v>46.33</c:v>
                </c:pt>
                <c:pt idx="7">
                  <c:v>40.679999999999993</c:v>
                </c:pt>
                <c:pt idx="8">
                  <c:v>63.659999999999989</c:v>
                </c:pt>
                <c:pt idx="9">
                  <c:v>103.02000000000001</c:v>
                </c:pt>
                <c:pt idx="10">
                  <c:v>90.939999999999984</c:v>
                </c:pt>
                <c:pt idx="11">
                  <c:v>72.599999999999994</c:v>
                </c:pt>
              </c:numCache>
            </c:numRef>
          </c:val>
        </c:ser>
        <c:axId val="154188800"/>
        <c:axId val="156541696"/>
      </c:barChart>
      <c:lineChart>
        <c:grouping val="standard"/>
        <c:ser>
          <c:idx val="1"/>
          <c:order val="1"/>
          <c:tx>
            <c:v>ETP</c:v>
          </c:tx>
          <c:val>
            <c:numRef>
              <c:f>'Estadística de datos'!$C$28:$N$28</c:f>
              <c:numCache>
                <c:formatCode>0.0</c:formatCode>
                <c:ptCount val="12"/>
                <c:pt idx="0">
                  <c:v>203.29999999999998</c:v>
                </c:pt>
                <c:pt idx="1">
                  <c:v>147.25</c:v>
                </c:pt>
                <c:pt idx="2">
                  <c:v>119.75999999999999</c:v>
                </c:pt>
                <c:pt idx="3">
                  <c:v>84.009999999999991</c:v>
                </c:pt>
                <c:pt idx="4">
                  <c:v>51.589999999999996</c:v>
                </c:pt>
                <c:pt idx="5">
                  <c:v>41.019999999999996</c:v>
                </c:pt>
                <c:pt idx="6">
                  <c:v>43.03</c:v>
                </c:pt>
                <c:pt idx="7">
                  <c:v>62.620000000000005</c:v>
                </c:pt>
                <c:pt idx="8">
                  <c:v>80.61999999999999</c:v>
                </c:pt>
                <c:pt idx="9">
                  <c:v>118.82000000000001</c:v>
                </c:pt>
                <c:pt idx="10">
                  <c:v>156.17000000000002</c:v>
                </c:pt>
                <c:pt idx="11">
                  <c:v>199.32999999999998</c:v>
                </c:pt>
              </c:numCache>
            </c:numRef>
          </c:val>
        </c:ser>
        <c:marker val="1"/>
        <c:axId val="154188800"/>
        <c:axId val="156541696"/>
      </c:lineChart>
      <c:catAx>
        <c:axId val="154188800"/>
        <c:scaling>
          <c:orientation val="minMax"/>
        </c:scaling>
        <c:axPos val="b"/>
        <c:tickLblPos val="nextTo"/>
        <c:txPr>
          <a:bodyPr/>
          <a:lstStyle/>
          <a:p>
            <a:pPr>
              <a:defRPr sz="1400"/>
            </a:pPr>
            <a:endParaRPr lang="es-AR"/>
          </a:p>
        </c:txPr>
        <c:crossAx val="156541696"/>
        <c:crosses val="autoZero"/>
        <c:auto val="1"/>
        <c:lblAlgn val="ctr"/>
        <c:lblOffset val="100"/>
      </c:catAx>
      <c:valAx>
        <c:axId val="156541696"/>
        <c:scaling>
          <c:orientation val="minMax"/>
        </c:scaling>
        <c:axPos val="l"/>
        <c:numFmt formatCode="0" sourceLinked="0"/>
        <c:tickLblPos val="nextTo"/>
        <c:txPr>
          <a:bodyPr/>
          <a:lstStyle/>
          <a:p>
            <a:pPr>
              <a:defRPr sz="1400"/>
            </a:pPr>
            <a:endParaRPr lang="es-AR"/>
          </a:p>
        </c:txPr>
        <c:crossAx val="154188800"/>
        <c:crosses val="autoZero"/>
        <c:crossBetween val="between"/>
      </c:valAx>
    </c:plotArea>
    <c:legend>
      <c:legendPos val="b"/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</c:chart>
  <c:txPr>
    <a:bodyPr/>
    <a:lstStyle/>
    <a:p>
      <a:pPr>
        <a:defRPr sz="1200"/>
      </a:pPr>
      <a:endParaRPr lang="es-A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protection/>
  <c:chart>
    <c:plotArea>
      <c:layout>
        <c:manualLayout>
          <c:layoutTarget val="inner"/>
          <c:xMode val="edge"/>
          <c:yMode val="edge"/>
          <c:x val="6.3150172218164366E-2"/>
          <c:y val="2.4472258331514396E-2"/>
          <c:w val="0.91328984209908115"/>
          <c:h val="0.82588295420125746"/>
        </c:manualLayout>
      </c:layout>
      <c:lineChart>
        <c:grouping val="standard"/>
        <c:ser>
          <c:idx val="0"/>
          <c:order val="0"/>
          <c:tx>
            <c:strRef>
              <c:f>'Estadística del BHOA'!$B$2</c:f>
              <c:strCache>
                <c:ptCount val="1"/>
                <c:pt idx="0">
                  <c:v>ALM+EXC</c:v>
                </c:pt>
              </c:strCache>
            </c:strRef>
          </c:tx>
          <c:spPr>
            <a:ln w="38100">
              <a:solidFill>
                <a:schemeClr val="tx2"/>
              </a:solidFill>
            </a:ln>
          </c:spPr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cat>
            <c:strRef>
              <c:f>'Estadística del BHOA'!$C$2:$N$2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'Estadística del BHOA'!$C$13:$N$13</c:f>
              <c:numCache>
                <c:formatCode>0.0</c:formatCode>
                <c:ptCount val="12"/>
                <c:pt idx="0">
                  <c:v>91.691452857676467</c:v>
                </c:pt>
                <c:pt idx="1">
                  <c:v>110.99253394733196</c:v>
                </c:pt>
                <c:pt idx="2">
                  <c:v>139.39180266360674</c:v>
                </c:pt>
                <c:pt idx="3">
                  <c:v>138.35272207130541</c:v>
                </c:pt>
                <c:pt idx="4">
                  <c:v>137.09616547309557</c:v>
                </c:pt>
                <c:pt idx="5">
                  <c:v>138.54126246770556</c:v>
                </c:pt>
                <c:pt idx="6">
                  <c:v>144.33230007872754</c:v>
                </c:pt>
                <c:pt idx="7">
                  <c:v>150.13558779223825</c:v>
                </c:pt>
                <c:pt idx="8">
                  <c:v>147.75532796650967</c:v>
                </c:pt>
                <c:pt idx="9">
                  <c:v>162.98022677108378</c:v>
                </c:pt>
                <c:pt idx="10">
                  <c:v>149.8230789412365</c:v>
                </c:pt>
                <c:pt idx="11">
                  <c:v>116.18783145711932</c:v>
                </c:pt>
              </c:numCache>
            </c:numRef>
          </c:val>
        </c:ser>
        <c:ser>
          <c:idx val="1"/>
          <c:order val="1"/>
          <c:tx>
            <c:strRef>
              <c:f>'Estadística del BHOA'!$B$47</c:f>
              <c:strCache>
                <c:ptCount val="1"/>
                <c:pt idx="0">
                  <c:v>CC</c:v>
                </c:pt>
              </c:strCache>
            </c:strRef>
          </c:tx>
          <c:spPr>
            <a:ln w="41275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'Estadística del BHOA'!$C$47:$N$47</c:f>
              <c:numCache>
                <c:formatCode>General</c:formatCode>
                <c:ptCount val="12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</c:numCache>
            </c:numRef>
          </c:val>
        </c:ser>
        <c:ser>
          <c:idx val="2"/>
          <c:order val="2"/>
          <c:tx>
            <c:strRef>
              <c:f>'Estadística del BHOA'!$B$48</c:f>
              <c:strCache>
                <c:ptCount val="1"/>
                <c:pt idx="0">
                  <c:v>PM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'Estadística del BHOA'!$C$48:$N$48</c:f>
              <c:numCache>
                <c:formatCode>General</c:formatCode>
                <c:ptCount val="12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</c:numCache>
            </c:numRef>
          </c:val>
        </c:ser>
        <c:marker val="1"/>
        <c:axId val="163683712"/>
        <c:axId val="163763328"/>
      </c:lineChart>
      <c:catAx>
        <c:axId val="163683712"/>
        <c:scaling>
          <c:orientation val="minMax"/>
        </c:scaling>
        <c:axPos val="b"/>
        <c:tickLblPos val="nextTo"/>
        <c:txPr>
          <a:bodyPr/>
          <a:lstStyle/>
          <a:p>
            <a:pPr>
              <a:defRPr sz="1400"/>
            </a:pPr>
            <a:endParaRPr lang="es-AR"/>
          </a:p>
        </c:txPr>
        <c:crossAx val="163763328"/>
        <c:crosses val="autoZero"/>
        <c:auto val="1"/>
        <c:lblAlgn val="ctr"/>
        <c:lblOffset val="100"/>
      </c:catAx>
      <c:valAx>
        <c:axId val="163763328"/>
        <c:scaling>
          <c:orientation val="minMax"/>
        </c:scaling>
        <c:axPos val="l"/>
        <c:numFmt formatCode="0" sourceLinked="0"/>
        <c:tickLblPos val="nextTo"/>
        <c:txPr>
          <a:bodyPr/>
          <a:lstStyle/>
          <a:p>
            <a:pPr>
              <a:defRPr sz="1400"/>
            </a:pPr>
            <a:endParaRPr lang="es-AR"/>
          </a:p>
        </c:txPr>
        <c:crossAx val="16368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4218617193176137"/>
          <c:y val="0.94045681439228024"/>
          <c:w val="0.28177016661947396"/>
          <c:h val="4.7862923767205502E-2"/>
        </c:manualLayout>
      </c:layout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</c:chart>
  <c:txPr>
    <a:bodyPr/>
    <a:lstStyle/>
    <a:p>
      <a:pPr>
        <a:defRPr sz="1100"/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70" workbookViewId="0"/>
  </sheetViews>
  <sheetProtection password="C4A2" content="1" objects="1"/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70" workbookViewId="0"/>
  </sheetViews>
  <sheetProtection password="C4A2" content="1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image" Target="../media/image3.jpeg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1</xdr:row>
      <xdr:rowOff>76200</xdr:rowOff>
    </xdr:from>
    <xdr:to>
      <xdr:col>10</xdr:col>
      <xdr:colOff>1278882</xdr:colOff>
      <xdr:row>6</xdr:row>
      <xdr:rowOff>161924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0" y="276225"/>
          <a:ext cx="1145532" cy="11334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1</xdr:col>
      <xdr:colOff>1146633</xdr:colOff>
      <xdr:row>6</xdr:row>
      <xdr:rowOff>133350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66700"/>
          <a:ext cx="1079958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29935</xdr:colOff>
      <xdr:row>1</xdr:row>
      <xdr:rowOff>23133</xdr:rowOff>
    </xdr:from>
    <xdr:to>
      <xdr:col>3</xdr:col>
      <xdr:colOff>115660</xdr:colOff>
      <xdr:row>6</xdr:row>
      <xdr:rowOff>146260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35" y="137433"/>
          <a:ext cx="896711" cy="1238913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1</xdr:row>
      <xdr:rowOff>28574</xdr:rowOff>
    </xdr:from>
    <xdr:to>
      <xdr:col>18</xdr:col>
      <xdr:colOff>19050</xdr:colOff>
      <xdr:row>6</xdr:row>
      <xdr:rowOff>73392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05875" y="142874"/>
          <a:ext cx="1171575" cy="11592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29935</xdr:colOff>
      <xdr:row>1</xdr:row>
      <xdr:rowOff>23133</xdr:rowOff>
    </xdr:from>
    <xdr:to>
      <xdr:col>3</xdr:col>
      <xdr:colOff>115660</xdr:colOff>
      <xdr:row>6</xdr:row>
      <xdr:rowOff>146260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010" y="137433"/>
          <a:ext cx="895350" cy="1237552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</xdr:row>
      <xdr:rowOff>19050</xdr:rowOff>
    </xdr:from>
    <xdr:to>
      <xdr:col>14</xdr:col>
      <xdr:colOff>1</xdr:colOff>
      <xdr:row>6</xdr:row>
      <xdr:rowOff>63868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48800" y="133350"/>
          <a:ext cx="1171575" cy="11592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13</xdr:col>
      <xdr:colOff>1228725</xdr:colOff>
      <xdr:row>30</xdr:row>
      <xdr:rowOff>164650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14</xdr:col>
      <xdr:colOff>0</xdr:colOff>
      <xdr:row>54</xdr:row>
      <xdr:rowOff>47628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24424"/>
    <xdr:ext cx="8654362" cy="619404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-28610" y="13607"/>
    <xdr:ext cx="8666574" cy="6288942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ri.agro.uba.ar/files/download/revista/agronomiayambiente/2012fernandezlong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24"/>
  <sheetViews>
    <sheetView tabSelected="1" workbookViewId="0">
      <selection activeCell="C9" sqref="C9:J9"/>
    </sheetView>
  </sheetViews>
  <sheetFormatPr baseColWidth="10" defaultRowHeight="15"/>
  <cols>
    <col min="1" max="1" width="3" style="17" customWidth="1"/>
    <col min="2" max="2" width="20.7109375" style="17" customWidth="1"/>
    <col min="3" max="3" width="15" style="17" customWidth="1"/>
    <col min="4" max="5" width="18.7109375" style="17" customWidth="1"/>
    <col min="6" max="6" width="16.85546875" style="17" customWidth="1"/>
    <col min="7" max="8" width="11.42578125" style="17"/>
    <col min="9" max="9" width="7.7109375" style="17" customWidth="1"/>
    <col min="10" max="10" width="22.85546875" style="17" customWidth="1"/>
    <col min="11" max="11" width="20.7109375" style="17" customWidth="1"/>
    <col min="12" max="12" width="4.5703125" style="17" customWidth="1"/>
    <col min="13" max="16384" width="11.42578125" style="17"/>
  </cols>
  <sheetData>
    <row r="1" spans="2:11" ht="8.25" customHeight="1" thickBot="1"/>
    <row r="2" spans="2:11">
      <c r="B2" s="18"/>
      <c r="C2" s="198"/>
      <c r="D2" s="198"/>
      <c r="E2" s="198"/>
      <c r="F2" s="198"/>
      <c r="G2" s="198"/>
      <c r="H2" s="198"/>
      <c r="I2" s="198"/>
      <c r="J2" s="198"/>
      <c r="K2" s="19"/>
    </row>
    <row r="3" spans="2:11">
      <c r="B3" s="20"/>
      <c r="C3" s="200" t="s">
        <v>33</v>
      </c>
      <c r="D3" s="200"/>
      <c r="E3" s="200"/>
      <c r="F3" s="200"/>
      <c r="G3" s="200"/>
      <c r="H3" s="200"/>
      <c r="I3" s="200"/>
      <c r="J3" s="200"/>
      <c r="K3" s="22"/>
    </row>
    <row r="4" spans="2:11">
      <c r="B4" s="20"/>
      <c r="C4" s="200"/>
      <c r="D4" s="200"/>
      <c r="E4" s="200"/>
      <c r="F4" s="200"/>
      <c r="G4" s="200"/>
      <c r="H4" s="200"/>
      <c r="I4" s="200"/>
      <c r="J4" s="200"/>
      <c r="K4" s="22"/>
    </row>
    <row r="5" spans="2:11" ht="18.75">
      <c r="B5" s="20"/>
      <c r="C5" s="194" t="s">
        <v>34</v>
      </c>
      <c r="D5" s="194"/>
      <c r="E5" s="194"/>
      <c r="F5" s="194"/>
      <c r="G5" s="194"/>
      <c r="H5" s="194"/>
      <c r="I5" s="194"/>
      <c r="J5" s="194"/>
      <c r="K5" s="22"/>
    </row>
    <row r="6" spans="2:11" ht="18.75">
      <c r="B6" s="20"/>
      <c r="C6" s="194" t="s">
        <v>32</v>
      </c>
      <c r="D6" s="194"/>
      <c r="E6" s="194"/>
      <c r="F6" s="194"/>
      <c r="G6" s="194"/>
      <c r="H6" s="194"/>
      <c r="I6" s="194"/>
      <c r="J6" s="194"/>
      <c r="K6" s="22"/>
    </row>
    <row r="7" spans="2:11" ht="22.5" customHeight="1">
      <c r="B7" s="20"/>
      <c r="C7" s="201" t="s">
        <v>37</v>
      </c>
      <c r="D7" s="201"/>
      <c r="E7" s="201"/>
      <c r="F7" s="201"/>
      <c r="G7" s="201"/>
      <c r="H7" s="201"/>
      <c r="I7" s="201"/>
      <c r="J7" s="201"/>
      <c r="K7" s="22"/>
    </row>
    <row r="8" spans="2:11" ht="15.75" thickBot="1">
      <c r="B8" s="20"/>
      <c r="C8" s="199"/>
      <c r="D8" s="199"/>
      <c r="E8" s="199"/>
      <c r="F8" s="199"/>
      <c r="G8" s="199"/>
      <c r="H8" s="199"/>
      <c r="I8" s="199"/>
      <c r="J8" s="199"/>
      <c r="K8" s="22"/>
    </row>
    <row r="9" spans="2:11" ht="37.5" customHeight="1" thickTop="1" thickBot="1">
      <c r="B9" s="20"/>
      <c r="C9" s="195" t="s">
        <v>35</v>
      </c>
      <c r="D9" s="196"/>
      <c r="E9" s="196"/>
      <c r="F9" s="196"/>
      <c r="G9" s="196"/>
      <c r="H9" s="196"/>
      <c r="I9" s="196"/>
      <c r="J9" s="197"/>
      <c r="K9" s="22"/>
    </row>
    <row r="10" spans="2:11" ht="8.25" customHeight="1" thickTop="1">
      <c r="B10" s="20"/>
      <c r="C10" s="21"/>
      <c r="D10" s="21"/>
      <c r="E10" s="21"/>
      <c r="F10" s="21"/>
      <c r="G10" s="21"/>
      <c r="H10" s="21"/>
      <c r="I10" s="21"/>
      <c r="J10" s="21"/>
      <c r="K10" s="22"/>
    </row>
    <row r="11" spans="2:11" ht="18.75">
      <c r="B11" s="20"/>
      <c r="C11" s="193" t="s">
        <v>36</v>
      </c>
      <c r="D11" s="193"/>
      <c r="E11" s="193"/>
      <c r="F11" s="193"/>
      <c r="G11" s="193"/>
      <c r="H11" s="193"/>
      <c r="I11" s="193"/>
      <c r="J11" s="193"/>
      <c r="K11" s="22"/>
    </row>
    <row r="12" spans="2:11" ht="8.25" customHeight="1" thickBot="1">
      <c r="B12" s="23"/>
      <c r="C12" s="24"/>
      <c r="D12" s="24"/>
      <c r="E12" s="24"/>
      <c r="F12" s="24"/>
      <c r="G12" s="24"/>
      <c r="H12" s="24"/>
      <c r="I12" s="24"/>
      <c r="J12" s="24"/>
      <c r="K12" s="25"/>
    </row>
    <row r="13" spans="2:11" ht="9" customHeight="1"/>
    <row r="14" spans="2:11" ht="15.75">
      <c r="B14" s="38" t="s">
        <v>92</v>
      </c>
      <c r="C14" s="39"/>
      <c r="D14" s="40" t="s">
        <v>66</v>
      </c>
      <c r="E14" s="39"/>
      <c r="F14" s="39"/>
      <c r="G14" s="39"/>
      <c r="H14" s="39"/>
      <c r="I14" s="39"/>
      <c r="J14" s="39"/>
      <c r="K14" s="41"/>
    </row>
    <row r="15" spans="2:11">
      <c r="B15" s="42" t="s">
        <v>90</v>
      </c>
      <c r="C15" s="21"/>
      <c r="D15" s="43" t="s">
        <v>87</v>
      </c>
      <c r="E15" s="21"/>
      <c r="F15" s="21"/>
      <c r="G15" s="21"/>
      <c r="H15" s="21"/>
      <c r="I15" s="21"/>
      <c r="J15" s="50" t="s">
        <v>115</v>
      </c>
      <c r="K15" s="44"/>
    </row>
    <row r="16" spans="2:11">
      <c r="B16" s="42" t="s">
        <v>91</v>
      </c>
      <c r="C16" s="21"/>
      <c r="D16" s="43" t="s">
        <v>88</v>
      </c>
      <c r="E16" s="21"/>
      <c r="F16" s="21"/>
      <c r="G16" s="21"/>
      <c r="H16" s="21"/>
      <c r="I16" s="21"/>
      <c r="J16" s="21"/>
      <c r="K16" s="44"/>
    </row>
    <row r="17" spans="2:11">
      <c r="B17" s="42" t="s">
        <v>116</v>
      </c>
      <c r="C17" s="21"/>
      <c r="D17" s="43" t="s">
        <v>117</v>
      </c>
      <c r="E17" s="21"/>
      <c r="F17" s="21"/>
      <c r="G17" s="21"/>
      <c r="H17" s="21"/>
      <c r="I17" s="21"/>
      <c r="J17" s="21"/>
      <c r="K17" s="44"/>
    </row>
    <row r="18" spans="2:11">
      <c r="B18" s="42" t="s">
        <v>93</v>
      </c>
      <c r="C18" s="21"/>
      <c r="D18" s="43" t="s">
        <v>67</v>
      </c>
      <c r="E18" s="21"/>
      <c r="F18" s="21"/>
      <c r="G18" s="21"/>
      <c r="H18" s="21"/>
      <c r="I18" s="21"/>
      <c r="J18" s="21"/>
      <c r="K18" s="44"/>
    </row>
    <row r="19" spans="2:11">
      <c r="B19" s="42" t="s">
        <v>94</v>
      </c>
      <c r="C19" s="21"/>
      <c r="D19" s="43" t="s">
        <v>84</v>
      </c>
      <c r="E19" s="21"/>
      <c r="F19" s="21"/>
      <c r="G19" s="21"/>
      <c r="H19" s="21"/>
      <c r="I19" s="21"/>
      <c r="J19" s="21"/>
      <c r="K19" s="44"/>
    </row>
    <row r="20" spans="2:11">
      <c r="B20" s="42" t="s">
        <v>95</v>
      </c>
      <c r="C20" s="21"/>
      <c r="D20" s="43" t="s">
        <v>85</v>
      </c>
      <c r="E20" s="21"/>
      <c r="F20" s="21"/>
      <c r="G20" s="21"/>
      <c r="H20" s="21"/>
      <c r="I20" s="21"/>
      <c r="J20" s="21"/>
      <c r="K20" s="44"/>
    </row>
    <row r="21" spans="2:11">
      <c r="B21" s="42" t="s">
        <v>96</v>
      </c>
      <c r="C21" s="21"/>
      <c r="D21" s="43" t="s">
        <v>86</v>
      </c>
      <c r="E21" s="21"/>
      <c r="F21" s="21"/>
      <c r="G21" s="21"/>
      <c r="H21" s="21"/>
      <c r="I21" s="21"/>
      <c r="J21" s="21"/>
      <c r="K21" s="44"/>
    </row>
    <row r="22" spans="2:11">
      <c r="B22" s="42" t="s">
        <v>98</v>
      </c>
      <c r="C22" s="21"/>
      <c r="D22" s="21" t="s">
        <v>99</v>
      </c>
      <c r="E22" s="21"/>
      <c r="F22" s="21"/>
      <c r="G22" s="21"/>
      <c r="H22" s="21"/>
      <c r="I22" s="21"/>
      <c r="J22" s="21"/>
      <c r="K22" s="44"/>
    </row>
    <row r="23" spans="2:11">
      <c r="B23" s="42" t="s">
        <v>97</v>
      </c>
      <c r="C23" s="21"/>
      <c r="D23" s="45" t="s">
        <v>89</v>
      </c>
      <c r="E23" s="21"/>
      <c r="F23" s="21"/>
      <c r="G23" s="21"/>
      <c r="H23" s="21"/>
      <c r="I23" s="21"/>
      <c r="J23" s="21"/>
      <c r="K23" s="44"/>
    </row>
    <row r="24" spans="2:11" ht="4.5" customHeight="1">
      <c r="B24" s="46"/>
      <c r="C24" s="47"/>
      <c r="D24" s="47"/>
      <c r="E24" s="47"/>
      <c r="F24" s="47"/>
      <c r="G24" s="47"/>
      <c r="H24" s="47"/>
      <c r="I24" s="47"/>
      <c r="J24" s="47"/>
      <c r="K24" s="48"/>
    </row>
  </sheetData>
  <sheetProtection password="C4A2" sheet="1" formatCells="0" formatColumns="0" formatRows="0" insertColumns="0" insertRows="0" insertHyperlinks="0" deleteColumns="0" deleteRows="0" sort="0" autoFilter="0" pivotTables="0"/>
  <mergeCells count="8">
    <mergeCell ref="C11:J11"/>
    <mergeCell ref="C5:J5"/>
    <mergeCell ref="C9:J9"/>
    <mergeCell ref="C2:J2"/>
    <mergeCell ref="C8:J8"/>
    <mergeCell ref="C3:J4"/>
    <mergeCell ref="C6:J6"/>
    <mergeCell ref="C7:J7"/>
  </mergeCells>
  <hyperlinks>
    <hyperlink ref="D23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4">
    <tabColor theme="4"/>
  </sheetPr>
  <dimension ref="A1:O3664"/>
  <sheetViews>
    <sheetView workbookViewId="0">
      <selection activeCell="C2" sqref="C2:F2"/>
    </sheetView>
  </sheetViews>
  <sheetFormatPr baseColWidth="10" defaultColWidth="0" defaultRowHeight="15" zeroHeight="1"/>
  <cols>
    <col min="1" max="1" width="2.5703125" style="102" customWidth="1"/>
    <col min="2" max="2" width="10.7109375" style="102" customWidth="1"/>
    <col min="3" max="4" width="6.7109375" style="101" customWidth="1"/>
    <col min="5" max="6" width="10.28515625" style="102" customWidth="1"/>
    <col min="7" max="7" width="7.7109375" style="102" customWidth="1"/>
    <col min="8" max="8" width="2.5703125" style="102" customWidth="1"/>
    <col min="9" max="9" width="26" style="102" customWidth="1"/>
    <col min="10" max="10" width="11.140625" style="102" customWidth="1"/>
    <col min="11" max="11" width="4.85546875" style="102" customWidth="1"/>
    <col min="12" max="12" width="0" style="102" hidden="1"/>
    <col min="13" max="13" width="40" style="102" customWidth="1"/>
    <col min="14" max="15" width="0" hidden="1" customWidth="1"/>
    <col min="16" max="16384" width="11.42578125" hidden="1"/>
  </cols>
  <sheetData>
    <row r="1" spans="1:13" ht="9" customHeight="1" thickBot="1">
      <c r="A1" s="13"/>
      <c r="B1" s="13"/>
      <c r="C1" s="14"/>
      <c r="D1" s="14"/>
      <c r="E1" s="13"/>
      <c r="F1" s="13"/>
      <c r="G1" s="13"/>
      <c r="H1" s="13"/>
      <c r="I1" s="13"/>
      <c r="J1" s="13"/>
      <c r="K1" s="13"/>
      <c r="M1" s="13"/>
    </row>
    <row r="2" spans="1:13" ht="19.5" thickBot="1">
      <c r="A2" s="13"/>
      <c r="B2" s="166" t="s">
        <v>38</v>
      </c>
      <c r="C2" s="202" t="s">
        <v>39</v>
      </c>
      <c r="D2" s="203"/>
      <c r="E2" s="203"/>
      <c r="F2" s="204"/>
      <c r="G2" s="14"/>
      <c r="H2" s="14"/>
      <c r="I2" s="14"/>
      <c r="J2" s="14"/>
      <c r="K2" s="14"/>
      <c r="M2" s="14"/>
    </row>
    <row r="3" spans="1:13" ht="9" customHeight="1">
      <c r="A3" s="13"/>
      <c r="B3" s="13"/>
      <c r="C3" s="14"/>
      <c r="D3" s="14"/>
      <c r="E3" s="13"/>
      <c r="F3" s="13"/>
      <c r="G3" s="14"/>
      <c r="H3" s="13"/>
      <c r="I3" s="13"/>
      <c r="J3" s="13"/>
      <c r="K3" s="13"/>
      <c r="M3" s="14"/>
    </row>
    <row r="4" spans="1:13">
      <c r="A4" s="13"/>
      <c r="B4" s="167" t="s">
        <v>0</v>
      </c>
      <c r="C4" s="168" t="s">
        <v>1</v>
      </c>
      <c r="D4" s="169" t="s">
        <v>2</v>
      </c>
      <c r="E4" s="170" t="s">
        <v>40</v>
      </c>
      <c r="F4" s="171" t="s">
        <v>41</v>
      </c>
      <c r="G4" s="171" t="s">
        <v>17</v>
      </c>
      <c r="H4" s="13"/>
      <c r="I4" s="13"/>
      <c r="J4" s="13"/>
      <c r="K4" s="13"/>
      <c r="M4" s="13"/>
    </row>
    <row r="5" spans="1:13">
      <c r="A5" s="13"/>
      <c r="B5" s="175">
        <v>2001</v>
      </c>
      <c r="C5" s="176">
        <v>1</v>
      </c>
      <c r="D5" s="177">
        <v>1</v>
      </c>
      <c r="E5" s="178">
        <v>0</v>
      </c>
      <c r="F5" s="179">
        <v>9.4</v>
      </c>
      <c r="G5" s="180">
        <v>1</v>
      </c>
      <c r="H5" s="13"/>
      <c r="I5" s="13"/>
      <c r="J5" s="13"/>
      <c r="K5" s="13"/>
      <c r="M5" s="13"/>
    </row>
    <row r="6" spans="1:13">
      <c r="A6" s="13"/>
      <c r="B6" s="181">
        <v>2001</v>
      </c>
      <c r="C6" s="182">
        <v>1</v>
      </c>
      <c r="D6" s="183">
        <v>2</v>
      </c>
      <c r="E6" s="184">
        <v>30</v>
      </c>
      <c r="F6" s="185">
        <v>8.1999999999999993</v>
      </c>
      <c r="G6" s="186">
        <v>1</v>
      </c>
      <c r="H6" s="13"/>
      <c r="I6" s="13"/>
      <c r="J6" s="13"/>
      <c r="K6" s="13"/>
      <c r="M6" s="13"/>
    </row>
    <row r="7" spans="1:13">
      <c r="A7" s="13"/>
      <c r="B7" s="181">
        <v>2001</v>
      </c>
      <c r="C7" s="182">
        <v>1</v>
      </c>
      <c r="D7" s="183">
        <v>3</v>
      </c>
      <c r="E7" s="184">
        <v>11</v>
      </c>
      <c r="F7" s="185">
        <v>5.6</v>
      </c>
      <c r="G7" s="186">
        <v>1</v>
      </c>
      <c r="H7" s="13"/>
      <c r="I7" s="13"/>
      <c r="J7" s="13"/>
      <c r="K7" s="13"/>
      <c r="M7" s="13"/>
    </row>
    <row r="8" spans="1:13">
      <c r="A8" s="13"/>
      <c r="B8" s="181">
        <v>2001</v>
      </c>
      <c r="C8" s="182">
        <v>1</v>
      </c>
      <c r="D8" s="183">
        <v>4</v>
      </c>
      <c r="E8" s="184">
        <v>0</v>
      </c>
      <c r="F8" s="185">
        <v>7.8</v>
      </c>
      <c r="G8" s="186">
        <v>1</v>
      </c>
      <c r="H8" s="13"/>
      <c r="I8" s="13" t="s">
        <v>42</v>
      </c>
      <c r="J8" s="172">
        <v>220</v>
      </c>
      <c r="K8" s="13"/>
      <c r="M8" s="13"/>
    </row>
    <row r="9" spans="1:13">
      <c r="A9" s="13"/>
      <c r="B9" s="181">
        <v>2001</v>
      </c>
      <c r="C9" s="182">
        <v>1</v>
      </c>
      <c r="D9" s="183">
        <v>5</v>
      </c>
      <c r="E9" s="184">
        <v>8</v>
      </c>
      <c r="F9" s="185">
        <v>5.4</v>
      </c>
      <c r="G9" s="186">
        <v>1</v>
      </c>
      <c r="H9" s="13"/>
      <c r="I9" s="13" t="s">
        <v>43</v>
      </c>
      <c r="J9" s="173">
        <v>114</v>
      </c>
      <c r="K9" s="13"/>
      <c r="M9" s="13"/>
    </row>
    <row r="10" spans="1:13">
      <c r="A10" s="13"/>
      <c r="B10" s="181">
        <v>2001</v>
      </c>
      <c r="C10" s="182">
        <v>1</v>
      </c>
      <c r="D10" s="183">
        <v>6</v>
      </c>
      <c r="E10" s="184">
        <v>0</v>
      </c>
      <c r="F10" s="185">
        <v>6.1</v>
      </c>
      <c r="G10" s="186">
        <v>1</v>
      </c>
      <c r="H10" s="13"/>
      <c r="I10" s="13" t="s">
        <v>44</v>
      </c>
      <c r="J10" s="174">
        <v>76.5</v>
      </c>
      <c r="K10" s="13"/>
      <c r="M10" s="13"/>
    </row>
    <row r="11" spans="1:13">
      <c r="A11" s="13"/>
      <c r="B11" s="181">
        <v>2001</v>
      </c>
      <c r="C11" s="182">
        <v>1</v>
      </c>
      <c r="D11" s="183">
        <v>7</v>
      </c>
      <c r="E11" s="184">
        <v>0</v>
      </c>
      <c r="F11" s="185">
        <v>5.3</v>
      </c>
      <c r="G11" s="186">
        <v>1</v>
      </c>
      <c r="H11" s="13"/>
      <c r="I11" s="13"/>
      <c r="J11" s="13"/>
      <c r="K11" s="13"/>
      <c r="M11" s="13"/>
    </row>
    <row r="12" spans="1:13">
      <c r="A12" s="13"/>
      <c r="B12" s="181">
        <v>2001</v>
      </c>
      <c r="C12" s="182">
        <v>1</v>
      </c>
      <c r="D12" s="183">
        <v>8</v>
      </c>
      <c r="E12" s="184">
        <v>0.6</v>
      </c>
      <c r="F12" s="185">
        <v>3.6</v>
      </c>
      <c r="G12" s="186">
        <v>1</v>
      </c>
      <c r="H12" s="13"/>
      <c r="I12" s="13"/>
      <c r="J12" s="13"/>
      <c r="K12" s="13"/>
      <c r="M12" s="13"/>
    </row>
    <row r="13" spans="1:13">
      <c r="A13" s="13"/>
      <c r="B13" s="181">
        <v>2001</v>
      </c>
      <c r="C13" s="182">
        <v>1</v>
      </c>
      <c r="D13" s="183">
        <v>9</v>
      </c>
      <c r="E13" s="184">
        <v>9</v>
      </c>
      <c r="F13" s="185">
        <v>2.8</v>
      </c>
      <c r="G13" s="186">
        <v>1</v>
      </c>
      <c r="H13" s="13"/>
      <c r="I13" s="13"/>
      <c r="J13" s="13"/>
      <c r="K13" s="13"/>
      <c r="M13" s="13"/>
    </row>
    <row r="14" spans="1:13">
      <c r="A14" s="13"/>
      <c r="B14" s="181">
        <v>2001</v>
      </c>
      <c r="C14" s="182">
        <v>1</v>
      </c>
      <c r="D14" s="183">
        <v>10</v>
      </c>
      <c r="E14" s="184">
        <v>0.2</v>
      </c>
      <c r="F14" s="185">
        <v>4.7</v>
      </c>
      <c r="G14" s="186">
        <v>1</v>
      </c>
      <c r="H14" s="13"/>
      <c r="I14" s="13"/>
      <c r="J14" s="13"/>
      <c r="K14" s="13"/>
      <c r="M14" s="13"/>
    </row>
    <row r="15" spans="1:13">
      <c r="A15" s="13"/>
      <c r="B15" s="181">
        <v>2001</v>
      </c>
      <c r="C15" s="182">
        <v>1</v>
      </c>
      <c r="D15" s="183">
        <v>11</v>
      </c>
      <c r="E15" s="184">
        <v>0</v>
      </c>
      <c r="F15" s="185">
        <v>5.9</v>
      </c>
      <c r="G15" s="186">
        <v>1</v>
      </c>
      <c r="H15" s="13"/>
      <c r="I15" s="13"/>
      <c r="J15" s="13"/>
      <c r="K15" s="13"/>
      <c r="M15" s="13"/>
    </row>
    <row r="16" spans="1:13">
      <c r="A16" s="13"/>
      <c r="B16" s="181">
        <v>2001</v>
      </c>
      <c r="C16" s="182">
        <v>1</v>
      </c>
      <c r="D16" s="183">
        <v>12</v>
      </c>
      <c r="E16" s="184">
        <v>0</v>
      </c>
      <c r="F16" s="185">
        <v>8.1</v>
      </c>
      <c r="G16" s="186">
        <v>1</v>
      </c>
      <c r="H16" s="13"/>
      <c r="I16" s="13"/>
      <c r="J16" s="13"/>
      <c r="K16" s="13"/>
      <c r="M16" s="13"/>
    </row>
    <row r="17" spans="1:13">
      <c r="A17" s="13"/>
      <c r="B17" s="181">
        <v>2001</v>
      </c>
      <c r="C17" s="182">
        <v>1</v>
      </c>
      <c r="D17" s="183">
        <v>13</v>
      </c>
      <c r="E17" s="184">
        <v>0</v>
      </c>
      <c r="F17" s="185">
        <v>6.4</v>
      </c>
      <c r="G17" s="186">
        <v>1</v>
      </c>
      <c r="H17" s="13"/>
      <c r="I17" s="13"/>
      <c r="J17" s="13"/>
      <c r="K17" s="13"/>
      <c r="M17" s="13"/>
    </row>
    <row r="18" spans="1:13">
      <c r="A18" s="13"/>
      <c r="B18" s="181">
        <v>2001</v>
      </c>
      <c r="C18" s="182">
        <v>1</v>
      </c>
      <c r="D18" s="183">
        <v>14</v>
      </c>
      <c r="E18" s="184">
        <v>0</v>
      </c>
      <c r="F18" s="185">
        <v>6.1</v>
      </c>
      <c r="G18" s="186">
        <v>1</v>
      </c>
      <c r="H18" s="13"/>
      <c r="I18" s="13"/>
      <c r="J18" s="13"/>
      <c r="K18" s="13"/>
      <c r="M18" s="13"/>
    </row>
    <row r="19" spans="1:13">
      <c r="A19" s="13"/>
      <c r="B19" s="181">
        <v>2001</v>
      </c>
      <c r="C19" s="182">
        <v>1</v>
      </c>
      <c r="D19" s="183">
        <v>15</v>
      </c>
      <c r="E19" s="184">
        <v>0</v>
      </c>
      <c r="F19" s="185">
        <v>8</v>
      </c>
      <c r="G19" s="186">
        <v>1</v>
      </c>
      <c r="H19" s="13"/>
      <c r="I19" s="13"/>
      <c r="J19" s="13"/>
      <c r="K19" s="13"/>
      <c r="M19" s="13"/>
    </row>
    <row r="20" spans="1:13">
      <c r="A20" s="13"/>
      <c r="B20" s="181">
        <v>2001</v>
      </c>
      <c r="C20" s="182">
        <v>1</v>
      </c>
      <c r="D20" s="183">
        <v>16</v>
      </c>
      <c r="E20" s="184">
        <v>46.5</v>
      </c>
      <c r="F20" s="185">
        <v>7.4</v>
      </c>
      <c r="G20" s="186">
        <v>1</v>
      </c>
      <c r="H20" s="13"/>
      <c r="I20" s="13"/>
      <c r="J20" s="13"/>
      <c r="K20" s="13"/>
      <c r="M20" s="13"/>
    </row>
    <row r="21" spans="1:13">
      <c r="A21" s="13"/>
      <c r="B21" s="181">
        <v>2001</v>
      </c>
      <c r="C21" s="182">
        <v>1</v>
      </c>
      <c r="D21" s="183">
        <v>17</v>
      </c>
      <c r="E21" s="184">
        <v>5</v>
      </c>
      <c r="F21" s="185">
        <v>5.0999999999999996</v>
      </c>
      <c r="G21" s="186">
        <v>1</v>
      </c>
      <c r="H21" s="13"/>
      <c r="I21" s="13"/>
      <c r="J21" s="13"/>
      <c r="K21" s="13"/>
      <c r="M21" s="13"/>
    </row>
    <row r="22" spans="1:13">
      <c r="A22" s="13"/>
      <c r="B22" s="181">
        <v>2001</v>
      </c>
      <c r="C22" s="182">
        <v>1</v>
      </c>
      <c r="D22" s="183">
        <v>18</v>
      </c>
      <c r="E22" s="184">
        <v>0</v>
      </c>
      <c r="F22" s="185">
        <v>5</v>
      </c>
      <c r="G22" s="186">
        <v>1</v>
      </c>
      <c r="H22" s="13"/>
      <c r="I22" s="13"/>
      <c r="J22" s="13"/>
      <c r="K22" s="13"/>
      <c r="M22" s="13"/>
    </row>
    <row r="23" spans="1:13">
      <c r="A23" s="13"/>
      <c r="B23" s="181">
        <v>2001</v>
      </c>
      <c r="C23" s="182">
        <v>1</v>
      </c>
      <c r="D23" s="183">
        <v>19</v>
      </c>
      <c r="E23" s="184">
        <v>0</v>
      </c>
      <c r="F23" s="185">
        <v>5.0999999999999996</v>
      </c>
      <c r="G23" s="186">
        <v>1</v>
      </c>
      <c r="H23" s="13"/>
      <c r="I23" s="13"/>
      <c r="J23" s="13"/>
      <c r="K23" s="13"/>
      <c r="M23" s="13"/>
    </row>
    <row r="24" spans="1:13">
      <c r="A24" s="13"/>
      <c r="B24" s="181">
        <v>2001</v>
      </c>
      <c r="C24" s="182">
        <v>1</v>
      </c>
      <c r="D24" s="183">
        <v>20</v>
      </c>
      <c r="E24" s="184">
        <v>0</v>
      </c>
      <c r="F24" s="185">
        <v>6.3</v>
      </c>
      <c r="G24" s="186">
        <v>1</v>
      </c>
      <c r="H24" s="13"/>
      <c r="I24" s="13"/>
      <c r="J24" s="13"/>
      <c r="K24" s="13"/>
      <c r="M24" s="13"/>
    </row>
    <row r="25" spans="1:13">
      <c r="A25" s="13"/>
      <c r="B25" s="181">
        <v>2001</v>
      </c>
      <c r="C25" s="182">
        <v>1</v>
      </c>
      <c r="D25" s="183">
        <v>21</v>
      </c>
      <c r="E25" s="184">
        <v>0</v>
      </c>
      <c r="F25" s="185">
        <v>6</v>
      </c>
      <c r="G25" s="186">
        <v>1</v>
      </c>
      <c r="H25" s="13"/>
      <c r="I25" s="13"/>
      <c r="J25" s="13"/>
      <c r="K25" s="13"/>
      <c r="M25" s="13"/>
    </row>
    <row r="26" spans="1:13">
      <c r="A26" s="13"/>
      <c r="B26" s="181">
        <v>2001</v>
      </c>
      <c r="C26" s="182">
        <v>1</v>
      </c>
      <c r="D26" s="183">
        <v>22</v>
      </c>
      <c r="E26" s="184">
        <v>0</v>
      </c>
      <c r="F26" s="185">
        <v>5.9</v>
      </c>
      <c r="G26" s="186">
        <v>1</v>
      </c>
      <c r="H26" s="13"/>
      <c r="I26" s="13"/>
      <c r="J26" s="13"/>
      <c r="K26" s="13"/>
      <c r="M26" s="13"/>
    </row>
    <row r="27" spans="1:13">
      <c r="A27" s="13"/>
      <c r="B27" s="181">
        <v>2001</v>
      </c>
      <c r="C27" s="182">
        <v>1</v>
      </c>
      <c r="D27" s="183">
        <v>23</v>
      </c>
      <c r="E27" s="184">
        <v>0</v>
      </c>
      <c r="F27" s="185">
        <v>7.6</v>
      </c>
      <c r="G27" s="186">
        <v>1</v>
      </c>
      <c r="H27" s="13"/>
      <c r="I27" s="13"/>
      <c r="J27" s="13"/>
      <c r="K27" s="13"/>
      <c r="M27" s="13"/>
    </row>
    <row r="28" spans="1:13">
      <c r="A28" s="13"/>
      <c r="B28" s="181">
        <v>2001</v>
      </c>
      <c r="C28" s="182">
        <v>1</v>
      </c>
      <c r="D28" s="183">
        <v>24</v>
      </c>
      <c r="E28" s="184">
        <v>0</v>
      </c>
      <c r="F28" s="185">
        <v>4.9000000000000004</v>
      </c>
      <c r="G28" s="186">
        <v>1</v>
      </c>
      <c r="H28" s="13"/>
      <c r="I28" s="13"/>
      <c r="J28" s="13"/>
      <c r="K28" s="13"/>
      <c r="M28" s="13"/>
    </row>
    <row r="29" spans="1:13">
      <c r="A29" s="13"/>
      <c r="B29" s="181">
        <v>2001</v>
      </c>
      <c r="C29" s="182">
        <v>1</v>
      </c>
      <c r="D29" s="183">
        <v>25</v>
      </c>
      <c r="E29" s="184">
        <v>0.8</v>
      </c>
      <c r="F29" s="185">
        <v>5.4</v>
      </c>
      <c r="G29" s="186">
        <v>1</v>
      </c>
      <c r="H29" s="13"/>
      <c r="I29" s="13"/>
      <c r="J29" s="13"/>
      <c r="K29" s="13"/>
      <c r="M29" s="13"/>
    </row>
    <row r="30" spans="1:13">
      <c r="A30" s="13"/>
      <c r="B30" s="181">
        <v>2001</v>
      </c>
      <c r="C30" s="182">
        <v>1</v>
      </c>
      <c r="D30" s="183">
        <v>26</v>
      </c>
      <c r="E30" s="184">
        <v>0</v>
      </c>
      <c r="F30" s="185">
        <v>4.5</v>
      </c>
      <c r="G30" s="186">
        <v>1</v>
      </c>
      <c r="H30" s="13"/>
      <c r="I30" s="13"/>
      <c r="J30" s="13"/>
      <c r="K30" s="13"/>
      <c r="M30" s="13"/>
    </row>
    <row r="31" spans="1:13">
      <c r="A31" s="13"/>
      <c r="B31" s="181">
        <v>2001</v>
      </c>
      <c r="C31" s="182">
        <v>1</v>
      </c>
      <c r="D31" s="183">
        <v>27</v>
      </c>
      <c r="E31" s="184">
        <v>2</v>
      </c>
      <c r="F31" s="185">
        <v>4.3</v>
      </c>
      <c r="G31" s="186">
        <v>1</v>
      </c>
      <c r="H31" s="13"/>
      <c r="I31" s="13"/>
      <c r="J31" s="13"/>
      <c r="K31" s="13"/>
      <c r="M31" s="13"/>
    </row>
    <row r="32" spans="1:13">
      <c r="A32" s="13"/>
      <c r="B32" s="181">
        <v>2001</v>
      </c>
      <c r="C32" s="182">
        <v>1</v>
      </c>
      <c r="D32" s="183">
        <v>28</v>
      </c>
      <c r="E32" s="184">
        <v>0</v>
      </c>
      <c r="F32" s="185">
        <v>6.2</v>
      </c>
      <c r="G32" s="186">
        <v>1</v>
      </c>
      <c r="H32" s="13"/>
      <c r="I32" s="13"/>
      <c r="J32" s="13"/>
      <c r="K32" s="13"/>
      <c r="M32" s="13"/>
    </row>
    <row r="33" spans="1:13">
      <c r="A33" s="13"/>
      <c r="B33" s="181">
        <v>2001</v>
      </c>
      <c r="C33" s="182">
        <v>1</v>
      </c>
      <c r="D33" s="183">
        <v>29</v>
      </c>
      <c r="E33" s="184">
        <v>0</v>
      </c>
      <c r="F33" s="185">
        <v>7.7</v>
      </c>
      <c r="G33" s="186">
        <v>1</v>
      </c>
      <c r="H33" s="13"/>
      <c r="I33" s="13"/>
      <c r="J33" s="13"/>
      <c r="K33" s="13"/>
      <c r="M33" s="13"/>
    </row>
    <row r="34" spans="1:13">
      <c r="A34" s="13"/>
      <c r="B34" s="181">
        <v>2001</v>
      </c>
      <c r="C34" s="182">
        <v>1</v>
      </c>
      <c r="D34" s="183">
        <v>30</v>
      </c>
      <c r="E34" s="184">
        <v>22</v>
      </c>
      <c r="F34" s="185">
        <v>9</v>
      </c>
      <c r="G34" s="186">
        <v>1</v>
      </c>
      <c r="H34" s="13"/>
      <c r="I34" s="13"/>
      <c r="J34" s="13"/>
      <c r="K34" s="13"/>
      <c r="M34" s="13"/>
    </row>
    <row r="35" spans="1:13">
      <c r="A35" s="13"/>
      <c r="B35" s="181">
        <v>2001</v>
      </c>
      <c r="C35" s="182">
        <v>1</v>
      </c>
      <c r="D35" s="183">
        <v>31</v>
      </c>
      <c r="E35" s="184">
        <v>0</v>
      </c>
      <c r="F35" s="185">
        <v>6</v>
      </c>
      <c r="G35" s="186">
        <v>1</v>
      </c>
      <c r="H35" s="13"/>
      <c r="I35" s="13"/>
      <c r="J35" s="13"/>
      <c r="K35" s="13"/>
      <c r="M35" s="13"/>
    </row>
    <row r="36" spans="1:13">
      <c r="A36" s="13"/>
      <c r="B36" s="181">
        <v>2001</v>
      </c>
      <c r="C36" s="182">
        <v>2</v>
      </c>
      <c r="D36" s="183">
        <v>1</v>
      </c>
      <c r="E36" s="184">
        <v>19</v>
      </c>
      <c r="F36" s="185">
        <v>6.2</v>
      </c>
      <c r="G36" s="186">
        <v>1</v>
      </c>
      <c r="H36" s="13"/>
      <c r="I36" s="13"/>
      <c r="J36" s="13"/>
      <c r="K36" s="13"/>
      <c r="M36" s="13"/>
    </row>
    <row r="37" spans="1:13">
      <c r="A37" s="13"/>
      <c r="B37" s="181">
        <v>2001</v>
      </c>
      <c r="C37" s="182">
        <v>2</v>
      </c>
      <c r="D37" s="183">
        <v>2</v>
      </c>
      <c r="E37" s="184">
        <v>0</v>
      </c>
      <c r="F37" s="185">
        <v>5.8</v>
      </c>
      <c r="G37" s="186">
        <v>1</v>
      </c>
      <c r="H37" s="13"/>
      <c r="I37" s="13"/>
      <c r="J37" s="13"/>
      <c r="K37" s="13"/>
      <c r="M37" s="13"/>
    </row>
    <row r="38" spans="1:13">
      <c r="A38" s="13"/>
      <c r="B38" s="181">
        <v>2001</v>
      </c>
      <c r="C38" s="182">
        <v>2</v>
      </c>
      <c r="D38" s="183">
        <v>3</v>
      </c>
      <c r="E38" s="184">
        <v>0</v>
      </c>
      <c r="F38" s="185">
        <v>5.4</v>
      </c>
      <c r="G38" s="186">
        <v>1</v>
      </c>
      <c r="H38" s="13"/>
      <c r="I38" s="13"/>
      <c r="J38" s="13"/>
      <c r="K38" s="13"/>
      <c r="M38" s="13"/>
    </row>
    <row r="39" spans="1:13">
      <c r="A39" s="13"/>
      <c r="B39" s="181">
        <v>2001</v>
      </c>
      <c r="C39" s="182">
        <v>2</v>
      </c>
      <c r="D39" s="183">
        <v>4</v>
      </c>
      <c r="E39" s="184">
        <v>0</v>
      </c>
      <c r="F39" s="185">
        <v>7</v>
      </c>
      <c r="G39" s="186">
        <v>1</v>
      </c>
      <c r="H39" s="13"/>
      <c r="I39" s="13"/>
      <c r="J39" s="13"/>
      <c r="K39" s="13"/>
      <c r="M39" s="13"/>
    </row>
    <row r="40" spans="1:13">
      <c r="A40" s="13"/>
      <c r="B40" s="181">
        <v>2001</v>
      </c>
      <c r="C40" s="182">
        <v>2</v>
      </c>
      <c r="D40" s="183">
        <v>5</v>
      </c>
      <c r="E40" s="184">
        <v>0</v>
      </c>
      <c r="F40" s="185">
        <v>8.5</v>
      </c>
      <c r="G40" s="186">
        <v>1</v>
      </c>
      <c r="H40" s="13"/>
      <c r="I40" s="13"/>
      <c r="J40" s="13"/>
      <c r="K40" s="13"/>
      <c r="M40" s="13"/>
    </row>
    <row r="41" spans="1:13">
      <c r="A41" s="13"/>
      <c r="B41" s="181">
        <v>2001</v>
      </c>
      <c r="C41" s="182">
        <v>2</v>
      </c>
      <c r="D41" s="183">
        <v>6</v>
      </c>
      <c r="E41" s="184">
        <v>0</v>
      </c>
      <c r="F41" s="185">
        <v>6.1</v>
      </c>
      <c r="G41" s="186">
        <v>1</v>
      </c>
      <c r="H41" s="13"/>
      <c r="I41" s="13"/>
      <c r="J41" s="13"/>
      <c r="K41" s="13"/>
      <c r="M41" s="13"/>
    </row>
    <row r="42" spans="1:13">
      <c r="A42" s="13"/>
      <c r="B42" s="181">
        <v>2001</v>
      </c>
      <c r="C42" s="182">
        <v>2</v>
      </c>
      <c r="D42" s="183">
        <v>7</v>
      </c>
      <c r="E42" s="184">
        <v>0</v>
      </c>
      <c r="F42" s="185">
        <v>5.8</v>
      </c>
      <c r="G42" s="186">
        <v>1</v>
      </c>
      <c r="H42" s="13"/>
      <c r="I42" s="13"/>
      <c r="J42" s="13"/>
      <c r="K42" s="13"/>
      <c r="M42" s="13"/>
    </row>
    <row r="43" spans="1:13">
      <c r="A43" s="13"/>
      <c r="B43" s="181">
        <v>2001</v>
      </c>
      <c r="C43" s="182">
        <v>2</v>
      </c>
      <c r="D43" s="183">
        <v>8</v>
      </c>
      <c r="E43" s="184">
        <v>0</v>
      </c>
      <c r="F43" s="185">
        <v>5.8</v>
      </c>
      <c r="G43" s="186">
        <v>1</v>
      </c>
      <c r="H43" s="13"/>
      <c r="I43" s="13"/>
      <c r="J43" s="13"/>
      <c r="K43" s="13"/>
      <c r="M43" s="13"/>
    </row>
    <row r="44" spans="1:13">
      <c r="A44" s="13"/>
      <c r="B44" s="181">
        <v>2001</v>
      </c>
      <c r="C44" s="182">
        <v>2</v>
      </c>
      <c r="D44" s="183">
        <v>9</v>
      </c>
      <c r="E44" s="184">
        <v>14</v>
      </c>
      <c r="F44" s="185">
        <v>6.3</v>
      </c>
      <c r="G44" s="186">
        <v>1</v>
      </c>
      <c r="H44" s="13"/>
      <c r="I44" s="13"/>
      <c r="J44" s="13"/>
      <c r="K44" s="13"/>
      <c r="M44" s="13"/>
    </row>
    <row r="45" spans="1:13">
      <c r="A45" s="13"/>
      <c r="B45" s="181">
        <v>2001</v>
      </c>
      <c r="C45" s="182">
        <v>2</v>
      </c>
      <c r="D45" s="183">
        <v>10</v>
      </c>
      <c r="E45" s="184">
        <v>0</v>
      </c>
      <c r="F45" s="185">
        <v>5</v>
      </c>
      <c r="G45" s="186">
        <v>1</v>
      </c>
      <c r="H45" s="13"/>
      <c r="I45" s="13"/>
      <c r="J45" s="13"/>
      <c r="K45" s="13"/>
      <c r="M45" s="13"/>
    </row>
    <row r="46" spans="1:13">
      <c r="A46" s="13"/>
      <c r="B46" s="181">
        <v>2001</v>
      </c>
      <c r="C46" s="182">
        <v>2</v>
      </c>
      <c r="D46" s="183">
        <v>11</v>
      </c>
      <c r="E46" s="184">
        <v>0</v>
      </c>
      <c r="F46" s="185">
        <v>5.0999999999999996</v>
      </c>
      <c r="G46" s="186">
        <v>1</v>
      </c>
      <c r="H46" s="13"/>
      <c r="I46" s="13"/>
      <c r="J46" s="13"/>
      <c r="K46" s="13"/>
      <c r="M46" s="13"/>
    </row>
    <row r="47" spans="1:13">
      <c r="A47" s="13"/>
      <c r="B47" s="181">
        <v>2001</v>
      </c>
      <c r="C47" s="182">
        <v>2</v>
      </c>
      <c r="D47" s="183">
        <v>12</v>
      </c>
      <c r="E47" s="184">
        <v>0</v>
      </c>
      <c r="F47" s="185">
        <v>5.9</v>
      </c>
      <c r="G47" s="186">
        <v>1</v>
      </c>
      <c r="H47" s="13"/>
      <c r="I47" s="13"/>
      <c r="J47" s="13"/>
      <c r="K47" s="13"/>
      <c r="M47" s="13"/>
    </row>
    <row r="48" spans="1:13">
      <c r="A48" s="13"/>
      <c r="B48" s="181">
        <v>2001</v>
      </c>
      <c r="C48" s="182">
        <v>2</v>
      </c>
      <c r="D48" s="183">
        <v>13</v>
      </c>
      <c r="E48" s="184">
        <v>0</v>
      </c>
      <c r="F48" s="185">
        <v>7.4</v>
      </c>
      <c r="G48" s="186">
        <v>1</v>
      </c>
      <c r="H48" s="13"/>
      <c r="I48" s="13"/>
      <c r="J48" s="13"/>
      <c r="K48" s="13"/>
      <c r="M48" s="13"/>
    </row>
    <row r="49" spans="1:13">
      <c r="A49" s="13"/>
      <c r="B49" s="181">
        <v>2001</v>
      </c>
      <c r="C49" s="182">
        <v>2</v>
      </c>
      <c r="D49" s="183">
        <v>14</v>
      </c>
      <c r="E49" s="184">
        <v>0</v>
      </c>
      <c r="F49" s="185">
        <v>5.7</v>
      </c>
      <c r="G49" s="186">
        <v>1</v>
      </c>
      <c r="H49" s="13"/>
      <c r="I49" s="13"/>
      <c r="J49" s="13"/>
      <c r="K49" s="13"/>
      <c r="M49" s="13"/>
    </row>
    <row r="50" spans="1:13">
      <c r="A50" s="13"/>
      <c r="B50" s="181">
        <v>2001</v>
      </c>
      <c r="C50" s="182">
        <v>2</v>
      </c>
      <c r="D50" s="183">
        <v>15</v>
      </c>
      <c r="E50" s="184">
        <v>0</v>
      </c>
      <c r="F50" s="185">
        <v>5.7</v>
      </c>
      <c r="G50" s="186">
        <v>1</v>
      </c>
      <c r="H50" s="13"/>
      <c r="I50" s="13"/>
      <c r="J50" s="13"/>
      <c r="K50" s="13"/>
      <c r="M50" s="13"/>
    </row>
    <row r="51" spans="1:13">
      <c r="A51" s="13"/>
      <c r="B51" s="181">
        <v>2001</v>
      </c>
      <c r="C51" s="182">
        <v>2</v>
      </c>
      <c r="D51" s="183">
        <v>16</v>
      </c>
      <c r="E51" s="184">
        <v>0</v>
      </c>
      <c r="F51" s="185">
        <v>5.5</v>
      </c>
      <c r="G51" s="186">
        <v>1</v>
      </c>
      <c r="H51" s="13"/>
      <c r="I51" s="13"/>
      <c r="J51" s="13"/>
      <c r="K51" s="13"/>
      <c r="M51" s="13"/>
    </row>
    <row r="52" spans="1:13">
      <c r="A52" s="13"/>
      <c r="B52" s="181">
        <v>2001</v>
      </c>
      <c r="C52" s="182">
        <v>2</v>
      </c>
      <c r="D52" s="183">
        <v>17</v>
      </c>
      <c r="E52" s="184">
        <v>0</v>
      </c>
      <c r="F52" s="185">
        <v>10.199999999999999</v>
      </c>
      <c r="G52" s="186">
        <v>1</v>
      </c>
      <c r="H52" s="13"/>
      <c r="I52" s="13"/>
      <c r="J52" s="13"/>
      <c r="K52" s="13"/>
      <c r="M52" s="13"/>
    </row>
    <row r="53" spans="1:13">
      <c r="A53" s="13"/>
      <c r="B53" s="181">
        <v>2001</v>
      </c>
      <c r="C53" s="182">
        <v>2</v>
      </c>
      <c r="D53" s="183">
        <v>18</v>
      </c>
      <c r="E53" s="184">
        <v>0</v>
      </c>
      <c r="F53" s="185">
        <v>6.7</v>
      </c>
      <c r="G53" s="186">
        <v>1</v>
      </c>
      <c r="H53" s="13"/>
      <c r="I53" s="13"/>
      <c r="J53" s="13"/>
      <c r="K53" s="13"/>
      <c r="M53" s="13"/>
    </row>
    <row r="54" spans="1:13">
      <c r="A54" s="13"/>
      <c r="B54" s="181">
        <v>2001</v>
      </c>
      <c r="C54" s="182">
        <v>2</v>
      </c>
      <c r="D54" s="183">
        <v>19</v>
      </c>
      <c r="E54" s="184">
        <v>0</v>
      </c>
      <c r="F54" s="185">
        <v>5.5</v>
      </c>
      <c r="G54" s="186">
        <v>1</v>
      </c>
      <c r="H54" s="13"/>
      <c r="I54" s="13"/>
      <c r="J54" s="13"/>
      <c r="K54" s="13"/>
      <c r="M54" s="13"/>
    </row>
    <row r="55" spans="1:13">
      <c r="A55" s="13"/>
      <c r="B55" s="181">
        <v>2001</v>
      </c>
      <c r="C55" s="182">
        <v>2</v>
      </c>
      <c r="D55" s="183">
        <v>20</v>
      </c>
      <c r="E55" s="184">
        <v>0.3</v>
      </c>
      <c r="F55" s="185">
        <v>10.4</v>
      </c>
      <c r="G55" s="186">
        <v>1</v>
      </c>
      <c r="H55" s="13"/>
      <c r="I55" s="13"/>
      <c r="J55" s="13"/>
      <c r="K55" s="13"/>
      <c r="M55" s="13"/>
    </row>
    <row r="56" spans="1:13">
      <c r="A56" s="13"/>
      <c r="B56" s="181">
        <v>2001</v>
      </c>
      <c r="C56" s="182">
        <v>2</v>
      </c>
      <c r="D56" s="183">
        <v>21</v>
      </c>
      <c r="E56" s="184">
        <v>0</v>
      </c>
      <c r="F56" s="185">
        <v>6.7</v>
      </c>
      <c r="G56" s="186">
        <v>1</v>
      </c>
      <c r="H56" s="13"/>
      <c r="I56" s="13"/>
      <c r="J56" s="13"/>
      <c r="K56" s="13"/>
      <c r="M56" s="13"/>
    </row>
    <row r="57" spans="1:13">
      <c r="A57" s="13"/>
      <c r="B57" s="181">
        <v>2001</v>
      </c>
      <c r="C57" s="182">
        <v>2</v>
      </c>
      <c r="D57" s="183">
        <v>22</v>
      </c>
      <c r="E57" s="184">
        <v>0</v>
      </c>
      <c r="F57" s="185">
        <v>7.6</v>
      </c>
      <c r="G57" s="186">
        <v>1</v>
      </c>
      <c r="H57" s="13"/>
      <c r="I57" s="13"/>
      <c r="J57" s="13"/>
      <c r="K57" s="13"/>
      <c r="M57" s="13"/>
    </row>
    <row r="58" spans="1:13">
      <c r="A58" s="13"/>
      <c r="B58" s="181">
        <v>2001</v>
      </c>
      <c r="C58" s="182">
        <v>2</v>
      </c>
      <c r="D58" s="183">
        <v>23</v>
      </c>
      <c r="E58" s="184">
        <v>0</v>
      </c>
      <c r="F58" s="185">
        <v>7.6</v>
      </c>
      <c r="G58" s="186">
        <v>1</v>
      </c>
      <c r="H58" s="13"/>
      <c r="I58" s="13"/>
      <c r="J58" s="13"/>
      <c r="K58" s="13"/>
      <c r="M58" s="13"/>
    </row>
    <row r="59" spans="1:13">
      <c r="A59" s="13"/>
      <c r="B59" s="181">
        <v>2001</v>
      </c>
      <c r="C59" s="182">
        <v>2</v>
      </c>
      <c r="D59" s="183">
        <v>24</v>
      </c>
      <c r="E59" s="184">
        <v>0</v>
      </c>
      <c r="F59" s="185">
        <v>6</v>
      </c>
      <c r="G59" s="186">
        <v>1</v>
      </c>
      <c r="H59" s="13"/>
      <c r="I59" s="13"/>
      <c r="J59" s="13"/>
      <c r="K59" s="13"/>
      <c r="M59" s="13"/>
    </row>
    <row r="60" spans="1:13">
      <c r="A60" s="13"/>
      <c r="B60" s="181">
        <v>2001</v>
      </c>
      <c r="C60" s="182">
        <v>2</v>
      </c>
      <c r="D60" s="183">
        <v>25</v>
      </c>
      <c r="E60" s="184">
        <v>0</v>
      </c>
      <c r="F60" s="185">
        <v>7</v>
      </c>
      <c r="G60" s="186">
        <v>1</v>
      </c>
      <c r="H60" s="13"/>
      <c r="I60" s="13"/>
      <c r="J60" s="13"/>
      <c r="K60" s="13"/>
      <c r="M60" s="13"/>
    </row>
    <row r="61" spans="1:13">
      <c r="A61" s="13"/>
      <c r="B61" s="181">
        <v>2001</v>
      </c>
      <c r="C61" s="182">
        <v>2</v>
      </c>
      <c r="D61" s="183">
        <v>26</v>
      </c>
      <c r="E61" s="184">
        <v>0</v>
      </c>
      <c r="F61" s="185">
        <v>7.1</v>
      </c>
      <c r="G61" s="186">
        <v>1</v>
      </c>
      <c r="H61" s="13"/>
      <c r="I61" s="13"/>
      <c r="J61" s="13"/>
      <c r="K61" s="13"/>
      <c r="M61" s="13"/>
    </row>
    <row r="62" spans="1:13">
      <c r="A62" s="13"/>
      <c r="B62" s="181">
        <v>2001</v>
      </c>
      <c r="C62" s="182">
        <v>2</v>
      </c>
      <c r="D62" s="183">
        <v>27</v>
      </c>
      <c r="E62" s="184">
        <v>2</v>
      </c>
      <c r="F62" s="185">
        <v>3.6</v>
      </c>
      <c r="G62" s="186">
        <v>1</v>
      </c>
      <c r="H62" s="13"/>
      <c r="I62" s="13"/>
      <c r="J62" s="13"/>
      <c r="K62" s="13"/>
      <c r="M62" s="13"/>
    </row>
    <row r="63" spans="1:13">
      <c r="A63" s="13"/>
      <c r="B63" s="181">
        <v>2001</v>
      </c>
      <c r="C63" s="182">
        <v>2</v>
      </c>
      <c r="D63" s="183">
        <v>28</v>
      </c>
      <c r="E63" s="184">
        <v>85</v>
      </c>
      <c r="F63" s="185">
        <v>2.1</v>
      </c>
      <c r="G63" s="186">
        <v>1</v>
      </c>
      <c r="H63" s="13"/>
      <c r="I63" s="13"/>
      <c r="J63" s="13"/>
      <c r="K63" s="13"/>
      <c r="M63" s="13"/>
    </row>
    <row r="64" spans="1:13">
      <c r="A64" s="13"/>
      <c r="B64" s="181">
        <v>2001</v>
      </c>
      <c r="C64" s="182">
        <v>3</v>
      </c>
      <c r="D64" s="183">
        <v>1</v>
      </c>
      <c r="E64" s="184">
        <v>0</v>
      </c>
      <c r="F64" s="185">
        <v>4.9000000000000004</v>
      </c>
      <c r="G64" s="186">
        <v>1</v>
      </c>
      <c r="H64" s="13"/>
      <c r="I64" s="13"/>
      <c r="J64" s="13"/>
      <c r="K64" s="13"/>
      <c r="M64" s="13"/>
    </row>
    <row r="65" spans="1:13">
      <c r="A65" s="13"/>
      <c r="B65" s="181">
        <v>2001</v>
      </c>
      <c r="C65" s="182">
        <v>3</v>
      </c>
      <c r="D65" s="183">
        <v>2</v>
      </c>
      <c r="E65" s="184">
        <v>0</v>
      </c>
      <c r="F65" s="185">
        <v>5</v>
      </c>
      <c r="G65" s="186">
        <v>1</v>
      </c>
      <c r="H65" s="13"/>
      <c r="I65" s="13"/>
      <c r="J65" s="13"/>
      <c r="K65" s="13"/>
      <c r="M65" s="13"/>
    </row>
    <row r="66" spans="1:13">
      <c r="A66" s="13"/>
      <c r="B66" s="181">
        <v>2001</v>
      </c>
      <c r="C66" s="182">
        <v>3</v>
      </c>
      <c r="D66" s="183">
        <v>3</v>
      </c>
      <c r="E66" s="184">
        <v>10</v>
      </c>
      <c r="F66" s="185">
        <v>4.9000000000000004</v>
      </c>
      <c r="G66" s="186">
        <v>1</v>
      </c>
      <c r="H66" s="13"/>
      <c r="I66" s="13"/>
      <c r="J66" s="13"/>
      <c r="K66" s="13"/>
      <c r="M66" s="13"/>
    </row>
    <row r="67" spans="1:13">
      <c r="A67" s="13"/>
      <c r="B67" s="181">
        <v>2001</v>
      </c>
      <c r="C67" s="182">
        <v>3</v>
      </c>
      <c r="D67" s="183">
        <v>4</v>
      </c>
      <c r="E67" s="184">
        <v>7</v>
      </c>
      <c r="F67" s="185">
        <v>3.1</v>
      </c>
      <c r="G67" s="186">
        <v>1</v>
      </c>
      <c r="H67" s="13"/>
      <c r="I67" s="13"/>
      <c r="J67" s="13"/>
      <c r="K67" s="13"/>
      <c r="M67" s="13"/>
    </row>
    <row r="68" spans="1:13">
      <c r="A68" s="13"/>
      <c r="B68" s="181">
        <v>2001</v>
      </c>
      <c r="C68" s="182">
        <v>3</v>
      </c>
      <c r="D68" s="183">
        <v>5</v>
      </c>
      <c r="E68" s="184">
        <v>0</v>
      </c>
      <c r="F68" s="185">
        <v>4</v>
      </c>
      <c r="G68" s="186">
        <v>1</v>
      </c>
      <c r="H68" s="13"/>
      <c r="I68" s="13"/>
      <c r="J68" s="13"/>
      <c r="K68" s="13"/>
      <c r="M68" s="13"/>
    </row>
    <row r="69" spans="1:13">
      <c r="A69" s="13"/>
      <c r="B69" s="181">
        <v>2001</v>
      </c>
      <c r="C69" s="182">
        <v>3</v>
      </c>
      <c r="D69" s="183">
        <v>6</v>
      </c>
      <c r="E69" s="184">
        <v>0</v>
      </c>
      <c r="F69" s="185">
        <v>4.5</v>
      </c>
      <c r="G69" s="186">
        <v>1</v>
      </c>
      <c r="H69" s="13"/>
      <c r="I69" s="13"/>
      <c r="J69" s="13"/>
      <c r="K69" s="13"/>
      <c r="M69" s="13"/>
    </row>
    <row r="70" spans="1:13">
      <c r="A70" s="13"/>
      <c r="B70" s="181">
        <v>2001</v>
      </c>
      <c r="C70" s="182">
        <v>3</v>
      </c>
      <c r="D70" s="183">
        <v>7</v>
      </c>
      <c r="E70" s="184">
        <v>0</v>
      </c>
      <c r="F70" s="185">
        <v>4.5999999999999996</v>
      </c>
      <c r="G70" s="186">
        <v>1</v>
      </c>
      <c r="H70" s="13"/>
      <c r="I70" s="13"/>
      <c r="J70" s="13"/>
      <c r="K70" s="13"/>
      <c r="M70" s="13"/>
    </row>
    <row r="71" spans="1:13">
      <c r="A71" s="13"/>
      <c r="B71" s="181">
        <v>2001</v>
      </c>
      <c r="C71" s="182">
        <v>3</v>
      </c>
      <c r="D71" s="183">
        <v>8</v>
      </c>
      <c r="E71" s="184">
        <v>0</v>
      </c>
      <c r="F71" s="185">
        <v>6.7</v>
      </c>
      <c r="G71" s="186">
        <v>1</v>
      </c>
      <c r="H71" s="13"/>
      <c r="I71" s="13"/>
      <c r="J71" s="13"/>
      <c r="K71" s="13"/>
      <c r="M71" s="13"/>
    </row>
    <row r="72" spans="1:13">
      <c r="A72" s="13"/>
      <c r="B72" s="181">
        <v>2001</v>
      </c>
      <c r="C72" s="182">
        <v>3</v>
      </c>
      <c r="D72" s="183">
        <v>9</v>
      </c>
      <c r="E72" s="184">
        <v>15</v>
      </c>
      <c r="F72" s="185">
        <v>6.2</v>
      </c>
      <c r="G72" s="186">
        <v>1</v>
      </c>
      <c r="H72" s="13"/>
      <c r="I72" s="13"/>
      <c r="J72" s="13"/>
      <c r="K72" s="13"/>
      <c r="M72" s="13"/>
    </row>
    <row r="73" spans="1:13">
      <c r="A73" s="13"/>
      <c r="B73" s="181">
        <v>2001</v>
      </c>
      <c r="C73" s="182">
        <v>3</v>
      </c>
      <c r="D73" s="183">
        <v>10</v>
      </c>
      <c r="E73" s="184">
        <v>0</v>
      </c>
      <c r="F73" s="185">
        <v>4.0999999999999996</v>
      </c>
      <c r="G73" s="186">
        <v>1</v>
      </c>
      <c r="H73" s="13"/>
      <c r="I73" s="13"/>
      <c r="J73" s="13"/>
      <c r="K73" s="13"/>
      <c r="M73" s="13"/>
    </row>
    <row r="74" spans="1:13">
      <c r="A74" s="13"/>
      <c r="B74" s="181">
        <v>2001</v>
      </c>
      <c r="C74" s="182">
        <v>3</v>
      </c>
      <c r="D74" s="183">
        <v>11</v>
      </c>
      <c r="E74" s="184">
        <v>0.3</v>
      </c>
      <c r="F74" s="185">
        <v>3.6</v>
      </c>
      <c r="G74" s="186">
        <v>1</v>
      </c>
      <c r="H74" s="13"/>
      <c r="I74" s="13"/>
      <c r="J74" s="13"/>
      <c r="K74" s="13"/>
      <c r="M74" s="13"/>
    </row>
    <row r="75" spans="1:13">
      <c r="A75" s="13"/>
      <c r="B75" s="181">
        <v>2001</v>
      </c>
      <c r="C75" s="182">
        <v>3</v>
      </c>
      <c r="D75" s="183">
        <v>12</v>
      </c>
      <c r="E75" s="184">
        <v>6</v>
      </c>
      <c r="F75" s="185">
        <v>4</v>
      </c>
      <c r="G75" s="186">
        <v>1</v>
      </c>
      <c r="H75" s="13"/>
      <c r="I75" s="13"/>
      <c r="J75" s="13"/>
      <c r="K75" s="13"/>
      <c r="M75" s="13"/>
    </row>
    <row r="76" spans="1:13">
      <c r="A76" s="13"/>
      <c r="B76" s="181">
        <v>2001</v>
      </c>
      <c r="C76" s="182">
        <v>3</v>
      </c>
      <c r="D76" s="183">
        <v>13</v>
      </c>
      <c r="E76" s="184">
        <v>0</v>
      </c>
      <c r="F76" s="185">
        <v>4.4000000000000004</v>
      </c>
      <c r="G76" s="186">
        <v>1</v>
      </c>
      <c r="H76" s="13"/>
      <c r="I76" s="13"/>
      <c r="J76" s="13"/>
      <c r="K76" s="13"/>
      <c r="M76" s="13"/>
    </row>
    <row r="77" spans="1:13">
      <c r="A77" s="13"/>
      <c r="B77" s="181">
        <v>2001</v>
      </c>
      <c r="C77" s="182">
        <v>3</v>
      </c>
      <c r="D77" s="183">
        <v>14</v>
      </c>
      <c r="E77" s="184">
        <v>20</v>
      </c>
      <c r="F77" s="185">
        <v>3.3</v>
      </c>
      <c r="G77" s="186">
        <v>1</v>
      </c>
      <c r="H77" s="13"/>
      <c r="I77" s="13"/>
      <c r="J77" s="13"/>
      <c r="K77" s="13"/>
      <c r="M77" s="13"/>
    </row>
    <row r="78" spans="1:13">
      <c r="A78" s="13"/>
      <c r="B78" s="181">
        <v>2001</v>
      </c>
      <c r="C78" s="182">
        <v>3</v>
      </c>
      <c r="D78" s="183">
        <v>15</v>
      </c>
      <c r="E78" s="184">
        <v>0.3</v>
      </c>
      <c r="F78" s="185">
        <v>3.2</v>
      </c>
      <c r="G78" s="186">
        <v>1</v>
      </c>
      <c r="H78" s="13"/>
      <c r="I78" s="13"/>
      <c r="J78" s="13"/>
      <c r="K78" s="13"/>
      <c r="M78" s="13"/>
    </row>
    <row r="79" spans="1:13">
      <c r="A79" s="13"/>
      <c r="B79" s="181">
        <v>2001</v>
      </c>
      <c r="C79" s="182">
        <v>3</v>
      </c>
      <c r="D79" s="183">
        <v>16</v>
      </c>
      <c r="E79" s="184">
        <v>0</v>
      </c>
      <c r="F79" s="185">
        <v>2.1</v>
      </c>
      <c r="G79" s="186">
        <v>1</v>
      </c>
      <c r="H79" s="13"/>
      <c r="I79" s="13"/>
      <c r="J79" s="13"/>
      <c r="K79" s="13"/>
      <c r="M79" s="13"/>
    </row>
    <row r="80" spans="1:13">
      <c r="A80" s="13"/>
      <c r="B80" s="181">
        <v>2001</v>
      </c>
      <c r="C80" s="182">
        <v>3</v>
      </c>
      <c r="D80" s="183">
        <v>17</v>
      </c>
      <c r="E80" s="184">
        <v>0</v>
      </c>
      <c r="F80" s="185">
        <v>3.5</v>
      </c>
      <c r="G80" s="186">
        <v>1</v>
      </c>
      <c r="H80" s="13"/>
      <c r="I80" s="13"/>
      <c r="J80" s="13"/>
      <c r="K80" s="13"/>
      <c r="M80" s="13"/>
    </row>
    <row r="81" spans="1:13">
      <c r="A81" s="13"/>
      <c r="B81" s="181">
        <v>2001</v>
      </c>
      <c r="C81" s="182">
        <v>3</v>
      </c>
      <c r="D81" s="183">
        <v>18</v>
      </c>
      <c r="E81" s="184">
        <v>0</v>
      </c>
      <c r="F81" s="185">
        <v>4.4000000000000004</v>
      </c>
      <c r="G81" s="186">
        <v>1</v>
      </c>
      <c r="H81" s="13"/>
      <c r="I81" s="13"/>
      <c r="J81" s="13"/>
      <c r="K81" s="13"/>
      <c r="M81" s="13"/>
    </row>
    <row r="82" spans="1:13">
      <c r="A82" s="13"/>
      <c r="B82" s="181">
        <v>2001</v>
      </c>
      <c r="C82" s="182">
        <v>3</v>
      </c>
      <c r="D82" s="183">
        <v>19</v>
      </c>
      <c r="E82" s="184">
        <v>0</v>
      </c>
      <c r="F82" s="185">
        <v>4.3</v>
      </c>
      <c r="G82" s="186">
        <v>1</v>
      </c>
      <c r="H82" s="13"/>
      <c r="I82" s="13"/>
      <c r="J82" s="13"/>
      <c r="K82" s="13"/>
      <c r="M82" s="13"/>
    </row>
    <row r="83" spans="1:13">
      <c r="A83" s="13"/>
      <c r="B83" s="181">
        <v>2001</v>
      </c>
      <c r="C83" s="182">
        <v>3</v>
      </c>
      <c r="D83" s="183">
        <v>20</v>
      </c>
      <c r="E83" s="184">
        <v>0</v>
      </c>
      <c r="F83" s="185">
        <v>2.8</v>
      </c>
      <c r="G83" s="186">
        <v>1</v>
      </c>
      <c r="H83" s="13"/>
      <c r="I83" s="13"/>
      <c r="J83" s="13"/>
      <c r="K83" s="13"/>
      <c r="M83" s="13"/>
    </row>
    <row r="84" spans="1:13">
      <c r="A84" s="13"/>
      <c r="B84" s="181">
        <v>2001</v>
      </c>
      <c r="C84" s="182">
        <v>3</v>
      </c>
      <c r="D84" s="183">
        <v>21</v>
      </c>
      <c r="E84" s="184">
        <v>6</v>
      </c>
      <c r="F84" s="185">
        <v>2.1</v>
      </c>
      <c r="G84" s="186">
        <v>1</v>
      </c>
      <c r="H84" s="13"/>
      <c r="I84" s="13"/>
      <c r="J84" s="13"/>
      <c r="K84" s="13"/>
      <c r="M84" s="13"/>
    </row>
    <row r="85" spans="1:13">
      <c r="A85" s="13"/>
      <c r="B85" s="181">
        <v>2001</v>
      </c>
      <c r="C85" s="182">
        <v>3</v>
      </c>
      <c r="D85" s="183">
        <v>22</v>
      </c>
      <c r="E85" s="184">
        <v>1</v>
      </c>
      <c r="F85" s="185">
        <v>1.7</v>
      </c>
      <c r="G85" s="186">
        <v>1</v>
      </c>
      <c r="H85" s="13"/>
      <c r="I85" s="13"/>
      <c r="J85" s="13"/>
      <c r="K85" s="13"/>
      <c r="M85" s="13"/>
    </row>
    <row r="86" spans="1:13">
      <c r="A86" s="13"/>
      <c r="B86" s="181">
        <v>2001</v>
      </c>
      <c r="C86" s="182">
        <v>3</v>
      </c>
      <c r="D86" s="183">
        <v>23</v>
      </c>
      <c r="E86" s="184">
        <v>5</v>
      </c>
      <c r="F86" s="185">
        <v>1.8</v>
      </c>
      <c r="G86" s="186">
        <v>1</v>
      </c>
      <c r="H86" s="13"/>
      <c r="I86" s="13"/>
      <c r="J86" s="13"/>
      <c r="K86" s="13"/>
      <c r="M86" s="13"/>
    </row>
    <row r="87" spans="1:13">
      <c r="A87" s="13"/>
      <c r="B87" s="181">
        <v>2001</v>
      </c>
      <c r="C87" s="182">
        <v>3</v>
      </c>
      <c r="D87" s="183">
        <v>24</v>
      </c>
      <c r="E87" s="184">
        <v>0.3</v>
      </c>
      <c r="F87" s="185">
        <v>2.1</v>
      </c>
      <c r="G87" s="186">
        <v>1</v>
      </c>
      <c r="H87" s="13"/>
      <c r="I87" s="13"/>
      <c r="J87" s="13"/>
      <c r="K87" s="13"/>
      <c r="M87" s="13"/>
    </row>
    <row r="88" spans="1:13">
      <c r="A88" s="13"/>
      <c r="B88" s="181">
        <v>2001</v>
      </c>
      <c r="C88" s="182">
        <v>3</v>
      </c>
      <c r="D88" s="183">
        <v>25</v>
      </c>
      <c r="E88" s="184">
        <v>0</v>
      </c>
      <c r="F88" s="185">
        <v>2.6</v>
      </c>
      <c r="G88" s="186">
        <v>1</v>
      </c>
      <c r="H88" s="13"/>
      <c r="I88" s="13"/>
      <c r="J88" s="13"/>
      <c r="K88" s="13"/>
      <c r="M88" s="13"/>
    </row>
    <row r="89" spans="1:13">
      <c r="A89" s="13"/>
      <c r="B89" s="181">
        <v>2001</v>
      </c>
      <c r="C89" s="182">
        <v>3</v>
      </c>
      <c r="D89" s="183">
        <v>26</v>
      </c>
      <c r="E89" s="184">
        <v>0</v>
      </c>
      <c r="F89" s="185">
        <v>3</v>
      </c>
      <c r="G89" s="186">
        <v>1</v>
      </c>
      <c r="H89" s="13"/>
      <c r="I89" s="13"/>
      <c r="J89" s="13"/>
      <c r="K89" s="13"/>
      <c r="M89" s="13"/>
    </row>
    <row r="90" spans="1:13">
      <c r="A90" s="13"/>
      <c r="B90" s="181">
        <v>2001</v>
      </c>
      <c r="C90" s="182">
        <v>3</v>
      </c>
      <c r="D90" s="183">
        <v>27</v>
      </c>
      <c r="E90" s="184">
        <v>0</v>
      </c>
      <c r="F90" s="185">
        <v>2.7</v>
      </c>
      <c r="G90" s="186">
        <v>1</v>
      </c>
      <c r="H90" s="13"/>
      <c r="I90" s="13"/>
      <c r="J90" s="13"/>
      <c r="K90" s="13"/>
      <c r="M90" s="13"/>
    </row>
    <row r="91" spans="1:13">
      <c r="A91" s="13"/>
      <c r="B91" s="181">
        <v>2001</v>
      </c>
      <c r="C91" s="182">
        <v>3</v>
      </c>
      <c r="D91" s="183">
        <v>28</v>
      </c>
      <c r="E91" s="184">
        <v>0</v>
      </c>
      <c r="F91" s="185">
        <v>3.3</v>
      </c>
      <c r="G91" s="186">
        <v>1</v>
      </c>
      <c r="H91" s="13"/>
      <c r="I91" s="13"/>
      <c r="J91" s="13"/>
      <c r="K91" s="13"/>
      <c r="M91" s="13"/>
    </row>
    <row r="92" spans="1:13">
      <c r="A92" s="13"/>
      <c r="B92" s="181">
        <v>2001</v>
      </c>
      <c r="C92" s="182">
        <v>3</v>
      </c>
      <c r="D92" s="183">
        <v>29</v>
      </c>
      <c r="E92" s="184">
        <v>0</v>
      </c>
      <c r="F92" s="185">
        <v>3.1</v>
      </c>
      <c r="G92" s="186">
        <v>1</v>
      </c>
      <c r="H92" s="13"/>
      <c r="I92" s="13"/>
      <c r="J92" s="13"/>
      <c r="K92" s="13"/>
      <c r="M92" s="13"/>
    </row>
    <row r="93" spans="1:13">
      <c r="A93" s="13"/>
      <c r="B93" s="181">
        <v>2001</v>
      </c>
      <c r="C93" s="182">
        <v>3</v>
      </c>
      <c r="D93" s="183">
        <v>30</v>
      </c>
      <c r="E93" s="184">
        <v>0</v>
      </c>
      <c r="F93" s="185">
        <v>2.9</v>
      </c>
      <c r="G93" s="186">
        <v>1</v>
      </c>
      <c r="H93" s="13"/>
      <c r="I93" s="13"/>
      <c r="J93" s="13"/>
      <c r="K93" s="13"/>
      <c r="M93" s="13"/>
    </row>
    <row r="94" spans="1:13">
      <c r="A94" s="13"/>
      <c r="B94" s="181">
        <v>2001</v>
      </c>
      <c r="C94" s="182">
        <v>3</v>
      </c>
      <c r="D94" s="183">
        <v>31</v>
      </c>
      <c r="E94" s="184">
        <v>0</v>
      </c>
      <c r="F94" s="185">
        <v>3.1</v>
      </c>
      <c r="G94" s="186">
        <v>1</v>
      </c>
      <c r="H94" s="13"/>
      <c r="I94" s="13"/>
      <c r="J94" s="13"/>
      <c r="K94" s="13"/>
      <c r="M94" s="13"/>
    </row>
    <row r="95" spans="1:13">
      <c r="A95" s="13"/>
      <c r="B95" s="181">
        <v>2001</v>
      </c>
      <c r="C95" s="182">
        <v>4</v>
      </c>
      <c r="D95" s="183">
        <v>1</v>
      </c>
      <c r="E95" s="184">
        <v>0</v>
      </c>
      <c r="F95" s="185">
        <v>4.8</v>
      </c>
      <c r="G95" s="186">
        <v>1</v>
      </c>
      <c r="H95" s="13"/>
      <c r="I95" s="13"/>
      <c r="J95" s="13"/>
      <c r="K95" s="13"/>
      <c r="M95" s="13"/>
    </row>
    <row r="96" spans="1:13">
      <c r="A96" s="13"/>
      <c r="B96" s="181">
        <v>2001</v>
      </c>
      <c r="C96" s="182">
        <v>4</v>
      </c>
      <c r="D96" s="183">
        <v>2</v>
      </c>
      <c r="E96" s="184">
        <v>0</v>
      </c>
      <c r="F96" s="185">
        <v>3.3</v>
      </c>
      <c r="G96" s="186">
        <v>1</v>
      </c>
      <c r="H96" s="13"/>
      <c r="I96" s="13"/>
      <c r="J96" s="13"/>
      <c r="K96" s="13"/>
      <c r="M96" s="13"/>
    </row>
    <row r="97" spans="1:13">
      <c r="A97" s="13"/>
      <c r="B97" s="181">
        <v>2001</v>
      </c>
      <c r="C97" s="182">
        <v>4</v>
      </c>
      <c r="D97" s="183">
        <v>3</v>
      </c>
      <c r="E97" s="184">
        <v>0</v>
      </c>
      <c r="F97" s="185">
        <v>1.8</v>
      </c>
      <c r="G97" s="186">
        <v>1</v>
      </c>
      <c r="H97" s="13"/>
      <c r="I97" s="13"/>
      <c r="J97" s="13"/>
      <c r="K97" s="13"/>
      <c r="M97" s="13"/>
    </row>
    <row r="98" spans="1:13">
      <c r="A98" s="13"/>
      <c r="B98" s="181">
        <v>2001</v>
      </c>
      <c r="C98" s="182">
        <v>4</v>
      </c>
      <c r="D98" s="183">
        <v>4</v>
      </c>
      <c r="E98" s="184">
        <v>0</v>
      </c>
      <c r="F98" s="185">
        <v>2.2000000000000002</v>
      </c>
      <c r="G98" s="186">
        <v>1</v>
      </c>
      <c r="H98" s="13"/>
      <c r="I98" s="13"/>
      <c r="J98" s="13"/>
      <c r="K98" s="13"/>
      <c r="M98" s="13"/>
    </row>
    <row r="99" spans="1:13">
      <c r="A99" s="13"/>
      <c r="B99" s="181">
        <v>2001</v>
      </c>
      <c r="C99" s="182">
        <v>4</v>
      </c>
      <c r="D99" s="183">
        <v>5</v>
      </c>
      <c r="E99" s="184">
        <v>0</v>
      </c>
      <c r="F99" s="185">
        <v>2.6</v>
      </c>
      <c r="G99" s="186">
        <v>1</v>
      </c>
      <c r="H99" s="13"/>
      <c r="I99" s="13"/>
      <c r="J99" s="13"/>
      <c r="K99" s="13"/>
      <c r="M99" s="13"/>
    </row>
    <row r="100" spans="1:13">
      <c r="A100" s="13"/>
      <c r="B100" s="181">
        <v>2001</v>
      </c>
      <c r="C100" s="182">
        <v>4</v>
      </c>
      <c r="D100" s="183">
        <v>6</v>
      </c>
      <c r="E100" s="184">
        <v>0</v>
      </c>
      <c r="F100" s="185">
        <v>3.1</v>
      </c>
      <c r="G100" s="186">
        <v>1</v>
      </c>
      <c r="H100" s="13"/>
      <c r="I100" s="13"/>
      <c r="J100" s="13"/>
      <c r="K100" s="13"/>
      <c r="M100" s="13"/>
    </row>
    <row r="101" spans="1:13">
      <c r="A101" s="13"/>
      <c r="B101" s="181">
        <v>2001</v>
      </c>
      <c r="C101" s="182">
        <v>4</v>
      </c>
      <c r="D101" s="183">
        <v>7</v>
      </c>
      <c r="E101" s="184">
        <v>0</v>
      </c>
      <c r="F101" s="185">
        <v>3.7</v>
      </c>
      <c r="G101" s="186">
        <v>1</v>
      </c>
      <c r="H101" s="13"/>
      <c r="I101" s="13"/>
      <c r="J101" s="13"/>
      <c r="K101" s="13"/>
      <c r="M101" s="13"/>
    </row>
    <row r="102" spans="1:13">
      <c r="A102" s="13"/>
      <c r="B102" s="181">
        <v>2001</v>
      </c>
      <c r="C102" s="182">
        <v>4</v>
      </c>
      <c r="D102" s="183">
        <v>8</v>
      </c>
      <c r="E102" s="184">
        <v>0</v>
      </c>
      <c r="F102" s="185">
        <v>2.9</v>
      </c>
      <c r="G102" s="186">
        <v>1</v>
      </c>
      <c r="H102" s="13"/>
      <c r="I102" s="13"/>
      <c r="J102" s="13"/>
      <c r="K102" s="13"/>
      <c r="M102" s="13"/>
    </row>
    <row r="103" spans="1:13">
      <c r="A103" s="13"/>
      <c r="B103" s="181">
        <v>2001</v>
      </c>
      <c r="C103" s="182">
        <v>4</v>
      </c>
      <c r="D103" s="183">
        <v>9</v>
      </c>
      <c r="E103" s="184">
        <v>0</v>
      </c>
      <c r="F103" s="185">
        <v>2.9</v>
      </c>
      <c r="G103" s="186">
        <v>1</v>
      </c>
      <c r="H103" s="13"/>
      <c r="I103" s="13"/>
      <c r="J103" s="13"/>
      <c r="K103" s="13"/>
      <c r="M103" s="13"/>
    </row>
    <row r="104" spans="1:13">
      <c r="A104" s="13"/>
      <c r="B104" s="181">
        <v>2001</v>
      </c>
      <c r="C104" s="182">
        <v>4</v>
      </c>
      <c r="D104" s="183">
        <v>10</v>
      </c>
      <c r="E104" s="184">
        <v>0</v>
      </c>
      <c r="F104" s="185">
        <v>4.3</v>
      </c>
      <c r="G104" s="186">
        <v>1</v>
      </c>
      <c r="H104" s="13"/>
      <c r="I104" s="13"/>
      <c r="J104" s="13"/>
      <c r="K104" s="13"/>
      <c r="M104" s="13"/>
    </row>
    <row r="105" spans="1:13">
      <c r="A105" s="13"/>
      <c r="B105" s="181">
        <v>2001</v>
      </c>
      <c r="C105" s="182">
        <v>4</v>
      </c>
      <c r="D105" s="183">
        <v>11</v>
      </c>
      <c r="E105" s="184">
        <v>11</v>
      </c>
      <c r="F105" s="185">
        <v>1.4</v>
      </c>
      <c r="G105" s="186">
        <v>1</v>
      </c>
      <c r="H105" s="13"/>
      <c r="I105" s="13"/>
      <c r="J105" s="13"/>
      <c r="K105" s="13"/>
      <c r="M105" s="13"/>
    </row>
    <row r="106" spans="1:13">
      <c r="A106" s="13"/>
      <c r="B106" s="181">
        <v>2001</v>
      </c>
      <c r="C106" s="182">
        <v>4</v>
      </c>
      <c r="D106" s="183">
        <v>12</v>
      </c>
      <c r="E106" s="184">
        <v>0</v>
      </c>
      <c r="F106" s="185">
        <v>2.4</v>
      </c>
      <c r="G106" s="186">
        <v>1</v>
      </c>
      <c r="H106" s="13"/>
      <c r="I106" s="13"/>
      <c r="J106" s="13"/>
      <c r="K106" s="13"/>
      <c r="M106" s="13"/>
    </row>
    <row r="107" spans="1:13">
      <c r="A107" s="13"/>
      <c r="B107" s="181">
        <v>2001</v>
      </c>
      <c r="C107" s="182">
        <v>4</v>
      </c>
      <c r="D107" s="183">
        <v>13</v>
      </c>
      <c r="E107" s="184">
        <v>93</v>
      </c>
      <c r="F107" s="185">
        <v>2.4</v>
      </c>
      <c r="G107" s="186">
        <v>1</v>
      </c>
      <c r="H107" s="13"/>
      <c r="I107" s="13"/>
      <c r="J107" s="13"/>
      <c r="K107" s="13"/>
      <c r="M107" s="13"/>
    </row>
    <row r="108" spans="1:13">
      <c r="A108" s="13"/>
      <c r="B108" s="181">
        <v>2001</v>
      </c>
      <c r="C108" s="182">
        <v>4</v>
      </c>
      <c r="D108" s="183">
        <v>14</v>
      </c>
      <c r="E108" s="184">
        <v>0</v>
      </c>
      <c r="F108" s="185">
        <v>2.2000000000000002</v>
      </c>
      <c r="G108" s="186">
        <v>1</v>
      </c>
      <c r="H108" s="13"/>
      <c r="I108" s="13"/>
      <c r="J108" s="13"/>
      <c r="K108" s="13"/>
      <c r="M108" s="13"/>
    </row>
    <row r="109" spans="1:13">
      <c r="A109" s="13"/>
      <c r="B109" s="181">
        <v>2001</v>
      </c>
      <c r="C109" s="182">
        <v>4</v>
      </c>
      <c r="D109" s="183">
        <v>15</v>
      </c>
      <c r="E109" s="184">
        <v>0.2</v>
      </c>
      <c r="F109" s="185">
        <v>2.1</v>
      </c>
      <c r="G109" s="186">
        <v>1</v>
      </c>
      <c r="H109" s="13"/>
      <c r="I109" s="13"/>
      <c r="J109" s="13"/>
      <c r="K109" s="13"/>
      <c r="M109" s="13"/>
    </row>
    <row r="110" spans="1:13">
      <c r="A110" s="13"/>
      <c r="B110" s="181">
        <v>2001</v>
      </c>
      <c r="C110" s="182">
        <v>4</v>
      </c>
      <c r="D110" s="183">
        <v>16</v>
      </c>
      <c r="E110" s="184">
        <v>17</v>
      </c>
      <c r="F110" s="185">
        <v>0.9</v>
      </c>
      <c r="G110" s="186">
        <v>1</v>
      </c>
      <c r="H110" s="13"/>
      <c r="I110" s="13"/>
      <c r="J110" s="13"/>
      <c r="K110" s="13"/>
      <c r="M110" s="13"/>
    </row>
    <row r="111" spans="1:13">
      <c r="A111" s="13"/>
      <c r="B111" s="181">
        <v>2001</v>
      </c>
      <c r="C111" s="182">
        <v>4</v>
      </c>
      <c r="D111" s="183">
        <v>17</v>
      </c>
      <c r="E111" s="184">
        <v>12</v>
      </c>
      <c r="F111" s="185">
        <v>1.9</v>
      </c>
      <c r="G111" s="186">
        <v>1</v>
      </c>
      <c r="H111" s="13"/>
      <c r="I111" s="13"/>
      <c r="J111" s="13"/>
      <c r="K111" s="13"/>
      <c r="M111" s="13"/>
    </row>
    <row r="112" spans="1:13">
      <c r="A112" s="13"/>
      <c r="B112" s="181">
        <v>2001</v>
      </c>
      <c r="C112" s="182">
        <v>4</v>
      </c>
      <c r="D112" s="183">
        <v>18</v>
      </c>
      <c r="E112" s="184">
        <v>43</v>
      </c>
      <c r="F112" s="185">
        <v>1.2</v>
      </c>
      <c r="G112" s="186">
        <v>1</v>
      </c>
      <c r="H112" s="13"/>
      <c r="I112" s="13"/>
      <c r="J112" s="13"/>
      <c r="K112" s="13"/>
      <c r="M112" s="13"/>
    </row>
    <row r="113" spans="1:13">
      <c r="A113" s="13"/>
      <c r="B113" s="181">
        <v>2001</v>
      </c>
      <c r="C113" s="182">
        <v>4</v>
      </c>
      <c r="D113" s="183">
        <v>19</v>
      </c>
      <c r="E113" s="184">
        <v>0.5</v>
      </c>
      <c r="F113" s="185">
        <v>2</v>
      </c>
      <c r="G113" s="186">
        <v>1</v>
      </c>
      <c r="H113" s="13"/>
      <c r="I113" s="13"/>
      <c r="J113" s="13"/>
      <c r="K113" s="13"/>
      <c r="M113" s="13"/>
    </row>
    <row r="114" spans="1:13">
      <c r="A114" s="13"/>
      <c r="B114" s="181">
        <v>2001</v>
      </c>
      <c r="C114" s="182">
        <v>4</v>
      </c>
      <c r="D114" s="183">
        <v>20</v>
      </c>
      <c r="E114" s="184">
        <v>0</v>
      </c>
      <c r="F114" s="185">
        <v>2.5</v>
      </c>
      <c r="G114" s="186">
        <v>1</v>
      </c>
      <c r="H114" s="13"/>
      <c r="I114" s="13"/>
      <c r="J114" s="13"/>
      <c r="K114" s="13"/>
      <c r="M114" s="13"/>
    </row>
    <row r="115" spans="1:13">
      <c r="A115" s="13"/>
      <c r="B115" s="181">
        <v>2001</v>
      </c>
      <c r="C115" s="182">
        <v>4</v>
      </c>
      <c r="D115" s="183">
        <v>21</v>
      </c>
      <c r="E115" s="184">
        <v>0</v>
      </c>
      <c r="F115" s="185">
        <v>3</v>
      </c>
      <c r="G115" s="186">
        <v>1</v>
      </c>
      <c r="H115" s="13"/>
      <c r="I115" s="13"/>
      <c r="J115" s="13"/>
      <c r="K115" s="13"/>
      <c r="M115" s="13"/>
    </row>
    <row r="116" spans="1:13">
      <c r="A116" s="13"/>
      <c r="B116" s="181">
        <v>2001</v>
      </c>
      <c r="C116" s="182">
        <v>4</v>
      </c>
      <c r="D116" s="183">
        <v>22</v>
      </c>
      <c r="E116" s="184">
        <v>3</v>
      </c>
      <c r="F116" s="185">
        <v>1.2</v>
      </c>
      <c r="G116" s="186">
        <v>1</v>
      </c>
      <c r="H116" s="13"/>
      <c r="I116" s="13"/>
      <c r="J116" s="13"/>
      <c r="K116" s="13"/>
      <c r="M116" s="13"/>
    </row>
    <row r="117" spans="1:13">
      <c r="A117" s="13"/>
      <c r="B117" s="181">
        <v>2001</v>
      </c>
      <c r="C117" s="182">
        <v>4</v>
      </c>
      <c r="D117" s="183">
        <v>23</v>
      </c>
      <c r="E117" s="184">
        <v>0.5</v>
      </c>
      <c r="F117" s="185">
        <v>2</v>
      </c>
      <c r="G117" s="186">
        <v>1</v>
      </c>
      <c r="H117" s="13"/>
      <c r="I117" s="13"/>
      <c r="J117" s="13"/>
      <c r="K117" s="13"/>
      <c r="M117" s="13"/>
    </row>
    <row r="118" spans="1:13">
      <c r="A118" s="13"/>
      <c r="B118" s="181">
        <v>2001</v>
      </c>
      <c r="C118" s="182">
        <v>4</v>
      </c>
      <c r="D118" s="183">
        <v>24</v>
      </c>
      <c r="E118" s="184">
        <v>0</v>
      </c>
      <c r="F118" s="185">
        <v>2.8</v>
      </c>
      <c r="G118" s="186">
        <v>1</v>
      </c>
      <c r="H118" s="13"/>
      <c r="I118" s="13"/>
      <c r="J118" s="13"/>
      <c r="K118" s="13"/>
      <c r="M118" s="13"/>
    </row>
    <row r="119" spans="1:13">
      <c r="A119" s="13"/>
      <c r="B119" s="181">
        <v>2001</v>
      </c>
      <c r="C119" s="182">
        <v>4</v>
      </c>
      <c r="D119" s="183">
        <v>25</v>
      </c>
      <c r="E119" s="184">
        <v>0</v>
      </c>
      <c r="F119" s="185">
        <v>3.7</v>
      </c>
      <c r="G119" s="186">
        <v>1</v>
      </c>
      <c r="H119" s="13"/>
      <c r="I119" s="13"/>
      <c r="J119" s="13"/>
      <c r="K119" s="13"/>
      <c r="M119" s="13"/>
    </row>
    <row r="120" spans="1:13">
      <c r="A120" s="13"/>
      <c r="B120" s="181">
        <v>2001</v>
      </c>
      <c r="C120" s="182">
        <v>4</v>
      </c>
      <c r="D120" s="183">
        <v>26</v>
      </c>
      <c r="E120" s="184">
        <v>0</v>
      </c>
      <c r="F120" s="185">
        <v>3.2</v>
      </c>
      <c r="G120" s="186">
        <v>1</v>
      </c>
      <c r="H120" s="13"/>
      <c r="I120" s="13"/>
      <c r="J120" s="13"/>
      <c r="K120" s="13"/>
      <c r="M120" s="13"/>
    </row>
    <row r="121" spans="1:13">
      <c r="A121" s="13"/>
      <c r="B121" s="181">
        <v>2001</v>
      </c>
      <c r="C121" s="182">
        <v>4</v>
      </c>
      <c r="D121" s="183">
        <v>27</v>
      </c>
      <c r="E121" s="184">
        <v>0.3</v>
      </c>
      <c r="F121" s="185">
        <v>2.6</v>
      </c>
      <c r="G121" s="186">
        <v>1</v>
      </c>
      <c r="H121" s="13"/>
      <c r="I121" s="13"/>
      <c r="J121" s="13"/>
      <c r="K121" s="13"/>
      <c r="M121" s="13"/>
    </row>
    <row r="122" spans="1:13">
      <c r="A122" s="13"/>
      <c r="B122" s="181">
        <v>2001</v>
      </c>
      <c r="C122" s="182">
        <v>4</v>
      </c>
      <c r="D122" s="183">
        <v>28</v>
      </c>
      <c r="E122" s="184">
        <v>0</v>
      </c>
      <c r="F122" s="185">
        <v>1.9</v>
      </c>
      <c r="G122" s="186">
        <v>1</v>
      </c>
      <c r="H122" s="13"/>
      <c r="I122" s="13"/>
      <c r="J122" s="13"/>
      <c r="K122" s="13"/>
      <c r="M122" s="13"/>
    </row>
    <row r="123" spans="1:13">
      <c r="A123" s="13"/>
      <c r="B123" s="181">
        <v>2001</v>
      </c>
      <c r="C123" s="182">
        <v>4</v>
      </c>
      <c r="D123" s="183">
        <v>29</v>
      </c>
      <c r="E123" s="184">
        <v>0</v>
      </c>
      <c r="F123" s="185">
        <v>1.4</v>
      </c>
      <c r="G123" s="186">
        <v>1</v>
      </c>
      <c r="H123" s="13"/>
      <c r="I123" s="13"/>
      <c r="J123" s="13"/>
      <c r="K123" s="13"/>
      <c r="M123" s="13"/>
    </row>
    <row r="124" spans="1:13">
      <c r="A124" s="13"/>
      <c r="B124" s="181">
        <v>2001</v>
      </c>
      <c r="C124" s="182">
        <v>4</v>
      </c>
      <c r="D124" s="183">
        <v>30</v>
      </c>
      <c r="E124" s="184">
        <v>4</v>
      </c>
      <c r="F124" s="185">
        <v>0.9</v>
      </c>
      <c r="G124" s="186">
        <v>1</v>
      </c>
      <c r="H124" s="13"/>
      <c r="I124" s="13"/>
      <c r="J124" s="13"/>
      <c r="K124" s="13"/>
      <c r="M124" s="13"/>
    </row>
    <row r="125" spans="1:13">
      <c r="A125" s="13"/>
      <c r="B125" s="181">
        <v>2001</v>
      </c>
      <c r="C125" s="182">
        <v>5</v>
      </c>
      <c r="D125" s="183">
        <v>1</v>
      </c>
      <c r="E125" s="184">
        <v>47.4</v>
      </c>
      <c r="F125" s="185">
        <v>0.4</v>
      </c>
      <c r="G125" s="186">
        <v>1</v>
      </c>
      <c r="H125" s="13"/>
      <c r="I125" s="13"/>
      <c r="J125" s="13"/>
      <c r="K125" s="13"/>
      <c r="M125" s="13"/>
    </row>
    <row r="126" spans="1:13">
      <c r="A126" s="13"/>
      <c r="B126" s="181">
        <v>2001</v>
      </c>
      <c r="C126" s="182">
        <v>5</v>
      </c>
      <c r="D126" s="183">
        <v>2</v>
      </c>
      <c r="E126" s="184">
        <v>6</v>
      </c>
      <c r="F126" s="185">
        <v>1</v>
      </c>
      <c r="G126" s="186">
        <v>1</v>
      </c>
      <c r="H126" s="13"/>
      <c r="I126" s="13"/>
      <c r="J126" s="13"/>
      <c r="K126" s="13"/>
      <c r="M126" s="13"/>
    </row>
    <row r="127" spans="1:13">
      <c r="A127" s="13"/>
      <c r="B127" s="181">
        <v>2001</v>
      </c>
      <c r="C127" s="182">
        <v>5</v>
      </c>
      <c r="D127" s="183">
        <v>3</v>
      </c>
      <c r="E127" s="184">
        <v>2</v>
      </c>
      <c r="F127" s="185">
        <v>1.2</v>
      </c>
      <c r="G127" s="186">
        <v>1</v>
      </c>
      <c r="H127" s="13"/>
      <c r="I127" s="13"/>
      <c r="J127" s="13"/>
      <c r="K127" s="13"/>
      <c r="M127" s="13"/>
    </row>
    <row r="128" spans="1:13">
      <c r="A128" s="13"/>
      <c r="B128" s="181">
        <v>2001</v>
      </c>
      <c r="C128" s="182">
        <v>5</v>
      </c>
      <c r="D128" s="183">
        <v>4</v>
      </c>
      <c r="E128" s="184">
        <v>0</v>
      </c>
      <c r="F128" s="185">
        <v>1.7</v>
      </c>
      <c r="G128" s="186">
        <v>1</v>
      </c>
      <c r="H128" s="13"/>
      <c r="I128" s="13"/>
      <c r="J128" s="13"/>
      <c r="K128" s="13"/>
      <c r="M128" s="13"/>
    </row>
    <row r="129" spans="1:13">
      <c r="A129" s="13"/>
      <c r="B129" s="181">
        <v>2001</v>
      </c>
      <c r="C129" s="182">
        <v>5</v>
      </c>
      <c r="D129" s="183">
        <v>5</v>
      </c>
      <c r="E129" s="184">
        <v>0</v>
      </c>
      <c r="F129" s="185">
        <v>2.1</v>
      </c>
      <c r="G129" s="186">
        <v>1</v>
      </c>
      <c r="H129" s="13"/>
      <c r="I129" s="13"/>
      <c r="J129" s="13"/>
      <c r="K129" s="13"/>
      <c r="M129" s="13"/>
    </row>
    <row r="130" spans="1:13">
      <c r="A130" s="13"/>
      <c r="B130" s="181">
        <v>2001</v>
      </c>
      <c r="C130" s="182">
        <v>5</v>
      </c>
      <c r="D130" s="183">
        <v>6</v>
      </c>
      <c r="E130" s="184">
        <v>0</v>
      </c>
      <c r="F130" s="185">
        <v>1.6</v>
      </c>
      <c r="G130" s="186">
        <v>1</v>
      </c>
      <c r="H130" s="13"/>
      <c r="I130" s="13"/>
      <c r="J130" s="13"/>
      <c r="K130" s="13"/>
      <c r="M130" s="13"/>
    </row>
    <row r="131" spans="1:13">
      <c r="A131" s="13"/>
      <c r="B131" s="181">
        <v>2001</v>
      </c>
      <c r="C131" s="182">
        <v>5</v>
      </c>
      <c r="D131" s="183">
        <v>7</v>
      </c>
      <c r="E131" s="184">
        <v>0</v>
      </c>
      <c r="F131" s="185">
        <v>1.4</v>
      </c>
      <c r="G131" s="186">
        <v>1</v>
      </c>
      <c r="H131" s="13"/>
      <c r="I131" s="13"/>
      <c r="J131" s="13"/>
      <c r="K131" s="13"/>
      <c r="M131" s="13"/>
    </row>
    <row r="132" spans="1:13">
      <c r="A132" s="13"/>
      <c r="B132" s="181">
        <v>2001</v>
      </c>
      <c r="C132" s="182">
        <v>5</v>
      </c>
      <c r="D132" s="183">
        <v>8</v>
      </c>
      <c r="E132" s="184">
        <v>0</v>
      </c>
      <c r="F132" s="185">
        <v>0.9</v>
      </c>
      <c r="G132" s="186">
        <v>1</v>
      </c>
      <c r="H132" s="13"/>
      <c r="I132" s="13"/>
      <c r="J132" s="13"/>
      <c r="K132" s="13"/>
      <c r="M132" s="13"/>
    </row>
    <row r="133" spans="1:13">
      <c r="A133" s="13"/>
      <c r="B133" s="181">
        <v>2001</v>
      </c>
      <c r="C133" s="182">
        <v>5</v>
      </c>
      <c r="D133" s="183">
        <v>9</v>
      </c>
      <c r="E133" s="184">
        <v>12</v>
      </c>
      <c r="F133" s="185">
        <v>0.7</v>
      </c>
      <c r="G133" s="186">
        <v>1</v>
      </c>
      <c r="H133" s="13"/>
      <c r="I133" s="13"/>
      <c r="J133" s="13"/>
      <c r="K133" s="13"/>
      <c r="M133" s="13"/>
    </row>
    <row r="134" spans="1:13">
      <c r="A134" s="13"/>
      <c r="B134" s="181">
        <v>2001</v>
      </c>
      <c r="C134" s="182">
        <v>5</v>
      </c>
      <c r="D134" s="183">
        <v>10</v>
      </c>
      <c r="E134" s="184">
        <v>4</v>
      </c>
      <c r="F134" s="185">
        <v>0.8</v>
      </c>
      <c r="G134" s="186">
        <v>1</v>
      </c>
      <c r="H134" s="13"/>
      <c r="I134" s="13"/>
      <c r="J134" s="13"/>
      <c r="K134" s="13"/>
      <c r="M134" s="13"/>
    </row>
    <row r="135" spans="1:13">
      <c r="A135" s="13"/>
      <c r="B135" s="181">
        <v>2001</v>
      </c>
      <c r="C135" s="182">
        <v>5</v>
      </c>
      <c r="D135" s="183">
        <v>11</v>
      </c>
      <c r="E135" s="184">
        <v>5</v>
      </c>
      <c r="F135" s="185">
        <v>1.1000000000000001</v>
      </c>
      <c r="G135" s="186">
        <v>1</v>
      </c>
      <c r="H135" s="13"/>
      <c r="I135" s="13"/>
      <c r="J135" s="13"/>
      <c r="K135" s="13"/>
      <c r="M135" s="13"/>
    </row>
    <row r="136" spans="1:13">
      <c r="A136" s="13"/>
      <c r="B136" s="181">
        <v>2001</v>
      </c>
      <c r="C136" s="182">
        <v>5</v>
      </c>
      <c r="D136" s="183">
        <v>12</v>
      </c>
      <c r="E136" s="184">
        <v>0.3</v>
      </c>
      <c r="F136" s="185">
        <v>1.2</v>
      </c>
      <c r="G136" s="186">
        <v>1</v>
      </c>
      <c r="H136" s="13"/>
      <c r="I136" s="13"/>
      <c r="J136" s="13"/>
      <c r="K136" s="13"/>
      <c r="M136" s="13"/>
    </row>
    <row r="137" spans="1:13">
      <c r="A137" s="13"/>
      <c r="B137" s="181">
        <v>2001</v>
      </c>
      <c r="C137" s="182">
        <v>5</v>
      </c>
      <c r="D137" s="183">
        <v>13</v>
      </c>
      <c r="E137" s="184">
        <v>0</v>
      </c>
      <c r="F137" s="185">
        <v>0.9</v>
      </c>
      <c r="G137" s="186">
        <v>1</v>
      </c>
      <c r="H137" s="13"/>
      <c r="I137" s="13"/>
      <c r="J137" s="13"/>
      <c r="K137" s="13"/>
      <c r="M137" s="13"/>
    </row>
    <row r="138" spans="1:13">
      <c r="A138" s="13"/>
      <c r="B138" s="181">
        <v>2001</v>
      </c>
      <c r="C138" s="182">
        <v>5</v>
      </c>
      <c r="D138" s="183">
        <v>14</v>
      </c>
      <c r="E138" s="184">
        <v>0</v>
      </c>
      <c r="F138" s="185">
        <v>0.7</v>
      </c>
      <c r="G138" s="186">
        <v>1</v>
      </c>
      <c r="H138" s="13"/>
      <c r="I138" s="13"/>
      <c r="J138" s="13"/>
      <c r="K138" s="13"/>
      <c r="M138" s="13"/>
    </row>
    <row r="139" spans="1:13">
      <c r="A139" s="13"/>
      <c r="B139" s="181">
        <v>2001</v>
      </c>
      <c r="C139" s="182">
        <v>5</v>
      </c>
      <c r="D139" s="183">
        <v>15</v>
      </c>
      <c r="E139" s="184">
        <v>0</v>
      </c>
      <c r="F139" s="185">
        <v>0.8</v>
      </c>
      <c r="G139" s="186">
        <v>1</v>
      </c>
      <c r="H139" s="13"/>
      <c r="I139" s="13"/>
      <c r="J139" s="13"/>
      <c r="K139" s="13"/>
      <c r="M139" s="13"/>
    </row>
    <row r="140" spans="1:13">
      <c r="A140" s="13"/>
      <c r="B140" s="181">
        <v>2001</v>
      </c>
      <c r="C140" s="182">
        <v>5</v>
      </c>
      <c r="D140" s="183">
        <v>16</v>
      </c>
      <c r="E140" s="184">
        <v>0</v>
      </c>
      <c r="F140" s="185">
        <v>1</v>
      </c>
      <c r="G140" s="186">
        <v>1</v>
      </c>
      <c r="H140" s="13"/>
      <c r="I140" s="13"/>
      <c r="J140" s="13"/>
      <c r="K140" s="13"/>
      <c r="M140" s="13"/>
    </row>
    <row r="141" spans="1:13">
      <c r="A141" s="13"/>
      <c r="B141" s="181">
        <v>2001</v>
      </c>
      <c r="C141" s="182">
        <v>5</v>
      </c>
      <c r="D141" s="183">
        <v>17</v>
      </c>
      <c r="E141" s="184">
        <v>0</v>
      </c>
      <c r="F141" s="185">
        <v>1.1000000000000001</v>
      </c>
      <c r="G141" s="186">
        <v>1</v>
      </c>
      <c r="H141" s="13"/>
      <c r="I141" s="13"/>
      <c r="J141" s="13"/>
      <c r="K141" s="13"/>
      <c r="M141" s="13"/>
    </row>
    <row r="142" spans="1:13">
      <c r="A142" s="13"/>
      <c r="B142" s="181">
        <v>2001</v>
      </c>
      <c r="C142" s="182">
        <v>5</v>
      </c>
      <c r="D142" s="183">
        <v>18</v>
      </c>
      <c r="E142" s="184">
        <v>6</v>
      </c>
      <c r="F142" s="185">
        <v>0.8</v>
      </c>
      <c r="G142" s="186">
        <v>1</v>
      </c>
      <c r="H142" s="13"/>
      <c r="I142" s="13"/>
      <c r="J142" s="13"/>
      <c r="K142" s="13"/>
      <c r="M142" s="13"/>
    </row>
    <row r="143" spans="1:13">
      <c r="A143" s="13"/>
      <c r="B143" s="181">
        <v>2001</v>
      </c>
      <c r="C143" s="182">
        <v>5</v>
      </c>
      <c r="D143" s="183">
        <v>19</v>
      </c>
      <c r="E143" s="184">
        <v>0</v>
      </c>
      <c r="F143" s="185">
        <v>2.4</v>
      </c>
      <c r="G143" s="186">
        <v>1</v>
      </c>
      <c r="H143" s="13"/>
      <c r="I143" s="13"/>
      <c r="J143" s="13"/>
      <c r="K143" s="13"/>
      <c r="M143" s="13"/>
    </row>
    <row r="144" spans="1:13">
      <c r="A144" s="13"/>
      <c r="B144" s="181">
        <v>2001</v>
      </c>
      <c r="C144" s="182">
        <v>5</v>
      </c>
      <c r="D144" s="183">
        <v>20</v>
      </c>
      <c r="E144" s="184">
        <v>0</v>
      </c>
      <c r="F144" s="185">
        <v>1.4</v>
      </c>
      <c r="G144" s="186">
        <v>1</v>
      </c>
      <c r="H144" s="13"/>
      <c r="I144" s="13"/>
      <c r="J144" s="13"/>
      <c r="K144" s="13"/>
      <c r="M144" s="13"/>
    </row>
    <row r="145" spans="1:13">
      <c r="A145" s="13"/>
      <c r="B145" s="181">
        <v>2001</v>
      </c>
      <c r="C145" s="182">
        <v>5</v>
      </c>
      <c r="D145" s="183">
        <v>21</v>
      </c>
      <c r="E145" s="184">
        <v>0</v>
      </c>
      <c r="F145" s="185">
        <v>0.9</v>
      </c>
      <c r="G145" s="186">
        <v>1</v>
      </c>
      <c r="H145" s="13"/>
      <c r="I145" s="13"/>
      <c r="J145" s="13"/>
      <c r="K145" s="13"/>
      <c r="M145" s="13"/>
    </row>
    <row r="146" spans="1:13">
      <c r="A146" s="13"/>
      <c r="B146" s="181">
        <v>2001</v>
      </c>
      <c r="C146" s="182">
        <v>5</v>
      </c>
      <c r="D146" s="183">
        <v>22</v>
      </c>
      <c r="E146" s="184">
        <v>0</v>
      </c>
      <c r="F146" s="185">
        <v>2.1</v>
      </c>
      <c r="G146" s="186">
        <v>1</v>
      </c>
      <c r="H146" s="13"/>
      <c r="I146" s="13"/>
      <c r="J146" s="13"/>
      <c r="K146" s="13"/>
      <c r="M146" s="13"/>
    </row>
    <row r="147" spans="1:13">
      <c r="A147" s="13"/>
      <c r="B147" s="181">
        <v>2001</v>
      </c>
      <c r="C147" s="182">
        <v>5</v>
      </c>
      <c r="D147" s="183">
        <v>23</v>
      </c>
      <c r="E147" s="184">
        <v>0</v>
      </c>
      <c r="F147" s="185">
        <v>1.2</v>
      </c>
      <c r="G147" s="186">
        <v>1</v>
      </c>
      <c r="H147" s="13"/>
      <c r="I147" s="13"/>
      <c r="J147" s="13"/>
      <c r="K147" s="13"/>
      <c r="M147" s="13"/>
    </row>
    <row r="148" spans="1:13">
      <c r="A148" s="13"/>
      <c r="B148" s="181">
        <v>2001</v>
      </c>
      <c r="C148" s="182">
        <v>5</v>
      </c>
      <c r="D148" s="183">
        <v>24</v>
      </c>
      <c r="E148" s="184">
        <v>0</v>
      </c>
      <c r="F148" s="185">
        <v>1.5</v>
      </c>
      <c r="G148" s="186">
        <v>1</v>
      </c>
      <c r="H148" s="13"/>
      <c r="I148" s="13"/>
      <c r="J148" s="13"/>
      <c r="K148" s="13"/>
      <c r="M148" s="13"/>
    </row>
    <row r="149" spans="1:13">
      <c r="A149" s="13"/>
      <c r="B149" s="181">
        <v>2001</v>
      </c>
      <c r="C149" s="182">
        <v>5</v>
      </c>
      <c r="D149" s="183">
        <v>25</v>
      </c>
      <c r="E149" s="184">
        <v>0</v>
      </c>
      <c r="F149" s="185">
        <v>1.1000000000000001</v>
      </c>
      <c r="G149" s="186">
        <v>1</v>
      </c>
      <c r="H149" s="13"/>
      <c r="I149" s="13"/>
      <c r="J149" s="13"/>
      <c r="K149" s="13"/>
      <c r="M149" s="13"/>
    </row>
    <row r="150" spans="1:13">
      <c r="A150" s="13"/>
      <c r="B150" s="181">
        <v>2001</v>
      </c>
      <c r="C150" s="182">
        <v>5</v>
      </c>
      <c r="D150" s="183">
        <v>26</v>
      </c>
      <c r="E150" s="184">
        <v>0.3</v>
      </c>
      <c r="F150" s="185">
        <v>0.9</v>
      </c>
      <c r="G150" s="186">
        <v>1</v>
      </c>
      <c r="H150" s="13"/>
      <c r="I150" s="13"/>
      <c r="J150" s="13"/>
      <c r="K150" s="13"/>
      <c r="M150" s="13"/>
    </row>
    <row r="151" spans="1:13">
      <c r="A151" s="13"/>
      <c r="B151" s="181">
        <v>2001</v>
      </c>
      <c r="C151" s="182">
        <v>5</v>
      </c>
      <c r="D151" s="183">
        <v>27</v>
      </c>
      <c r="E151" s="184">
        <v>7</v>
      </c>
      <c r="F151" s="185">
        <v>0.6</v>
      </c>
      <c r="G151" s="186">
        <v>1</v>
      </c>
      <c r="H151" s="13"/>
      <c r="I151" s="13"/>
      <c r="J151" s="13"/>
      <c r="K151" s="13"/>
      <c r="M151" s="13"/>
    </row>
    <row r="152" spans="1:13">
      <c r="A152" s="13"/>
      <c r="B152" s="181">
        <v>2001</v>
      </c>
      <c r="C152" s="182">
        <v>5</v>
      </c>
      <c r="D152" s="183">
        <v>28</v>
      </c>
      <c r="E152" s="184">
        <v>0.8</v>
      </c>
      <c r="F152" s="185">
        <v>0.9</v>
      </c>
      <c r="G152" s="186">
        <v>1</v>
      </c>
      <c r="H152" s="13"/>
      <c r="I152" s="13"/>
      <c r="J152" s="13"/>
      <c r="K152" s="13"/>
      <c r="M152" s="13"/>
    </row>
    <row r="153" spans="1:13">
      <c r="A153" s="13"/>
      <c r="B153" s="181">
        <v>2001</v>
      </c>
      <c r="C153" s="182">
        <v>5</v>
      </c>
      <c r="D153" s="183">
        <v>29</v>
      </c>
      <c r="E153" s="184">
        <v>0</v>
      </c>
      <c r="F153" s="185">
        <v>1.7</v>
      </c>
      <c r="G153" s="186">
        <v>1</v>
      </c>
      <c r="H153" s="13"/>
      <c r="I153" s="13"/>
      <c r="J153" s="13"/>
      <c r="K153" s="13"/>
      <c r="M153" s="13"/>
    </row>
    <row r="154" spans="1:13">
      <c r="A154" s="13"/>
      <c r="B154" s="181">
        <v>2001</v>
      </c>
      <c r="C154" s="182">
        <v>5</v>
      </c>
      <c r="D154" s="183">
        <v>30</v>
      </c>
      <c r="E154" s="184">
        <v>0</v>
      </c>
      <c r="F154" s="185">
        <v>1</v>
      </c>
      <c r="G154" s="186">
        <v>1</v>
      </c>
      <c r="H154" s="13"/>
      <c r="I154" s="13"/>
      <c r="J154" s="13"/>
      <c r="K154" s="13"/>
      <c r="M154" s="13"/>
    </row>
    <row r="155" spans="1:13">
      <c r="A155" s="13"/>
      <c r="B155" s="181">
        <v>2001</v>
      </c>
      <c r="C155" s="182">
        <v>5</v>
      </c>
      <c r="D155" s="183">
        <v>31</v>
      </c>
      <c r="E155" s="184">
        <v>0</v>
      </c>
      <c r="F155" s="185">
        <v>2.2999999999999998</v>
      </c>
      <c r="G155" s="186">
        <v>1</v>
      </c>
      <c r="H155" s="13"/>
      <c r="I155" s="13"/>
      <c r="J155" s="13"/>
      <c r="K155" s="13"/>
      <c r="M155" s="13"/>
    </row>
    <row r="156" spans="1:13">
      <c r="A156" s="13"/>
      <c r="B156" s="181">
        <v>2001</v>
      </c>
      <c r="C156" s="182">
        <v>6</v>
      </c>
      <c r="D156" s="183">
        <v>1</v>
      </c>
      <c r="E156" s="184">
        <v>0</v>
      </c>
      <c r="F156" s="185">
        <v>1.7</v>
      </c>
      <c r="G156" s="186">
        <v>1</v>
      </c>
      <c r="H156" s="13"/>
      <c r="I156" s="13"/>
      <c r="J156" s="13"/>
      <c r="K156" s="13"/>
      <c r="M156" s="13"/>
    </row>
    <row r="157" spans="1:13">
      <c r="A157" s="13"/>
      <c r="B157" s="181">
        <v>2001</v>
      </c>
      <c r="C157" s="182">
        <v>6</v>
      </c>
      <c r="D157" s="183">
        <v>2</v>
      </c>
      <c r="E157" s="184">
        <v>0</v>
      </c>
      <c r="F157" s="185">
        <v>1.7</v>
      </c>
      <c r="G157" s="186">
        <v>1</v>
      </c>
      <c r="H157" s="13"/>
      <c r="I157" s="13"/>
      <c r="J157" s="13"/>
      <c r="K157" s="13"/>
      <c r="M157" s="13"/>
    </row>
    <row r="158" spans="1:13">
      <c r="A158" s="13"/>
      <c r="B158" s="181">
        <v>2001</v>
      </c>
      <c r="C158" s="182">
        <v>6</v>
      </c>
      <c r="D158" s="183">
        <v>3</v>
      </c>
      <c r="E158" s="184">
        <v>0</v>
      </c>
      <c r="F158" s="185">
        <v>2.2000000000000002</v>
      </c>
      <c r="G158" s="186">
        <v>1</v>
      </c>
      <c r="H158" s="13"/>
      <c r="I158" s="13"/>
      <c r="J158" s="13"/>
      <c r="K158" s="13"/>
      <c r="M158" s="13"/>
    </row>
    <row r="159" spans="1:13">
      <c r="A159" s="13"/>
      <c r="B159" s="181">
        <v>2001</v>
      </c>
      <c r="C159" s="182">
        <v>6</v>
      </c>
      <c r="D159" s="183">
        <v>4</v>
      </c>
      <c r="E159" s="184">
        <v>0</v>
      </c>
      <c r="F159" s="185">
        <v>2.1</v>
      </c>
      <c r="G159" s="186">
        <v>1</v>
      </c>
      <c r="H159" s="13"/>
      <c r="I159" s="13"/>
      <c r="J159" s="13"/>
      <c r="K159" s="13"/>
      <c r="M159" s="13"/>
    </row>
    <row r="160" spans="1:13">
      <c r="A160" s="13"/>
      <c r="B160" s="181">
        <v>2001</v>
      </c>
      <c r="C160" s="182">
        <v>6</v>
      </c>
      <c r="D160" s="183">
        <v>5</v>
      </c>
      <c r="E160" s="184">
        <v>0</v>
      </c>
      <c r="F160" s="185">
        <v>1.3</v>
      </c>
      <c r="G160" s="186">
        <v>1</v>
      </c>
      <c r="H160" s="13"/>
      <c r="I160" s="13"/>
      <c r="J160" s="13"/>
      <c r="K160" s="13"/>
      <c r="M160" s="13"/>
    </row>
    <row r="161" spans="1:13">
      <c r="A161" s="13"/>
      <c r="B161" s="181">
        <v>2001</v>
      </c>
      <c r="C161" s="182">
        <v>6</v>
      </c>
      <c r="D161" s="183">
        <v>6</v>
      </c>
      <c r="E161" s="184">
        <v>0</v>
      </c>
      <c r="F161" s="185">
        <v>3.4</v>
      </c>
      <c r="G161" s="186">
        <v>1</v>
      </c>
      <c r="H161" s="13"/>
      <c r="I161" s="13"/>
      <c r="J161" s="13"/>
      <c r="K161" s="13"/>
      <c r="M161" s="13"/>
    </row>
    <row r="162" spans="1:13">
      <c r="A162" s="13"/>
      <c r="B162" s="181">
        <v>2001</v>
      </c>
      <c r="C162" s="182">
        <v>6</v>
      </c>
      <c r="D162" s="183">
        <v>7</v>
      </c>
      <c r="E162" s="184">
        <v>0</v>
      </c>
      <c r="F162" s="185">
        <v>3.1</v>
      </c>
      <c r="G162" s="186">
        <v>1</v>
      </c>
      <c r="H162" s="13"/>
      <c r="I162" s="13"/>
      <c r="J162" s="13"/>
      <c r="K162" s="13"/>
      <c r="M162" s="13"/>
    </row>
    <row r="163" spans="1:13">
      <c r="A163" s="13"/>
      <c r="B163" s="181">
        <v>2001</v>
      </c>
      <c r="C163" s="182">
        <v>6</v>
      </c>
      <c r="D163" s="183">
        <v>8</v>
      </c>
      <c r="E163" s="184">
        <v>0</v>
      </c>
      <c r="F163" s="185">
        <v>1.6</v>
      </c>
      <c r="G163" s="186">
        <v>1</v>
      </c>
      <c r="H163" s="13"/>
      <c r="I163" s="13"/>
      <c r="J163" s="13"/>
      <c r="K163" s="13"/>
      <c r="M163" s="13"/>
    </row>
    <row r="164" spans="1:13">
      <c r="A164" s="13"/>
      <c r="B164" s="181">
        <v>2001</v>
      </c>
      <c r="C164" s="182">
        <v>6</v>
      </c>
      <c r="D164" s="183">
        <v>9</v>
      </c>
      <c r="E164" s="184">
        <v>0</v>
      </c>
      <c r="F164" s="185">
        <v>0.6</v>
      </c>
      <c r="G164" s="186">
        <v>1</v>
      </c>
      <c r="H164" s="13"/>
      <c r="I164" s="13"/>
      <c r="J164" s="13"/>
      <c r="K164" s="13"/>
      <c r="M164" s="13"/>
    </row>
    <row r="165" spans="1:13">
      <c r="A165" s="13"/>
      <c r="B165" s="181">
        <v>2001</v>
      </c>
      <c r="C165" s="182">
        <v>6</v>
      </c>
      <c r="D165" s="183">
        <v>10</v>
      </c>
      <c r="E165" s="184">
        <v>0</v>
      </c>
      <c r="F165" s="185">
        <v>0.8</v>
      </c>
      <c r="G165" s="186">
        <v>1</v>
      </c>
      <c r="H165" s="13"/>
      <c r="I165" s="13"/>
      <c r="J165" s="13"/>
      <c r="K165" s="13"/>
      <c r="M165" s="13"/>
    </row>
    <row r="166" spans="1:13">
      <c r="A166" s="13"/>
      <c r="B166" s="181">
        <v>2001</v>
      </c>
      <c r="C166" s="182">
        <v>6</v>
      </c>
      <c r="D166" s="183">
        <v>11</v>
      </c>
      <c r="E166" s="184">
        <v>8</v>
      </c>
      <c r="F166" s="185">
        <v>0.2</v>
      </c>
      <c r="G166" s="186">
        <v>1</v>
      </c>
      <c r="H166" s="13"/>
      <c r="I166" s="13"/>
      <c r="J166" s="13"/>
      <c r="K166" s="13"/>
      <c r="M166" s="13"/>
    </row>
    <row r="167" spans="1:13">
      <c r="A167" s="13"/>
      <c r="B167" s="181">
        <v>2001</v>
      </c>
      <c r="C167" s="182">
        <v>6</v>
      </c>
      <c r="D167" s="183">
        <v>12</v>
      </c>
      <c r="E167" s="184">
        <v>0.7</v>
      </c>
      <c r="F167" s="185">
        <v>2.2000000000000002</v>
      </c>
      <c r="G167" s="186">
        <v>1</v>
      </c>
      <c r="H167" s="13"/>
      <c r="I167" s="13"/>
      <c r="J167" s="13"/>
      <c r="K167" s="13"/>
      <c r="M167" s="13"/>
    </row>
    <row r="168" spans="1:13">
      <c r="A168" s="13"/>
      <c r="B168" s="181">
        <v>2001</v>
      </c>
      <c r="C168" s="182">
        <v>6</v>
      </c>
      <c r="D168" s="183">
        <v>13</v>
      </c>
      <c r="E168" s="184">
        <v>26</v>
      </c>
      <c r="F168" s="185">
        <v>0.5</v>
      </c>
      <c r="G168" s="186">
        <v>1</v>
      </c>
      <c r="H168" s="13"/>
      <c r="I168" s="13"/>
      <c r="J168" s="13"/>
      <c r="K168" s="13"/>
      <c r="M168" s="13"/>
    </row>
    <row r="169" spans="1:13">
      <c r="A169" s="13"/>
      <c r="B169" s="181">
        <v>2001</v>
      </c>
      <c r="C169" s="182">
        <v>6</v>
      </c>
      <c r="D169" s="183">
        <v>14</v>
      </c>
      <c r="E169" s="184">
        <v>3</v>
      </c>
      <c r="F169" s="185">
        <v>0.5</v>
      </c>
      <c r="G169" s="186">
        <v>1</v>
      </c>
      <c r="H169" s="13"/>
      <c r="I169" s="13"/>
      <c r="J169" s="13"/>
      <c r="K169" s="13"/>
      <c r="M169" s="13"/>
    </row>
    <row r="170" spans="1:13">
      <c r="A170" s="13"/>
      <c r="B170" s="181">
        <v>2001</v>
      </c>
      <c r="C170" s="182">
        <v>6</v>
      </c>
      <c r="D170" s="183">
        <v>15</v>
      </c>
      <c r="E170" s="184">
        <v>14</v>
      </c>
      <c r="F170" s="185">
        <v>0.7</v>
      </c>
      <c r="G170" s="186">
        <v>1</v>
      </c>
      <c r="H170" s="13"/>
      <c r="I170" s="13"/>
      <c r="J170" s="13"/>
      <c r="K170" s="13"/>
      <c r="M170" s="13"/>
    </row>
    <row r="171" spans="1:13">
      <c r="A171" s="13"/>
      <c r="B171" s="181">
        <v>2001</v>
      </c>
      <c r="C171" s="182">
        <v>6</v>
      </c>
      <c r="D171" s="183">
        <v>16</v>
      </c>
      <c r="E171" s="184">
        <v>11</v>
      </c>
      <c r="F171" s="185">
        <v>0.7</v>
      </c>
      <c r="G171" s="186">
        <v>1</v>
      </c>
      <c r="H171" s="13"/>
      <c r="I171" s="13"/>
      <c r="J171" s="13"/>
      <c r="K171" s="13"/>
      <c r="M171" s="13"/>
    </row>
    <row r="172" spans="1:13">
      <c r="A172" s="13"/>
      <c r="B172" s="181">
        <v>2001</v>
      </c>
      <c r="C172" s="182">
        <v>6</v>
      </c>
      <c r="D172" s="183">
        <v>17</v>
      </c>
      <c r="E172" s="184">
        <v>0.7</v>
      </c>
      <c r="F172" s="185">
        <v>0.8</v>
      </c>
      <c r="G172" s="186">
        <v>1</v>
      </c>
      <c r="H172" s="13"/>
      <c r="I172" s="13"/>
      <c r="J172" s="13"/>
      <c r="K172" s="13"/>
      <c r="M172" s="13"/>
    </row>
    <row r="173" spans="1:13">
      <c r="A173" s="13"/>
      <c r="B173" s="181">
        <v>2001</v>
      </c>
      <c r="C173" s="182">
        <v>6</v>
      </c>
      <c r="D173" s="183">
        <v>18</v>
      </c>
      <c r="E173" s="184">
        <v>0</v>
      </c>
      <c r="F173" s="185">
        <v>0.7</v>
      </c>
      <c r="G173" s="186">
        <v>1</v>
      </c>
      <c r="H173" s="13"/>
      <c r="I173" s="13"/>
      <c r="J173" s="13"/>
      <c r="K173" s="13"/>
      <c r="M173" s="13"/>
    </row>
    <row r="174" spans="1:13">
      <c r="A174" s="13"/>
      <c r="B174" s="181">
        <v>2001</v>
      </c>
      <c r="C174" s="182">
        <v>6</v>
      </c>
      <c r="D174" s="183">
        <v>19</v>
      </c>
      <c r="E174" s="184">
        <v>0</v>
      </c>
      <c r="F174" s="185">
        <v>1.4</v>
      </c>
      <c r="G174" s="186">
        <v>1</v>
      </c>
      <c r="H174" s="13"/>
      <c r="I174" s="13"/>
      <c r="J174" s="13"/>
      <c r="K174" s="13"/>
      <c r="M174" s="13"/>
    </row>
    <row r="175" spans="1:13">
      <c r="A175" s="13"/>
      <c r="B175" s="181">
        <v>2001</v>
      </c>
      <c r="C175" s="182">
        <v>6</v>
      </c>
      <c r="D175" s="183">
        <v>20</v>
      </c>
      <c r="E175" s="184">
        <v>0</v>
      </c>
      <c r="F175" s="185">
        <v>1</v>
      </c>
      <c r="G175" s="186">
        <v>1</v>
      </c>
      <c r="H175" s="13"/>
      <c r="I175" s="13"/>
      <c r="J175" s="13"/>
      <c r="K175" s="13"/>
      <c r="M175" s="13"/>
    </row>
    <row r="176" spans="1:13">
      <c r="A176" s="13"/>
      <c r="B176" s="181">
        <v>2001</v>
      </c>
      <c r="C176" s="182">
        <v>6</v>
      </c>
      <c r="D176" s="183">
        <v>21</v>
      </c>
      <c r="E176" s="184">
        <v>0</v>
      </c>
      <c r="F176" s="185">
        <v>1.4</v>
      </c>
      <c r="G176" s="186">
        <v>1</v>
      </c>
      <c r="H176" s="13"/>
      <c r="I176" s="13"/>
      <c r="J176" s="13"/>
      <c r="K176" s="13"/>
      <c r="M176" s="13"/>
    </row>
    <row r="177" spans="1:13">
      <c r="A177" s="13"/>
      <c r="B177" s="181">
        <v>2001</v>
      </c>
      <c r="C177" s="182">
        <v>6</v>
      </c>
      <c r="D177" s="183">
        <v>22</v>
      </c>
      <c r="E177" s="184">
        <v>0</v>
      </c>
      <c r="F177" s="185">
        <v>1</v>
      </c>
      <c r="G177" s="186">
        <v>1</v>
      </c>
      <c r="H177" s="13"/>
      <c r="I177" s="13"/>
      <c r="J177" s="13"/>
      <c r="K177" s="13"/>
      <c r="M177" s="13"/>
    </row>
    <row r="178" spans="1:13">
      <c r="A178" s="13"/>
      <c r="B178" s="181">
        <v>2001</v>
      </c>
      <c r="C178" s="182">
        <v>6</v>
      </c>
      <c r="D178" s="183">
        <v>23</v>
      </c>
      <c r="E178" s="184">
        <v>0</v>
      </c>
      <c r="F178" s="185">
        <v>0.5</v>
      </c>
      <c r="G178" s="186">
        <v>1</v>
      </c>
      <c r="H178" s="13"/>
      <c r="I178" s="13"/>
      <c r="J178" s="13"/>
      <c r="K178" s="13"/>
      <c r="M178" s="13"/>
    </row>
    <row r="179" spans="1:13">
      <c r="A179" s="13"/>
      <c r="B179" s="181">
        <v>2001</v>
      </c>
      <c r="C179" s="182">
        <v>6</v>
      </c>
      <c r="D179" s="183">
        <v>24</v>
      </c>
      <c r="E179" s="184">
        <v>0</v>
      </c>
      <c r="F179" s="185">
        <v>0.9</v>
      </c>
      <c r="G179" s="186">
        <v>1</v>
      </c>
      <c r="H179" s="13"/>
      <c r="I179" s="13"/>
      <c r="J179" s="13"/>
      <c r="K179" s="13"/>
      <c r="M179" s="13"/>
    </row>
    <row r="180" spans="1:13">
      <c r="A180" s="13"/>
      <c r="B180" s="181">
        <v>2001</v>
      </c>
      <c r="C180" s="182">
        <v>6</v>
      </c>
      <c r="D180" s="183">
        <v>25</v>
      </c>
      <c r="E180" s="184">
        <v>0</v>
      </c>
      <c r="F180" s="185">
        <v>1.3</v>
      </c>
      <c r="G180" s="186">
        <v>1</v>
      </c>
      <c r="H180" s="13"/>
      <c r="I180" s="13"/>
      <c r="J180" s="13"/>
      <c r="K180" s="13"/>
      <c r="M180" s="13"/>
    </row>
    <row r="181" spans="1:13">
      <c r="A181" s="13"/>
      <c r="B181" s="181">
        <v>2001</v>
      </c>
      <c r="C181" s="182">
        <v>6</v>
      </c>
      <c r="D181" s="183">
        <v>26</v>
      </c>
      <c r="E181" s="184">
        <v>0</v>
      </c>
      <c r="F181" s="185">
        <v>0.9</v>
      </c>
      <c r="G181" s="186">
        <v>1</v>
      </c>
      <c r="H181" s="13"/>
      <c r="I181" s="13"/>
      <c r="J181" s="13"/>
      <c r="K181" s="13"/>
      <c r="M181" s="13"/>
    </row>
    <row r="182" spans="1:13">
      <c r="A182" s="13"/>
      <c r="B182" s="181">
        <v>2001</v>
      </c>
      <c r="C182" s="182">
        <v>6</v>
      </c>
      <c r="D182" s="183">
        <v>27</v>
      </c>
      <c r="E182" s="184">
        <v>0</v>
      </c>
      <c r="F182" s="185">
        <v>2.2999999999999998</v>
      </c>
      <c r="G182" s="186">
        <v>1</v>
      </c>
      <c r="H182" s="13"/>
      <c r="I182" s="13"/>
      <c r="J182" s="13"/>
      <c r="K182" s="13"/>
      <c r="M182" s="13"/>
    </row>
    <row r="183" spans="1:13">
      <c r="A183" s="13"/>
      <c r="B183" s="181">
        <v>2001</v>
      </c>
      <c r="C183" s="182">
        <v>6</v>
      </c>
      <c r="D183" s="183">
        <v>28</v>
      </c>
      <c r="E183" s="184">
        <v>0</v>
      </c>
      <c r="F183" s="185">
        <v>1.3</v>
      </c>
      <c r="G183" s="186">
        <v>1</v>
      </c>
      <c r="H183" s="13"/>
      <c r="I183" s="13"/>
      <c r="J183" s="13"/>
      <c r="K183" s="13"/>
      <c r="M183" s="13"/>
    </row>
    <row r="184" spans="1:13">
      <c r="A184" s="13"/>
      <c r="B184" s="181">
        <v>2001</v>
      </c>
      <c r="C184" s="182">
        <v>6</v>
      </c>
      <c r="D184" s="183">
        <v>29</v>
      </c>
      <c r="E184" s="184">
        <v>0</v>
      </c>
      <c r="F184" s="185">
        <v>1.1000000000000001</v>
      </c>
      <c r="G184" s="186">
        <v>1</v>
      </c>
      <c r="H184" s="13"/>
      <c r="I184" s="13"/>
      <c r="J184" s="13"/>
      <c r="K184" s="13"/>
      <c r="M184" s="13"/>
    </row>
    <row r="185" spans="1:13">
      <c r="A185" s="13"/>
      <c r="B185" s="181">
        <v>2001</v>
      </c>
      <c r="C185" s="182">
        <v>6</v>
      </c>
      <c r="D185" s="183">
        <v>30</v>
      </c>
      <c r="E185" s="184">
        <v>0.8</v>
      </c>
      <c r="F185" s="185">
        <v>2</v>
      </c>
      <c r="G185" s="186">
        <v>1</v>
      </c>
      <c r="H185" s="13"/>
      <c r="I185" s="13"/>
      <c r="J185" s="13"/>
      <c r="K185" s="13"/>
      <c r="M185" s="13"/>
    </row>
    <row r="186" spans="1:13">
      <c r="A186" s="13"/>
      <c r="B186" s="181">
        <v>2001</v>
      </c>
      <c r="C186" s="182">
        <v>7</v>
      </c>
      <c r="D186" s="183">
        <v>1</v>
      </c>
      <c r="E186" s="184">
        <v>0</v>
      </c>
      <c r="F186" s="185">
        <v>1.4</v>
      </c>
      <c r="G186" s="186">
        <v>1</v>
      </c>
      <c r="H186" s="13"/>
      <c r="I186" s="13"/>
      <c r="J186" s="13"/>
      <c r="K186" s="13"/>
      <c r="M186" s="13"/>
    </row>
    <row r="187" spans="1:13">
      <c r="A187" s="13"/>
      <c r="B187" s="181">
        <v>2001</v>
      </c>
      <c r="C187" s="182">
        <v>7</v>
      </c>
      <c r="D187" s="183">
        <v>2</v>
      </c>
      <c r="E187" s="184">
        <v>0.5</v>
      </c>
      <c r="F187" s="185">
        <v>0.4</v>
      </c>
      <c r="G187" s="186">
        <v>1</v>
      </c>
      <c r="H187" s="13"/>
      <c r="I187" s="13"/>
      <c r="J187" s="13"/>
      <c r="K187" s="13"/>
      <c r="M187" s="13"/>
    </row>
    <row r="188" spans="1:13">
      <c r="A188" s="13"/>
      <c r="B188" s="181">
        <v>2001</v>
      </c>
      <c r="C188" s="182">
        <v>7</v>
      </c>
      <c r="D188" s="183">
        <v>3</v>
      </c>
      <c r="E188" s="184">
        <v>0.2</v>
      </c>
      <c r="F188" s="185">
        <v>1.2</v>
      </c>
      <c r="G188" s="186">
        <v>1</v>
      </c>
      <c r="H188" s="13"/>
      <c r="I188" s="13"/>
      <c r="J188" s="13"/>
      <c r="K188" s="13"/>
      <c r="M188" s="13"/>
    </row>
    <row r="189" spans="1:13">
      <c r="A189" s="13"/>
      <c r="B189" s="181">
        <v>2001</v>
      </c>
      <c r="C189" s="182">
        <v>7</v>
      </c>
      <c r="D189" s="183">
        <v>4</v>
      </c>
      <c r="E189" s="184">
        <v>0</v>
      </c>
      <c r="F189" s="185">
        <v>2.2999999999999998</v>
      </c>
      <c r="G189" s="186">
        <v>1</v>
      </c>
      <c r="H189" s="13"/>
      <c r="I189" s="13"/>
      <c r="J189" s="13"/>
      <c r="K189" s="13"/>
      <c r="M189" s="13"/>
    </row>
    <row r="190" spans="1:13">
      <c r="A190" s="13"/>
      <c r="B190" s="181">
        <v>2001</v>
      </c>
      <c r="C190" s="182">
        <v>7</v>
      </c>
      <c r="D190" s="183">
        <v>5</v>
      </c>
      <c r="E190" s="184">
        <v>0</v>
      </c>
      <c r="F190" s="185">
        <v>1.6</v>
      </c>
      <c r="G190" s="186">
        <v>1</v>
      </c>
      <c r="H190" s="13"/>
      <c r="I190" s="13"/>
      <c r="J190" s="13"/>
      <c r="K190" s="13"/>
      <c r="M190" s="13"/>
    </row>
    <row r="191" spans="1:13">
      <c r="A191" s="13"/>
      <c r="B191" s="181">
        <v>2001</v>
      </c>
      <c r="C191" s="182">
        <v>7</v>
      </c>
      <c r="D191" s="183">
        <v>6</v>
      </c>
      <c r="E191" s="184">
        <v>0</v>
      </c>
      <c r="F191" s="185">
        <v>2</v>
      </c>
      <c r="G191" s="186">
        <v>1</v>
      </c>
      <c r="H191" s="13"/>
      <c r="I191" s="13"/>
      <c r="J191" s="13"/>
      <c r="K191" s="13"/>
      <c r="M191" s="13"/>
    </row>
    <row r="192" spans="1:13">
      <c r="A192" s="13"/>
      <c r="B192" s="181">
        <v>2001</v>
      </c>
      <c r="C192" s="182">
        <v>7</v>
      </c>
      <c r="D192" s="183">
        <v>7</v>
      </c>
      <c r="E192" s="184">
        <v>0</v>
      </c>
      <c r="F192" s="185">
        <v>0.9</v>
      </c>
      <c r="G192" s="186">
        <v>1</v>
      </c>
      <c r="H192" s="13"/>
      <c r="I192" s="13"/>
      <c r="J192" s="13"/>
      <c r="K192" s="13"/>
      <c r="M192" s="13"/>
    </row>
    <row r="193" spans="1:13">
      <c r="A193" s="13"/>
      <c r="B193" s="181">
        <v>2001</v>
      </c>
      <c r="C193" s="182">
        <v>7</v>
      </c>
      <c r="D193" s="183">
        <v>8</v>
      </c>
      <c r="E193" s="184">
        <v>7</v>
      </c>
      <c r="F193" s="185">
        <v>0.4</v>
      </c>
      <c r="G193" s="186">
        <v>1</v>
      </c>
      <c r="H193" s="13"/>
      <c r="I193" s="13"/>
      <c r="J193" s="13"/>
      <c r="K193" s="13"/>
      <c r="M193" s="13"/>
    </row>
    <row r="194" spans="1:13">
      <c r="A194" s="13"/>
      <c r="B194" s="181">
        <v>2001</v>
      </c>
      <c r="C194" s="182">
        <v>7</v>
      </c>
      <c r="D194" s="183">
        <v>9</v>
      </c>
      <c r="E194" s="184">
        <v>2</v>
      </c>
      <c r="F194" s="185">
        <v>1.9</v>
      </c>
      <c r="G194" s="186">
        <v>1</v>
      </c>
      <c r="H194" s="13"/>
      <c r="I194" s="13"/>
      <c r="J194" s="13"/>
      <c r="K194" s="13"/>
      <c r="M194" s="13"/>
    </row>
    <row r="195" spans="1:13">
      <c r="A195" s="13"/>
      <c r="B195" s="181">
        <v>2001</v>
      </c>
      <c r="C195" s="182">
        <v>7</v>
      </c>
      <c r="D195" s="183">
        <v>10</v>
      </c>
      <c r="E195" s="184">
        <v>0</v>
      </c>
      <c r="F195" s="185">
        <v>2.1</v>
      </c>
      <c r="G195" s="186">
        <v>1</v>
      </c>
      <c r="H195" s="13"/>
      <c r="I195" s="13"/>
      <c r="J195" s="13"/>
      <c r="K195" s="13"/>
      <c r="M195" s="13"/>
    </row>
    <row r="196" spans="1:13">
      <c r="A196" s="13"/>
      <c r="B196" s="181">
        <v>2001</v>
      </c>
      <c r="C196" s="182">
        <v>7</v>
      </c>
      <c r="D196" s="183">
        <v>11</v>
      </c>
      <c r="E196" s="184">
        <v>1</v>
      </c>
      <c r="F196" s="185">
        <v>0.9</v>
      </c>
      <c r="G196" s="186">
        <v>1</v>
      </c>
      <c r="H196" s="13"/>
      <c r="I196" s="13"/>
      <c r="J196" s="13"/>
      <c r="K196" s="13"/>
      <c r="M196" s="13"/>
    </row>
    <row r="197" spans="1:13">
      <c r="A197" s="13"/>
      <c r="B197" s="181">
        <v>2001</v>
      </c>
      <c r="C197" s="182">
        <v>7</v>
      </c>
      <c r="D197" s="183">
        <v>12</v>
      </c>
      <c r="E197" s="184">
        <v>0.5</v>
      </c>
      <c r="F197" s="185">
        <v>0.3</v>
      </c>
      <c r="G197" s="186">
        <v>1</v>
      </c>
      <c r="H197" s="13"/>
      <c r="I197" s="13"/>
      <c r="J197" s="13"/>
      <c r="K197" s="13"/>
      <c r="M197" s="13"/>
    </row>
    <row r="198" spans="1:13">
      <c r="A198" s="13"/>
      <c r="B198" s="181">
        <v>2001</v>
      </c>
      <c r="C198" s="182">
        <v>7</v>
      </c>
      <c r="D198" s="183">
        <v>13</v>
      </c>
      <c r="E198" s="184">
        <v>3</v>
      </c>
      <c r="F198" s="185">
        <v>1.8</v>
      </c>
      <c r="G198" s="186">
        <v>1</v>
      </c>
      <c r="H198" s="13"/>
      <c r="I198" s="13"/>
      <c r="J198" s="13"/>
      <c r="K198" s="13"/>
      <c r="M198" s="13"/>
    </row>
    <row r="199" spans="1:13">
      <c r="A199" s="13"/>
      <c r="B199" s="181">
        <v>2001</v>
      </c>
      <c r="C199" s="182">
        <v>7</v>
      </c>
      <c r="D199" s="183">
        <v>14</v>
      </c>
      <c r="E199" s="184">
        <v>0</v>
      </c>
      <c r="F199" s="185">
        <v>1.7</v>
      </c>
      <c r="G199" s="186">
        <v>1</v>
      </c>
      <c r="H199" s="13"/>
      <c r="I199" s="13"/>
      <c r="J199" s="13"/>
      <c r="K199" s="13"/>
      <c r="M199" s="13"/>
    </row>
    <row r="200" spans="1:13">
      <c r="A200" s="13"/>
      <c r="B200" s="181">
        <v>2001</v>
      </c>
      <c r="C200" s="182">
        <v>7</v>
      </c>
      <c r="D200" s="183">
        <v>15</v>
      </c>
      <c r="E200" s="184">
        <v>0</v>
      </c>
      <c r="F200" s="185">
        <v>1.4</v>
      </c>
      <c r="G200" s="186">
        <v>1</v>
      </c>
      <c r="H200" s="13"/>
      <c r="I200" s="13"/>
      <c r="J200" s="13"/>
      <c r="K200" s="13"/>
      <c r="M200" s="13"/>
    </row>
    <row r="201" spans="1:13">
      <c r="A201" s="13"/>
      <c r="B201" s="181">
        <v>2001</v>
      </c>
      <c r="C201" s="182">
        <v>7</v>
      </c>
      <c r="D201" s="183">
        <v>16</v>
      </c>
      <c r="E201" s="184">
        <v>0</v>
      </c>
      <c r="F201" s="185">
        <v>0.3</v>
      </c>
      <c r="G201" s="186">
        <v>1</v>
      </c>
      <c r="H201" s="13"/>
      <c r="I201" s="13"/>
      <c r="J201" s="13"/>
      <c r="K201" s="13"/>
      <c r="M201" s="13"/>
    </row>
    <row r="202" spans="1:13">
      <c r="A202" s="13"/>
      <c r="B202" s="181">
        <v>2001</v>
      </c>
      <c r="C202" s="182">
        <v>7</v>
      </c>
      <c r="D202" s="183">
        <v>17</v>
      </c>
      <c r="E202" s="184">
        <v>0.2</v>
      </c>
      <c r="F202" s="185">
        <v>0.5</v>
      </c>
      <c r="G202" s="186">
        <v>1</v>
      </c>
      <c r="H202" s="13"/>
      <c r="I202" s="13"/>
      <c r="J202" s="13"/>
      <c r="K202" s="13"/>
      <c r="M202" s="13"/>
    </row>
    <row r="203" spans="1:13">
      <c r="A203" s="13"/>
      <c r="B203" s="181">
        <v>2001</v>
      </c>
      <c r="C203" s="182">
        <v>7</v>
      </c>
      <c r="D203" s="183">
        <v>18</v>
      </c>
      <c r="E203" s="184">
        <v>0</v>
      </c>
      <c r="F203" s="185">
        <v>1.2</v>
      </c>
      <c r="G203" s="186">
        <v>1</v>
      </c>
      <c r="H203" s="13"/>
      <c r="I203" s="13"/>
      <c r="J203" s="13"/>
      <c r="K203" s="13"/>
      <c r="M203" s="13"/>
    </row>
    <row r="204" spans="1:13">
      <c r="A204" s="13"/>
      <c r="B204" s="181">
        <v>2001</v>
      </c>
      <c r="C204" s="182">
        <v>7</v>
      </c>
      <c r="D204" s="183">
        <v>19</v>
      </c>
      <c r="E204" s="184">
        <v>0.6</v>
      </c>
      <c r="F204" s="185">
        <v>0.6</v>
      </c>
      <c r="G204" s="186">
        <v>1</v>
      </c>
      <c r="H204" s="13"/>
      <c r="I204" s="13"/>
      <c r="J204" s="13"/>
      <c r="K204" s="13"/>
      <c r="M204" s="13"/>
    </row>
    <row r="205" spans="1:13">
      <c r="A205" s="13"/>
      <c r="B205" s="181">
        <v>2001</v>
      </c>
      <c r="C205" s="182">
        <v>7</v>
      </c>
      <c r="D205" s="183">
        <v>20</v>
      </c>
      <c r="E205" s="184">
        <v>0.3</v>
      </c>
      <c r="F205" s="185">
        <v>0.6</v>
      </c>
      <c r="G205" s="186">
        <v>1</v>
      </c>
      <c r="H205" s="13"/>
      <c r="I205" s="13"/>
      <c r="J205" s="13"/>
      <c r="K205" s="13"/>
      <c r="M205" s="13"/>
    </row>
    <row r="206" spans="1:13">
      <c r="A206" s="13"/>
      <c r="B206" s="181">
        <v>2001</v>
      </c>
      <c r="C206" s="182">
        <v>7</v>
      </c>
      <c r="D206" s="183">
        <v>21</v>
      </c>
      <c r="E206" s="184">
        <v>2</v>
      </c>
      <c r="F206" s="185">
        <v>1.1000000000000001</v>
      </c>
      <c r="G206" s="186">
        <v>1</v>
      </c>
      <c r="H206" s="13"/>
      <c r="I206" s="13"/>
      <c r="J206" s="13"/>
      <c r="K206" s="13"/>
      <c r="M206" s="13"/>
    </row>
    <row r="207" spans="1:13">
      <c r="A207" s="13"/>
      <c r="B207" s="181">
        <v>2001</v>
      </c>
      <c r="C207" s="182">
        <v>7</v>
      </c>
      <c r="D207" s="183">
        <v>22</v>
      </c>
      <c r="E207" s="184">
        <v>0</v>
      </c>
      <c r="F207" s="185">
        <v>0.9</v>
      </c>
      <c r="G207" s="186">
        <v>1</v>
      </c>
      <c r="H207" s="13"/>
      <c r="I207" s="13"/>
      <c r="J207" s="13"/>
      <c r="K207" s="13"/>
      <c r="M207" s="13"/>
    </row>
    <row r="208" spans="1:13">
      <c r="A208" s="13"/>
      <c r="B208" s="181">
        <v>2001</v>
      </c>
      <c r="C208" s="182">
        <v>7</v>
      </c>
      <c r="D208" s="183">
        <v>23</v>
      </c>
      <c r="E208" s="184">
        <v>0</v>
      </c>
      <c r="F208" s="185">
        <v>0.5</v>
      </c>
      <c r="G208" s="186">
        <v>1</v>
      </c>
      <c r="H208" s="13"/>
      <c r="I208" s="13"/>
      <c r="J208" s="13"/>
      <c r="K208" s="13"/>
      <c r="M208" s="13"/>
    </row>
    <row r="209" spans="1:13">
      <c r="A209" s="13"/>
      <c r="B209" s="181">
        <v>2001</v>
      </c>
      <c r="C209" s="182">
        <v>7</v>
      </c>
      <c r="D209" s="183">
        <v>24</v>
      </c>
      <c r="E209" s="184">
        <v>5</v>
      </c>
      <c r="F209" s="185">
        <v>0.8</v>
      </c>
      <c r="G209" s="186">
        <v>1</v>
      </c>
      <c r="H209" s="13"/>
      <c r="I209" s="13"/>
      <c r="J209" s="13"/>
      <c r="K209" s="13"/>
      <c r="M209" s="13"/>
    </row>
    <row r="210" spans="1:13">
      <c r="A210" s="13"/>
      <c r="B210" s="181">
        <v>2001</v>
      </c>
      <c r="C210" s="182">
        <v>7</v>
      </c>
      <c r="D210" s="183">
        <v>25</v>
      </c>
      <c r="E210" s="184">
        <v>3</v>
      </c>
      <c r="F210" s="185">
        <v>0.4</v>
      </c>
      <c r="G210" s="186">
        <v>1</v>
      </c>
      <c r="H210" s="13"/>
      <c r="I210" s="13"/>
      <c r="J210" s="13"/>
      <c r="K210" s="13"/>
      <c r="M210" s="13"/>
    </row>
    <row r="211" spans="1:13">
      <c r="A211" s="13"/>
      <c r="B211" s="181">
        <v>2001</v>
      </c>
      <c r="C211" s="182">
        <v>7</v>
      </c>
      <c r="D211" s="183">
        <v>26</v>
      </c>
      <c r="E211" s="184">
        <v>5</v>
      </c>
      <c r="F211" s="185">
        <v>0.9</v>
      </c>
      <c r="G211" s="186">
        <v>1</v>
      </c>
      <c r="H211" s="13"/>
      <c r="I211" s="13"/>
      <c r="J211" s="13"/>
      <c r="K211" s="13"/>
      <c r="M211" s="13"/>
    </row>
    <row r="212" spans="1:13">
      <c r="A212" s="13"/>
      <c r="B212" s="181">
        <v>2001</v>
      </c>
      <c r="C212" s="182">
        <v>7</v>
      </c>
      <c r="D212" s="183">
        <v>27</v>
      </c>
      <c r="E212" s="184">
        <v>0</v>
      </c>
      <c r="F212" s="185">
        <v>1.2</v>
      </c>
      <c r="G212" s="186">
        <v>1</v>
      </c>
      <c r="H212" s="13"/>
      <c r="I212" s="13"/>
      <c r="J212" s="13"/>
      <c r="K212" s="13"/>
      <c r="M212" s="13"/>
    </row>
    <row r="213" spans="1:13">
      <c r="A213" s="13"/>
      <c r="B213" s="181">
        <v>2001</v>
      </c>
      <c r="C213" s="182">
        <v>7</v>
      </c>
      <c r="D213" s="183">
        <v>28</v>
      </c>
      <c r="E213" s="184">
        <v>0</v>
      </c>
      <c r="F213" s="185">
        <v>1.6</v>
      </c>
      <c r="G213" s="186">
        <v>1</v>
      </c>
      <c r="H213" s="13"/>
      <c r="I213" s="13"/>
      <c r="J213" s="13"/>
      <c r="K213" s="13"/>
      <c r="M213" s="13"/>
    </row>
    <row r="214" spans="1:13">
      <c r="A214" s="13"/>
      <c r="B214" s="181">
        <v>2001</v>
      </c>
      <c r="C214" s="182">
        <v>7</v>
      </c>
      <c r="D214" s="183">
        <v>29</v>
      </c>
      <c r="E214" s="184">
        <v>0</v>
      </c>
      <c r="F214" s="185">
        <v>1.5</v>
      </c>
      <c r="G214" s="186">
        <v>1</v>
      </c>
      <c r="H214" s="13"/>
      <c r="I214" s="13"/>
      <c r="J214" s="13"/>
      <c r="K214" s="13"/>
      <c r="M214" s="13"/>
    </row>
    <row r="215" spans="1:13">
      <c r="A215" s="13"/>
      <c r="B215" s="181">
        <v>2001</v>
      </c>
      <c r="C215" s="182">
        <v>7</v>
      </c>
      <c r="D215" s="183">
        <v>30</v>
      </c>
      <c r="E215" s="184">
        <v>0</v>
      </c>
      <c r="F215" s="185">
        <v>0.6</v>
      </c>
      <c r="G215" s="186">
        <v>1</v>
      </c>
      <c r="H215" s="13"/>
      <c r="I215" s="13"/>
      <c r="J215" s="13"/>
      <c r="K215" s="13"/>
      <c r="M215" s="13"/>
    </row>
    <row r="216" spans="1:13">
      <c r="A216" s="13"/>
      <c r="B216" s="181">
        <v>2001</v>
      </c>
      <c r="C216" s="182">
        <v>7</v>
      </c>
      <c r="D216" s="183">
        <v>31</v>
      </c>
      <c r="E216" s="184">
        <v>0</v>
      </c>
      <c r="F216" s="185">
        <v>0.8</v>
      </c>
      <c r="G216" s="186">
        <v>1</v>
      </c>
      <c r="H216" s="13"/>
      <c r="I216" s="13"/>
      <c r="J216" s="13"/>
      <c r="K216" s="13"/>
      <c r="M216" s="13"/>
    </row>
    <row r="217" spans="1:13">
      <c r="A217" s="13"/>
      <c r="B217" s="181">
        <v>2001</v>
      </c>
      <c r="C217" s="182">
        <v>8</v>
      </c>
      <c r="D217" s="183">
        <v>1</v>
      </c>
      <c r="E217" s="184">
        <v>0</v>
      </c>
      <c r="F217" s="185">
        <v>0.9</v>
      </c>
      <c r="G217" s="186">
        <v>1</v>
      </c>
      <c r="H217" s="13"/>
      <c r="I217" s="13"/>
      <c r="J217" s="13"/>
      <c r="K217" s="13"/>
      <c r="M217" s="13"/>
    </row>
    <row r="218" spans="1:13">
      <c r="A218" s="13"/>
      <c r="B218" s="181">
        <v>2001</v>
      </c>
      <c r="C218" s="182">
        <v>8</v>
      </c>
      <c r="D218" s="183">
        <v>2</v>
      </c>
      <c r="E218" s="184">
        <v>0</v>
      </c>
      <c r="F218" s="185">
        <v>1.4</v>
      </c>
      <c r="G218" s="186">
        <v>1</v>
      </c>
      <c r="H218" s="13"/>
      <c r="I218" s="13"/>
      <c r="J218" s="13"/>
      <c r="K218" s="13"/>
      <c r="M218" s="13"/>
    </row>
    <row r="219" spans="1:13">
      <c r="A219" s="13"/>
      <c r="B219" s="181">
        <v>2001</v>
      </c>
      <c r="C219" s="182">
        <v>8</v>
      </c>
      <c r="D219" s="183">
        <v>3</v>
      </c>
      <c r="E219" s="184">
        <v>16</v>
      </c>
      <c r="F219" s="185">
        <v>1.3</v>
      </c>
      <c r="G219" s="186">
        <v>1</v>
      </c>
      <c r="H219" s="13"/>
      <c r="I219" s="13"/>
      <c r="J219" s="13"/>
      <c r="K219" s="13"/>
      <c r="M219" s="13"/>
    </row>
    <row r="220" spans="1:13">
      <c r="A220" s="13"/>
      <c r="B220" s="181">
        <v>2001</v>
      </c>
      <c r="C220" s="182">
        <v>8</v>
      </c>
      <c r="D220" s="183">
        <v>4</v>
      </c>
      <c r="E220" s="184">
        <v>14</v>
      </c>
      <c r="F220" s="185">
        <v>0.8</v>
      </c>
      <c r="G220" s="186">
        <v>1</v>
      </c>
      <c r="H220" s="13"/>
      <c r="I220" s="13"/>
      <c r="J220" s="13"/>
      <c r="K220" s="13"/>
      <c r="M220" s="13"/>
    </row>
    <row r="221" spans="1:13">
      <c r="A221" s="13"/>
      <c r="B221" s="181">
        <v>2001</v>
      </c>
      <c r="C221" s="182">
        <v>8</v>
      </c>
      <c r="D221" s="183">
        <v>5</v>
      </c>
      <c r="E221" s="184">
        <v>4</v>
      </c>
      <c r="F221" s="185">
        <v>0.6</v>
      </c>
      <c r="G221" s="186">
        <v>1</v>
      </c>
      <c r="H221" s="13"/>
      <c r="I221" s="13"/>
      <c r="J221" s="13"/>
      <c r="K221" s="13"/>
      <c r="M221" s="13"/>
    </row>
    <row r="222" spans="1:13">
      <c r="A222" s="13"/>
      <c r="B222" s="181">
        <v>2001</v>
      </c>
      <c r="C222" s="182">
        <v>8</v>
      </c>
      <c r="D222" s="183">
        <v>6</v>
      </c>
      <c r="E222" s="184">
        <v>0</v>
      </c>
      <c r="F222" s="185">
        <v>2.7</v>
      </c>
      <c r="G222" s="186">
        <v>1</v>
      </c>
      <c r="H222" s="13"/>
      <c r="I222" s="13"/>
      <c r="J222" s="13"/>
      <c r="K222" s="13"/>
      <c r="M222" s="13"/>
    </row>
    <row r="223" spans="1:13">
      <c r="A223" s="13"/>
      <c r="B223" s="181">
        <v>2001</v>
      </c>
      <c r="C223" s="182">
        <v>8</v>
      </c>
      <c r="D223" s="183">
        <v>7</v>
      </c>
      <c r="E223" s="184">
        <v>0</v>
      </c>
      <c r="F223" s="185">
        <v>2.2999999999999998</v>
      </c>
      <c r="G223" s="186">
        <v>1</v>
      </c>
      <c r="H223" s="13"/>
      <c r="I223" s="13"/>
      <c r="J223" s="13"/>
      <c r="K223" s="13"/>
      <c r="M223" s="13"/>
    </row>
    <row r="224" spans="1:13">
      <c r="A224" s="13"/>
      <c r="B224" s="181">
        <v>2001</v>
      </c>
      <c r="C224" s="182">
        <v>8</v>
      </c>
      <c r="D224" s="183">
        <v>8</v>
      </c>
      <c r="E224" s="184">
        <v>0</v>
      </c>
      <c r="F224" s="185">
        <v>2.4</v>
      </c>
      <c r="G224" s="186">
        <v>1</v>
      </c>
      <c r="H224" s="13"/>
      <c r="I224" s="13"/>
      <c r="J224" s="13"/>
      <c r="K224" s="13"/>
      <c r="M224" s="13"/>
    </row>
    <row r="225" spans="1:13">
      <c r="A225" s="13"/>
      <c r="B225" s="181">
        <v>2001</v>
      </c>
      <c r="C225" s="182">
        <v>8</v>
      </c>
      <c r="D225" s="183">
        <v>9</v>
      </c>
      <c r="E225" s="184">
        <v>0</v>
      </c>
      <c r="F225" s="185">
        <v>1.5</v>
      </c>
      <c r="G225" s="186">
        <v>1</v>
      </c>
      <c r="H225" s="13"/>
      <c r="I225" s="13"/>
      <c r="J225" s="13"/>
      <c r="K225" s="13"/>
      <c r="M225" s="13"/>
    </row>
    <row r="226" spans="1:13">
      <c r="A226" s="13"/>
      <c r="B226" s="181">
        <v>2001</v>
      </c>
      <c r="C226" s="182">
        <v>8</v>
      </c>
      <c r="D226" s="183">
        <v>10</v>
      </c>
      <c r="E226" s="184">
        <v>0</v>
      </c>
      <c r="F226" s="185">
        <v>1.2</v>
      </c>
      <c r="G226" s="186">
        <v>1</v>
      </c>
      <c r="H226" s="13"/>
      <c r="I226" s="13"/>
      <c r="J226" s="13"/>
      <c r="K226" s="13"/>
      <c r="M226" s="13"/>
    </row>
    <row r="227" spans="1:13">
      <c r="A227" s="13"/>
      <c r="B227" s="181">
        <v>2001</v>
      </c>
      <c r="C227" s="182">
        <v>8</v>
      </c>
      <c r="D227" s="183">
        <v>11</v>
      </c>
      <c r="E227" s="184">
        <v>0</v>
      </c>
      <c r="F227" s="185">
        <v>1.4</v>
      </c>
      <c r="G227" s="186">
        <v>1</v>
      </c>
      <c r="H227" s="13"/>
      <c r="I227" s="13"/>
      <c r="J227" s="13"/>
      <c r="K227" s="13"/>
      <c r="M227" s="13"/>
    </row>
    <row r="228" spans="1:13">
      <c r="A228" s="13"/>
      <c r="B228" s="181">
        <v>2001</v>
      </c>
      <c r="C228" s="182">
        <v>8</v>
      </c>
      <c r="D228" s="183">
        <v>12</v>
      </c>
      <c r="E228" s="184">
        <v>10</v>
      </c>
      <c r="F228" s="185">
        <v>1.5</v>
      </c>
      <c r="G228" s="186">
        <v>1</v>
      </c>
      <c r="H228" s="13"/>
      <c r="I228" s="13"/>
      <c r="J228" s="13"/>
      <c r="K228" s="13"/>
      <c r="M228" s="13"/>
    </row>
    <row r="229" spans="1:13">
      <c r="A229" s="13"/>
      <c r="B229" s="181">
        <v>2001</v>
      </c>
      <c r="C229" s="182">
        <v>8</v>
      </c>
      <c r="D229" s="183">
        <v>13</v>
      </c>
      <c r="E229" s="184">
        <v>0</v>
      </c>
      <c r="F229" s="185">
        <v>1.5</v>
      </c>
      <c r="G229" s="186">
        <v>1</v>
      </c>
      <c r="H229" s="13"/>
      <c r="I229" s="13"/>
      <c r="J229" s="13"/>
      <c r="K229" s="13"/>
      <c r="M229" s="13"/>
    </row>
    <row r="230" spans="1:13">
      <c r="A230" s="13"/>
      <c r="B230" s="181">
        <v>2001</v>
      </c>
      <c r="C230" s="182">
        <v>8</v>
      </c>
      <c r="D230" s="183">
        <v>14</v>
      </c>
      <c r="E230" s="184">
        <v>0</v>
      </c>
      <c r="F230" s="185">
        <v>1.6</v>
      </c>
      <c r="G230" s="186">
        <v>1</v>
      </c>
      <c r="H230" s="13"/>
      <c r="I230" s="13"/>
      <c r="J230" s="13"/>
      <c r="K230" s="13"/>
      <c r="M230" s="13"/>
    </row>
    <row r="231" spans="1:13">
      <c r="A231" s="13"/>
      <c r="B231" s="181">
        <v>2001</v>
      </c>
      <c r="C231" s="182">
        <v>8</v>
      </c>
      <c r="D231" s="183">
        <v>15</v>
      </c>
      <c r="E231" s="184">
        <v>0</v>
      </c>
      <c r="F231" s="185">
        <v>1.5</v>
      </c>
      <c r="G231" s="186">
        <v>1</v>
      </c>
      <c r="H231" s="13"/>
      <c r="I231" s="13"/>
      <c r="J231" s="13"/>
      <c r="K231" s="13"/>
      <c r="M231" s="13"/>
    </row>
    <row r="232" spans="1:13">
      <c r="A232" s="13"/>
      <c r="B232" s="181">
        <v>2001</v>
      </c>
      <c r="C232" s="182">
        <v>8</v>
      </c>
      <c r="D232" s="183">
        <v>16</v>
      </c>
      <c r="E232" s="184">
        <v>0</v>
      </c>
      <c r="F232" s="185">
        <v>1.5</v>
      </c>
      <c r="G232" s="186">
        <v>1</v>
      </c>
      <c r="H232" s="13"/>
      <c r="I232" s="13"/>
      <c r="J232" s="13"/>
      <c r="K232" s="13"/>
      <c r="M232" s="13"/>
    </row>
    <row r="233" spans="1:13">
      <c r="A233" s="13"/>
      <c r="B233" s="181">
        <v>2001</v>
      </c>
      <c r="C233" s="182">
        <v>8</v>
      </c>
      <c r="D233" s="183">
        <v>17</v>
      </c>
      <c r="E233" s="184">
        <v>4</v>
      </c>
      <c r="F233" s="185">
        <v>1.1000000000000001</v>
      </c>
      <c r="G233" s="186">
        <v>1</v>
      </c>
      <c r="H233" s="13"/>
      <c r="I233" s="13"/>
      <c r="J233" s="13"/>
      <c r="K233" s="13"/>
      <c r="M233" s="13"/>
    </row>
    <row r="234" spans="1:13">
      <c r="A234" s="13"/>
      <c r="B234" s="181">
        <v>2001</v>
      </c>
      <c r="C234" s="182">
        <v>8</v>
      </c>
      <c r="D234" s="183">
        <v>18</v>
      </c>
      <c r="E234" s="184">
        <v>17</v>
      </c>
      <c r="F234" s="185">
        <v>0.5</v>
      </c>
      <c r="G234" s="186">
        <v>1</v>
      </c>
      <c r="H234" s="13"/>
      <c r="I234" s="13"/>
      <c r="J234" s="13"/>
      <c r="K234" s="13"/>
      <c r="M234" s="13"/>
    </row>
    <row r="235" spans="1:13">
      <c r="A235" s="13"/>
      <c r="B235" s="181">
        <v>2001</v>
      </c>
      <c r="C235" s="182">
        <v>8</v>
      </c>
      <c r="D235" s="183">
        <v>19</v>
      </c>
      <c r="E235" s="184">
        <v>3</v>
      </c>
      <c r="F235" s="185">
        <v>1</v>
      </c>
      <c r="G235" s="186">
        <v>1</v>
      </c>
      <c r="H235" s="13"/>
      <c r="I235" s="13"/>
      <c r="J235" s="13"/>
      <c r="K235" s="13"/>
      <c r="M235" s="13"/>
    </row>
    <row r="236" spans="1:13">
      <c r="A236" s="13"/>
      <c r="B236" s="181">
        <v>2001</v>
      </c>
      <c r="C236" s="182">
        <v>8</v>
      </c>
      <c r="D236" s="183">
        <v>20</v>
      </c>
      <c r="E236" s="184">
        <v>0</v>
      </c>
      <c r="F236" s="185">
        <v>2.6</v>
      </c>
      <c r="G236" s="186">
        <v>1</v>
      </c>
      <c r="H236" s="13"/>
      <c r="I236" s="13"/>
      <c r="J236" s="13"/>
      <c r="K236" s="13"/>
      <c r="M236" s="13"/>
    </row>
    <row r="237" spans="1:13">
      <c r="A237" s="13"/>
      <c r="B237" s="181">
        <v>2001</v>
      </c>
      <c r="C237" s="182">
        <v>8</v>
      </c>
      <c r="D237" s="183">
        <v>21</v>
      </c>
      <c r="E237" s="184">
        <v>0</v>
      </c>
      <c r="F237" s="185">
        <v>3</v>
      </c>
      <c r="G237" s="186">
        <v>1</v>
      </c>
      <c r="H237" s="13"/>
      <c r="I237" s="13"/>
      <c r="J237" s="13"/>
      <c r="K237" s="13"/>
      <c r="M237" s="13"/>
    </row>
    <row r="238" spans="1:13">
      <c r="A238" s="13"/>
      <c r="B238" s="181">
        <v>2001</v>
      </c>
      <c r="C238" s="182">
        <v>8</v>
      </c>
      <c r="D238" s="183">
        <v>22</v>
      </c>
      <c r="E238" s="184">
        <v>0</v>
      </c>
      <c r="F238" s="185">
        <v>3.8</v>
      </c>
      <c r="G238" s="186">
        <v>1</v>
      </c>
      <c r="H238" s="13"/>
      <c r="I238" s="13"/>
      <c r="J238" s="13"/>
      <c r="K238" s="13"/>
      <c r="M238" s="13"/>
    </row>
    <row r="239" spans="1:13">
      <c r="A239" s="13"/>
      <c r="B239" s="181">
        <v>2001</v>
      </c>
      <c r="C239" s="182">
        <v>8</v>
      </c>
      <c r="D239" s="183">
        <v>23</v>
      </c>
      <c r="E239" s="184">
        <v>0</v>
      </c>
      <c r="F239" s="185">
        <v>3.3</v>
      </c>
      <c r="G239" s="186">
        <v>1</v>
      </c>
      <c r="H239" s="13"/>
      <c r="I239" s="13"/>
      <c r="J239" s="13"/>
      <c r="K239" s="13"/>
      <c r="M239" s="13"/>
    </row>
    <row r="240" spans="1:13">
      <c r="A240" s="13"/>
      <c r="B240" s="181">
        <v>2001</v>
      </c>
      <c r="C240" s="182">
        <v>8</v>
      </c>
      <c r="D240" s="183">
        <v>24</v>
      </c>
      <c r="E240" s="184">
        <v>0</v>
      </c>
      <c r="F240" s="185">
        <v>2.7</v>
      </c>
      <c r="G240" s="186">
        <v>1</v>
      </c>
      <c r="H240" s="13"/>
      <c r="I240" s="13"/>
      <c r="J240" s="13"/>
      <c r="K240" s="13"/>
      <c r="M240" s="13"/>
    </row>
    <row r="241" spans="1:13">
      <c r="A241" s="13"/>
      <c r="B241" s="181">
        <v>2001</v>
      </c>
      <c r="C241" s="182">
        <v>8</v>
      </c>
      <c r="D241" s="183">
        <v>25</v>
      </c>
      <c r="E241" s="184">
        <v>7</v>
      </c>
      <c r="F241" s="185">
        <v>1.1000000000000001</v>
      </c>
      <c r="G241" s="186">
        <v>1</v>
      </c>
      <c r="H241" s="13"/>
      <c r="I241" s="13"/>
      <c r="J241" s="13"/>
      <c r="K241" s="13"/>
      <c r="M241" s="13"/>
    </row>
    <row r="242" spans="1:13">
      <c r="A242" s="13"/>
      <c r="B242" s="181">
        <v>2001</v>
      </c>
      <c r="C242" s="182">
        <v>8</v>
      </c>
      <c r="D242" s="183">
        <v>26</v>
      </c>
      <c r="E242" s="184">
        <v>18</v>
      </c>
      <c r="F242" s="185">
        <v>0.8</v>
      </c>
      <c r="G242" s="186">
        <v>1</v>
      </c>
      <c r="H242" s="13"/>
      <c r="I242" s="13"/>
      <c r="J242" s="13"/>
      <c r="K242" s="13"/>
      <c r="M242" s="13"/>
    </row>
    <row r="243" spans="1:13">
      <c r="A243" s="13"/>
      <c r="B243" s="181">
        <v>2001</v>
      </c>
      <c r="C243" s="182">
        <v>8</v>
      </c>
      <c r="D243" s="183">
        <v>27</v>
      </c>
      <c r="E243" s="184">
        <v>0</v>
      </c>
      <c r="F243" s="185">
        <v>2.7</v>
      </c>
      <c r="G243" s="186">
        <v>1</v>
      </c>
      <c r="H243" s="13"/>
      <c r="I243" s="13"/>
      <c r="J243" s="13"/>
      <c r="K243" s="13"/>
      <c r="M243" s="13"/>
    </row>
    <row r="244" spans="1:13">
      <c r="A244" s="13"/>
      <c r="B244" s="181">
        <v>2001</v>
      </c>
      <c r="C244" s="182">
        <v>8</v>
      </c>
      <c r="D244" s="183">
        <v>28</v>
      </c>
      <c r="E244" s="184">
        <v>0</v>
      </c>
      <c r="F244" s="185">
        <v>3</v>
      </c>
      <c r="G244" s="186">
        <v>1</v>
      </c>
      <c r="H244" s="13"/>
      <c r="I244" s="13"/>
      <c r="J244" s="13"/>
      <c r="K244" s="13"/>
      <c r="M244" s="13"/>
    </row>
    <row r="245" spans="1:13">
      <c r="A245" s="13"/>
      <c r="B245" s="181">
        <v>2001</v>
      </c>
      <c r="C245" s="182">
        <v>8</v>
      </c>
      <c r="D245" s="183">
        <v>29</v>
      </c>
      <c r="E245" s="184">
        <v>0.4</v>
      </c>
      <c r="F245" s="185">
        <v>2.1</v>
      </c>
      <c r="G245" s="186">
        <v>1</v>
      </c>
      <c r="H245" s="13"/>
      <c r="I245" s="13"/>
      <c r="J245" s="13"/>
      <c r="K245" s="13"/>
      <c r="M245" s="13"/>
    </row>
    <row r="246" spans="1:13">
      <c r="A246" s="13"/>
      <c r="B246" s="181">
        <v>2001</v>
      </c>
      <c r="C246" s="182">
        <v>8</v>
      </c>
      <c r="D246" s="183">
        <v>30</v>
      </c>
      <c r="E246" s="184">
        <v>0.1</v>
      </c>
      <c r="F246" s="185">
        <v>0.9</v>
      </c>
      <c r="G246" s="186">
        <v>1</v>
      </c>
      <c r="H246" s="13"/>
      <c r="I246" s="13"/>
      <c r="J246" s="13"/>
      <c r="K246" s="13"/>
      <c r="M246" s="13"/>
    </row>
    <row r="247" spans="1:13">
      <c r="A247" s="13"/>
      <c r="B247" s="181">
        <v>2001</v>
      </c>
      <c r="C247" s="182">
        <v>8</v>
      </c>
      <c r="D247" s="183">
        <v>31</v>
      </c>
      <c r="E247" s="184">
        <v>2</v>
      </c>
      <c r="F247" s="185">
        <v>0.9</v>
      </c>
      <c r="G247" s="186">
        <v>1</v>
      </c>
      <c r="H247" s="13"/>
      <c r="I247" s="13"/>
      <c r="J247" s="13"/>
      <c r="K247" s="13"/>
      <c r="M247" s="13"/>
    </row>
    <row r="248" spans="1:13">
      <c r="A248" s="13"/>
      <c r="B248" s="181">
        <v>2001</v>
      </c>
      <c r="C248" s="182">
        <v>9</v>
      </c>
      <c r="D248" s="183">
        <v>1</v>
      </c>
      <c r="E248" s="184">
        <v>0</v>
      </c>
      <c r="F248" s="185">
        <v>1.1000000000000001</v>
      </c>
      <c r="G248" s="186">
        <v>1</v>
      </c>
      <c r="H248" s="13"/>
      <c r="I248" s="13"/>
      <c r="J248" s="13"/>
      <c r="K248" s="13"/>
      <c r="M248" s="13"/>
    </row>
    <row r="249" spans="1:13">
      <c r="A249" s="13"/>
      <c r="B249" s="181">
        <v>2001</v>
      </c>
      <c r="C249" s="182">
        <v>9</v>
      </c>
      <c r="D249" s="183">
        <v>2</v>
      </c>
      <c r="E249" s="184">
        <v>0</v>
      </c>
      <c r="F249" s="185">
        <v>1.9</v>
      </c>
      <c r="G249" s="186">
        <v>1</v>
      </c>
      <c r="H249" s="13"/>
      <c r="I249" s="13"/>
      <c r="J249" s="13"/>
      <c r="K249" s="13"/>
      <c r="M249" s="13"/>
    </row>
    <row r="250" spans="1:13">
      <c r="A250" s="13"/>
      <c r="B250" s="181">
        <v>2001</v>
      </c>
      <c r="C250" s="182">
        <v>9</v>
      </c>
      <c r="D250" s="183">
        <v>3</v>
      </c>
      <c r="E250" s="184">
        <v>0</v>
      </c>
      <c r="F250" s="185">
        <v>1.7</v>
      </c>
      <c r="G250" s="186">
        <v>1</v>
      </c>
      <c r="H250" s="13"/>
      <c r="I250" s="13"/>
      <c r="J250" s="13"/>
      <c r="K250" s="13"/>
      <c r="M250" s="13"/>
    </row>
    <row r="251" spans="1:13">
      <c r="A251" s="13"/>
      <c r="B251" s="181">
        <v>2001</v>
      </c>
      <c r="C251" s="182">
        <v>9</v>
      </c>
      <c r="D251" s="183">
        <v>4</v>
      </c>
      <c r="E251" s="184">
        <v>0</v>
      </c>
      <c r="F251" s="185">
        <v>1.8</v>
      </c>
      <c r="G251" s="186">
        <v>1</v>
      </c>
      <c r="H251" s="13"/>
      <c r="I251" s="13"/>
      <c r="J251" s="13"/>
      <c r="K251" s="13"/>
      <c r="M251" s="13"/>
    </row>
    <row r="252" spans="1:13">
      <c r="A252" s="13"/>
      <c r="B252" s="181">
        <v>2001</v>
      </c>
      <c r="C252" s="182">
        <v>9</v>
      </c>
      <c r="D252" s="183">
        <v>5</v>
      </c>
      <c r="E252" s="184">
        <v>0</v>
      </c>
      <c r="F252" s="185">
        <v>2.6</v>
      </c>
      <c r="G252" s="186">
        <v>1</v>
      </c>
      <c r="H252" s="13"/>
      <c r="I252" s="13"/>
      <c r="J252" s="13"/>
      <c r="K252" s="13"/>
      <c r="M252" s="13"/>
    </row>
    <row r="253" spans="1:13">
      <c r="A253" s="13"/>
      <c r="B253" s="181">
        <v>2001</v>
      </c>
      <c r="C253" s="182">
        <v>9</v>
      </c>
      <c r="D253" s="183">
        <v>6</v>
      </c>
      <c r="E253" s="184">
        <v>9</v>
      </c>
      <c r="F253" s="185">
        <v>1.6</v>
      </c>
      <c r="G253" s="186">
        <v>1</v>
      </c>
      <c r="H253" s="13"/>
      <c r="I253" s="13"/>
      <c r="J253" s="13"/>
      <c r="K253" s="13"/>
      <c r="M253" s="13"/>
    </row>
    <row r="254" spans="1:13">
      <c r="A254" s="13"/>
      <c r="B254" s="181">
        <v>2001</v>
      </c>
      <c r="C254" s="182">
        <v>9</v>
      </c>
      <c r="D254" s="183">
        <v>7</v>
      </c>
      <c r="E254" s="184">
        <v>1</v>
      </c>
      <c r="F254" s="185">
        <v>2.2999999999999998</v>
      </c>
      <c r="G254" s="186">
        <v>1</v>
      </c>
      <c r="H254" s="13"/>
      <c r="I254" s="13"/>
      <c r="J254" s="13"/>
      <c r="K254" s="13"/>
      <c r="M254" s="13"/>
    </row>
    <row r="255" spans="1:13">
      <c r="A255" s="13"/>
      <c r="B255" s="181">
        <v>2001</v>
      </c>
      <c r="C255" s="182">
        <v>9</v>
      </c>
      <c r="D255" s="183">
        <v>8</v>
      </c>
      <c r="E255" s="184">
        <v>0</v>
      </c>
      <c r="F255" s="185">
        <v>3.7</v>
      </c>
      <c r="G255" s="186">
        <v>1</v>
      </c>
      <c r="H255" s="13"/>
      <c r="I255" s="13"/>
      <c r="J255" s="13"/>
      <c r="K255" s="13"/>
      <c r="M255" s="13"/>
    </row>
    <row r="256" spans="1:13">
      <c r="A256" s="13"/>
      <c r="B256" s="181">
        <v>2001</v>
      </c>
      <c r="C256" s="182">
        <v>9</v>
      </c>
      <c r="D256" s="183">
        <v>9</v>
      </c>
      <c r="E256" s="184">
        <v>0</v>
      </c>
      <c r="F256" s="185">
        <v>3</v>
      </c>
      <c r="G256" s="186">
        <v>1</v>
      </c>
      <c r="H256" s="13"/>
      <c r="I256" s="13"/>
      <c r="J256" s="13"/>
      <c r="K256" s="13"/>
      <c r="M256" s="13"/>
    </row>
    <row r="257" spans="1:13">
      <c r="A257" s="13"/>
      <c r="B257" s="181">
        <v>2001</v>
      </c>
      <c r="C257" s="182">
        <v>9</v>
      </c>
      <c r="D257" s="183">
        <v>10</v>
      </c>
      <c r="E257" s="184">
        <v>0</v>
      </c>
      <c r="F257" s="185">
        <v>2.7</v>
      </c>
      <c r="G257" s="186">
        <v>1</v>
      </c>
      <c r="H257" s="13"/>
      <c r="I257" s="13"/>
      <c r="J257" s="13"/>
      <c r="K257" s="13"/>
      <c r="M257" s="13"/>
    </row>
    <row r="258" spans="1:13">
      <c r="A258" s="13"/>
      <c r="B258" s="181">
        <v>2001</v>
      </c>
      <c r="C258" s="182">
        <v>9</v>
      </c>
      <c r="D258" s="183">
        <v>11</v>
      </c>
      <c r="E258" s="184">
        <v>0</v>
      </c>
      <c r="F258" s="185">
        <v>2.9</v>
      </c>
      <c r="G258" s="186">
        <v>1</v>
      </c>
      <c r="H258" s="13"/>
      <c r="I258" s="13"/>
      <c r="J258" s="13"/>
      <c r="K258" s="13"/>
      <c r="M258" s="13"/>
    </row>
    <row r="259" spans="1:13">
      <c r="A259" s="13"/>
      <c r="B259" s="181">
        <v>2001</v>
      </c>
      <c r="C259" s="182">
        <v>9</v>
      </c>
      <c r="D259" s="183">
        <v>12</v>
      </c>
      <c r="E259" s="184">
        <v>11</v>
      </c>
      <c r="F259" s="185">
        <v>3.5</v>
      </c>
      <c r="G259" s="186">
        <v>1</v>
      </c>
      <c r="H259" s="13"/>
      <c r="I259" s="13"/>
      <c r="J259" s="13"/>
      <c r="K259" s="13"/>
      <c r="M259" s="13"/>
    </row>
    <row r="260" spans="1:13">
      <c r="A260" s="13"/>
      <c r="B260" s="181">
        <v>2001</v>
      </c>
      <c r="C260" s="182">
        <v>9</v>
      </c>
      <c r="D260" s="183">
        <v>13</v>
      </c>
      <c r="E260" s="184">
        <v>2.6</v>
      </c>
      <c r="F260" s="185">
        <v>1.8</v>
      </c>
      <c r="G260" s="186">
        <v>1</v>
      </c>
      <c r="H260" s="13"/>
      <c r="I260" s="13"/>
      <c r="J260" s="13"/>
      <c r="K260" s="13"/>
      <c r="M260" s="13"/>
    </row>
    <row r="261" spans="1:13">
      <c r="A261" s="13"/>
      <c r="B261" s="181">
        <v>2001</v>
      </c>
      <c r="C261" s="182">
        <v>9</v>
      </c>
      <c r="D261" s="183">
        <v>14</v>
      </c>
      <c r="E261" s="184">
        <v>5</v>
      </c>
      <c r="F261" s="185">
        <v>2.8</v>
      </c>
      <c r="G261" s="186">
        <v>1</v>
      </c>
      <c r="H261" s="13"/>
      <c r="I261" s="13"/>
      <c r="J261" s="13"/>
      <c r="K261" s="13"/>
      <c r="M261" s="13"/>
    </row>
    <row r="262" spans="1:13">
      <c r="A262" s="13"/>
      <c r="B262" s="181">
        <v>2001</v>
      </c>
      <c r="C262" s="182">
        <v>9</v>
      </c>
      <c r="D262" s="183">
        <v>15</v>
      </c>
      <c r="E262" s="184">
        <v>1</v>
      </c>
      <c r="F262" s="185">
        <v>2.8</v>
      </c>
      <c r="G262" s="186">
        <v>1</v>
      </c>
      <c r="H262" s="13"/>
      <c r="I262" s="13"/>
      <c r="J262" s="13"/>
      <c r="K262" s="13"/>
      <c r="M262" s="13"/>
    </row>
    <row r="263" spans="1:13">
      <c r="A263" s="13"/>
      <c r="B263" s="181">
        <v>2001</v>
      </c>
      <c r="C263" s="182">
        <v>9</v>
      </c>
      <c r="D263" s="183">
        <v>16</v>
      </c>
      <c r="E263" s="184">
        <v>0</v>
      </c>
      <c r="F263" s="185">
        <v>2.1</v>
      </c>
      <c r="G263" s="186">
        <v>1</v>
      </c>
      <c r="H263" s="13"/>
      <c r="I263" s="13"/>
      <c r="J263" s="13"/>
      <c r="K263" s="13"/>
      <c r="M263" s="13"/>
    </row>
    <row r="264" spans="1:13">
      <c r="A264" s="13"/>
      <c r="B264" s="181">
        <v>2001</v>
      </c>
      <c r="C264" s="182">
        <v>9</v>
      </c>
      <c r="D264" s="183">
        <v>17</v>
      </c>
      <c r="E264" s="184">
        <v>0</v>
      </c>
      <c r="F264" s="185">
        <v>2.6</v>
      </c>
      <c r="G264" s="186">
        <v>1</v>
      </c>
      <c r="H264" s="13"/>
      <c r="I264" s="13"/>
      <c r="J264" s="13"/>
      <c r="K264" s="13"/>
      <c r="M264" s="13"/>
    </row>
    <row r="265" spans="1:13">
      <c r="A265" s="13"/>
      <c r="B265" s="181">
        <v>2001</v>
      </c>
      <c r="C265" s="182">
        <v>9</v>
      </c>
      <c r="D265" s="183">
        <v>18</v>
      </c>
      <c r="E265" s="184">
        <v>0</v>
      </c>
      <c r="F265" s="185">
        <v>3.3</v>
      </c>
      <c r="G265" s="186">
        <v>1</v>
      </c>
      <c r="H265" s="13"/>
      <c r="I265" s="13"/>
      <c r="J265" s="13"/>
      <c r="K265" s="13"/>
      <c r="M265" s="13"/>
    </row>
    <row r="266" spans="1:13">
      <c r="A266" s="13"/>
      <c r="B266" s="181">
        <v>2001</v>
      </c>
      <c r="C266" s="182">
        <v>9</v>
      </c>
      <c r="D266" s="183">
        <v>19</v>
      </c>
      <c r="E266" s="184">
        <v>0</v>
      </c>
      <c r="F266" s="185">
        <v>3.7</v>
      </c>
      <c r="G266" s="186">
        <v>1</v>
      </c>
      <c r="H266" s="13"/>
      <c r="I266" s="13"/>
      <c r="J266" s="13"/>
      <c r="K266" s="13"/>
      <c r="M266" s="13"/>
    </row>
    <row r="267" spans="1:13">
      <c r="A267" s="13"/>
      <c r="B267" s="181">
        <v>2001</v>
      </c>
      <c r="C267" s="182">
        <v>9</v>
      </c>
      <c r="D267" s="183">
        <v>20</v>
      </c>
      <c r="E267" s="184">
        <v>0</v>
      </c>
      <c r="F267" s="185">
        <v>3.2</v>
      </c>
      <c r="G267" s="186">
        <v>1</v>
      </c>
      <c r="H267" s="13"/>
      <c r="I267" s="13"/>
      <c r="J267" s="13"/>
      <c r="K267" s="13"/>
      <c r="M267" s="13"/>
    </row>
    <row r="268" spans="1:13">
      <c r="A268" s="13"/>
      <c r="B268" s="181">
        <v>2001</v>
      </c>
      <c r="C268" s="182">
        <v>9</v>
      </c>
      <c r="D268" s="183">
        <v>21</v>
      </c>
      <c r="E268" s="184">
        <v>1</v>
      </c>
      <c r="F268" s="185">
        <v>2.4</v>
      </c>
      <c r="G268" s="186">
        <v>1</v>
      </c>
      <c r="H268" s="13"/>
      <c r="I268" s="13"/>
      <c r="J268" s="13"/>
      <c r="K268" s="13"/>
      <c r="M268" s="13"/>
    </row>
    <row r="269" spans="1:13">
      <c r="A269" s="13"/>
      <c r="B269" s="181">
        <v>2001</v>
      </c>
      <c r="C269" s="182">
        <v>9</v>
      </c>
      <c r="D269" s="183">
        <v>22</v>
      </c>
      <c r="E269" s="184">
        <v>16</v>
      </c>
      <c r="F269" s="185">
        <v>3.4</v>
      </c>
      <c r="G269" s="186">
        <v>1</v>
      </c>
      <c r="H269" s="13"/>
      <c r="I269" s="13"/>
      <c r="J269" s="13"/>
      <c r="K269" s="13"/>
      <c r="M269" s="13"/>
    </row>
    <row r="270" spans="1:13">
      <c r="A270" s="13"/>
      <c r="B270" s="181">
        <v>2001</v>
      </c>
      <c r="C270" s="182">
        <v>9</v>
      </c>
      <c r="D270" s="183">
        <v>23</v>
      </c>
      <c r="E270" s="184">
        <v>18</v>
      </c>
      <c r="F270" s="185">
        <v>1.5</v>
      </c>
      <c r="G270" s="186">
        <v>1</v>
      </c>
      <c r="H270" s="13"/>
      <c r="I270" s="13"/>
      <c r="J270" s="13"/>
      <c r="K270" s="13"/>
      <c r="M270" s="13"/>
    </row>
    <row r="271" spans="1:13">
      <c r="A271" s="13"/>
      <c r="B271" s="181">
        <v>2001</v>
      </c>
      <c r="C271" s="182">
        <v>9</v>
      </c>
      <c r="D271" s="183">
        <v>24</v>
      </c>
      <c r="E271" s="184">
        <v>0.6</v>
      </c>
      <c r="F271" s="185">
        <v>1.2</v>
      </c>
      <c r="G271" s="186">
        <v>1</v>
      </c>
      <c r="H271" s="13"/>
      <c r="I271" s="13"/>
      <c r="J271" s="13"/>
      <c r="K271" s="13"/>
      <c r="M271" s="13"/>
    </row>
    <row r="272" spans="1:13">
      <c r="A272" s="13"/>
      <c r="B272" s="181">
        <v>2001</v>
      </c>
      <c r="C272" s="182">
        <v>9</v>
      </c>
      <c r="D272" s="183">
        <v>25</v>
      </c>
      <c r="E272" s="184">
        <v>0.2</v>
      </c>
      <c r="F272" s="185">
        <v>1.6</v>
      </c>
      <c r="G272" s="186">
        <v>1</v>
      </c>
      <c r="H272" s="13"/>
      <c r="I272" s="13"/>
      <c r="J272" s="13"/>
      <c r="K272" s="13"/>
      <c r="M272" s="13"/>
    </row>
    <row r="273" spans="1:13">
      <c r="A273" s="13"/>
      <c r="B273" s="181">
        <v>2001</v>
      </c>
      <c r="C273" s="182">
        <v>9</v>
      </c>
      <c r="D273" s="183">
        <v>26</v>
      </c>
      <c r="E273" s="184">
        <v>0</v>
      </c>
      <c r="F273" s="185">
        <v>2.1</v>
      </c>
      <c r="G273" s="186">
        <v>1</v>
      </c>
      <c r="H273" s="13"/>
      <c r="I273" s="13"/>
      <c r="J273" s="13"/>
      <c r="K273" s="13"/>
      <c r="M273" s="13"/>
    </row>
    <row r="274" spans="1:13">
      <c r="A274" s="13"/>
      <c r="B274" s="181">
        <v>2001</v>
      </c>
      <c r="C274" s="182">
        <v>9</v>
      </c>
      <c r="D274" s="183">
        <v>27</v>
      </c>
      <c r="E274" s="184">
        <v>4</v>
      </c>
      <c r="F274" s="185">
        <v>1.9</v>
      </c>
      <c r="G274" s="186">
        <v>1</v>
      </c>
      <c r="H274" s="13"/>
      <c r="I274" s="13"/>
      <c r="J274" s="13"/>
      <c r="K274" s="13"/>
      <c r="M274" s="13"/>
    </row>
    <row r="275" spans="1:13">
      <c r="A275" s="13"/>
      <c r="B275" s="181">
        <v>2001</v>
      </c>
      <c r="C275" s="182">
        <v>9</v>
      </c>
      <c r="D275" s="183">
        <v>28</v>
      </c>
      <c r="E275" s="184">
        <v>0.2</v>
      </c>
      <c r="F275" s="185">
        <v>2.6</v>
      </c>
      <c r="G275" s="186">
        <v>1</v>
      </c>
      <c r="H275" s="13"/>
      <c r="I275" s="13"/>
      <c r="J275" s="13"/>
      <c r="K275" s="13"/>
      <c r="M275" s="13"/>
    </row>
    <row r="276" spans="1:13">
      <c r="A276" s="13"/>
      <c r="B276" s="181">
        <v>2001</v>
      </c>
      <c r="C276" s="182">
        <v>9</v>
      </c>
      <c r="D276" s="183">
        <v>29</v>
      </c>
      <c r="E276" s="184">
        <v>8</v>
      </c>
      <c r="F276" s="185">
        <v>1.4</v>
      </c>
      <c r="G276" s="186">
        <v>1</v>
      </c>
      <c r="H276" s="13"/>
      <c r="I276" s="13"/>
      <c r="J276" s="13"/>
      <c r="K276" s="13"/>
      <c r="M276" s="13"/>
    </row>
    <row r="277" spans="1:13">
      <c r="A277" s="13"/>
      <c r="B277" s="181">
        <v>2001</v>
      </c>
      <c r="C277" s="182">
        <v>9</v>
      </c>
      <c r="D277" s="183">
        <v>30</v>
      </c>
      <c r="E277" s="184">
        <v>5</v>
      </c>
      <c r="F277" s="185">
        <v>1.5</v>
      </c>
      <c r="G277" s="186">
        <v>1</v>
      </c>
      <c r="H277" s="13"/>
      <c r="I277" s="13"/>
      <c r="J277" s="13"/>
      <c r="K277" s="13"/>
      <c r="M277" s="13"/>
    </row>
    <row r="278" spans="1:13">
      <c r="A278" s="13"/>
      <c r="B278" s="181">
        <v>2001</v>
      </c>
      <c r="C278" s="182">
        <v>10</v>
      </c>
      <c r="D278" s="183">
        <v>1</v>
      </c>
      <c r="E278" s="184">
        <v>4</v>
      </c>
      <c r="F278" s="185">
        <v>1.5</v>
      </c>
      <c r="G278" s="186">
        <v>1</v>
      </c>
      <c r="H278" s="13"/>
      <c r="I278" s="13"/>
      <c r="J278" s="13"/>
      <c r="K278" s="13"/>
      <c r="M278" s="13"/>
    </row>
    <row r="279" spans="1:13">
      <c r="A279" s="13"/>
      <c r="B279" s="181">
        <v>2001</v>
      </c>
      <c r="C279" s="182">
        <v>10</v>
      </c>
      <c r="D279" s="183">
        <v>2</v>
      </c>
      <c r="E279" s="184">
        <v>0.4</v>
      </c>
      <c r="F279" s="185">
        <v>1.9</v>
      </c>
      <c r="G279" s="186">
        <v>1</v>
      </c>
      <c r="H279" s="13"/>
      <c r="I279" s="13"/>
      <c r="J279" s="13"/>
      <c r="K279" s="13"/>
      <c r="M279" s="13"/>
    </row>
    <row r="280" spans="1:13">
      <c r="A280" s="13"/>
      <c r="B280" s="181">
        <v>2001</v>
      </c>
      <c r="C280" s="182">
        <v>10</v>
      </c>
      <c r="D280" s="183">
        <v>3</v>
      </c>
      <c r="E280" s="184">
        <v>0.7</v>
      </c>
      <c r="F280" s="185">
        <v>1.7</v>
      </c>
      <c r="G280" s="186">
        <v>1</v>
      </c>
      <c r="H280" s="13"/>
      <c r="I280" s="13"/>
      <c r="J280" s="13"/>
      <c r="K280" s="13"/>
      <c r="M280" s="13"/>
    </row>
    <row r="281" spans="1:13">
      <c r="A281" s="13"/>
      <c r="B281" s="181">
        <v>2001</v>
      </c>
      <c r="C281" s="182">
        <v>10</v>
      </c>
      <c r="D281" s="183">
        <v>4</v>
      </c>
      <c r="E281" s="184">
        <v>0</v>
      </c>
      <c r="F281" s="185">
        <v>2.2999999999999998</v>
      </c>
      <c r="G281" s="186">
        <v>1</v>
      </c>
      <c r="H281" s="13"/>
      <c r="I281" s="13"/>
      <c r="J281" s="13"/>
      <c r="K281" s="13"/>
      <c r="M281" s="13"/>
    </row>
    <row r="282" spans="1:13">
      <c r="A282" s="13"/>
      <c r="B282" s="181">
        <v>2001</v>
      </c>
      <c r="C282" s="182">
        <v>10</v>
      </c>
      <c r="D282" s="183">
        <v>5</v>
      </c>
      <c r="E282" s="184">
        <v>0</v>
      </c>
      <c r="F282" s="185">
        <v>2.7</v>
      </c>
      <c r="G282" s="186">
        <v>1</v>
      </c>
      <c r="H282" s="13"/>
      <c r="I282" s="13"/>
      <c r="J282" s="13"/>
      <c r="K282" s="13"/>
      <c r="M282" s="13"/>
    </row>
    <row r="283" spans="1:13">
      <c r="A283" s="13"/>
      <c r="B283" s="181">
        <v>2001</v>
      </c>
      <c r="C283" s="182">
        <v>10</v>
      </c>
      <c r="D283" s="183">
        <v>6</v>
      </c>
      <c r="E283" s="184">
        <v>0</v>
      </c>
      <c r="F283" s="185">
        <v>2.2999999999999998</v>
      </c>
      <c r="G283" s="186">
        <v>1</v>
      </c>
      <c r="H283" s="13"/>
      <c r="I283" s="13"/>
      <c r="J283" s="13"/>
      <c r="K283" s="13"/>
      <c r="M283" s="13"/>
    </row>
    <row r="284" spans="1:13">
      <c r="A284" s="13"/>
      <c r="B284" s="181">
        <v>2001</v>
      </c>
      <c r="C284" s="182">
        <v>10</v>
      </c>
      <c r="D284" s="183">
        <v>7</v>
      </c>
      <c r="E284" s="184">
        <v>0.7</v>
      </c>
      <c r="F284" s="185">
        <v>1.7</v>
      </c>
      <c r="G284" s="186">
        <v>1</v>
      </c>
      <c r="H284" s="13"/>
      <c r="I284" s="13"/>
      <c r="J284" s="13"/>
      <c r="K284" s="13"/>
      <c r="M284" s="13"/>
    </row>
    <row r="285" spans="1:13">
      <c r="A285" s="13"/>
      <c r="B285" s="181">
        <v>2001</v>
      </c>
      <c r="C285" s="182">
        <v>10</v>
      </c>
      <c r="D285" s="183">
        <v>8</v>
      </c>
      <c r="E285" s="184">
        <v>14</v>
      </c>
      <c r="F285" s="185">
        <v>1.4</v>
      </c>
      <c r="G285" s="186">
        <v>1</v>
      </c>
      <c r="H285" s="13"/>
      <c r="I285" s="13"/>
      <c r="J285" s="13"/>
      <c r="K285" s="13"/>
      <c r="M285" s="13"/>
    </row>
    <row r="286" spans="1:13">
      <c r="A286" s="13"/>
      <c r="B286" s="181">
        <v>2001</v>
      </c>
      <c r="C286" s="182">
        <v>10</v>
      </c>
      <c r="D286" s="183">
        <v>9</v>
      </c>
      <c r="E286" s="184">
        <v>10</v>
      </c>
      <c r="F286" s="185">
        <v>1.4</v>
      </c>
      <c r="G286" s="186">
        <v>1</v>
      </c>
      <c r="H286" s="13"/>
      <c r="I286" s="13"/>
      <c r="J286" s="13"/>
      <c r="K286" s="13"/>
      <c r="M286" s="13"/>
    </row>
    <row r="287" spans="1:13">
      <c r="A287" s="13"/>
      <c r="B287" s="181">
        <v>2001</v>
      </c>
      <c r="C287" s="182">
        <v>10</v>
      </c>
      <c r="D287" s="183">
        <v>10</v>
      </c>
      <c r="E287" s="184">
        <v>0.4</v>
      </c>
      <c r="F287" s="185">
        <v>2.2000000000000002</v>
      </c>
      <c r="G287" s="186">
        <v>1</v>
      </c>
      <c r="H287" s="13"/>
      <c r="I287" s="13"/>
      <c r="J287" s="13"/>
      <c r="K287" s="13"/>
      <c r="M287" s="13"/>
    </row>
    <row r="288" spans="1:13">
      <c r="A288" s="13"/>
      <c r="B288" s="181">
        <v>2001</v>
      </c>
      <c r="C288" s="182">
        <v>10</v>
      </c>
      <c r="D288" s="183">
        <v>11</v>
      </c>
      <c r="E288" s="184">
        <v>0</v>
      </c>
      <c r="F288" s="185">
        <v>3.6</v>
      </c>
      <c r="G288" s="186">
        <v>1</v>
      </c>
      <c r="H288" s="13"/>
      <c r="I288" s="13"/>
      <c r="J288" s="13"/>
      <c r="K288" s="13"/>
      <c r="M288" s="13"/>
    </row>
    <row r="289" spans="1:13">
      <c r="A289" s="13"/>
      <c r="B289" s="181">
        <v>2001</v>
      </c>
      <c r="C289" s="182">
        <v>10</v>
      </c>
      <c r="D289" s="183">
        <v>12</v>
      </c>
      <c r="E289" s="184">
        <v>0.2</v>
      </c>
      <c r="F289" s="185">
        <v>3.6</v>
      </c>
      <c r="G289" s="186">
        <v>1</v>
      </c>
      <c r="H289" s="13"/>
      <c r="I289" s="13"/>
      <c r="J289" s="13"/>
      <c r="K289" s="13"/>
      <c r="M289" s="13"/>
    </row>
    <row r="290" spans="1:13">
      <c r="A290" s="13"/>
      <c r="B290" s="181">
        <v>2001</v>
      </c>
      <c r="C290" s="182">
        <v>10</v>
      </c>
      <c r="D290" s="183">
        <v>13</v>
      </c>
      <c r="E290" s="184">
        <v>0.8</v>
      </c>
      <c r="F290" s="185">
        <v>1.7</v>
      </c>
      <c r="G290" s="186">
        <v>1</v>
      </c>
      <c r="H290" s="13"/>
      <c r="I290" s="13"/>
      <c r="J290" s="13"/>
      <c r="K290" s="13"/>
      <c r="M290" s="13"/>
    </row>
    <row r="291" spans="1:13">
      <c r="A291" s="13"/>
      <c r="B291" s="181">
        <v>2001</v>
      </c>
      <c r="C291" s="182">
        <v>10</v>
      </c>
      <c r="D291" s="183">
        <v>14</v>
      </c>
      <c r="E291" s="184">
        <v>0.7</v>
      </c>
      <c r="F291" s="185">
        <v>2.4</v>
      </c>
      <c r="G291" s="186">
        <v>1</v>
      </c>
      <c r="H291" s="13"/>
      <c r="I291" s="13"/>
      <c r="J291" s="13"/>
      <c r="K291" s="13"/>
      <c r="M291" s="13"/>
    </row>
    <row r="292" spans="1:13">
      <c r="A292" s="13"/>
      <c r="B292" s="181">
        <v>2001</v>
      </c>
      <c r="C292" s="182">
        <v>10</v>
      </c>
      <c r="D292" s="183">
        <v>15</v>
      </c>
      <c r="E292" s="184">
        <v>0</v>
      </c>
      <c r="F292" s="185">
        <v>2.9</v>
      </c>
      <c r="G292" s="186">
        <v>1</v>
      </c>
      <c r="H292" s="13"/>
      <c r="I292" s="13"/>
      <c r="J292" s="13"/>
      <c r="K292" s="13"/>
      <c r="M292" s="13"/>
    </row>
    <row r="293" spans="1:13">
      <c r="A293" s="13"/>
      <c r="B293" s="181">
        <v>2001</v>
      </c>
      <c r="C293" s="182">
        <v>10</v>
      </c>
      <c r="D293" s="183">
        <v>16</v>
      </c>
      <c r="E293" s="184">
        <v>0</v>
      </c>
      <c r="F293" s="185">
        <v>2.2000000000000002</v>
      </c>
      <c r="G293" s="186">
        <v>1</v>
      </c>
      <c r="H293" s="13"/>
      <c r="I293" s="13"/>
      <c r="J293" s="13"/>
      <c r="K293" s="13"/>
      <c r="M293" s="13"/>
    </row>
    <row r="294" spans="1:13">
      <c r="A294" s="13"/>
      <c r="B294" s="181">
        <v>2001</v>
      </c>
      <c r="C294" s="182">
        <v>10</v>
      </c>
      <c r="D294" s="183">
        <v>17</v>
      </c>
      <c r="E294" s="184">
        <v>1</v>
      </c>
      <c r="F294" s="185">
        <v>2</v>
      </c>
      <c r="G294" s="186">
        <v>1</v>
      </c>
      <c r="H294" s="13"/>
      <c r="I294" s="13"/>
      <c r="J294" s="13"/>
      <c r="K294" s="13"/>
      <c r="M294" s="13"/>
    </row>
    <row r="295" spans="1:13">
      <c r="A295" s="13"/>
      <c r="B295" s="181">
        <v>2001</v>
      </c>
      <c r="C295" s="182">
        <v>10</v>
      </c>
      <c r="D295" s="183">
        <v>18</v>
      </c>
      <c r="E295" s="184">
        <v>0</v>
      </c>
      <c r="F295" s="185">
        <v>3</v>
      </c>
      <c r="G295" s="186">
        <v>1</v>
      </c>
      <c r="H295" s="13"/>
      <c r="I295" s="13"/>
      <c r="J295" s="13"/>
      <c r="K295" s="13"/>
      <c r="M295" s="13"/>
    </row>
    <row r="296" spans="1:13">
      <c r="A296" s="13"/>
      <c r="B296" s="181">
        <v>2001</v>
      </c>
      <c r="C296" s="182">
        <v>10</v>
      </c>
      <c r="D296" s="183">
        <v>19</v>
      </c>
      <c r="E296" s="184">
        <v>9</v>
      </c>
      <c r="F296" s="185">
        <v>2.1</v>
      </c>
      <c r="G296" s="186">
        <v>1</v>
      </c>
      <c r="H296" s="13"/>
      <c r="I296" s="13"/>
      <c r="J296" s="13"/>
      <c r="K296" s="13"/>
      <c r="M296" s="13"/>
    </row>
    <row r="297" spans="1:13">
      <c r="A297" s="13"/>
      <c r="B297" s="181">
        <v>2001</v>
      </c>
      <c r="C297" s="182">
        <v>10</v>
      </c>
      <c r="D297" s="183">
        <v>20</v>
      </c>
      <c r="E297" s="184">
        <v>27</v>
      </c>
      <c r="F297" s="185">
        <v>2.8</v>
      </c>
      <c r="G297" s="186">
        <v>1</v>
      </c>
      <c r="H297" s="13"/>
      <c r="I297" s="13"/>
      <c r="J297" s="13"/>
      <c r="K297" s="13"/>
      <c r="M297" s="13"/>
    </row>
    <row r="298" spans="1:13">
      <c r="A298" s="13"/>
      <c r="B298" s="181">
        <v>2001</v>
      </c>
      <c r="C298" s="182">
        <v>10</v>
      </c>
      <c r="D298" s="183">
        <v>21</v>
      </c>
      <c r="E298" s="184">
        <v>0</v>
      </c>
      <c r="F298" s="185">
        <v>3.3</v>
      </c>
      <c r="G298" s="186">
        <v>1</v>
      </c>
      <c r="H298" s="13"/>
      <c r="I298" s="13"/>
      <c r="J298" s="13"/>
      <c r="K298" s="13"/>
      <c r="M298" s="13"/>
    </row>
    <row r="299" spans="1:13">
      <c r="A299" s="13"/>
      <c r="B299" s="181">
        <v>2001</v>
      </c>
      <c r="C299" s="182">
        <v>10</v>
      </c>
      <c r="D299" s="183">
        <v>22</v>
      </c>
      <c r="E299" s="184">
        <v>0</v>
      </c>
      <c r="F299" s="185">
        <v>4.5</v>
      </c>
      <c r="G299" s="186">
        <v>1</v>
      </c>
      <c r="H299" s="13"/>
      <c r="I299" s="13"/>
      <c r="J299" s="13"/>
      <c r="K299" s="13"/>
      <c r="M299" s="13"/>
    </row>
    <row r="300" spans="1:13">
      <c r="A300" s="13"/>
      <c r="B300" s="181">
        <v>2001</v>
      </c>
      <c r="C300" s="182">
        <v>10</v>
      </c>
      <c r="D300" s="183">
        <v>23</v>
      </c>
      <c r="E300" s="184">
        <v>0</v>
      </c>
      <c r="F300" s="185">
        <v>4.3</v>
      </c>
      <c r="G300" s="186">
        <v>1</v>
      </c>
      <c r="H300" s="13"/>
      <c r="I300" s="13"/>
      <c r="J300" s="13"/>
      <c r="K300" s="13"/>
      <c r="M300" s="13"/>
    </row>
    <row r="301" spans="1:13">
      <c r="A301" s="13"/>
      <c r="B301" s="181">
        <v>2001</v>
      </c>
      <c r="C301" s="182">
        <v>10</v>
      </c>
      <c r="D301" s="183">
        <v>24</v>
      </c>
      <c r="E301" s="184">
        <v>31</v>
      </c>
      <c r="F301" s="185">
        <v>4.0999999999999996</v>
      </c>
      <c r="G301" s="186">
        <v>1</v>
      </c>
      <c r="H301" s="13"/>
      <c r="I301" s="13"/>
      <c r="J301" s="13"/>
      <c r="K301" s="13"/>
      <c r="M301" s="13"/>
    </row>
    <row r="302" spans="1:13">
      <c r="A302" s="13"/>
      <c r="B302" s="181">
        <v>2001</v>
      </c>
      <c r="C302" s="182">
        <v>10</v>
      </c>
      <c r="D302" s="183">
        <v>25</v>
      </c>
      <c r="E302" s="184">
        <v>4</v>
      </c>
      <c r="F302" s="185">
        <v>2.2999999999999998</v>
      </c>
      <c r="G302" s="186">
        <v>1</v>
      </c>
      <c r="H302" s="13"/>
      <c r="I302" s="13"/>
      <c r="J302" s="13"/>
      <c r="K302" s="13"/>
      <c r="M302" s="13"/>
    </row>
    <row r="303" spans="1:13">
      <c r="A303" s="13"/>
      <c r="B303" s="181">
        <v>2001</v>
      </c>
      <c r="C303" s="182">
        <v>10</v>
      </c>
      <c r="D303" s="183">
        <v>26</v>
      </c>
      <c r="E303" s="184">
        <v>0</v>
      </c>
      <c r="F303" s="185">
        <v>2.1</v>
      </c>
      <c r="G303" s="186">
        <v>1</v>
      </c>
      <c r="H303" s="13"/>
      <c r="I303" s="13"/>
      <c r="J303" s="13"/>
      <c r="K303" s="13"/>
      <c r="M303" s="13"/>
    </row>
    <row r="304" spans="1:13">
      <c r="A304" s="13"/>
      <c r="B304" s="181">
        <v>2001</v>
      </c>
      <c r="C304" s="182">
        <v>10</v>
      </c>
      <c r="D304" s="183">
        <v>27</v>
      </c>
      <c r="E304" s="184">
        <v>0</v>
      </c>
      <c r="F304" s="185">
        <v>4.2</v>
      </c>
      <c r="G304" s="186">
        <v>1</v>
      </c>
      <c r="H304" s="13"/>
      <c r="I304" s="13"/>
      <c r="J304" s="13"/>
      <c r="K304" s="13"/>
      <c r="M304" s="13"/>
    </row>
    <row r="305" spans="1:13">
      <c r="A305" s="13"/>
      <c r="B305" s="181">
        <v>2001</v>
      </c>
      <c r="C305" s="182">
        <v>10</v>
      </c>
      <c r="D305" s="183">
        <v>28</v>
      </c>
      <c r="E305" s="184">
        <v>10</v>
      </c>
      <c r="F305" s="185">
        <v>2.2999999999999998</v>
      </c>
      <c r="G305" s="186">
        <v>1</v>
      </c>
      <c r="H305" s="13"/>
      <c r="I305" s="13"/>
      <c r="J305" s="13"/>
      <c r="K305" s="13"/>
      <c r="M305" s="13"/>
    </row>
    <row r="306" spans="1:13">
      <c r="A306" s="13"/>
      <c r="B306" s="181">
        <v>2001</v>
      </c>
      <c r="C306" s="182">
        <v>10</v>
      </c>
      <c r="D306" s="183">
        <v>29</v>
      </c>
      <c r="E306" s="184">
        <v>10</v>
      </c>
      <c r="F306" s="185">
        <v>1</v>
      </c>
      <c r="G306" s="186">
        <v>1</v>
      </c>
      <c r="H306" s="13"/>
      <c r="I306" s="13"/>
      <c r="J306" s="13"/>
      <c r="K306" s="13"/>
      <c r="M306" s="13"/>
    </row>
    <row r="307" spans="1:13">
      <c r="A307" s="13"/>
      <c r="B307" s="181">
        <v>2001</v>
      </c>
      <c r="C307" s="182">
        <v>10</v>
      </c>
      <c r="D307" s="183">
        <v>30</v>
      </c>
      <c r="E307" s="184">
        <v>0</v>
      </c>
      <c r="F307" s="185">
        <v>3.5</v>
      </c>
      <c r="G307" s="186">
        <v>1</v>
      </c>
      <c r="H307" s="13"/>
      <c r="I307" s="13"/>
      <c r="J307" s="13"/>
      <c r="K307" s="13"/>
      <c r="M307" s="13"/>
    </row>
    <row r="308" spans="1:13">
      <c r="A308" s="13"/>
      <c r="B308" s="181">
        <v>2001</v>
      </c>
      <c r="C308" s="182">
        <v>10</v>
      </c>
      <c r="D308" s="183">
        <v>31</v>
      </c>
      <c r="E308" s="184">
        <v>0</v>
      </c>
      <c r="F308" s="185">
        <v>4.0999999999999996</v>
      </c>
      <c r="G308" s="186">
        <v>1</v>
      </c>
      <c r="H308" s="13"/>
      <c r="I308" s="13"/>
      <c r="J308" s="13"/>
      <c r="K308" s="13"/>
      <c r="M308" s="13"/>
    </row>
    <row r="309" spans="1:13">
      <c r="A309" s="13"/>
      <c r="B309" s="181">
        <v>2001</v>
      </c>
      <c r="C309" s="182">
        <v>11</v>
      </c>
      <c r="D309" s="183">
        <v>1</v>
      </c>
      <c r="E309" s="184">
        <v>0</v>
      </c>
      <c r="F309" s="185">
        <v>4.5999999999999996</v>
      </c>
      <c r="G309" s="186">
        <v>1</v>
      </c>
      <c r="H309" s="13"/>
      <c r="I309" s="13"/>
      <c r="J309" s="13"/>
      <c r="K309" s="13"/>
      <c r="M309" s="13"/>
    </row>
    <row r="310" spans="1:13">
      <c r="A310" s="13"/>
      <c r="B310" s="181">
        <v>2001</v>
      </c>
      <c r="C310" s="182">
        <v>11</v>
      </c>
      <c r="D310" s="183">
        <v>2</v>
      </c>
      <c r="E310" s="184">
        <v>0</v>
      </c>
      <c r="F310" s="185">
        <v>5.4</v>
      </c>
      <c r="G310" s="186">
        <v>1</v>
      </c>
      <c r="H310" s="13"/>
      <c r="I310" s="13"/>
      <c r="J310" s="13"/>
      <c r="K310" s="13"/>
      <c r="M310" s="13"/>
    </row>
    <row r="311" spans="1:13">
      <c r="A311" s="13"/>
      <c r="B311" s="181">
        <v>2001</v>
      </c>
      <c r="C311" s="182">
        <v>11</v>
      </c>
      <c r="D311" s="183">
        <v>3</v>
      </c>
      <c r="E311" s="184">
        <v>17</v>
      </c>
      <c r="F311" s="185">
        <v>5</v>
      </c>
      <c r="G311" s="186">
        <v>1</v>
      </c>
      <c r="H311" s="13"/>
      <c r="I311" s="13"/>
      <c r="J311" s="13"/>
      <c r="K311" s="13"/>
      <c r="M311" s="13"/>
    </row>
    <row r="312" spans="1:13">
      <c r="A312" s="13"/>
      <c r="B312" s="181">
        <v>2001</v>
      </c>
      <c r="C312" s="182">
        <v>11</v>
      </c>
      <c r="D312" s="183">
        <v>4</v>
      </c>
      <c r="E312" s="184">
        <v>27</v>
      </c>
      <c r="F312" s="185">
        <v>3</v>
      </c>
      <c r="G312" s="186">
        <v>1</v>
      </c>
      <c r="H312" s="13"/>
      <c r="I312" s="13"/>
      <c r="J312" s="13"/>
      <c r="K312" s="13"/>
      <c r="M312" s="13"/>
    </row>
    <row r="313" spans="1:13">
      <c r="A313" s="13"/>
      <c r="B313" s="181">
        <v>2001</v>
      </c>
      <c r="C313" s="182">
        <v>11</v>
      </c>
      <c r="D313" s="183">
        <v>5</v>
      </c>
      <c r="E313" s="184">
        <v>4</v>
      </c>
      <c r="F313" s="185">
        <v>2.4</v>
      </c>
      <c r="G313" s="186">
        <v>1</v>
      </c>
      <c r="H313" s="13"/>
      <c r="I313" s="13"/>
      <c r="J313" s="13"/>
      <c r="K313" s="13"/>
      <c r="M313" s="13"/>
    </row>
    <row r="314" spans="1:13">
      <c r="A314" s="13"/>
      <c r="B314" s="181">
        <v>2001</v>
      </c>
      <c r="C314" s="182">
        <v>11</v>
      </c>
      <c r="D314" s="183">
        <v>6</v>
      </c>
      <c r="E314" s="184">
        <v>0</v>
      </c>
      <c r="F314" s="185">
        <v>3.9</v>
      </c>
      <c r="G314" s="186">
        <v>1</v>
      </c>
      <c r="H314" s="13"/>
      <c r="I314" s="13"/>
      <c r="J314" s="13"/>
      <c r="K314" s="13"/>
      <c r="M314" s="13"/>
    </row>
    <row r="315" spans="1:13">
      <c r="A315" s="13"/>
      <c r="B315" s="181">
        <v>2001</v>
      </c>
      <c r="C315" s="182">
        <v>11</v>
      </c>
      <c r="D315" s="183">
        <v>7</v>
      </c>
      <c r="E315" s="184">
        <v>0</v>
      </c>
      <c r="F315" s="185">
        <v>4</v>
      </c>
      <c r="G315" s="186">
        <v>1</v>
      </c>
      <c r="H315" s="13"/>
      <c r="I315" s="13"/>
      <c r="J315" s="13"/>
      <c r="K315" s="13"/>
      <c r="M315" s="13"/>
    </row>
    <row r="316" spans="1:13">
      <c r="A316" s="13"/>
      <c r="B316" s="181">
        <v>2001</v>
      </c>
      <c r="C316" s="182">
        <v>11</v>
      </c>
      <c r="D316" s="183">
        <v>8</v>
      </c>
      <c r="E316" s="184">
        <v>0</v>
      </c>
      <c r="F316" s="185">
        <v>4.5999999999999996</v>
      </c>
      <c r="G316" s="186">
        <v>1</v>
      </c>
      <c r="H316" s="13"/>
      <c r="I316" s="13"/>
      <c r="J316" s="13"/>
      <c r="K316" s="13"/>
      <c r="M316" s="13"/>
    </row>
    <row r="317" spans="1:13">
      <c r="A317" s="13"/>
      <c r="B317" s="181">
        <v>2001</v>
      </c>
      <c r="C317" s="182">
        <v>11</v>
      </c>
      <c r="D317" s="183">
        <v>9</v>
      </c>
      <c r="E317" s="184">
        <v>10.4</v>
      </c>
      <c r="F317" s="185">
        <v>3.9</v>
      </c>
      <c r="G317" s="186">
        <v>1</v>
      </c>
      <c r="H317" s="13"/>
      <c r="I317" s="13"/>
      <c r="J317" s="13"/>
      <c r="K317" s="13"/>
      <c r="M317" s="13"/>
    </row>
    <row r="318" spans="1:13">
      <c r="A318" s="13"/>
      <c r="B318" s="181">
        <v>2001</v>
      </c>
      <c r="C318" s="182">
        <v>11</v>
      </c>
      <c r="D318" s="183">
        <v>10</v>
      </c>
      <c r="E318" s="184">
        <v>34</v>
      </c>
      <c r="F318" s="185">
        <v>2.7</v>
      </c>
      <c r="G318" s="186">
        <v>1</v>
      </c>
      <c r="H318" s="13"/>
      <c r="I318" s="13"/>
      <c r="J318" s="13"/>
      <c r="K318" s="13"/>
      <c r="M318" s="13"/>
    </row>
    <row r="319" spans="1:13">
      <c r="A319" s="13"/>
      <c r="B319" s="181">
        <v>2001</v>
      </c>
      <c r="C319" s="182">
        <v>11</v>
      </c>
      <c r="D319" s="183">
        <v>11</v>
      </c>
      <c r="E319" s="184">
        <v>1</v>
      </c>
      <c r="F319" s="185">
        <v>5.8</v>
      </c>
      <c r="G319" s="186">
        <v>1</v>
      </c>
      <c r="H319" s="13"/>
      <c r="I319" s="13"/>
      <c r="J319" s="13"/>
      <c r="K319" s="13"/>
      <c r="M319" s="13"/>
    </row>
    <row r="320" spans="1:13">
      <c r="A320" s="13"/>
      <c r="B320" s="181">
        <v>2001</v>
      </c>
      <c r="C320" s="182">
        <v>11</v>
      </c>
      <c r="D320" s="183">
        <v>12</v>
      </c>
      <c r="E320" s="184">
        <v>0</v>
      </c>
      <c r="F320" s="185">
        <v>4.9000000000000004</v>
      </c>
      <c r="G320" s="186">
        <v>1</v>
      </c>
      <c r="H320" s="13"/>
      <c r="I320" s="13"/>
      <c r="J320" s="13"/>
      <c r="K320" s="13"/>
      <c r="M320" s="13"/>
    </row>
    <row r="321" spans="1:13">
      <c r="A321" s="13"/>
      <c r="B321" s="181">
        <v>2001</v>
      </c>
      <c r="C321" s="182">
        <v>11</v>
      </c>
      <c r="D321" s="183">
        <v>13</v>
      </c>
      <c r="E321" s="184">
        <v>0.4</v>
      </c>
      <c r="F321" s="185">
        <v>4.2</v>
      </c>
      <c r="G321" s="186">
        <v>1</v>
      </c>
      <c r="H321" s="13"/>
      <c r="I321" s="13"/>
      <c r="J321" s="13"/>
      <c r="K321" s="13"/>
      <c r="M321" s="13"/>
    </row>
    <row r="322" spans="1:13">
      <c r="A322" s="13"/>
      <c r="B322" s="181">
        <v>2001</v>
      </c>
      <c r="C322" s="182">
        <v>11</v>
      </c>
      <c r="D322" s="183">
        <v>14</v>
      </c>
      <c r="E322" s="184">
        <v>0</v>
      </c>
      <c r="F322" s="185">
        <v>4.7</v>
      </c>
      <c r="G322" s="186">
        <v>1</v>
      </c>
      <c r="H322" s="13"/>
      <c r="I322" s="13"/>
      <c r="J322" s="13"/>
      <c r="K322" s="13"/>
      <c r="M322" s="13"/>
    </row>
    <row r="323" spans="1:13">
      <c r="A323" s="13"/>
      <c r="B323" s="181">
        <v>2001</v>
      </c>
      <c r="C323" s="182">
        <v>11</v>
      </c>
      <c r="D323" s="183">
        <v>15</v>
      </c>
      <c r="E323" s="184">
        <v>0.2</v>
      </c>
      <c r="F323" s="185">
        <v>4.4000000000000004</v>
      </c>
      <c r="G323" s="186">
        <v>1</v>
      </c>
      <c r="H323" s="13"/>
      <c r="I323" s="13"/>
      <c r="J323" s="13"/>
      <c r="K323" s="13"/>
      <c r="M323" s="13"/>
    </row>
    <row r="324" spans="1:13">
      <c r="A324" s="13"/>
      <c r="B324" s="181">
        <v>2001</v>
      </c>
      <c r="C324" s="182">
        <v>11</v>
      </c>
      <c r="D324" s="183">
        <v>16</v>
      </c>
      <c r="E324" s="184">
        <v>0</v>
      </c>
      <c r="F324" s="185">
        <v>5.5</v>
      </c>
      <c r="G324" s="186">
        <v>1</v>
      </c>
      <c r="H324" s="13"/>
      <c r="I324" s="13"/>
      <c r="J324" s="13"/>
      <c r="K324" s="13"/>
      <c r="M324" s="13"/>
    </row>
    <row r="325" spans="1:13">
      <c r="A325" s="13"/>
      <c r="B325" s="181">
        <v>2001</v>
      </c>
      <c r="C325" s="182">
        <v>11</v>
      </c>
      <c r="D325" s="183">
        <v>17</v>
      </c>
      <c r="E325" s="184">
        <v>0</v>
      </c>
      <c r="F325" s="185">
        <v>6.6</v>
      </c>
      <c r="G325" s="186">
        <v>1</v>
      </c>
      <c r="H325" s="13"/>
      <c r="I325" s="13"/>
      <c r="J325" s="13"/>
      <c r="K325" s="13"/>
      <c r="M325" s="13"/>
    </row>
    <row r="326" spans="1:13">
      <c r="A326" s="13"/>
      <c r="B326" s="181">
        <v>2001</v>
      </c>
      <c r="C326" s="182">
        <v>11</v>
      </c>
      <c r="D326" s="183">
        <v>18</v>
      </c>
      <c r="E326" s="184">
        <v>0</v>
      </c>
      <c r="F326" s="185">
        <v>6.7</v>
      </c>
      <c r="G326" s="186">
        <v>1</v>
      </c>
      <c r="H326" s="13"/>
      <c r="I326" s="13"/>
      <c r="J326" s="13"/>
      <c r="K326" s="13"/>
      <c r="M326" s="13"/>
    </row>
    <row r="327" spans="1:13">
      <c r="A327" s="13"/>
      <c r="B327" s="181">
        <v>2001</v>
      </c>
      <c r="C327" s="182">
        <v>11</v>
      </c>
      <c r="D327" s="183">
        <v>19</v>
      </c>
      <c r="E327" s="184">
        <v>31</v>
      </c>
      <c r="F327" s="185">
        <v>5.9</v>
      </c>
      <c r="G327" s="186">
        <v>1</v>
      </c>
      <c r="H327" s="13"/>
      <c r="I327" s="13"/>
      <c r="J327" s="13"/>
      <c r="K327" s="13"/>
      <c r="M327" s="13"/>
    </row>
    <row r="328" spans="1:13">
      <c r="A328" s="13"/>
      <c r="B328" s="181">
        <v>2001</v>
      </c>
      <c r="C328" s="182">
        <v>11</v>
      </c>
      <c r="D328" s="183">
        <v>20</v>
      </c>
      <c r="E328" s="184">
        <v>0</v>
      </c>
      <c r="F328" s="185">
        <v>4.9000000000000004</v>
      </c>
      <c r="G328" s="186">
        <v>1</v>
      </c>
      <c r="H328" s="13"/>
      <c r="I328" s="13"/>
      <c r="J328" s="13"/>
      <c r="K328" s="13"/>
      <c r="M328" s="13"/>
    </row>
    <row r="329" spans="1:13">
      <c r="A329" s="13"/>
      <c r="B329" s="181">
        <v>2001</v>
      </c>
      <c r="C329" s="182">
        <v>11</v>
      </c>
      <c r="D329" s="183">
        <v>21</v>
      </c>
      <c r="E329" s="184">
        <v>0</v>
      </c>
      <c r="F329" s="185">
        <v>3.2</v>
      </c>
      <c r="G329" s="186">
        <v>1</v>
      </c>
      <c r="H329" s="13"/>
      <c r="I329" s="13"/>
      <c r="J329" s="13"/>
      <c r="K329" s="13"/>
      <c r="M329" s="13"/>
    </row>
    <row r="330" spans="1:13">
      <c r="A330" s="13"/>
      <c r="B330" s="181">
        <v>2001</v>
      </c>
      <c r="C330" s="182">
        <v>11</v>
      </c>
      <c r="D330" s="183">
        <v>22</v>
      </c>
      <c r="E330" s="184">
        <v>15</v>
      </c>
      <c r="F330" s="185">
        <v>6</v>
      </c>
      <c r="G330" s="186">
        <v>1</v>
      </c>
      <c r="H330" s="13"/>
      <c r="I330" s="13"/>
      <c r="J330" s="13"/>
      <c r="K330" s="13"/>
      <c r="M330" s="13"/>
    </row>
    <row r="331" spans="1:13">
      <c r="A331" s="13"/>
      <c r="B331" s="181">
        <v>2001</v>
      </c>
      <c r="C331" s="182">
        <v>11</v>
      </c>
      <c r="D331" s="183">
        <v>23</v>
      </c>
      <c r="E331" s="184">
        <v>0</v>
      </c>
      <c r="F331" s="185">
        <v>2.8</v>
      </c>
      <c r="G331" s="186">
        <v>1</v>
      </c>
      <c r="H331" s="13"/>
      <c r="I331" s="13"/>
      <c r="J331" s="13"/>
      <c r="K331" s="13"/>
      <c r="M331" s="13"/>
    </row>
    <row r="332" spans="1:13">
      <c r="A332" s="13"/>
      <c r="B332" s="181">
        <v>2001</v>
      </c>
      <c r="C332" s="182">
        <v>11</v>
      </c>
      <c r="D332" s="183">
        <v>24</v>
      </c>
      <c r="E332" s="184">
        <v>0.2</v>
      </c>
      <c r="F332" s="185">
        <v>4.3</v>
      </c>
      <c r="G332" s="186">
        <v>1</v>
      </c>
      <c r="H332" s="13"/>
      <c r="I332" s="13"/>
      <c r="J332" s="13"/>
      <c r="K332" s="13"/>
      <c r="M332" s="13"/>
    </row>
    <row r="333" spans="1:13">
      <c r="A333" s="13"/>
      <c r="B333" s="181">
        <v>2001</v>
      </c>
      <c r="C333" s="182">
        <v>11</v>
      </c>
      <c r="D333" s="183">
        <v>25</v>
      </c>
      <c r="E333" s="184">
        <v>0</v>
      </c>
      <c r="F333" s="185">
        <v>5.0999999999999996</v>
      </c>
      <c r="G333" s="186">
        <v>1</v>
      </c>
      <c r="H333" s="13"/>
      <c r="I333" s="13"/>
      <c r="J333" s="13"/>
      <c r="K333" s="13"/>
      <c r="M333" s="13"/>
    </row>
    <row r="334" spans="1:13">
      <c r="A334" s="13"/>
      <c r="B334" s="181">
        <v>2001</v>
      </c>
      <c r="C334" s="182">
        <v>11</v>
      </c>
      <c r="D334" s="183">
        <v>26</v>
      </c>
      <c r="E334" s="184">
        <v>0</v>
      </c>
      <c r="F334" s="185">
        <v>6</v>
      </c>
      <c r="G334" s="186">
        <v>1</v>
      </c>
      <c r="H334" s="13"/>
      <c r="I334" s="13"/>
      <c r="J334" s="13"/>
      <c r="K334" s="13"/>
      <c r="M334" s="13"/>
    </row>
    <row r="335" spans="1:13">
      <c r="A335" s="13"/>
      <c r="B335" s="181">
        <v>2001</v>
      </c>
      <c r="C335" s="182">
        <v>11</v>
      </c>
      <c r="D335" s="183">
        <v>27</v>
      </c>
      <c r="E335" s="184">
        <v>0</v>
      </c>
      <c r="F335" s="185">
        <v>5.0999999999999996</v>
      </c>
      <c r="G335" s="186">
        <v>1</v>
      </c>
      <c r="H335" s="13"/>
      <c r="I335" s="13"/>
      <c r="J335" s="13"/>
      <c r="K335" s="13"/>
      <c r="M335" s="13"/>
    </row>
    <row r="336" spans="1:13">
      <c r="A336" s="13"/>
      <c r="B336" s="181">
        <v>2001</v>
      </c>
      <c r="C336" s="182">
        <v>11</v>
      </c>
      <c r="D336" s="183">
        <v>28</v>
      </c>
      <c r="E336" s="184">
        <v>4</v>
      </c>
      <c r="F336" s="185">
        <v>5.6</v>
      </c>
      <c r="G336" s="186">
        <v>1</v>
      </c>
      <c r="H336" s="13"/>
      <c r="I336" s="13"/>
      <c r="J336" s="13"/>
      <c r="K336" s="13"/>
      <c r="M336" s="13"/>
    </row>
    <row r="337" spans="1:13">
      <c r="A337" s="13"/>
      <c r="B337" s="181">
        <v>2001</v>
      </c>
      <c r="C337" s="182">
        <v>11</v>
      </c>
      <c r="D337" s="183">
        <v>29</v>
      </c>
      <c r="E337" s="184">
        <v>0</v>
      </c>
      <c r="F337" s="185">
        <v>4.7</v>
      </c>
      <c r="G337" s="186">
        <v>1</v>
      </c>
      <c r="H337" s="13"/>
      <c r="I337" s="13"/>
      <c r="J337" s="13"/>
      <c r="K337" s="13"/>
      <c r="M337" s="13"/>
    </row>
    <row r="338" spans="1:13">
      <c r="A338" s="13"/>
      <c r="B338" s="181">
        <v>2001</v>
      </c>
      <c r="C338" s="182">
        <v>11</v>
      </c>
      <c r="D338" s="183">
        <v>30</v>
      </c>
      <c r="E338" s="184">
        <v>0</v>
      </c>
      <c r="F338" s="185">
        <v>4.4000000000000004</v>
      </c>
      <c r="G338" s="186">
        <v>1</v>
      </c>
      <c r="H338" s="13"/>
      <c r="I338" s="13"/>
      <c r="J338" s="13"/>
      <c r="K338" s="13"/>
      <c r="M338" s="13"/>
    </row>
    <row r="339" spans="1:13">
      <c r="A339" s="13"/>
      <c r="B339" s="181">
        <v>2001</v>
      </c>
      <c r="C339" s="182">
        <v>12</v>
      </c>
      <c r="D339" s="183">
        <v>1</v>
      </c>
      <c r="E339" s="184">
        <v>0</v>
      </c>
      <c r="F339" s="185">
        <v>5.6</v>
      </c>
      <c r="G339" s="186">
        <v>1</v>
      </c>
      <c r="H339" s="13"/>
      <c r="I339" s="13"/>
      <c r="J339" s="13"/>
      <c r="K339" s="13"/>
      <c r="M339" s="13"/>
    </row>
    <row r="340" spans="1:13">
      <c r="A340" s="13"/>
      <c r="B340" s="181">
        <v>2001</v>
      </c>
      <c r="C340" s="182">
        <v>12</v>
      </c>
      <c r="D340" s="183">
        <v>2</v>
      </c>
      <c r="E340" s="184">
        <v>0</v>
      </c>
      <c r="F340" s="185">
        <v>4.2</v>
      </c>
      <c r="G340" s="186">
        <v>1</v>
      </c>
      <c r="H340" s="13"/>
      <c r="I340" s="13"/>
      <c r="J340" s="13"/>
      <c r="K340" s="13"/>
      <c r="M340" s="13"/>
    </row>
    <row r="341" spans="1:13">
      <c r="A341" s="13"/>
      <c r="B341" s="181">
        <v>2001</v>
      </c>
      <c r="C341" s="182">
        <v>12</v>
      </c>
      <c r="D341" s="183">
        <v>3</v>
      </c>
      <c r="E341" s="184">
        <v>0</v>
      </c>
      <c r="F341" s="185">
        <v>5.4</v>
      </c>
      <c r="G341" s="186">
        <v>1</v>
      </c>
      <c r="H341" s="13"/>
      <c r="I341" s="13"/>
      <c r="J341" s="13"/>
      <c r="K341" s="13"/>
      <c r="M341" s="13"/>
    </row>
    <row r="342" spans="1:13">
      <c r="A342" s="13"/>
      <c r="B342" s="181">
        <v>2001</v>
      </c>
      <c r="C342" s="182">
        <v>12</v>
      </c>
      <c r="D342" s="183">
        <v>4</v>
      </c>
      <c r="E342" s="184">
        <v>0</v>
      </c>
      <c r="F342" s="185">
        <v>6.3</v>
      </c>
      <c r="G342" s="186">
        <v>1</v>
      </c>
      <c r="H342" s="13"/>
      <c r="I342" s="13"/>
      <c r="J342" s="13"/>
      <c r="K342" s="13"/>
      <c r="M342" s="13"/>
    </row>
    <row r="343" spans="1:13">
      <c r="A343" s="13"/>
      <c r="B343" s="181">
        <v>2001</v>
      </c>
      <c r="C343" s="182">
        <v>12</v>
      </c>
      <c r="D343" s="183">
        <v>5</v>
      </c>
      <c r="E343" s="184">
        <v>0</v>
      </c>
      <c r="F343" s="185">
        <v>6.3</v>
      </c>
      <c r="G343" s="186">
        <v>1</v>
      </c>
      <c r="H343" s="13"/>
      <c r="I343" s="13"/>
      <c r="J343" s="13"/>
      <c r="K343" s="13"/>
      <c r="M343" s="13"/>
    </row>
    <row r="344" spans="1:13">
      <c r="A344" s="13"/>
      <c r="B344" s="181">
        <v>2001</v>
      </c>
      <c r="C344" s="182">
        <v>12</v>
      </c>
      <c r="D344" s="183">
        <v>6</v>
      </c>
      <c r="E344" s="184">
        <v>1</v>
      </c>
      <c r="F344" s="185">
        <v>6.5</v>
      </c>
      <c r="G344" s="186">
        <v>1</v>
      </c>
      <c r="H344" s="13"/>
      <c r="I344" s="13"/>
      <c r="J344" s="13"/>
      <c r="K344" s="13"/>
      <c r="M344" s="13"/>
    </row>
    <row r="345" spans="1:13">
      <c r="A345" s="13"/>
      <c r="B345" s="181">
        <v>2001</v>
      </c>
      <c r="C345" s="182">
        <v>12</v>
      </c>
      <c r="D345" s="183">
        <v>7</v>
      </c>
      <c r="E345" s="184">
        <v>1</v>
      </c>
      <c r="F345" s="185">
        <v>5.0999999999999996</v>
      </c>
      <c r="G345" s="186">
        <v>1</v>
      </c>
      <c r="H345" s="13"/>
      <c r="I345" s="13"/>
      <c r="J345" s="13"/>
      <c r="K345" s="13"/>
      <c r="M345" s="13"/>
    </row>
    <row r="346" spans="1:13">
      <c r="A346" s="13"/>
      <c r="B346" s="181">
        <v>2001</v>
      </c>
      <c r="C346" s="182">
        <v>12</v>
      </c>
      <c r="D346" s="183">
        <v>8</v>
      </c>
      <c r="E346" s="184">
        <v>2</v>
      </c>
      <c r="F346" s="185">
        <v>4</v>
      </c>
      <c r="G346" s="186">
        <v>1</v>
      </c>
      <c r="H346" s="13"/>
      <c r="I346" s="13"/>
      <c r="J346" s="13"/>
      <c r="K346" s="13"/>
      <c r="M346" s="13"/>
    </row>
    <row r="347" spans="1:13">
      <c r="A347" s="13"/>
      <c r="B347" s="181">
        <v>2001</v>
      </c>
      <c r="C347" s="182">
        <v>12</v>
      </c>
      <c r="D347" s="183">
        <v>9</v>
      </c>
      <c r="E347" s="184">
        <v>0</v>
      </c>
      <c r="F347" s="185">
        <v>5.7</v>
      </c>
      <c r="G347" s="186">
        <v>1</v>
      </c>
      <c r="H347" s="13"/>
      <c r="I347" s="13"/>
      <c r="J347" s="13"/>
      <c r="K347" s="13"/>
      <c r="M347" s="13"/>
    </row>
    <row r="348" spans="1:13">
      <c r="A348" s="13"/>
      <c r="B348" s="181">
        <v>2001</v>
      </c>
      <c r="C348" s="182">
        <v>12</v>
      </c>
      <c r="D348" s="183">
        <v>10</v>
      </c>
      <c r="E348" s="184">
        <v>0</v>
      </c>
      <c r="F348" s="185">
        <v>6.8</v>
      </c>
      <c r="G348" s="186">
        <v>1</v>
      </c>
      <c r="H348" s="13"/>
      <c r="I348" s="13"/>
      <c r="J348" s="13"/>
      <c r="K348" s="13"/>
      <c r="M348" s="13"/>
    </row>
    <row r="349" spans="1:13">
      <c r="A349" s="13"/>
      <c r="B349" s="181">
        <v>2001</v>
      </c>
      <c r="C349" s="182">
        <v>12</v>
      </c>
      <c r="D349" s="183">
        <v>11</v>
      </c>
      <c r="E349" s="184">
        <v>0</v>
      </c>
      <c r="F349" s="185">
        <v>5.7</v>
      </c>
      <c r="G349" s="186">
        <v>1</v>
      </c>
      <c r="H349" s="13"/>
      <c r="I349" s="13"/>
      <c r="J349" s="13"/>
      <c r="K349" s="13"/>
      <c r="M349" s="13"/>
    </row>
    <row r="350" spans="1:13">
      <c r="A350" s="13"/>
      <c r="B350" s="181">
        <v>2001</v>
      </c>
      <c r="C350" s="182">
        <v>12</v>
      </c>
      <c r="D350" s="183">
        <v>12</v>
      </c>
      <c r="E350" s="184">
        <v>0</v>
      </c>
      <c r="F350" s="185">
        <v>5.3</v>
      </c>
      <c r="G350" s="186">
        <v>1</v>
      </c>
      <c r="H350" s="13"/>
      <c r="I350" s="13"/>
      <c r="J350" s="13"/>
      <c r="K350" s="13"/>
      <c r="M350" s="13"/>
    </row>
    <row r="351" spans="1:13">
      <c r="A351" s="13"/>
      <c r="B351" s="181">
        <v>2001</v>
      </c>
      <c r="C351" s="182">
        <v>12</v>
      </c>
      <c r="D351" s="183">
        <v>13</v>
      </c>
      <c r="E351" s="184">
        <v>0</v>
      </c>
      <c r="F351" s="185">
        <v>6.1</v>
      </c>
      <c r="G351" s="186">
        <v>1</v>
      </c>
      <c r="H351" s="13"/>
      <c r="I351" s="13"/>
      <c r="J351" s="13"/>
      <c r="K351" s="13"/>
      <c r="M351" s="13"/>
    </row>
    <row r="352" spans="1:13">
      <c r="A352" s="13"/>
      <c r="B352" s="181">
        <v>2001</v>
      </c>
      <c r="C352" s="182">
        <v>12</v>
      </c>
      <c r="D352" s="183">
        <v>14</v>
      </c>
      <c r="E352" s="184">
        <v>0</v>
      </c>
      <c r="F352" s="185">
        <v>5.2</v>
      </c>
      <c r="G352" s="186">
        <v>1</v>
      </c>
      <c r="H352" s="13"/>
      <c r="I352" s="13"/>
      <c r="J352" s="13"/>
      <c r="K352" s="13"/>
      <c r="M352" s="13"/>
    </row>
    <row r="353" spans="1:13">
      <c r="A353" s="13"/>
      <c r="B353" s="181">
        <v>2001</v>
      </c>
      <c r="C353" s="182">
        <v>12</v>
      </c>
      <c r="D353" s="183">
        <v>15</v>
      </c>
      <c r="E353" s="184">
        <v>0</v>
      </c>
      <c r="F353" s="185">
        <v>6.3</v>
      </c>
      <c r="G353" s="186">
        <v>1</v>
      </c>
      <c r="H353" s="13"/>
      <c r="I353" s="13"/>
      <c r="J353" s="13"/>
      <c r="K353" s="13"/>
      <c r="M353" s="13"/>
    </row>
    <row r="354" spans="1:13">
      <c r="A354" s="13"/>
      <c r="B354" s="181">
        <v>2001</v>
      </c>
      <c r="C354" s="182">
        <v>12</v>
      </c>
      <c r="D354" s="183">
        <v>16</v>
      </c>
      <c r="E354" s="184">
        <v>7</v>
      </c>
      <c r="F354" s="185">
        <v>6.3</v>
      </c>
      <c r="G354" s="186">
        <v>1</v>
      </c>
      <c r="H354" s="13"/>
      <c r="I354" s="13"/>
      <c r="J354" s="13"/>
      <c r="K354" s="13"/>
      <c r="M354" s="13"/>
    </row>
    <row r="355" spans="1:13">
      <c r="A355" s="13"/>
      <c r="B355" s="181">
        <v>2001</v>
      </c>
      <c r="C355" s="182">
        <v>12</v>
      </c>
      <c r="D355" s="183">
        <v>17</v>
      </c>
      <c r="E355" s="184">
        <v>0</v>
      </c>
      <c r="F355" s="185">
        <v>5.0999999999999996</v>
      </c>
      <c r="G355" s="186">
        <v>1</v>
      </c>
      <c r="H355" s="13"/>
      <c r="I355" s="13"/>
      <c r="J355" s="13"/>
      <c r="K355" s="13"/>
      <c r="M355" s="13"/>
    </row>
    <row r="356" spans="1:13">
      <c r="A356" s="13"/>
      <c r="B356" s="181">
        <v>2001</v>
      </c>
      <c r="C356" s="182">
        <v>12</v>
      </c>
      <c r="D356" s="183">
        <v>18</v>
      </c>
      <c r="E356" s="184">
        <v>0</v>
      </c>
      <c r="F356" s="185">
        <v>5.7</v>
      </c>
      <c r="G356" s="186">
        <v>1</v>
      </c>
      <c r="H356" s="13"/>
      <c r="I356" s="13"/>
      <c r="J356" s="13"/>
      <c r="K356" s="13"/>
      <c r="M356" s="13"/>
    </row>
    <row r="357" spans="1:13">
      <c r="A357" s="13"/>
      <c r="B357" s="181">
        <v>2001</v>
      </c>
      <c r="C357" s="182">
        <v>12</v>
      </c>
      <c r="D357" s="183">
        <v>19</v>
      </c>
      <c r="E357" s="184">
        <v>0</v>
      </c>
      <c r="F357" s="185">
        <v>7.4</v>
      </c>
      <c r="G357" s="186">
        <v>1</v>
      </c>
      <c r="H357" s="13"/>
      <c r="I357" s="13"/>
      <c r="J357" s="13"/>
      <c r="K357" s="13"/>
      <c r="M357" s="13"/>
    </row>
    <row r="358" spans="1:13">
      <c r="A358" s="13"/>
      <c r="B358" s="181">
        <v>2001</v>
      </c>
      <c r="C358" s="182">
        <v>12</v>
      </c>
      <c r="D358" s="183">
        <v>20</v>
      </c>
      <c r="E358" s="184">
        <v>0</v>
      </c>
      <c r="F358" s="185">
        <v>6</v>
      </c>
      <c r="G358" s="186">
        <v>1</v>
      </c>
      <c r="H358" s="13"/>
      <c r="I358" s="13"/>
      <c r="J358" s="13"/>
      <c r="K358" s="13"/>
      <c r="M358" s="13"/>
    </row>
    <row r="359" spans="1:13">
      <c r="A359" s="13"/>
      <c r="B359" s="181">
        <v>2001</v>
      </c>
      <c r="C359" s="182">
        <v>12</v>
      </c>
      <c r="D359" s="183">
        <v>21</v>
      </c>
      <c r="E359" s="184">
        <v>0</v>
      </c>
      <c r="F359" s="185">
        <v>5.9</v>
      </c>
      <c r="G359" s="186">
        <v>1</v>
      </c>
      <c r="H359" s="13"/>
      <c r="I359" s="13"/>
      <c r="J359" s="13"/>
      <c r="K359" s="13"/>
      <c r="M359" s="13"/>
    </row>
    <row r="360" spans="1:13">
      <c r="A360" s="13"/>
      <c r="B360" s="181">
        <v>2001</v>
      </c>
      <c r="C360" s="182">
        <v>12</v>
      </c>
      <c r="D360" s="183">
        <v>22</v>
      </c>
      <c r="E360" s="184">
        <v>0</v>
      </c>
      <c r="F360" s="185">
        <v>6</v>
      </c>
      <c r="G360" s="186">
        <v>1</v>
      </c>
      <c r="H360" s="13"/>
      <c r="I360" s="13"/>
      <c r="J360" s="13"/>
      <c r="K360" s="13"/>
      <c r="M360" s="13"/>
    </row>
    <row r="361" spans="1:13">
      <c r="A361" s="13"/>
      <c r="B361" s="181">
        <v>2001</v>
      </c>
      <c r="C361" s="182">
        <v>12</v>
      </c>
      <c r="D361" s="183">
        <v>23</v>
      </c>
      <c r="E361" s="184">
        <v>0</v>
      </c>
      <c r="F361" s="185">
        <v>7.2</v>
      </c>
      <c r="G361" s="186">
        <v>1</v>
      </c>
      <c r="H361" s="13"/>
      <c r="I361" s="13"/>
      <c r="J361" s="13"/>
      <c r="K361" s="13"/>
      <c r="M361" s="13"/>
    </row>
    <row r="362" spans="1:13">
      <c r="A362" s="13"/>
      <c r="B362" s="181">
        <v>2001</v>
      </c>
      <c r="C362" s="182">
        <v>12</v>
      </c>
      <c r="D362" s="183">
        <v>24</v>
      </c>
      <c r="E362" s="184">
        <v>0</v>
      </c>
      <c r="F362" s="185">
        <v>9.8000000000000007</v>
      </c>
      <c r="G362" s="186">
        <v>1</v>
      </c>
      <c r="H362" s="13"/>
      <c r="I362" s="13"/>
      <c r="J362" s="13"/>
      <c r="K362" s="13"/>
      <c r="M362" s="13"/>
    </row>
    <row r="363" spans="1:13">
      <c r="A363" s="13"/>
      <c r="B363" s="181">
        <v>2001</v>
      </c>
      <c r="C363" s="182">
        <v>12</v>
      </c>
      <c r="D363" s="183">
        <v>25</v>
      </c>
      <c r="E363" s="184">
        <v>0</v>
      </c>
      <c r="F363" s="185">
        <v>9.9</v>
      </c>
      <c r="G363" s="186">
        <v>1</v>
      </c>
      <c r="H363" s="13"/>
      <c r="I363" s="13"/>
      <c r="J363" s="13"/>
      <c r="K363" s="13"/>
      <c r="M363" s="13"/>
    </row>
    <row r="364" spans="1:13">
      <c r="A364" s="13"/>
      <c r="B364" s="181">
        <v>2001</v>
      </c>
      <c r="C364" s="182">
        <v>12</v>
      </c>
      <c r="D364" s="183">
        <v>26</v>
      </c>
      <c r="E364" s="184">
        <v>14</v>
      </c>
      <c r="F364" s="185">
        <v>9.9</v>
      </c>
      <c r="G364" s="186">
        <v>1</v>
      </c>
      <c r="H364" s="13"/>
      <c r="I364" s="13"/>
      <c r="J364" s="13"/>
      <c r="K364" s="13"/>
      <c r="M364" s="13"/>
    </row>
    <row r="365" spans="1:13">
      <c r="A365" s="13"/>
      <c r="B365" s="181">
        <v>2001</v>
      </c>
      <c r="C365" s="182">
        <v>12</v>
      </c>
      <c r="D365" s="183">
        <v>27</v>
      </c>
      <c r="E365" s="184">
        <v>0</v>
      </c>
      <c r="F365" s="185">
        <v>5.6</v>
      </c>
      <c r="G365" s="186">
        <v>1</v>
      </c>
      <c r="H365" s="13"/>
      <c r="I365" s="13"/>
      <c r="J365" s="13"/>
      <c r="K365" s="13"/>
      <c r="M365" s="13"/>
    </row>
    <row r="366" spans="1:13">
      <c r="A366" s="13"/>
      <c r="B366" s="181">
        <v>2001</v>
      </c>
      <c r="C366" s="182">
        <v>12</v>
      </c>
      <c r="D366" s="183">
        <v>28</v>
      </c>
      <c r="E366" s="184">
        <v>0</v>
      </c>
      <c r="F366" s="185">
        <v>5.9</v>
      </c>
      <c r="G366" s="186">
        <v>1</v>
      </c>
      <c r="H366" s="13"/>
      <c r="I366" s="13"/>
      <c r="J366" s="13"/>
      <c r="K366" s="13"/>
      <c r="M366" s="13"/>
    </row>
    <row r="367" spans="1:13">
      <c r="A367" s="13"/>
      <c r="B367" s="181">
        <v>2001</v>
      </c>
      <c r="C367" s="182">
        <v>12</v>
      </c>
      <c r="D367" s="183">
        <v>29</v>
      </c>
      <c r="E367" s="184">
        <v>17</v>
      </c>
      <c r="F367" s="185">
        <v>2.6</v>
      </c>
      <c r="G367" s="186">
        <v>1</v>
      </c>
      <c r="H367" s="13"/>
      <c r="I367" s="13"/>
      <c r="J367" s="13"/>
      <c r="K367" s="13"/>
      <c r="M367" s="13"/>
    </row>
    <row r="368" spans="1:13">
      <c r="A368" s="13"/>
      <c r="B368" s="181">
        <v>2001</v>
      </c>
      <c r="C368" s="182">
        <v>12</v>
      </c>
      <c r="D368" s="183">
        <v>30</v>
      </c>
      <c r="E368" s="184">
        <v>25</v>
      </c>
      <c r="F368" s="185">
        <v>2.2000000000000002</v>
      </c>
      <c r="G368" s="186">
        <v>1</v>
      </c>
      <c r="H368" s="13"/>
      <c r="I368" s="13"/>
      <c r="J368" s="13"/>
      <c r="K368" s="13"/>
      <c r="M368" s="13"/>
    </row>
    <row r="369" spans="1:13">
      <c r="A369" s="13"/>
      <c r="B369" s="181">
        <v>2001</v>
      </c>
      <c r="C369" s="182">
        <v>12</v>
      </c>
      <c r="D369" s="183">
        <v>31</v>
      </c>
      <c r="E369" s="184">
        <v>3</v>
      </c>
      <c r="F369" s="185">
        <v>1.7</v>
      </c>
      <c r="G369" s="186">
        <v>1</v>
      </c>
      <c r="H369" s="13"/>
      <c r="I369" s="13"/>
      <c r="J369" s="13"/>
      <c r="K369" s="13"/>
      <c r="M369" s="13"/>
    </row>
    <row r="370" spans="1:13">
      <c r="A370" s="13"/>
      <c r="B370" s="181">
        <v>2002</v>
      </c>
      <c r="C370" s="182">
        <v>1</v>
      </c>
      <c r="D370" s="183">
        <v>1</v>
      </c>
      <c r="E370" s="184">
        <v>2.5</v>
      </c>
      <c r="F370" s="185">
        <v>4.9000000000000004</v>
      </c>
      <c r="G370" s="186">
        <v>1</v>
      </c>
      <c r="H370" s="13"/>
      <c r="I370" s="13"/>
      <c r="J370" s="13"/>
      <c r="K370" s="13"/>
      <c r="M370" s="13"/>
    </row>
    <row r="371" spans="1:13">
      <c r="A371" s="13"/>
      <c r="B371" s="181">
        <v>2002</v>
      </c>
      <c r="C371" s="182">
        <v>1</v>
      </c>
      <c r="D371" s="183">
        <v>2</v>
      </c>
      <c r="E371" s="184">
        <v>0.2</v>
      </c>
      <c r="F371" s="185">
        <v>4.3</v>
      </c>
      <c r="G371" s="186">
        <v>1</v>
      </c>
      <c r="H371" s="13"/>
      <c r="I371" s="13"/>
      <c r="J371" s="13"/>
      <c r="K371" s="13"/>
      <c r="M371" s="13"/>
    </row>
    <row r="372" spans="1:13">
      <c r="A372" s="13"/>
      <c r="B372" s="181">
        <v>2002</v>
      </c>
      <c r="C372" s="182">
        <v>1</v>
      </c>
      <c r="D372" s="183">
        <v>3</v>
      </c>
      <c r="E372" s="184">
        <v>0.7</v>
      </c>
      <c r="F372" s="185">
        <v>4.5</v>
      </c>
      <c r="G372" s="186">
        <v>1</v>
      </c>
      <c r="H372" s="13"/>
      <c r="I372" s="13"/>
      <c r="J372" s="13"/>
      <c r="K372" s="13"/>
      <c r="M372" s="13"/>
    </row>
    <row r="373" spans="1:13">
      <c r="A373" s="13"/>
      <c r="B373" s="181">
        <v>2002</v>
      </c>
      <c r="C373" s="182">
        <v>1</v>
      </c>
      <c r="D373" s="183">
        <v>4</v>
      </c>
      <c r="E373" s="184">
        <v>2.5</v>
      </c>
      <c r="F373" s="185">
        <v>5.8</v>
      </c>
      <c r="G373" s="186">
        <v>1</v>
      </c>
      <c r="H373" s="13"/>
      <c r="I373" s="13"/>
      <c r="J373" s="13"/>
      <c r="K373" s="13"/>
      <c r="M373" s="13"/>
    </row>
    <row r="374" spans="1:13">
      <c r="A374" s="13"/>
      <c r="B374" s="181">
        <v>2002</v>
      </c>
      <c r="C374" s="182">
        <v>1</v>
      </c>
      <c r="D374" s="183">
        <v>5</v>
      </c>
      <c r="E374" s="184">
        <v>2.5</v>
      </c>
      <c r="F374" s="185">
        <v>5.4</v>
      </c>
      <c r="G374" s="186">
        <v>1</v>
      </c>
      <c r="H374" s="13"/>
      <c r="I374" s="13"/>
      <c r="J374" s="13"/>
      <c r="K374" s="13"/>
      <c r="M374" s="13"/>
    </row>
    <row r="375" spans="1:13">
      <c r="A375" s="13"/>
      <c r="B375" s="181">
        <v>2002</v>
      </c>
      <c r="C375" s="182">
        <v>1</v>
      </c>
      <c r="D375" s="183">
        <v>6</v>
      </c>
      <c r="E375" s="184">
        <v>2.5</v>
      </c>
      <c r="F375" s="185">
        <v>6</v>
      </c>
      <c r="G375" s="186">
        <v>1</v>
      </c>
      <c r="H375" s="13"/>
      <c r="I375" s="13"/>
      <c r="J375" s="13"/>
      <c r="K375" s="13"/>
      <c r="M375" s="13"/>
    </row>
    <row r="376" spans="1:13">
      <c r="A376" s="13"/>
      <c r="B376" s="181">
        <v>2002</v>
      </c>
      <c r="C376" s="182">
        <v>1</v>
      </c>
      <c r="D376" s="183">
        <v>7</v>
      </c>
      <c r="E376" s="184">
        <v>1</v>
      </c>
      <c r="F376" s="185">
        <v>8.4</v>
      </c>
      <c r="G376" s="186">
        <v>1</v>
      </c>
      <c r="H376" s="13"/>
      <c r="I376" s="13"/>
      <c r="J376" s="13"/>
      <c r="K376" s="13"/>
      <c r="M376" s="13"/>
    </row>
    <row r="377" spans="1:13">
      <c r="A377" s="13"/>
      <c r="B377" s="181">
        <v>2002</v>
      </c>
      <c r="C377" s="182">
        <v>1</v>
      </c>
      <c r="D377" s="183">
        <v>8</v>
      </c>
      <c r="E377" s="184">
        <v>2.5</v>
      </c>
      <c r="F377" s="185">
        <v>7.3</v>
      </c>
      <c r="G377" s="186">
        <v>1</v>
      </c>
      <c r="H377" s="13"/>
      <c r="I377" s="13"/>
      <c r="J377" s="13"/>
      <c r="K377" s="13"/>
      <c r="M377" s="13"/>
    </row>
    <row r="378" spans="1:13">
      <c r="A378" s="13"/>
      <c r="B378" s="181">
        <v>2002</v>
      </c>
      <c r="C378" s="182">
        <v>1</v>
      </c>
      <c r="D378" s="183">
        <v>9</v>
      </c>
      <c r="E378" s="184">
        <v>0</v>
      </c>
      <c r="F378" s="185">
        <v>6.9</v>
      </c>
      <c r="G378" s="186">
        <v>1</v>
      </c>
      <c r="H378" s="13"/>
      <c r="I378" s="13"/>
      <c r="J378" s="13"/>
      <c r="K378" s="13"/>
      <c r="M378" s="13"/>
    </row>
    <row r="379" spans="1:13">
      <c r="A379" s="13"/>
      <c r="B379" s="181">
        <v>2002</v>
      </c>
      <c r="C379" s="182">
        <v>1</v>
      </c>
      <c r="D379" s="183">
        <v>10</v>
      </c>
      <c r="E379" s="184">
        <v>0</v>
      </c>
      <c r="F379" s="185">
        <v>8.4</v>
      </c>
      <c r="G379" s="186">
        <v>1</v>
      </c>
      <c r="H379" s="13"/>
      <c r="I379" s="13"/>
      <c r="J379" s="13"/>
      <c r="K379" s="13"/>
      <c r="M379" s="13"/>
    </row>
    <row r="380" spans="1:13">
      <c r="A380" s="13"/>
      <c r="B380" s="181">
        <v>2002</v>
      </c>
      <c r="C380" s="182">
        <v>1</v>
      </c>
      <c r="D380" s="183">
        <v>11</v>
      </c>
      <c r="E380" s="184">
        <v>0</v>
      </c>
      <c r="F380" s="185">
        <v>6.7</v>
      </c>
      <c r="G380" s="186">
        <v>1</v>
      </c>
      <c r="H380" s="13"/>
      <c r="I380" s="13"/>
      <c r="J380" s="13"/>
      <c r="K380" s="13"/>
      <c r="M380" s="13"/>
    </row>
    <row r="381" spans="1:13">
      <c r="A381" s="13"/>
      <c r="B381" s="181">
        <v>2002</v>
      </c>
      <c r="C381" s="182">
        <v>1</v>
      </c>
      <c r="D381" s="183">
        <v>12</v>
      </c>
      <c r="E381" s="184">
        <v>15</v>
      </c>
      <c r="F381" s="185">
        <v>4.8</v>
      </c>
      <c r="G381" s="186">
        <v>1</v>
      </c>
      <c r="H381" s="13"/>
      <c r="I381" s="13"/>
      <c r="J381" s="13"/>
      <c r="K381" s="13"/>
      <c r="M381" s="13"/>
    </row>
    <row r="382" spans="1:13">
      <c r="A382" s="13"/>
      <c r="B382" s="181">
        <v>2002</v>
      </c>
      <c r="C382" s="182">
        <v>1</v>
      </c>
      <c r="D382" s="183">
        <v>13</v>
      </c>
      <c r="E382" s="184">
        <v>4</v>
      </c>
      <c r="F382" s="185">
        <v>4.8</v>
      </c>
      <c r="G382" s="186">
        <v>1</v>
      </c>
      <c r="H382" s="13"/>
      <c r="I382" s="13"/>
      <c r="J382" s="13"/>
      <c r="K382" s="13"/>
      <c r="M382" s="13"/>
    </row>
    <row r="383" spans="1:13">
      <c r="A383" s="13"/>
      <c r="B383" s="181">
        <v>2002</v>
      </c>
      <c r="C383" s="182">
        <v>1</v>
      </c>
      <c r="D383" s="183">
        <v>14</v>
      </c>
      <c r="E383" s="184">
        <v>0</v>
      </c>
      <c r="F383" s="185">
        <v>5.5</v>
      </c>
      <c r="G383" s="186">
        <v>1</v>
      </c>
      <c r="H383" s="13"/>
      <c r="I383" s="13"/>
      <c r="J383" s="13"/>
      <c r="K383" s="13"/>
      <c r="M383" s="13"/>
    </row>
    <row r="384" spans="1:13">
      <c r="A384" s="13"/>
      <c r="B384" s="181">
        <v>2002</v>
      </c>
      <c r="C384" s="182">
        <v>1</v>
      </c>
      <c r="D384" s="183">
        <v>15</v>
      </c>
      <c r="E384" s="184">
        <v>0</v>
      </c>
      <c r="F384" s="185">
        <v>5.5</v>
      </c>
      <c r="G384" s="186">
        <v>1</v>
      </c>
      <c r="H384" s="13"/>
      <c r="I384" s="13"/>
      <c r="J384" s="13"/>
      <c r="K384" s="13"/>
      <c r="M384" s="13"/>
    </row>
    <row r="385" spans="1:13">
      <c r="A385" s="13"/>
      <c r="B385" s="181">
        <v>2002</v>
      </c>
      <c r="C385" s="182">
        <v>1</v>
      </c>
      <c r="D385" s="183">
        <v>16</v>
      </c>
      <c r="E385" s="184">
        <v>0</v>
      </c>
      <c r="F385" s="185">
        <v>5.8</v>
      </c>
      <c r="G385" s="186">
        <v>1</v>
      </c>
      <c r="H385" s="13"/>
      <c r="I385" s="13"/>
      <c r="J385" s="13"/>
      <c r="K385" s="13"/>
      <c r="M385" s="13"/>
    </row>
    <row r="386" spans="1:13">
      <c r="A386" s="13"/>
      <c r="B386" s="181">
        <v>2002</v>
      </c>
      <c r="C386" s="182">
        <v>1</v>
      </c>
      <c r="D386" s="183">
        <v>17</v>
      </c>
      <c r="E386" s="184">
        <v>0</v>
      </c>
      <c r="F386" s="185">
        <v>4.0999999999999996</v>
      </c>
      <c r="G386" s="186">
        <v>1</v>
      </c>
      <c r="H386" s="13"/>
      <c r="I386" s="13"/>
      <c r="J386" s="13"/>
      <c r="K386" s="13"/>
      <c r="M386" s="13"/>
    </row>
    <row r="387" spans="1:13">
      <c r="A387" s="13"/>
      <c r="B387" s="181">
        <v>2002</v>
      </c>
      <c r="C387" s="182">
        <v>1</v>
      </c>
      <c r="D387" s="183">
        <v>18</v>
      </c>
      <c r="E387" s="184">
        <v>11</v>
      </c>
      <c r="F387" s="185">
        <v>6.1</v>
      </c>
      <c r="G387" s="186">
        <v>1</v>
      </c>
      <c r="H387" s="13"/>
      <c r="I387" s="13"/>
      <c r="J387" s="13"/>
      <c r="K387" s="13"/>
      <c r="M387" s="13"/>
    </row>
    <row r="388" spans="1:13">
      <c r="A388" s="13"/>
      <c r="B388" s="181">
        <v>2002</v>
      </c>
      <c r="C388" s="182">
        <v>1</v>
      </c>
      <c r="D388" s="183">
        <v>19</v>
      </c>
      <c r="E388" s="184">
        <v>14</v>
      </c>
      <c r="F388" s="185">
        <v>5.0999999999999996</v>
      </c>
      <c r="G388" s="186">
        <v>1</v>
      </c>
      <c r="H388" s="13"/>
      <c r="I388" s="13"/>
      <c r="J388" s="13"/>
      <c r="K388" s="13"/>
      <c r="M388" s="13"/>
    </row>
    <row r="389" spans="1:13">
      <c r="A389" s="13"/>
      <c r="B389" s="181">
        <v>2002</v>
      </c>
      <c r="C389" s="182">
        <v>1</v>
      </c>
      <c r="D389" s="183">
        <v>20</v>
      </c>
      <c r="E389" s="184">
        <v>0</v>
      </c>
      <c r="F389" s="185">
        <v>6</v>
      </c>
      <c r="G389" s="186">
        <v>1</v>
      </c>
      <c r="H389" s="13"/>
      <c r="I389" s="13"/>
      <c r="J389" s="13"/>
      <c r="K389" s="13"/>
      <c r="M389" s="13"/>
    </row>
    <row r="390" spans="1:13">
      <c r="A390" s="13"/>
      <c r="B390" s="181">
        <v>2002</v>
      </c>
      <c r="C390" s="182">
        <v>1</v>
      </c>
      <c r="D390" s="183">
        <v>21</v>
      </c>
      <c r="E390" s="184">
        <v>0</v>
      </c>
      <c r="F390" s="185">
        <v>6.5</v>
      </c>
      <c r="G390" s="186">
        <v>1</v>
      </c>
      <c r="H390" s="13"/>
      <c r="I390" s="13"/>
      <c r="J390" s="13"/>
      <c r="K390" s="13"/>
      <c r="M390" s="13"/>
    </row>
    <row r="391" spans="1:13">
      <c r="A391" s="13"/>
      <c r="B391" s="181">
        <v>2002</v>
      </c>
      <c r="C391" s="182">
        <v>1</v>
      </c>
      <c r="D391" s="183">
        <v>22</v>
      </c>
      <c r="E391" s="184">
        <v>3</v>
      </c>
      <c r="F391" s="185">
        <v>7.1</v>
      </c>
      <c r="G391" s="186">
        <v>1</v>
      </c>
      <c r="H391" s="13"/>
      <c r="I391" s="13"/>
      <c r="J391" s="13"/>
      <c r="K391" s="13"/>
      <c r="M391" s="13"/>
    </row>
    <row r="392" spans="1:13">
      <c r="A392" s="13"/>
      <c r="B392" s="181">
        <v>2002</v>
      </c>
      <c r="C392" s="182">
        <v>1</v>
      </c>
      <c r="D392" s="183">
        <v>23</v>
      </c>
      <c r="E392" s="184">
        <v>0</v>
      </c>
      <c r="F392" s="185">
        <v>5</v>
      </c>
      <c r="G392" s="186">
        <v>1</v>
      </c>
      <c r="H392" s="13"/>
      <c r="I392" s="13"/>
      <c r="J392" s="13"/>
      <c r="K392" s="13"/>
      <c r="M392" s="13"/>
    </row>
    <row r="393" spans="1:13">
      <c r="A393" s="13"/>
      <c r="B393" s="181">
        <v>2002</v>
      </c>
      <c r="C393" s="182">
        <v>1</v>
      </c>
      <c r="D393" s="183">
        <v>24</v>
      </c>
      <c r="E393" s="184">
        <v>0</v>
      </c>
      <c r="F393" s="185">
        <v>7.1</v>
      </c>
      <c r="G393" s="186">
        <v>1</v>
      </c>
      <c r="H393" s="13"/>
      <c r="I393" s="13"/>
      <c r="J393" s="13"/>
      <c r="K393" s="13"/>
      <c r="M393" s="13"/>
    </row>
    <row r="394" spans="1:13">
      <c r="A394" s="13"/>
      <c r="B394" s="181">
        <v>2002</v>
      </c>
      <c r="C394" s="182">
        <v>1</v>
      </c>
      <c r="D394" s="183">
        <v>25</v>
      </c>
      <c r="E394" s="184">
        <v>0</v>
      </c>
      <c r="F394" s="185">
        <v>6.8</v>
      </c>
      <c r="G394" s="186">
        <v>1</v>
      </c>
      <c r="H394" s="13"/>
      <c r="I394" s="13"/>
      <c r="J394" s="13"/>
      <c r="K394" s="13"/>
      <c r="M394" s="13"/>
    </row>
    <row r="395" spans="1:13">
      <c r="A395" s="13"/>
      <c r="B395" s="181">
        <v>2002</v>
      </c>
      <c r="C395" s="182">
        <v>1</v>
      </c>
      <c r="D395" s="183">
        <v>26</v>
      </c>
      <c r="E395" s="184">
        <v>23</v>
      </c>
      <c r="F395" s="185">
        <v>4</v>
      </c>
      <c r="G395" s="186">
        <v>1</v>
      </c>
      <c r="H395" s="13"/>
      <c r="I395" s="13"/>
      <c r="J395" s="13"/>
      <c r="K395" s="13"/>
      <c r="M395" s="13"/>
    </row>
    <row r="396" spans="1:13">
      <c r="A396" s="13"/>
      <c r="B396" s="181">
        <v>2002</v>
      </c>
      <c r="C396" s="182">
        <v>1</v>
      </c>
      <c r="D396" s="183">
        <v>27</v>
      </c>
      <c r="E396" s="184">
        <v>0.4</v>
      </c>
      <c r="F396" s="185">
        <v>4.7</v>
      </c>
      <c r="G396" s="186">
        <v>1</v>
      </c>
      <c r="H396" s="13"/>
      <c r="I396" s="13"/>
      <c r="J396" s="13"/>
      <c r="K396" s="13"/>
      <c r="M396" s="13"/>
    </row>
    <row r="397" spans="1:13">
      <c r="A397" s="13"/>
      <c r="B397" s="181">
        <v>2002</v>
      </c>
      <c r="C397" s="182">
        <v>1</v>
      </c>
      <c r="D397" s="183">
        <v>28</v>
      </c>
      <c r="E397" s="184">
        <v>0</v>
      </c>
      <c r="F397" s="185">
        <v>5.6</v>
      </c>
      <c r="G397" s="186">
        <v>1</v>
      </c>
      <c r="H397" s="13"/>
      <c r="I397" s="13"/>
      <c r="J397" s="13"/>
      <c r="K397" s="13"/>
      <c r="M397" s="13"/>
    </row>
    <row r="398" spans="1:13">
      <c r="A398" s="13"/>
      <c r="B398" s="181">
        <v>2002</v>
      </c>
      <c r="C398" s="182">
        <v>1</v>
      </c>
      <c r="D398" s="183">
        <v>29</v>
      </c>
      <c r="E398" s="184">
        <v>0</v>
      </c>
      <c r="F398" s="185">
        <v>5.4</v>
      </c>
      <c r="G398" s="186">
        <v>1</v>
      </c>
      <c r="H398" s="13"/>
      <c r="I398" s="13"/>
      <c r="J398" s="13"/>
      <c r="K398" s="13"/>
      <c r="M398" s="13"/>
    </row>
    <row r="399" spans="1:13">
      <c r="A399" s="13"/>
      <c r="B399" s="181">
        <v>2002</v>
      </c>
      <c r="C399" s="182">
        <v>1</v>
      </c>
      <c r="D399" s="183">
        <v>30</v>
      </c>
      <c r="E399" s="184">
        <v>7</v>
      </c>
      <c r="F399" s="185">
        <v>6.2</v>
      </c>
      <c r="G399" s="186">
        <v>1</v>
      </c>
      <c r="H399" s="13"/>
      <c r="I399" s="13"/>
      <c r="J399" s="13"/>
      <c r="K399" s="13"/>
      <c r="M399" s="13"/>
    </row>
    <row r="400" spans="1:13">
      <c r="A400" s="13"/>
      <c r="B400" s="181">
        <v>2002</v>
      </c>
      <c r="C400" s="182">
        <v>1</v>
      </c>
      <c r="D400" s="183">
        <v>31</v>
      </c>
      <c r="E400" s="184">
        <v>0</v>
      </c>
      <c r="F400" s="185">
        <v>5.5</v>
      </c>
      <c r="G400" s="186">
        <v>1</v>
      </c>
      <c r="H400" s="13"/>
      <c r="I400" s="13"/>
      <c r="J400" s="13"/>
      <c r="K400" s="13"/>
      <c r="M400" s="13"/>
    </row>
    <row r="401" spans="1:13">
      <c r="A401" s="13"/>
      <c r="B401" s="181">
        <v>2002</v>
      </c>
      <c r="C401" s="182">
        <v>2</v>
      </c>
      <c r="D401" s="183">
        <v>1</v>
      </c>
      <c r="E401" s="184">
        <v>0</v>
      </c>
      <c r="F401" s="185">
        <v>5.4</v>
      </c>
      <c r="G401" s="186">
        <v>1</v>
      </c>
      <c r="H401" s="13"/>
      <c r="I401" s="13"/>
      <c r="J401" s="13"/>
      <c r="K401" s="13"/>
      <c r="M401" s="13"/>
    </row>
    <row r="402" spans="1:13">
      <c r="A402" s="13"/>
      <c r="B402" s="181">
        <v>2002</v>
      </c>
      <c r="C402" s="182">
        <v>2</v>
      </c>
      <c r="D402" s="183">
        <v>2</v>
      </c>
      <c r="E402" s="184">
        <v>0</v>
      </c>
      <c r="F402" s="185">
        <v>5.4</v>
      </c>
      <c r="G402" s="186">
        <v>1</v>
      </c>
      <c r="H402" s="13"/>
      <c r="I402" s="13"/>
      <c r="J402" s="13"/>
      <c r="K402" s="13"/>
      <c r="M402" s="13"/>
    </row>
    <row r="403" spans="1:13">
      <c r="A403" s="13"/>
      <c r="B403" s="181">
        <v>2002</v>
      </c>
      <c r="C403" s="182">
        <v>2</v>
      </c>
      <c r="D403" s="183">
        <v>3</v>
      </c>
      <c r="E403" s="184">
        <v>0</v>
      </c>
      <c r="F403" s="185">
        <v>9.1</v>
      </c>
      <c r="G403" s="186">
        <v>1</v>
      </c>
      <c r="H403" s="13"/>
      <c r="I403" s="13"/>
      <c r="J403" s="13"/>
      <c r="K403" s="13"/>
      <c r="M403" s="13"/>
    </row>
    <row r="404" spans="1:13">
      <c r="A404" s="13"/>
      <c r="B404" s="181">
        <v>2002</v>
      </c>
      <c r="C404" s="182">
        <v>2</v>
      </c>
      <c r="D404" s="183">
        <v>4</v>
      </c>
      <c r="E404" s="184">
        <v>0</v>
      </c>
      <c r="F404" s="185">
        <v>6.7</v>
      </c>
      <c r="G404" s="186">
        <v>1</v>
      </c>
      <c r="H404" s="13"/>
      <c r="I404" s="13"/>
      <c r="J404" s="13"/>
      <c r="K404" s="13"/>
      <c r="M404" s="13"/>
    </row>
    <row r="405" spans="1:13">
      <c r="A405" s="13"/>
      <c r="B405" s="181">
        <v>2002</v>
      </c>
      <c r="C405" s="182">
        <v>2</v>
      </c>
      <c r="D405" s="183">
        <v>5</v>
      </c>
      <c r="E405" s="184">
        <v>0</v>
      </c>
      <c r="F405" s="185">
        <v>3.8</v>
      </c>
      <c r="G405" s="186">
        <v>1</v>
      </c>
      <c r="H405" s="13"/>
      <c r="I405" s="13"/>
      <c r="J405" s="13"/>
      <c r="K405" s="13"/>
      <c r="M405" s="13"/>
    </row>
    <row r="406" spans="1:13">
      <c r="A406" s="13"/>
      <c r="B406" s="181">
        <v>2002</v>
      </c>
      <c r="C406" s="182">
        <v>2</v>
      </c>
      <c r="D406" s="183">
        <v>6</v>
      </c>
      <c r="E406" s="184">
        <v>0</v>
      </c>
      <c r="F406" s="185">
        <v>4.9000000000000004</v>
      </c>
      <c r="G406" s="186">
        <v>1</v>
      </c>
      <c r="H406" s="13"/>
      <c r="I406" s="13"/>
      <c r="J406" s="13"/>
      <c r="K406" s="13"/>
      <c r="M406" s="13"/>
    </row>
    <row r="407" spans="1:13">
      <c r="A407" s="13"/>
      <c r="B407" s="181">
        <v>2002</v>
      </c>
      <c r="C407" s="182">
        <v>2</v>
      </c>
      <c r="D407" s="183">
        <v>7</v>
      </c>
      <c r="E407" s="184">
        <v>0</v>
      </c>
      <c r="F407" s="185">
        <v>4.5999999999999996</v>
      </c>
      <c r="G407" s="186">
        <v>1</v>
      </c>
      <c r="H407" s="13"/>
      <c r="I407" s="13"/>
      <c r="J407" s="13"/>
      <c r="K407" s="13"/>
      <c r="M407" s="13"/>
    </row>
    <row r="408" spans="1:13">
      <c r="A408" s="13"/>
      <c r="B408" s="181">
        <v>2002</v>
      </c>
      <c r="C408" s="182">
        <v>2</v>
      </c>
      <c r="D408" s="183">
        <v>8</v>
      </c>
      <c r="E408" s="184">
        <v>0</v>
      </c>
      <c r="F408" s="185">
        <v>5.0999999999999996</v>
      </c>
      <c r="G408" s="186">
        <v>1</v>
      </c>
      <c r="H408" s="13"/>
      <c r="I408" s="13"/>
      <c r="J408" s="13"/>
      <c r="K408" s="13"/>
      <c r="M408" s="13"/>
    </row>
    <row r="409" spans="1:13">
      <c r="A409" s="13"/>
      <c r="B409" s="181">
        <v>2002</v>
      </c>
      <c r="C409" s="182">
        <v>2</v>
      </c>
      <c r="D409" s="183">
        <v>9</v>
      </c>
      <c r="E409" s="184">
        <v>0</v>
      </c>
      <c r="F409" s="185">
        <v>4.9000000000000004</v>
      </c>
      <c r="G409" s="186">
        <v>1</v>
      </c>
      <c r="H409" s="13"/>
      <c r="I409" s="13"/>
      <c r="J409" s="13"/>
      <c r="K409" s="13"/>
      <c r="M409" s="13"/>
    </row>
    <row r="410" spans="1:13">
      <c r="A410" s="13"/>
      <c r="B410" s="181">
        <v>2002</v>
      </c>
      <c r="C410" s="182">
        <v>2</v>
      </c>
      <c r="D410" s="183">
        <v>10</v>
      </c>
      <c r="E410" s="184">
        <v>44</v>
      </c>
      <c r="F410" s="185">
        <v>6.2</v>
      </c>
      <c r="G410" s="186">
        <v>1</v>
      </c>
      <c r="H410" s="13"/>
      <c r="I410" s="13"/>
      <c r="J410" s="13"/>
      <c r="K410" s="13"/>
      <c r="M410" s="13"/>
    </row>
    <row r="411" spans="1:13">
      <c r="A411" s="13"/>
      <c r="B411" s="181">
        <v>2002</v>
      </c>
      <c r="C411" s="182">
        <v>2</v>
      </c>
      <c r="D411" s="183">
        <v>11</v>
      </c>
      <c r="E411" s="184">
        <v>0</v>
      </c>
      <c r="F411" s="185">
        <v>5.3</v>
      </c>
      <c r="G411" s="186">
        <v>1</v>
      </c>
      <c r="H411" s="13"/>
      <c r="I411" s="13"/>
      <c r="J411" s="13"/>
      <c r="K411" s="13"/>
      <c r="M411" s="13"/>
    </row>
    <row r="412" spans="1:13">
      <c r="A412" s="13"/>
      <c r="B412" s="181">
        <v>2002</v>
      </c>
      <c r="C412" s="182">
        <v>2</v>
      </c>
      <c r="D412" s="183">
        <v>12</v>
      </c>
      <c r="E412" s="184">
        <v>0</v>
      </c>
      <c r="F412" s="185">
        <v>8.1999999999999993</v>
      </c>
      <c r="G412" s="186">
        <v>1</v>
      </c>
      <c r="H412" s="13"/>
      <c r="I412" s="13"/>
      <c r="J412" s="13"/>
      <c r="K412" s="13"/>
      <c r="M412" s="13"/>
    </row>
    <row r="413" spans="1:13">
      <c r="A413" s="13"/>
      <c r="B413" s="181">
        <v>2002</v>
      </c>
      <c r="C413" s="182">
        <v>2</v>
      </c>
      <c r="D413" s="183">
        <v>13</v>
      </c>
      <c r="E413" s="184">
        <v>0</v>
      </c>
      <c r="F413" s="185">
        <v>6.8</v>
      </c>
      <c r="G413" s="186">
        <v>1</v>
      </c>
      <c r="H413" s="13"/>
      <c r="I413" s="13"/>
      <c r="J413" s="13"/>
      <c r="K413" s="13"/>
      <c r="M413" s="13"/>
    </row>
    <row r="414" spans="1:13">
      <c r="A414" s="13"/>
      <c r="B414" s="181">
        <v>2002</v>
      </c>
      <c r="C414" s="182">
        <v>2</v>
      </c>
      <c r="D414" s="183">
        <v>14</v>
      </c>
      <c r="E414" s="184">
        <v>0.8</v>
      </c>
      <c r="F414" s="185">
        <v>4.2</v>
      </c>
      <c r="G414" s="186">
        <v>1</v>
      </c>
      <c r="H414" s="13"/>
      <c r="I414" s="13"/>
      <c r="J414" s="13"/>
      <c r="K414" s="13"/>
      <c r="M414" s="13"/>
    </row>
    <row r="415" spans="1:13">
      <c r="A415" s="13"/>
      <c r="B415" s="181">
        <v>2002</v>
      </c>
      <c r="C415" s="182">
        <v>2</v>
      </c>
      <c r="D415" s="183">
        <v>15</v>
      </c>
      <c r="E415" s="184">
        <v>0</v>
      </c>
      <c r="F415" s="185">
        <v>4.7</v>
      </c>
      <c r="G415" s="186">
        <v>1</v>
      </c>
      <c r="H415" s="13"/>
      <c r="I415" s="13"/>
      <c r="J415" s="13"/>
      <c r="K415" s="13"/>
      <c r="M415" s="13"/>
    </row>
    <row r="416" spans="1:13">
      <c r="A416" s="13"/>
      <c r="B416" s="181">
        <v>2002</v>
      </c>
      <c r="C416" s="182">
        <v>2</v>
      </c>
      <c r="D416" s="183">
        <v>16</v>
      </c>
      <c r="E416" s="184">
        <v>0</v>
      </c>
      <c r="F416" s="185">
        <v>4.4000000000000004</v>
      </c>
      <c r="G416" s="186">
        <v>1</v>
      </c>
      <c r="H416" s="13"/>
      <c r="I416" s="13"/>
      <c r="J416" s="13"/>
      <c r="K416" s="13"/>
      <c r="M416" s="13"/>
    </row>
    <row r="417" spans="1:13">
      <c r="A417" s="13"/>
      <c r="B417" s="181">
        <v>2002</v>
      </c>
      <c r="C417" s="182">
        <v>2</v>
      </c>
      <c r="D417" s="183">
        <v>17</v>
      </c>
      <c r="E417" s="184">
        <v>0</v>
      </c>
      <c r="F417" s="185">
        <v>5.0999999999999996</v>
      </c>
      <c r="G417" s="186">
        <v>1</v>
      </c>
      <c r="H417" s="13"/>
      <c r="I417" s="13"/>
      <c r="J417" s="13"/>
      <c r="K417" s="13"/>
      <c r="M417" s="13"/>
    </row>
    <row r="418" spans="1:13">
      <c r="A418" s="13"/>
      <c r="B418" s="181">
        <v>2002</v>
      </c>
      <c r="C418" s="182">
        <v>2</v>
      </c>
      <c r="D418" s="183">
        <v>18</v>
      </c>
      <c r="E418" s="184">
        <v>0</v>
      </c>
      <c r="F418" s="185">
        <v>3.4</v>
      </c>
      <c r="G418" s="186">
        <v>1</v>
      </c>
      <c r="H418" s="13"/>
      <c r="I418" s="13"/>
      <c r="J418" s="13"/>
      <c r="K418" s="13"/>
      <c r="M418" s="13"/>
    </row>
    <row r="419" spans="1:13">
      <c r="A419" s="13"/>
      <c r="B419" s="181">
        <v>2002</v>
      </c>
      <c r="C419" s="182">
        <v>2</v>
      </c>
      <c r="D419" s="183">
        <v>19</v>
      </c>
      <c r="E419" s="184">
        <v>0</v>
      </c>
      <c r="F419" s="185">
        <v>3.2</v>
      </c>
      <c r="G419" s="186">
        <v>1</v>
      </c>
      <c r="H419" s="13"/>
      <c r="I419" s="13"/>
      <c r="J419" s="13"/>
      <c r="K419" s="13"/>
      <c r="M419" s="13"/>
    </row>
    <row r="420" spans="1:13">
      <c r="A420" s="13"/>
      <c r="B420" s="181">
        <v>2002</v>
      </c>
      <c r="C420" s="182">
        <v>2</v>
      </c>
      <c r="D420" s="183">
        <v>20</v>
      </c>
      <c r="E420" s="184">
        <v>0</v>
      </c>
      <c r="F420" s="185">
        <v>4.5999999999999996</v>
      </c>
      <c r="G420" s="186">
        <v>1</v>
      </c>
      <c r="H420" s="13"/>
      <c r="I420" s="13"/>
      <c r="J420" s="13"/>
      <c r="K420" s="13"/>
      <c r="M420" s="13"/>
    </row>
    <row r="421" spans="1:13">
      <c r="A421" s="13"/>
      <c r="B421" s="181">
        <v>2002</v>
      </c>
      <c r="C421" s="182">
        <v>2</v>
      </c>
      <c r="D421" s="183">
        <v>21</v>
      </c>
      <c r="E421" s="184">
        <v>0</v>
      </c>
      <c r="F421" s="185">
        <v>4.7</v>
      </c>
      <c r="G421" s="186">
        <v>1</v>
      </c>
      <c r="H421" s="13"/>
      <c r="I421" s="13"/>
      <c r="J421" s="13"/>
      <c r="K421" s="13"/>
      <c r="M421" s="13"/>
    </row>
    <row r="422" spans="1:13">
      <c r="A422" s="13"/>
      <c r="B422" s="181">
        <v>2002</v>
      </c>
      <c r="C422" s="182">
        <v>2</v>
      </c>
      <c r="D422" s="183">
        <v>22</v>
      </c>
      <c r="E422" s="184">
        <v>0</v>
      </c>
      <c r="F422" s="185">
        <v>8.3000000000000007</v>
      </c>
      <c r="G422" s="186">
        <v>1</v>
      </c>
      <c r="H422" s="13"/>
      <c r="I422" s="13"/>
      <c r="J422" s="13"/>
      <c r="K422" s="13"/>
      <c r="M422" s="13"/>
    </row>
    <row r="423" spans="1:13">
      <c r="A423" s="13"/>
      <c r="B423" s="181">
        <v>2002</v>
      </c>
      <c r="C423" s="182">
        <v>2</v>
      </c>
      <c r="D423" s="183">
        <v>23</v>
      </c>
      <c r="E423" s="184">
        <v>0</v>
      </c>
      <c r="F423" s="185">
        <v>5.4</v>
      </c>
      <c r="G423" s="186">
        <v>1</v>
      </c>
      <c r="H423" s="13"/>
      <c r="I423" s="13"/>
      <c r="J423" s="13"/>
      <c r="K423" s="13"/>
      <c r="M423" s="13"/>
    </row>
    <row r="424" spans="1:13">
      <c r="A424" s="13"/>
      <c r="B424" s="181">
        <v>2002</v>
      </c>
      <c r="C424" s="182">
        <v>2</v>
      </c>
      <c r="D424" s="183">
        <v>24</v>
      </c>
      <c r="E424" s="184">
        <v>0</v>
      </c>
      <c r="F424" s="185">
        <v>6.3</v>
      </c>
      <c r="G424" s="186">
        <v>1</v>
      </c>
      <c r="H424" s="13"/>
      <c r="I424" s="13"/>
      <c r="J424" s="13"/>
      <c r="K424" s="13"/>
      <c r="M424" s="13"/>
    </row>
    <row r="425" spans="1:13">
      <c r="A425" s="13"/>
      <c r="B425" s="181">
        <v>2002</v>
      </c>
      <c r="C425" s="182">
        <v>2</v>
      </c>
      <c r="D425" s="183">
        <v>25</v>
      </c>
      <c r="E425" s="184">
        <v>0.2</v>
      </c>
      <c r="F425" s="185">
        <v>7.2</v>
      </c>
      <c r="G425" s="186">
        <v>1</v>
      </c>
      <c r="H425" s="13"/>
      <c r="I425" s="13"/>
      <c r="J425" s="13"/>
      <c r="K425" s="13"/>
      <c r="M425" s="13"/>
    </row>
    <row r="426" spans="1:13">
      <c r="A426" s="13"/>
      <c r="B426" s="181">
        <v>2002</v>
      </c>
      <c r="C426" s="182">
        <v>2</v>
      </c>
      <c r="D426" s="183">
        <v>26</v>
      </c>
      <c r="E426" s="184">
        <v>3</v>
      </c>
      <c r="F426" s="185">
        <v>4.5</v>
      </c>
      <c r="G426" s="186">
        <v>1</v>
      </c>
      <c r="H426" s="13"/>
      <c r="I426" s="13"/>
      <c r="J426" s="13"/>
      <c r="K426" s="13"/>
      <c r="M426" s="13"/>
    </row>
    <row r="427" spans="1:13">
      <c r="A427" s="13"/>
      <c r="B427" s="181">
        <v>2002</v>
      </c>
      <c r="C427" s="182">
        <v>2</v>
      </c>
      <c r="D427" s="183">
        <v>27</v>
      </c>
      <c r="E427" s="184">
        <v>45</v>
      </c>
      <c r="F427" s="185">
        <v>2.2999999999999998</v>
      </c>
      <c r="G427" s="186">
        <v>1</v>
      </c>
      <c r="H427" s="13"/>
      <c r="I427" s="13"/>
      <c r="J427" s="13"/>
      <c r="K427" s="13"/>
      <c r="M427" s="13"/>
    </row>
    <row r="428" spans="1:13">
      <c r="A428" s="13"/>
      <c r="B428" s="181">
        <v>2002</v>
      </c>
      <c r="C428" s="182">
        <v>2</v>
      </c>
      <c r="D428" s="183">
        <v>28</v>
      </c>
      <c r="E428" s="184">
        <v>0</v>
      </c>
      <c r="F428" s="185">
        <v>6.2</v>
      </c>
      <c r="G428" s="186">
        <v>1</v>
      </c>
      <c r="H428" s="13"/>
      <c r="I428" s="13"/>
      <c r="J428" s="13"/>
      <c r="K428" s="13"/>
      <c r="M428" s="13"/>
    </row>
    <row r="429" spans="1:13">
      <c r="A429" s="13"/>
      <c r="B429" s="181">
        <v>2002</v>
      </c>
      <c r="C429" s="182">
        <v>3</v>
      </c>
      <c r="D429" s="183">
        <v>1</v>
      </c>
      <c r="E429" s="184">
        <v>0</v>
      </c>
      <c r="F429" s="185">
        <v>5</v>
      </c>
      <c r="G429" s="186">
        <v>1</v>
      </c>
      <c r="H429" s="13"/>
      <c r="I429" s="13"/>
      <c r="J429" s="13"/>
      <c r="K429" s="13"/>
      <c r="M429" s="13"/>
    </row>
    <row r="430" spans="1:13">
      <c r="A430" s="13"/>
      <c r="B430" s="181">
        <v>2002</v>
      </c>
      <c r="C430" s="182">
        <v>3</v>
      </c>
      <c r="D430" s="183">
        <v>2</v>
      </c>
      <c r="E430" s="184">
        <v>0</v>
      </c>
      <c r="F430" s="185">
        <v>6.3</v>
      </c>
      <c r="G430" s="186">
        <v>1</v>
      </c>
      <c r="H430" s="13"/>
      <c r="I430" s="13"/>
      <c r="J430" s="13"/>
      <c r="K430" s="13"/>
      <c r="M430" s="13"/>
    </row>
    <row r="431" spans="1:13">
      <c r="A431" s="13"/>
      <c r="B431" s="181">
        <v>2002</v>
      </c>
      <c r="C431" s="182">
        <v>3</v>
      </c>
      <c r="D431" s="183">
        <v>3</v>
      </c>
      <c r="E431" s="184">
        <v>13</v>
      </c>
      <c r="F431" s="185">
        <v>3.8</v>
      </c>
      <c r="G431" s="186">
        <v>1</v>
      </c>
      <c r="H431" s="13"/>
      <c r="I431" s="13"/>
      <c r="J431" s="13"/>
      <c r="K431" s="13"/>
      <c r="M431" s="13"/>
    </row>
    <row r="432" spans="1:13">
      <c r="A432" s="13"/>
      <c r="B432" s="181">
        <v>2002</v>
      </c>
      <c r="C432" s="182">
        <v>3</v>
      </c>
      <c r="D432" s="183">
        <v>4</v>
      </c>
      <c r="E432" s="184">
        <v>0</v>
      </c>
      <c r="F432" s="185">
        <v>4.7</v>
      </c>
      <c r="G432" s="186">
        <v>1</v>
      </c>
      <c r="H432" s="13"/>
      <c r="I432" s="13"/>
      <c r="J432" s="13"/>
      <c r="K432" s="13"/>
      <c r="M432" s="13"/>
    </row>
    <row r="433" spans="1:13">
      <c r="A433" s="13"/>
      <c r="B433" s="181">
        <v>2002</v>
      </c>
      <c r="C433" s="182">
        <v>3</v>
      </c>
      <c r="D433" s="183">
        <v>5</v>
      </c>
      <c r="E433" s="184">
        <v>0</v>
      </c>
      <c r="F433" s="185">
        <v>3.9</v>
      </c>
      <c r="G433" s="186">
        <v>1</v>
      </c>
      <c r="H433" s="13"/>
      <c r="I433" s="13"/>
      <c r="J433" s="13"/>
      <c r="K433" s="13"/>
      <c r="M433" s="13"/>
    </row>
    <row r="434" spans="1:13">
      <c r="A434" s="13"/>
      <c r="B434" s="181">
        <v>2002</v>
      </c>
      <c r="C434" s="182">
        <v>3</v>
      </c>
      <c r="D434" s="183">
        <v>6</v>
      </c>
      <c r="E434" s="184">
        <v>5</v>
      </c>
      <c r="F434" s="185">
        <v>5</v>
      </c>
      <c r="G434" s="186">
        <v>1</v>
      </c>
      <c r="H434" s="13"/>
      <c r="I434" s="13"/>
      <c r="J434" s="13"/>
      <c r="K434" s="13"/>
      <c r="M434" s="13"/>
    </row>
    <row r="435" spans="1:13">
      <c r="A435" s="13"/>
      <c r="B435" s="181">
        <v>2002</v>
      </c>
      <c r="C435" s="182">
        <v>3</v>
      </c>
      <c r="D435" s="183">
        <v>7</v>
      </c>
      <c r="E435" s="184">
        <v>0</v>
      </c>
      <c r="F435" s="185">
        <v>4.4000000000000004</v>
      </c>
      <c r="G435" s="186">
        <v>1</v>
      </c>
      <c r="H435" s="13"/>
      <c r="I435" s="13"/>
      <c r="J435" s="13"/>
      <c r="K435" s="13"/>
      <c r="M435" s="13"/>
    </row>
    <row r="436" spans="1:13">
      <c r="A436" s="13"/>
      <c r="B436" s="181">
        <v>2002</v>
      </c>
      <c r="C436" s="182">
        <v>3</v>
      </c>
      <c r="D436" s="183">
        <v>8</v>
      </c>
      <c r="E436" s="184">
        <v>0</v>
      </c>
      <c r="F436" s="185">
        <v>4.2</v>
      </c>
      <c r="G436" s="186">
        <v>1</v>
      </c>
      <c r="H436" s="13"/>
      <c r="I436" s="13"/>
      <c r="J436" s="13"/>
      <c r="K436" s="13"/>
      <c r="M436" s="13"/>
    </row>
    <row r="437" spans="1:13">
      <c r="A437" s="13"/>
      <c r="B437" s="181">
        <v>2002</v>
      </c>
      <c r="C437" s="182">
        <v>3</v>
      </c>
      <c r="D437" s="183">
        <v>9</v>
      </c>
      <c r="E437" s="184">
        <v>0</v>
      </c>
      <c r="F437" s="185">
        <v>4.5999999999999996</v>
      </c>
      <c r="G437" s="186">
        <v>1</v>
      </c>
      <c r="H437" s="13"/>
      <c r="I437" s="13"/>
      <c r="J437" s="13"/>
      <c r="K437" s="13"/>
      <c r="M437" s="13"/>
    </row>
    <row r="438" spans="1:13">
      <c r="A438" s="13"/>
      <c r="B438" s="181">
        <v>2002</v>
      </c>
      <c r="C438" s="182">
        <v>3</v>
      </c>
      <c r="D438" s="183">
        <v>10</v>
      </c>
      <c r="E438" s="184">
        <v>0</v>
      </c>
      <c r="F438" s="185">
        <v>3.7</v>
      </c>
      <c r="G438" s="186">
        <v>1</v>
      </c>
      <c r="H438" s="13"/>
      <c r="I438" s="13"/>
      <c r="J438" s="13"/>
      <c r="K438" s="13"/>
      <c r="M438" s="13"/>
    </row>
    <row r="439" spans="1:13">
      <c r="A439" s="13"/>
      <c r="B439" s="181">
        <v>2002</v>
      </c>
      <c r="C439" s="182">
        <v>3</v>
      </c>
      <c r="D439" s="183">
        <v>11</v>
      </c>
      <c r="E439" s="184">
        <v>0</v>
      </c>
      <c r="F439" s="185">
        <v>3.4</v>
      </c>
      <c r="G439" s="186">
        <v>1</v>
      </c>
      <c r="H439" s="13"/>
      <c r="I439" s="13"/>
      <c r="J439" s="13"/>
      <c r="K439" s="13"/>
      <c r="M439" s="13"/>
    </row>
    <row r="440" spans="1:13">
      <c r="A440" s="13"/>
      <c r="B440" s="181">
        <v>2002</v>
      </c>
      <c r="C440" s="182">
        <v>3</v>
      </c>
      <c r="D440" s="183">
        <v>12</v>
      </c>
      <c r="E440" s="184">
        <v>0</v>
      </c>
      <c r="F440" s="185">
        <v>4.7</v>
      </c>
      <c r="G440" s="186">
        <v>1</v>
      </c>
      <c r="H440" s="13"/>
      <c r="I440" s="13"/>
      <c r="J440" s="13"/>
      <c r="K440" s="13"/>
      <c r="M440" s="13"/>
    </row>
    <row r="441" spans="1:13">
      <c r="A441" s="13"/>
      <c r="B441" s="181">
        <v>2002</v>
      </c>
      <c r="C441" s="182">
        <v>3</v>
      </c>
      <c r="D441" s="183">
        <v>13</v>
      </c>
      <c r="E441" s="184">
        <v>5</v>
      </c>
      <c r="F441" s="185">
        <v>3.5</v>
      </c>
      <c r="G441" s="186">
        <v>1</v>
      </c>
      <c r="H441" s="13"/>
      <c r="I441" s="13"/>
      <c r="J441" s="13"/>
      <c r="K441" s="13"/>
      <c r="M441" s="13"/>
    </row>
    <row r="442" spans="1:13">
      <c r="A442" s="13"/>
      <c r="B442" s="181">
        <v>2002</v>
      </c>
      <c r="C442" s="182">
        <v>3</v>
      </c>
      <c r="D442" s="183">
        <v>14</v>
      </c>
      <c r="E442" s="184">
        <v>56</v>
      </c>
      <c r="F442" s="185">
        <v>4.4000000000000004</v>
      </c>
      <c r="G442" s="186">
        <v>1</v>
      </c>
      <c r="H442" s="13"/>
      <c r="I442" s="13"/>
      <c r="J442" s="13"/>
      <c r="K442" s="13"/>
      <c r="M442" s="13"/>
    </row>
    <row r="443" spans="1:13">
      <c r="A443" s="13"/>
      <c r="B443" s="181">
        <v>2002</v>
      </c>
      <c r="C443" s="182">
        <v>3</v>
      </c>
      <c r="D443" s="183">
        <v>15</v>
      </c>
      <c r="E443" s="184">
        <v>0.2</v>
      </c>
      <c r="F443" s="185">
        <v>2.6</v>
      </c>
      <c r="G443" s="186">
        <v>1</v>
      </c>
      <c r="H443" s="13"/>
      <c r="I443" s="13"/>
      <c r="J443" s="13"/>
      <c r="K443" s="13"/>
      <c r="M443" s="13"/>
    </row>
    <row r="444" spans="1:13">
      <c r="A444" s="13"/>
      <c r="B444" s="181">
        <v>2002</v>
      </c>
      <c r="C444" s="182">
        <v>3</v>
      </c>
      <c r="D444" s="183">
        <v>16</v>
      </c>
      <c r="E444" s="184">
        <v>0</v>
      </c>
      <c r="F444" s="185">
        <v>3.5</v>
      </c>
      <c r="G444" s="186">
        <v>1</v>
      </c>
      <c r="H444" s="13"/>
      <c r="I444" s="13"/>
      <c r="J444" s="13"/>
      <c r="K444" s="13"/>
      <c r="M444" s="13"/>
    </row>
    <row r="445" spans="1:13">
      <c r="A445" s="13"/>
      <c r="B445" s="181">
        <v>2002</v>
      </c>
      <c r="C445" s="182">
        <v>3</v>
      </c>
      <c r="D445" s="183">
        <v>17</v>
      </c>
      <c r="E445" s="184">
        <v>0.3</v>
      </c>
      <c r="F445" s="185">
        <v>2.4</v>
      </c>
      <c r="G445" s="186">
        <v>1</v>
      </c>
      <c r="H445" s="13"/>
      <c r="I445" s="13"/>
      <c r="J445" s="13"/>
      <c r="K445" s="13"/>
      <c r="M445" s="13"/>
    </row>
    <row r="446" spans="1:13">
      <c r="A446" s="13"/>
      <c r="B446" s="181">
        <v>2002</v>
      </c>
      <c r="C446" s="182">
        <v>3</v>
      </c>
      <c r="D446" s="183">
        <v>18</v>
      </c>
      <c r="E446" s="184">
        <v>6</v>
      </c>
      <c r="F446" s="185">
        <v>2.2000000000000002</v>
      </c>
      <c r="G446" s="186">
        <v>1</v>
      </c>
      <c r="H446" s="13"/>
      <c r="I446" s="13"/>
      <c r="J446" s="13"/>
      <c r="K446" s="13"/>
      <c r="M446" s="13"/>
    </row>
    <row r="447" spans="1:13">
      <c r="A447" s="13"/>
      <c r="B447" s="181">
        <v>2002</v>
      </c>
      <c r="C447" s="182">
        <v>3</v>
      </c>
      <c r="D447" s="183">
        <v>19</v>
      </c>
      <c r="E447" s="184">
        <v>0.6</v>
      </c>
      <c r="F447" s="185">
        <v>1.5</v>
      </c>
      <c r="G447" s="186">
        <v>1</v>
      </c>
      <c r="H447" s="13"/>
      <c r="I447" s="13"/>
      <c r="J447" s="13"/>
      <c r="K447" s="13"/>
      <c r="M447" s="13"/>
    </row>
    <row r="448" spans="1:13">
      <c r="A448" s="13"/>
      <c r="B448" s="181">
        <v>2002</v>
      </c>
      <c r="C448" s="182">
        <v>3</v>
      </c>
      <c r="D448" s="183">
        <v>20</v>
      </c>
      <c r="E448" s="184">
        <v>0</v>
      </c>
      <c r="F448" s="185">
        <v>2.5</v>
      </c>
      <c r="G448" s="186">
        <v>1</v>
      </c>
      <c r="H448" s="13"/>
      <c r="I448" s="13"/>
      <c r="J448" s="13"/>
      <c r="K448" s="13"/>
      <c r="M448" s="13"/>
    </row>
    <row r="449" spans="1:13">
      <c r="A449" s="13"/>
      <c r="B449" s="181">
        <v>2002</v>
      </c>
      <c r="C449" s="182">
        <v>3</v>
      </c>
      <c r="D449" s="183">
        <v>21</v>
      </c>
      <c r="E449" s="184">
        <v>0</v>
      </c>
      <c r="F449" s="185">
        <v>3.6</v>
      </c>
      <c r="G449" s="186">
        <v>1</v>
      </c>
      <c r="H449" s="13"/>
      <c r="I449" s="13"/>
      <c r="J449" s="13"/>
      <c r="K449" s="13"/>
      <c r="M449" s="13"/>
    </row>
    <row r="450" spans="1:13">
      <c r="A450" s="13"/>
      <c r="B450" s="181">
        <v>2002</v>
      </c>
      <c r="C450" s="182">
        <v>3</v>
      </c>
      <c r="D450" s="183">
        <v>22</v>
      </c>
      <c r="E450" s="184">
        <v>0</v>
      </c>
      <c r="F450" s="185">
        <v>3.9</v>
      </c>
      <c r="G450" s="186">
        <v>1</v>
      </c>
      <c r="H450" s="13"/>
      <c r="I450" s="13"/>
      <c r="J450" s="13"/>
      <c r="K450" s="13"/>
      <c r="M450" s="13"/>
    </row>
    <row r="451" spans="1:13">
      <c r="A451" s="13"/>
      <c r="B451" s="181">
        <v>2002</v>
      </c>
      <c r="C451" s="182">
        <v>3</v>
      </c>
      <c r="D451" s="183">
        <v>23</v>
      </c>
      <c r="E451" s="184">
        <v>0</v>
      </c>
      <c r="F451" s="185">
        <v>3.4</v>
      </c>
      <c r="G451" s="186">
        <v>1</v>
      </c>
      <c r="H451" s="13"/>
      <c r="I451" s="13"/>
      <c r="J451" s="13"/>
      <c r="K451" s="13"/>
      <c r="M451" s="13"/>
    </row>
    <row r="452" spans="1:13">
      <c r="A452" s="13"/>
      <c r="B452" s="181">
        <v>2002</v>
      </c>
      <c r="C452" s="182">
        <v>3</v>
      </c>
      <c r="D452" s="183">
        <v>24</v>
      </c>
      <c r="E452" s="184">
        <v>0</v>
      </c>
      <c r="F452" s="185">
        <v>4.7</v>
      </c>
      <c r="G452" s="186">
        <v>1</v>
      </c>
      <c r="H452" s="13"/>
      <c r="I452" s="13"/>
      <c r="J452" s="13"/>
      <c r="K452" s="13"/>
      <c r="M452" s="13"/>
    </row>
    <row r="453" spans="1:13">
      <c r="A453" s="13"/>
      <c r="B453" s="181">
        <v>2002</v>
      </c>
      <c r="C453" s="182">
        <v>3</v>
      </c>
      <c r="D453" s="183">
        <v>25</v>
      </c>
      <c r="E453" s="184">
        <v>0</v>
      </c>
      <c r="F453" s="185">
        <v>3.5</v>
      </c>
      <c r="G453" s="186">
        <v>1</v>
      </c>
      <c r="H453" s="13"/>
      <c r="I453" s="13"/>
      <c r="J453" s="13"/>
      <c r="K453" s="13"/>
      <c r="M453" s="13"/>
    </row>
    <row r="454" spans="1:13">
      <c r="A454" s="13"/>
      <c r="B454" s="181">
        <v>2002</v>
      </c>
      <c r="C454" s="182">
        <v>3</v>
      </c>
      <c r="D454" s="183">
        <v>26</v>
      </c>
      <c r="E454" s="184">
        <v>8</v>
      </c>
      <c r="F454" s="185">
        <v>1.4</v>
      </c>
      <c r="G454" s="186">
        <v>1</v>
      </c>
      <c r="H454" s="13"/>
      <c r="I454" s="13"/>
      <c r="J454" s="13"/>
      <c r="K454" s="13"/>
      <c r="M454" s="13"/>
    </row>
    <row r="455" spans="1:13">
      <c r="A455" s="13"/>
      <c r="B455" s="181">
        <v>2002</v>
      </c>
      <c r="C455" s="182">
        <v>3</v>
      </c>
      <c r="D455" s="183">
        <v>27</v>
      </c>
      <c r="E455" s="184">
        <v>0</v>
      </c>
      <c r="F455" s="185">
        <v>2.6</v>
      </c>
      <c r="G455" s="186">
        <v>1</v>
      </c>
      <c r="H455" s="13"/>
      <c r="I455" s="13"/>
      <c r="J455" s="13"/>
      <c r="K455" s="13"/>
      <c r="M455" s="13"/>
    </row>
    <row r="456" spans="1:13">
      <c r="A456" s="13"/>
      <c r="B456" s="181">
        <v>2002</v>
      </c>
      <c r="C456" s="182">
        <v>3</v>
      </c>
      <c r="D456" s="183">
        <v>28</v>
      </c>
      <c r="E456" s="184">
        <v>0.9</v>
      </c>
      <c r="F456" s="185">
        <v>2</v>
      </c>
      <c r="G456" s="186">
        <v>1</v>
      </c>
      <c r="H456" s="13"/>
      <c r="I456" s="13"/>
      <c r="J456" s="13"/>
      <c r="K456" s="13"/>
      <c r="M456" s="13"/>
    </row>
    <row r="457" spans="1:13">
      <c r="A457" s="13"/>
      <c r="B457" s="181">
        <v>2002</v>
      </c>
      <c r="C457" s="182">
        <v>3</v>
      </c>
      <c r="D457" s="183">
        <v>29</v>
      </c>
      <c r="E457" s="184">
        <v>0.4</v>
      </c>
      <c r="F457" s="185">
        <v>1.4</v>
      </c>
      <c r="G457" s="186">
        <v>1</v>
      </c>
      <c r="H457" s="13"/>
      <c r="I457" s="13"/>
      <c r="J457" s="13"/>
      <c r="K457" s="13"/>
      <c r="M457" s="13"/>
    </row>
    <row r="458" spans="1:13">
      <c r="A458" s="13"/>
      <c r="B458" s="181">
        <v>2002</v>
      </c>
      <c r="C458" s="182">
        <v>3</v>
      </c>
      <c r="D458" s="183">
        <v>30</v>
      </c>
      <c r="E458" s="184">
        <v>6</v>
      </c>
      <c r="F458" s="185">
        <v>2.2000000000000002</v>
      </c>
      <c r="G458" s="186">
        <v>1</v>
      </c>
      <c r="H458" s="13"/>
      <c r="I458" s="13"/>
      <c r="J458" s="13"/>
      <c r="K458" s="13"/>
      <c r="M458" s="13"/>
    </row>
    <row r="459" spans="1:13">
      <c r="A459" s="13"/>
      <c r="B459" s="181">
        <v>2002</v>
      </c>
      <c r="C459" s="182">
        <v>3</v>
      </c>
      <c r="D459" s="183">
        <v>31</v>
      </c>
      <c r="E459" s="184">
        <v>0</v>
      </c>
      <c r="F459" s="185">
        <v>2.2999999999999998</v>
      </c>
      <c r="G459" s="186">
        <v>1</v>
      </c>
      <c r="H459" s="13"/>
      <c r="I459" s="13"/>
      <c r="J459" s="13"/>
      <c r="K459" s="13"/>
      <c r="M459" s="13"/>
    </row>
    <row r="460" spans="1:13">
      <c r="A460" s="13"/>
      <c r="B460" s="181">
        <v>2002</v>
      </c>
      <c r="C460" s="182">
        <v>4</v>
      </c>
      <c r="D460" s="183">
        <v>1</v>
      </c>
      <c r="E460" s="184">
        <v>0</v>
      </c>
      <c r="F460" s="185">
        <v>2.1</v>
      </c>
      <c r="G460" s="186">
        <v>1</v>
      </c>
      <c r="H460" s="13"/>
      <c r="I460" s="13"/>
      <c r="J460" s="13"/>
      <c r="K460" s="13"/>
      <c r="M460" s="13"/>
    </row>
    <row r="461" spans="1:13">
      <c r="A461" s="13"/>
      <c r="B461" s="181">
        <v>2002</v>
      </c>
      <c r="C461" s="182">
        <v>4</v>
      </c>
      <c r="D461" s="183">
        <v>2</v>
      </c>
      <c r="E461" s="184">
        <v>0</v>
      </c>
      <c r="F461" s="185">
        <v>3.7</v>
      </c>
      <c r="G461" s="186">
        <v>1</v>
      </c>
      <c r="H461" s="13"/>
      <c r="I461" s="13"/>
      <c r="J461" s="13"/>
      <c r="K461" s="13"/>
      <c r="M461" s="13"/>
    </row>
    <row r="462" spans="1:13">
      <c r="A462" s="13"/>
      <c r="B462" s="181">
        <v>2002</v>
      </c>
      <c r="C462" s="182">
        <v>4</v>
      </c>
      <c r="D462" s="183">
        <v>3</v>
      </c>
      <c r="E462" s="184">
        <v>0</v>
      </c>
      <c r="F462" s="185">
        <v>3.8</v>
      </c>
      <c r="G462" s="186">
        <v>1</v>
      </c>
      <c r="H462" s="13"/>
      <c r="I462" s="13"/>
      <c r="J462" s="13"/>
      <c r="K462" s="13"/>
      <c r="M462" s="13"/>
    </row>
    <row r="463" spans="1:13">
      <c r="A463" s="13"/>
      <c r="B463" s="181">
        <v>2002</v>
      </c>
      <c r="C463" s="182">
        <v>4</v>
      </c>
      <c r="D463" s="183">
        <v>4</v>
      </c>
      <c r="E463" s="184">
        <v>0</v>
      </c>
      <c r="F463" s="185">
        <v>3.6</v>
      </c>
      <c r="G463" s="186">
        <v>1</v>
      </c>
      <c r="H463" s="13"/>
      <c r="I463" s="13"/>
      <c r="J463" s="13"/>
      <c r="K463" s="13"/>
      <c r="M463" s="13"/>
    </row>
    <row r="464" spans="1:13">
      <c r="A464" s="13"/>
      <c r="B464" s="181">
        <v>2002</v>
      </c>
      <c r="C464" s="182">
        <v>4</v>
      </c>
      <c r="D464" s="183">
        <v>5</v>
      </c>
      <c r="E464" s="184">
        <v>0</v>
      </c>
      <c r="F464" s="185">
        <v>4.3</v>
      </c>
      <c r="G464" s="186">
        <v>1</v>
      </c>
      <c r="H464" s="13"/>
      <c r="I464" s="13"/>
      <c r="J464" s="13"/>
      <c r="K464" s="13"/>
      <c r="M464" s="13"/>
    </row>
    <row r="465" spans="1:13">
      <c r="A465" s="13"/>
      <c r="B465" s="181">
        <v>2002</v>
      </c>
      <c r="C465" s="182">
        <v>4</v>
      </c>
      <c r="D465" s="183">
        <v>6</v>
      </c>
      <c r="E465" s="184">
        <v>7</v>
      </c>
      <c r="F465" s="185">
        <v>3.2</v>
      </c>
      <c r="G465" s="186">
        <v>1</v>
      </c>
      <c r="H465" s="13"/>
      <c r="I465" s="13"/>
      <c r="J465" s="13"/>
      <c r="K465" s="13"/>
      <c r="M465" s="13"/>
    </row>
    <row r="466" spans="1:13">
      <c r="A466" s="13"/>
      <c r="B466" s="181">
        <v>2002</v>
      </c>
      <c r="C466" s="182">
        <v>4</v>
      </c>
      <c r="D466" s="183">
        <v>7</v>
      </c>
      <c r="E466" s="184">
        <v>32</v>
      </c>
      <c r="F466" s="185">
        <v>2.6</v>
      </c>
      <c r="G466" s="186">
        <v>1</v>
      </c>
      <c r="H466" s="13"/>
      <c r="I466" s="13"/>
      <c r="J466" s="13"/>
      <c r="K466" s="13"/>
      <c r="M466" s="13"/>
    </row>
    <row r="467" spans="1:13">
      <c r="A467" s="13"/>
      <c r="B467" s="181">
        <v>2002</v>
      </c>
      <c r="C467" s="182">
        <v>4</v>
      </c>
      <c r="D467" s="183">
        <v>8</v>
      </c>
      <c r="E467" s="184">
        <v>0</v>
      </c>
      <c r="F467" s="185">
        <v>1.1000000000000001</v>
      </c>
      <c r="G467" s="186">
        <v>1</v>
      </c>
      <c r="H467" s="13"/>
      <c r="I467" s="13"/>
      <c r="J467" s="13"/>
      <c r="K467" s="13"/>
      <c r="M467" s="13"/>
    </row>
    <row r="468" spans="1:13">
      <c r="A468" s="13"/>
      <c r="B468" s="181">
        <v>2002</v>
      </c>
      <c r="C468" s="182">
        <v>4</v>
      </c>
      <c r="D468" s="183">
        <v>9</v>
      </c>
      <c r="E468" s="184">
        <v>0</v>
      </c>
      <c r="F468" s="185">
        <v>1.4</v>
      </c>
      <c r="G468" s="186">
        <v>1</v>
      </c>
      <c r="H468" s="13"/>
      <c r="I468" s="13"/>
      <c r="J468" s="13"/>
      <c r="K468" s="13"/>
      <c r="M468" s="13"/>
    </row>
    <row r="469" spans="1:13">
      <c r="A469" s="13"/>
      <c r="B469" s="181">
        <v>2002</v>
      </c>
      <c r="C469" s="182">
        <v>4</v>
      </c>
      <c r="D469" s="183">
        <v>10</v>
      </c>
      <c r="E469" s="184">
        <v>10.5</v>
      </c>
      <c r="F469" s="185">
        <v>1.8</v>
      </c>
      <c r="G469" s="186">
        <v>1</v>
      </c>
      <c r="H469" s="13"/>
      <c r="I469" s="13"/>
      <c r="J469" s="13"/>
      <c r="K469" s="13"/>
      <c r="M469" s="13"/>
    </row>
    <row r="470" spans="1:13">
      <c r="A470" s="13"/>
      <c r="B470" s="181">
        <v>2002</v>
      </c>
      <c r="C470" s="182">
        <v>4</v>
      </c>
      <c r="D470" s="183">
        <v>11</v>
      </c>
      <c r="E470" s="184">
        <v>7</v>
      </c>
      <c r="F470" s="185">
        <v>1.2</v>
      </c>
      <c r="G470" s="186">
        <v>1</v>
      </c>
      <c r="H470" s="13"/>
      <c r="I470" s="13"/>
      <c r="J470" s="13"/>
      <c r="K470" s="13"/>
      <c r="M470" s="13"/>
    </row>
    <row r="471" spans="1:13">
      <c r="A471" s="13"/>
      <c r="B471" s="181">
        <v>2002</v>
      </c>
      <c r="C471" s="182">
        <v>4</v>
      </c>
      <c r="D471" s="183">
        <v>12</v>
      </c>
      <c r="E471" s="184">
        <v>0.4</v>
      </c>
      <c r="F471" s="185">
        <v>1.3</v>
      </c>
      <c r="G471" s="186">
        <v>1</v>
      </c>
      <c r="H471" s="13"/>
      <c r="I471" s="13"/>
      <c r="J471" s="13"/>
      <c r="K471" s="13"/>
      <c r="M471" s="13"/>
    </row>
    <row r="472" spans="1:13">
      <c r="A472" s="13"/>
      <c r="B472" s="181">
        <v>2002</v>
      </c>
      <c r="C472" s="182">
        <v>4</v>
      </c>
      <c r="D472" s="183">
        <v>13</v>
      </c>
      <c r="E472" s="184">
        <v>0</v>
      </c>
      <c r="F472" s="185">
        <v>1.2</v>
      </c>
      <c r="G472" s="186">
        <v>1</v>
      </c>
      <c r="H472" s="13"/>
      <c r="I472" s="13"/>
      <c r="J472" s="13"/>
      <c r="K472" s="13"/>
      <c r="M472" s="13"/>
    </row>
    <row r="473" spans="1:13">
      <c r="A473" s="13"/>
      <c r="B473" s="181">
        <v>2002</v>
      </c>
      <c r="C473" s="182">
        <v>4</v>
      </c>
      <c r="D473" s="183">
        <v>14</v>
      </c>
      <c r="E473" s="184">
        <v>0</v>
      </c>
      <c r="F473" s="185">
        <v>2.1</v>
      </c>
      <c r="G473" s="186">
        <v>1</v>
      </c>
      <c r="H473" s="13"/>
      <c r="I473" s="13"/>
      <c r="J473" s="13"/>
      <c r="K473" s="13"/>
      <c r="M473" s="13"/>
    </row>
    <row r="474" spans="1:13">
      <c r="A474" s="13"/>
      <c r="B474" s="181">
        <v>2002</v>
      </c>
      <c r="C474" s="182">
        <v>4</v>
      </c>
      <c r="D474" s="183">
        <v>15</v>
      </c>
      <c r="E474" s="184">
        <v>0</v>
      </c>
      <c r="F474" s="185">
        <v>2.2999999999999998</v>
      </c>
      <c r="G474" s="186">
        <v>1</v>
      </c>
      <c r="H474" s="13"/>
      <c r="I474" s="13"/>
      <c r="J474" s="13"/>
      <c r="K474" s="13"/>
      <c r="M474" s="13"/>
    </row>
    <row r="475" spans="1:13">
      <c r="A475" s="13"/>
      <c r="B475" s="181">
        <v>2002</v>
      </c>
      <c r="C475" s="182">
        <v>4</v>
      </c>
      <c r="D475" s="183">
        <v>16</v>
      </c>
      <c r="E475" s="184">
        <v>7</v>
      </c>
      <c r="F475" s="185">
        <v>1</v>
      </c>
      <c r="G475" s="186">
        <v>1</v>
      </c>
      <c r="H475" s="13"/>
      <c r="I475" s="13"/>
      <c r="J475" s="13"/>
      <c r="K475" s="13"/>
      <c r="M475" s="13"/>
    </row>
    <row r="476" spans="1:13">
      <c r="A476" s="13"/>
      <c r="B476" s="181">
        <v>2002</v>
      </c>
      <c r="C476" s="182">
        <v>4</v>
      </c>
      <c r="D476" s="183">
        <v>17</v>
      </c>
      <c r="E476" s="184">
        <v>0</v>
      </c>
      <c r="F476" s="185">
        <v>3.1</v>
      </c>
      <c r="G476" s="186">
        <v>1</v>
      </c>
      <c r="H476" s="13"/>
      <c r="I476" s="13"/>
      <c r="J476" s="13"/>
      <c r="K476" s="13"/>
      <c r="M476" s="13"/>
    </row>
    <row r="477" spans="1:13">
      <c r="A477" s="13"/>
      <c r="B477" s="181">
        <v>2002</v>
      </c>
      <c r="C477" s="182">
        <v>4</v>
      </c>
      <c r="D477" s="183">
        <v>18</v>
      </c>
      <c r="E477" s="184">
        <v>3</v>
      </c>
      <c r="F477" s="185">
        <v>2.2999999999999998</v>
      </c>
      <c r="G477" s="186">
        <v>1</v>
      </c>
      <c r="H477" s="13"/>
      <c r="I477" s="13"/>
      <c r="J477" s="13"/>
      <c r="K477" s="13"/>
      <c r="M477" s="13"/>
    </row>
    <row r="478" spans="1:13">
      <c r="A478" s="13"/>
      <c r="B478" s="181">
        <v>2002</v>
      </c>
      <c r="C478" s="182">
        <v>4</v>
      </c>
      <c r="D478" s="183">
        <v>19</v>
      </c>
      <c r="E478" s="184">
        <v>24</v>
      </c>
      <c r="F478" s="185">
        <v>1</v>
      </c>
      <c r="G478" s="186">
        <v>1</v>
      </c>
      <c r="H478" s="13"/>
      <c r="I478" s="13"/>
      <c r="J478" s="13"/>
      <c r="K478" s="13"/>
      <c r="M478" s="13"/>
    </row>
    <row r="479" spans="1:13">
      <c r="A479" s="13"/>
      <c r="B479" s="181">
        <v>2002</v>
      </c>
      <c r="C479" s="182">
        <v>4</v>
      </c>
      <c r="D479" s="183">
        <v>20</v>
      </c>
      <c r="E479" s="184">
        <v>0</v>
      </c>
      <c r="F479" s="185">
        <v>1.9</v>
      </c>
      <c r="G479" s="186">
        <v>1</v>
      </c>
      <c r="H479" s="13"/>
      <c r="I479" s="13"/>
      <c r="J479" s="13"/>
      <c r="K479" s="13"/>
      <c r="M479" s="13"/>
    </row>
    <row r="480" spans="1:13">
      <c r="A480" s="13"/>
      <c r="B480" s="181">
        <v>2002</v>
      </c>
      <c r="C480" s="182">
        <v>4</v>
      </c>
      <c r="D480" s="183">
        <v>21</v>
      </c>
      <c r="E480" s="184">
        <v>0</v>
      </c>
      <c r="F480" s="185">
        <v>2.1</v>
      </c>
      <c r="G480" s="186">
        <v>1</v>
      </c>
      <c r="H480" s="13"/>
      <c r="I480" s="13"/>
      <c r="J480" s="13"/>
      <c r="K480" s="13"/>
      <c r="M480" s="13"/>
    </row>
    <row r="481" spans="1:13">
      <c r="A481" s="13"/>
      <c r="B481" s="181">
        <v>2002</v>
      </c>
      <c r="C481" s="182">
        <v>4</v>
      </c>
      <c r="D481" s="183">
        <v>22</v>
      </c>
      <c r="E481" s="184">
        <v>2</v>
      </c>
      <c r="F481" s="185">
        <v>1.9</v>
      </c>
      <c r="G481" s="186">
        <v>1</v>
      </c>
      <c r="H481" s="13"/>
      <c r="I481" s="13"/>
      <c r="J481" s="13"/>
      <c r="K481" s="13"/>
      <c r="M481" s="13"/>
    </row>
    <row r="482" spans="1:13">
      <c r="A482" s="13"/>
      <c r="B482" s="181">
        <v>2002</v>
      </c>
      <c r="C482" s="182">
        <v>4</v>
      </c>
      <c r="D482" s="183">
        <v>23</v>
      </c>
      <c r="E482" s="184">
        <v>0</v>
      </c>
      <c r="F482" s="185">
        <v>2</v>
      </c>
      <c r="G482" s="186">
        <v>1</v>
      </c>
      <c r="H482" s="13"/>
      <c r="I482" s="13"/>
      <c r="J482" s="13"/>
      <c r="K482" s="13"/>
      <c r="M482" s="13"/>
    </row>
    <row r="483" spans="1:13">
      <c r="A483" s="13"/>
      <c r="B483" s="181">
        <v>2002</v>
      </c>
      <c r="C483" s="182">
        <v>4</v>
      </c>
      <c r="D483" s="183">
        <v>24</v>
      </c>
      <c r="E483" s="184">
        <v>0</v>
      </c>
      <c r="F483" s="185">
        <v>1.9</v>
      </c>
      <c r="G483" s="186">
        <v>1</v>
      </c>
      <c r="H483" s="13"/>
      <c r="I483" s="13"/>
      <c r="J483" s="13"/>
      <c r="K483" s="13"/>
      <c r="M483" s="13"/>
    </row>
    <row r="484" spans="1:13">
      <c r="A484" s="13"/>
      <c r="B484" s="181">
        <v>2002</v>
      </c>
      <c r="C484" s="182">
        <v>4</v>
      </c>
      <c r="D484" s="183">
        <v>25</v>
      </c>
      <c r="E484" s="184">
        <v>3</v>
      </c>
      <c r="F484" s="185">
        <v>3</v>
      </c>
      <c r="G484" s="186">
        <v>1</v>
      </c>
      <c r="H484" s="13"/>
      <c r="I484" s="13"/>
      <c r="J484" s="13"/>
      <c r="K484" s="13"/>
      <c r="M484" s="13"/>
    </row>
    <row r="485" spans="1:13">
      <c r="A485" s="13"/>
      <c r="B485" s="181">
        <v>2002</v>
      </c>
      <c r="C485" s="182">
        <v>4</v>
      </c>
      <c r="D485" s="183">
        <v>26</v>
      </c>
      <c r="E485" s="184">
        <v>0</v>
      </c>
      <c r="F485" s="185">
        <v>2.4</v>
      </c>
      <c r="G485" s="186">
        <v>1</v>
      </c>
      <c r="H485" s="13"/>
      <c r="I485" s="13"/>
      <c r="J485" s="13"/>
      <c r="K485" s="13"/>
      <c r="M485" s="13"/>
    </row>
    <row r="486" spans="1:13">
      <c r="A486" s="13"/>
      <c r="B486" s="181">
        <v>2002</v>
      </c>
      <c r="C486" s="182">
        <v>4</v>
      </c>
      <c r="D486" s="183">
        <v>27</v>
      </c>
      <c r="E486" s="184">
        <v>0</v>
      </c>
      <c r="F486" s="185">
        <v>3.6</v>
      </c>
      <c r="G486" s="186">
        <v>1</v>
      </c>
      <c r="H486" s="13"/>
      <c r="I486" s="13"/>
      <c r="J486" s="13"/>
      <c r="K486" s="13"/>
      <c r="M486" s="13"/>
    </row>
    <row r="487" spans="1:13">
      <c r="A487" s="13"/>
      <c r="B487" s="181">
        <v>2002</v>
      </c>
      <c r="C487" s="182">
        <v>4</v>
      </c>
      <c r="D487" s="183">
        <v>28</v>
      </c>
      <c r="E487" s="184">
        <v>0</v>
      </c>
      <c r="F487" s="185">
        <v>3.2</v>
      </c>
      <c r="G487" s="186">
        <v>1</v>
      </c>
      <c r="H487" s="13"/>
      <c r="I487" s="13"/>
      <c r="J487" s="13"/>
      <c r="K487" s="13"/>
      <c r="M487" s="13"/>
    </row>
    <row r="488" spans="1:13">
      <c r="A488" s="13"/>
      <c r="B488" s="181">
        <v>2002</v>
      </c>
      <c r="C488" s="182">
        <v>4</v>
      </c>
      <c r="D488" s="183">
        <v>29</v>
      </c>
      <c r="E488" s="184">
        <v>0</v>
      </c>
      <c r="F488" s="185">
        <v>1.6</v>
      </c>
      <c r="G488" s="186">
        <v>1</v>
      </c>
      <c r="H488" s="13"/>
      <c r="I488" s="13"/>
      <c r="J488" s="13"/>
      <c r="K488" s="13"/>
      <c r="M488" s="13"/>
    </row>
    <row r="489" spans="1:13">
      <c r="A489" s="13"/>
      <c r="B489" s="181">
        <v>2002</v>
      </c>
      <c r="C489" s="182">
        <v>4</v>
      </c>
      <c r="D489" s="183">
        <v>30</v>
      </c>
      <c r="E489" s="184">
        <v>0</v>
      </c>
      <c r="F489" s="185">
        <v>2.9</v>
      </c>
      <c r="G489" s="186">
        <v>1</v>
      </c>
      <c r="H489" s="13"/>
      <c r="I489" s="13"/>
      <c r="J489" s="13"/>
      <c r="K489" s="13"/>
      <c r="M489" s="13"/>
    </row>
    <row r="490" spans="1:13">
      <c r="A490" s="13"/>
      <c r="B490" s="181">
        <v>2002</v>
      </c>
      <c r="C490" s="182">
        <v>5</v>
      </c>
      <c r="D490" s="183">
        <v>1</v>
      </c>
      <c r="E490" s="184">
        <v>0</v>
      </c>
      <c r="F490" s="185">
        <v>2.6</v>
      </c>
      <c r="G490" s="186">
        <v>1</v>
      </c>
      <c r="H490" s="13"/>
      <c r="I490" s="13"/>
      <c r="J490" s="13"/>
      <c r="K490" s="13"/>
      <c r="M490" s="13"/>
    </row>
    <row r="491" spans="1:13">
      <c r="A491" s="13"/>
      <c r="B491" s="181">
        <v>2002</v>
      </c>
      <c r="C491" s="182">
        <v>5</v>
      </c>
      <c r="D491" s="183">
        <v>2</v>
      </c>
      <c r="E491" s="184">
        <v>0</v>
      </c>
      <c r="F491" s="185">
        <v>3.4</v>
      </c>
      <c r="G491" s="186">
        <v>1</v>
      </c>
      <c r="H491" s="13"/>
      <c r="I491" s="13"/>
      <c r="J491" s="13"/>
      <c r="K491" s="13"/>
      <c r="M491" s="13"/>
    </row>
    <row r="492" spans="1:13">
      <c r="A492" s="13"/>
      <c r="B492" s="181">
        <v>2002</v>
      </c>
      <c r="C492" s="182">
        <v>5</v>
      </c>
      <c r="D492" s="183">
        <v>3</v>
      </c>
      <c r="E492" s="184">
        <v>0</v>
      </c>
      <c r="F492" s="185">
        <v>3.2</v>
      </c>
      <c r="G492" s="186">
        <v>1</v>
      </c>
      <c r="H492" s="13"/>
      <c r="I492" s="13"/>
      <c r="J492" s="13"/>
      <c r="K492" s="13"/>
      <c r="M492" s="13"/>
    </row>
    <row r="493" spans="1:13">
      <c r="A493" s="13"/>
      <c r="B493" s="181">
        <v>2002</v>
      </c>
      <c r="C493" s="182">
        <v>5</v>
      </c>
      <c r="D493" s="183">
        <v>4</v>
      </c>
      <c r="E493" s="184">
        <v>0</v>
      </c>
      <c r="F493" s="185">
        <v>1.3</v>
      </c>
      <c r="G493" s="186">
        <v>1</v>
      </c>
      <c r="H493" s="13"/>
      <c r="I493" s="13"/>
      <c r="J493" s="13"/>
      <c r="K493" s="13"/>
      <c r="M493" s="13"/>
    </row>
    <row r="494" spans="1:13">
      <c r="A494" s="13"/>
      <c r="B494" s="181">
        <v>2002</v>
      </c>
      <c r="C494" s="182">
        <v>5</v>
      </c>
      <c r="D494" s="183">
        <v>5</v>
      </c>
      <c r="E494" s="184">
        <v>0</v>
      </c>
      <c r="F494" s="185">
        <v>2</v>
      </c>
      <c r="G494" s="186">
        <v>1</v>
      </c>
      <c r="H494" s="13"/>
      <c r="I494" s="13"/>
      <c r="J494" s="13"/>
      <c r="K494" s="13"/>
      <c r="M494" s="13"/>
    </row>
    <row r="495" spans="1:13">
      <c r="A495" s="13"/>
      <c r="B495" s="181">
        <v>2002</v>
      </c>
      <c r="C495" s="182">
        <v>5</v>
      </c>
      <c r="D495" s="183">
        <v>6</v>
      </c>
      <c r="E495" s="184">
        <v>0</v>
      </c>
      <c r="F495" s="185">
        <v>2.8</v>
      </c>
      <c r="G495" s="186">
        <v>1</v>
      </c>
      <c r="H495" s="13"/>
      <c r="I495" s="13"/>
      <c r="J495" s="13"/>
      <c r="K495" s="13"/>
      <c r="M495" s="13"/>
    </row>
    <row r="496" spans="1:13">
      <c r="A496" s="13"/>
      <c r="B496" s="181">
        <v>2002</v>
      </c>
      <c r="C496" s="182">
        <v>5</v>
      </c>
      <c r="D496" s="183">
        <v>7</v>
      </c>
      <c r="E496" s="184">
        <v>0</v>
      </c>
      <c r="F496" s="185">
        <v>3.1</v>
      </c>
      <c r="G496" s="186">
        <v>1</v>
      </c>
      <c r="H496" s="13"/>
      <c r="I496" s="13"/>
      <c r="J496" s="13"/>
      <c r="K496" s="13"/>
      <c r="M496" s="13"/>
    </row>
    <row r="497" spans="1:13">
      <c r="A497" s="13"/>
      <c r="B497" s="181">
        <v>2002</v>
      </c>
      <c r="C497" s="182">
        <v>5</v>
      </c>
      <c r="D497" s="183">
        <v>8</v>
      </c>
      <c r="E497" s="184">
        <v>0</v>
      </c>
      <c r="F497" s="185">
        <v>1.4</v>
      </c>
      <c r="G497" s="186">
        <v>1</v>
      </c>
      <c r="H497" s="13"/>
      <c r="I497" s="13"/>
      <c r="J497" s="13"/>
      <c r="K497" s="13"/>
      <c r="M497" s="13"/>
    </row>
    <row r="498" spans="1:13">
      <c r="A498" s="13"/>
      <c r="B498" s="181">
        <v>2002</v>
      </c>
      <c r="C498" s="182">
        <v>5</v>
      </c>
      <c r="D498" s="183">
        <v>9</v>
      </c>
      <c r="E498" s="184">
        <v>0</v>
      </c>
      <c r="F498" s="185">
        <v>1.1000000000000001</v>
      </c>
      <c r="G498" s="186">
        <v>1</v>
      </c>
      <c r="H498" s="13"/>
      <c r="I498" s="13"/>
      <c r="J498" s="13"/>
      <c r="K498" s="13"/>
      <c r="M498" s="13"/>
    </row>
    <row r="499" spans="1:13">
      <c r="A499" s="13"/>
      <c r="B499" s="181">
        <v>2002</v>
      </c>
      <c r="C499" s="182">
        <v>5</v>
      </c>
      <c r="D499" s="183">
        <v>10</v>
      </c>
      <c r="E499" s="184">
        <v>0</v>
      </c>
      <c r="F499" s="185">
        <v>1.6</v>
      </c>
      <c r="G499" s="186">
        <v>1</v>
      </c>
      <c r="H499" s="13"/>
      <c r="I499" s="13"/>
      <c r="J499" s="13"/>
      <c r="K499" s="13"/>
      <c r="M499" s="13"/>
    </row>
    <row r="500" spans="1:13">
      <c r="A500" s="13"/>
      <c r="B500" s="181">
        <v>2002</v>
      </c>
      <c r="C500" s="182">
        <v>5</v>
      </c>
      <c r="D500" s="183">
        <v>11</v>
      </c>
      <c r="E500" s="184">
        <v>0</v>
      </c>
      <c r="F500" s="185">
        <v>2.4</v>
      </c>
      <c r="G500" s="186">
        <v>1</v>
      </c>
      <c r="H500" s="13"/>
      <c r="I500" s="13"/>
      <c r="J500" s="13"/>
      <c r="K500" s="13"/>
      <c r="M500" s="13"/>
    </row>
    <row r="501" spans="1:13">
      <c r="A501" s="13"/>
      <c r="B501" s="181">
        <v>2002</v>
      </c>
      <c r="C501" s="182">
        <v>5</v>
      </c>
      <c r="D501" s="183">
        <v>12</v>
      </c>
      <c r="E501" s="184">
        <v>0</v>
      </c>
      <c r="F501" s="185">
        <v>2.2999999999999998</v>
      </c>
      <c r="G501" s="186">
        <v>1</v>
      </c>
      <c r="H501" s="13"/>
      <c r="I501" s="13"/>
      <c r="J501" s="13"/>
      <c r="K501" s="13"/>
      <c r="M501" s="13"/>
    </row>
    <row r="502" spans="1:13">
      <c r="A502" s="13"/>
      <c r="B502" s="181">
        <v>2002</v>
      </c>
      <c r="C502" s="182">
        <v>5</v>
      </c>
      <c r="D502" s="183">
        <v>13</v>
      </c>
      <c r="E502" s="184">
        <v>21</v>
      </c>
      <c r="F502" s="185">
        <v>0.6</v>
      </c>
      <c r="G502" s="186">
        <v>1</v>
      </c>
      <c r="H502" s="13"/>
      <c r="I502" s="13"/>
      <c r="J502" s="13"/>
      <c r="K502" s="13"/>
      <c r="M502" s="13"/>
    </row>
    <row r="503" spans="1:13">
      <c r="A503" s="13"/>
      <c r="B503" s="181">
        <v>2002</v>
      </c>
      <c r="C503" s="182">
        <v>5</v>
      </c>
      <c r="D503" s="183">
        <v>14</v>
      </c>
      <c r="E503" s="184">
        <v>6</v>
      </c>
      <c r="F503" s="185">
        <v>0.5</v>
      </c>
      <c r="G503" s="186">
        <v>1</v>
      </c>
      <c r="H503" s="13"/>
      <c r="I503" s="13"/>
      <c r="J503" s="13"/>
      <c r="K503" s="13"/>
      <c r="M503" s="13"/>
    </row>
    <row r="504" spans="1:13">
      <c r="A504" s="13"/>
      <c r="B504" s="181">
        <v>2002</v>
      </c>
      <c r="C504" s="182">
        <v>5</v>
      </c>
      <c r="D504" s="183">
        <v>15</v>
      </c>
      <c r="E504" s="184">
        <v>0.6</v>
      </c>
      <c r="F504" s="185">
        <v>0.9</v>
      </c>
      <c r="G504" s="186">
        <v>1</v>
      </c>
      <c r="H504" s="13"/>
      <c r="I504" s="13"/>
      <c r="J504" s="13"/>
      <c r="K504" s="13"/>
      <c r="M504" s="13"/>
    </row>
    <row r="505" spans="1:13">
      <c r="A505" s="13"/>
      <c r="B505" s="181">
        <v>2002</v>
      </c>
      <c r="C505" s="182">
        <v>5</v>
      </c>
      <c r="D505" s="183">
        <v>16</v>
      </c>
      <c r="E505" s="184">
        <v>0</v>
      </c>
      <c r="F505" s="185">
        <v>0.8</v>
      </c>
      <c r="G505" s="186">
        <v>1</v>
      </c>
      <c r="H505" s="13"/>
      <c r="I505" s="13"/>
      <c r="J505" s="13"/>
      <c r="K505" s="13"/>
      <c r="M505" s="13"/>
    </row>
    <row r="506" spans="1:13">
      <c r="A506" s="13"/>
      <c r="B506" s="181">
        <v>2002</v>
      </c>
      <c r="C506" s="182">
        <v>5</v>
      </c>
      <c r="D506" s="183">
        <v>17</v>
      </c>
      <c r="E506" s="184">
        <v>10</v>
      </c>
      <c r="F506" s="185">
        <v>0.7</v>
      </c>
      <c r="G506" s="186">
        <v>1</v>
      </c>
      <c r="H506" s="13"/>
      <c r="I506" s="13"/>
      <c r="J506" s="13"/>
      <c r="K506" s="13"/>
      <c r="M506" s="13"/>
    </row>
    <row r="507" spans="1:13">
      <c r="A507" s="13"/>
      <c r="B507" s="181">
        <v>2002</v>
      </c>
      <c r="C507" s="182">
        <v>5</v>
      </c>
      <c r="D507" s="183">
        <v>18</v>
      </c>
      <c r="E507" s="184">
        <v>0.6</v>
      </c>
      <c r="F507" s="185">
        <v>0.6</v>
      </c>
      <c r="G507" s="186">
        <v>1</v>
      </c>
      <c r="H507" s="13"/>
      <c r="I507" s="13"/>
      <c r="J507" s="13"/>
      <c r="K507" s="13"/>
      <c r="M507" s="13"/>
    </row>
    <row r="508" spans="1:13">
      <c r="A508" s="13"/>
      <c r="B508" s="181">
        <v>2002</v>
      </c>
      <c r="C508" s="182">
        <v>5</v>
      </c>
      <c r="D508" s="183">
        <v>19</v>
      </c>
      <c r="E508" s="184">
        <v>0</v>
      </c>
      <c r="F508" s="185">
        <v>1</v>
      </c>
      <c r="G508" s="186">
        <v>1</v>
      </c>
      <c r="H508" s="13"/>
      <c r="I508" s="13"/>
      <c r="J508" s="13"/>
      <c r="K508" s="13"/>
      <c r="M508" s="13"/>
    </row>
    <row r="509" spans="1:13">
      <c r="A509" s="13"/>
      <c r="B509" s="181">
        <v>2002</v>
      </c>
      <c r="C509" s="182">
        <v>5</v>
      </c>
      <c r="D509" s="183">
        <v>20</v>
      </c>
      <c r="E509" s="184">
        <v>0</v>
      </c>
      <c r="F509" s="185">
        <v>1.6</v>
      </c>
      <c r="G509" s="186">
        <v>1</v>
      </c>
      <c r="H509" s="13"/>
      <c r="I509" s="13"/>
      <c r="J509" s="13"/>
      <c r="K509" s="13"/>
      <c r="M509" s="13"/>
    </row>
    <row r="510" spans="1:13">
      <c r="A510" s="13"/>
      <c r="B510" s="181">
        <v>2002</v>
      </c>
      <c r="C510" s="182">
        <v>5</v>
      </c>
      <c r="D510" s="183">
        <v>21</v>
      </c>
      <c r="E510" s="184">
        <v>0</v>
      </c>
      <c r="F510" s="185">
        <v>1.4</v>
      </c>
      <c r="G510" s="186">
        <v>1</v>
      </c>
      <c r="H510" s="13"/>
      <c r="I510" s="13"/>
      <c r="J510" s="13"/>
      <c r="K510" s="13"/>
      <c r="M510" s="13"/>
    </row>
    <row r="511" spans="1:13">
      <c r="A511" s="13"/>
      <c r="B511" s="181">
        <v>2002</v>
      </c>
      <c r="C511" s="182">
        <v>5</v>
      </c>
      <c r="D511" s="183">
        <v>22</v>
      </c>
      <c r="E511" s="184">
        <v>0</v>
      </c>
      <c r="F511" s="185">
        <v>2.7</v>
      </c>
      <c r="G511" s="186">
        <v>1</v>
      </c>
      <c r="H511" s="13"/>
      <c r="I511" s="13"/>
      <c r="J511" s="13"/>
      <c r="K511" s="13"/>
      <c r="M511" s="13"/>
    </row>
    <row r="512" spans="1:13">
      <c r="A512" s="13"/>
      <c r="B512" s="181">
        <v>2002</v>
      </c>
      <c r="C512" s="182">
        <v>5</v>
      </c>
      <c r="D512" s="183">
        <v>23</v>
      </c>
      <c r="E512" s="184">
        <v>0</v>
      </c>
      <c r="F512" s="185">
        <v>1.8</v>
      </c>
      <c r="G512" s="186">
        <v>1</v>
      </c>
      <c r="H512" s="13"/>
      <c r="I512" s="13"/>
      <c r="J512" s="13"/>
      <c r="K512" s="13"/>
      <c r="M512" s="13"/>
    </row>
    <row r="513" spans="1:13">
      <c r="A513" s="13"/>
      <c r="B513" s="181">
        <v>2002</v>
      </c>
      <c r="C513" s="182">
        <v>5</v>
      </c>
      <c r="D513" s="183">
        <v>24</v>
      </c>
      <c r="E513" s="184">
        <v>0</v>
      </c>
      <c r="F513" s="185">
        <v>0.7</v>
      </c>
      <c r="G513" s="186">
        <v>1</v>
      </c>
      <c r="H513" s="13"/>
      <c r="I513" s="13"/>
      <c r="J513" s="13"/>
      <c r="K513" s="13"/>
      <c r="M513" s="13"/>
    </row>
    <row r="514" spans="1:13">
      <c r="A514" s="13"/>
      <c r="B514" s="181">
        <v>2002</v>
      </c>
      <c r="C514" s="182">
        <v>5</v>
      </c>
      <c r="D514" s="183">
        <v>25</v>
      </c>
      <c r="E514" s="184">
        <v>2</v>
      </c>
      <c r="F514" s="185">
        <v>0.8</v>
      </c>
      <c r="G514" s="186">
        <v>1</v>
      </c>
      <c r="H514" s="13"/>
      <c r="I514" s="13"/>
      <c r="J514" s="13"/>
      <c r="K514" s="13"/>
      <c r="M514" s="13"/>
    </row>
    <row r="515" spans="1:13">
      <c r="A515" s="13"/>
      <c r="B515" s="181">
        <v>2002</v>
      </c>
      <c r="C515" s="182">
        <v>5</v>
      </c>
      <c r="D515" s="183">
        <v>26</v>
      </c>
      <c r="E515" s="184">
        <v>14</v>
      </c>
      <c r="F515" s="185">
        <v>0.6</v>
      </c>
      <c r="G515" s="186">
        <v>1</v>
      </c>
      <c r="H515" s="13"/>
      <c r="I515" s="13"/>
      <c r="J515" s="13"/>
      <c r="K515" s="13"/>
      <c r="M515" s="13"/>
    </row>
    <row r="516" spans="1:13">
      <c r="A516" s="13"/>
      <c r="B516" s="181">
        <v>2002</v>
      </c>
      <c r="C516" s="182">
        <v>5</v>
      </c>
      <c r="D516" s="183">
        <v>27</v>
      </c>
      <c r="E516" s="184">
        <v>7</v>
      </c>
      <c r="F516" s="185">
        <v>1.2</v>
      </c>
      <c r="G516" s="186">
        <v>1</v>
      </c>
      <c r="H516" s="13"/>
      <c r="I516" s="13"/>
      <c r="J516" s="13"/>
      <c r="K516" s="13"/>
      <c r="M516" s="13"/>
    </row>
    <row r="517" spans="1:13">
      <c r="A517" s="13"/>
      <c r="B517" s="181">
        <v>2002</v>
      </c>
      <c r="C517" s="182">
        <v>5</v>
      </c>
      <c r="D517" s="183">
        <v>28</v>
      </c>
      <c r="E517" s="184">
        <v>0</v>
      </c>
      <c r="F517" s="185">
        <v>1.2</v>
      </c>
      <c r="G517" s="186">
        <v>1</v>
      </c>
      <c r="H517" s="13"/>
      <c r="I517" s="13"/>
      <c r="J517" s="13"/>
      <c r="K517" s="13"/>
      <c r="M517" s="13"/>
    </row>
    <row r="518" spans="1:13">
      <c r="A518" s="13"/>
      <c r="B518" s="181">
        <v>2002</v>
      </c>
      <c r="C518" s="182">
        <v>5</v>
      </c>
      <c r="D518" s="183">
        <v>29</v>
      </c>
      <c r="E518" s="184">
        <v>0</v>
      </c>
      <c r="F518" s="185">
        <v>0.8</v>
      </c>
      <c r="G518" s="186">
        <v>1</v>
      </c>
      <c r="H518" s="13"/>
      <c r="I518" s="13"/>
      <c r="J518" s="13"/>
      <c r="K518" s="13"/>
      <c r="M518" s="13"/>
    </row>
    <row r="519" spans="1:13">
      <c r="A519" s="13"/>
      <c r="B519" s="181">
        <v>2002</v>
      </c>
      <c r="C519" s="182">
        <v>5</v>
      </c>
      <c r="D519" s="183">
        <v>30</v>
      </c>
      <c r="E519" s="184">
        <v>0</v>
      </c>
      <c r="F519" s="185">
        <v>1.2</v>
      </c>
      <c r="G519" s="186">
        <v>1</v>
      </c>
      <c r="H519" s="13"/>
      <c r="I519" s="13"/>
      <c r="J519" s="13"/>
      <c r="K519" s="13"/>
      <c r="M519" s="13"/>
    </row>
    <row r="520" spans="1:13">
      <c r="A520" s="13"/>
      <c r="B520" s="181">
        <v>2002</v>
      </c>
      <c r="C520" s="182">
        <v>5</v>
      </c>
      <c r="D520" s="183">
        <v>31</v>
      </c>
      <c r="E520" s="184">
        <v>0</v>
      </c>
      <c r="F520" s="185">
        <v>1.7</v>
      </c>
      <c r="G520" s="186">
        <v>1</v>
      </c>
      <c r="H520" s="13"/>
      <c r="I520" s="13"/>
      <c r="J520" s="13"/>
      <c r="K520" s="13"/>
      <c r="M520" s="13"/>
    </row>
    <row r="521" spans="1:13">
      <c r="A521" s="13"/>
      <c r="B521" s="181">
        <v>2002</v>
      </c>
      <c r="C521" s="182">
        <v>6</v>
      </c>
      <c r="D521" s="183">
        <v>1</v>
      </c>
      <c r="E521" s="184">
        <v>0</v>
      </c>
      <c r="F521" s="185">
        <v>1.7</v>
      </c>
      <c r="G521" s="186">
        <v>1</v>
      </c>
      <c r="H521" s="13"/>
      <c r="I521" s="13"/>
      <c r="J521" s="13"/>
      <c r="K521" s="13"/>
      <c r="M521" s="13"/>
    </row>
    <row r="522" spans="1:13">
      <c r="A522" s="13"/>
      <c r="B522" s="181">
        <v>2002</v>
      </c>
      <c r="C522" s="182">
        <v>6</v>
      </c>
      <c r="D522" s="183">
        <v>2</v>
      </c>
      <c r="E522" s="184">
        <v>0</v>
      </c>
      <c r="F522" s="185">
        <v>1.4</v>
      </c>
      <c r="G522" s="186">
        <v>1</v>
      </c>
      <c r="H522" s="13"/>
      <c r="I522" s="13"/>
      <c r="J522" s="13"/>
      <c r="K522" s="13"/>
      <c r="M522" s="13"/>
    </row>
    <row r="523" spans="1:13">
      <c r="A523" s="13"/>
      <c r="B523" s="181">
        <v>2002</v>
      </c>
      <c r="C523" s="182">
        <v>6</v>
      </c>
      <c r="D523" s="183">
        <v>3</v>
      </c>
      <c r="E523" s="184">
        <v>0</v>
      </c>
      <c r="F523" s="185">
        <v>0</v>
      </c>
      <c r="G523" s="186">
        <v>1</v>
      </c>
      <c r="H523" s="13"/>
      <c r="I523" s="13"/>
      <c r="J523" s="13"/>
      <c r="K523" s="13"/>
      <c r="M523" s="13"/>
    </row>
    <row r="524" spans="1:13">
      <c r="A524" s="13"/>
      <c r="B524" s="181">
        <v>2002</v>
      </c>
      <c r="C524" s="182">
        <v>6</v>
      </c>
      <c r="D524" s="183">
        <v>4</v>
      </c>
      <c r="E524" s="184">
        <v>4</v>
      </c>
      <c r="F524" s="185">
        <v>0.9</v>
      </c>
      <c r="G524" s="186">
        <v>1</v>
      </c>
      <c r="H524" s="13"/>
      <c r="I524" s="13"/>
      <c r="J524" s="13"/>
      <c r="K524" s="13"/>
      <c r="M524" s="13"/>
    </row>
    <row r="525" spans="1:13">
      <c r="A525" s="13"/>
      <c r="B525" s="181">
        <v>2002</v>
      </c>
      <c r="C525" s="182">
        <v>6</v>
      </c>
      <c r="D525" s="183">
        <v>5</v>
      </c>
      <c r="E525" s="184">
        <v>0</v>
      </c>
      <c r="F525" s="185">
        <v>1.5</v>
      </c>
      <c r="G525" s="186">
        <v>1</v>
      </c>
      <c r="H525" s="13"/>
      <c r="I525" s="13"/>
      <c r="J525" s="13"/>
      <c r="K525" s="13"/>
      <c r="M525" s="13"/>
    </row>
    <row r="526" spans="1:13">
      <c r="A526" s="13"/>
      <c r="B526" s="181">
        <v>2002</v>
      </c>
      <c r="C526" s="182">
        <v>6</v>
      </c>
      <c r="D526" s="183">
        <v>6</v>
      </c>
      <c r="E526" s="184">
        <v>0</v>
      </c>
      <c r="F526" s="185">
        <v>1.5</v>
      </c>
      <c r="G526" s="186">
        <v>1</v>
      </c>
      <c r="H526" s="13"/>
      <c r="I526" s="13"/>
      <c r="J526" s="13"/>
      <c r="K526" s="13"/>
      <c r="M526" s="13"/>
    </row>
    <row r="527" spans="1:13">
      <c r="A527" s="13"/>
      <c r="B527" s="181">
        <v>2002</v>
      </c>
      <c r="C527" s="182">
        <v>6</v>
      </c>
      <c r="D527" s="183">
        <v>7</v>
      </c>
      <c r="E527" s="184">
        <v>0</v>
      </c>
      <c r="F527" s="185">
        <v>1.9</v>
      </c>
      <c r="G527" s="186">
        <v>1</v>
      </c>
      <c r="H527" s="13"/>
      <c r="I527" s="13"/>
      <c r="J527" s="13"/>
      <c r="K527" s="13"/>
      <c r="M527" s="13"/>
    </row>
    <row r="528" spans="1:13">
      <c r="A528" s="13"/>
      <c r="B528" s="181">
        <v>2002</v>
      </c>
      <c r="C528" s="182">
        <v>6</v>
      </c>
      <c r="D528" s="183">
        <v>8</v>
      </c>
      <c r="E528" s="184">
        <v>0</v>
      </c>
      <c r="F528" s="185">
        <v>2.2000000000000002</v>
      </c>
      <c r="G528" s="186">
        <v>1</v>
      </c>
      <c r="H528" s="13"/>
      <c r="I528" s="13"/>
      <c r="J528" s="13"/>
      <c r="K528" s="13"/>
      <c r="M528" s="13"/>
    </row>
    <row r="529" spans="1:13">
      <c r="A529" s="13"/>
      <c r="B529" s="181">
        <v>2002</v>
      </c>
      <c r="C529" s="182">
        <v>6</v>
      </c>
      <c r="D529" s="183">
        <v>9</v>
      </c>
      <c r="E529" s="184">
        <v>3</v>
      </c>
      <c r="F529" s="185">
        <v>1.8</v>
      </c>
      <c r="G529" s="186">
        <v>1</v>
      </c>
      <c r="H529" s="13"/>
      <c r="I529" s="13"/>
      <c r="J529" s="13"/>
      <c r="K529" s="13"/>
      <c r="M529" s="13"/>
    </row>
    <row r="530" spans="1:13">
      <c r="A530" s="13"/>
      <c r="B530" s="181">
        <v>2002</v>
      </c>
      <c r="C530" s="182">
        <v>6</v>
      </c>
      <c r="D530" s="183">
        <v>10</v>
      </c>
      <c r="E530" s="184">
        <v>0</v>
      </c>
      <c r="F530" s="185">
        <v>1</v>
      </c>
      <c r="G530" s="186">
        <v>1</v>
      </c>
      <c r="H530" s="13"/>
      <c r="I530" s="13"/>
      <c r="J530" s="13"/>
      <c r="K530" s="13"/>
      <c r="M530" s="13"/>
    </row>
    <row r="531" spans="1:13">
      <c r="A531" s="13"/>
      <c r="B531" s="181">
        <v>2002</v>
      </c>
      <c r="C531" s="182">
        <v>6</v>
      </c>
      <c r="D531" s="183">
        <v>11</v>
      </c>
      <c r="E531" s="184">
        <v>0</v>
      </c>
      <c r="F531" s="185">
        <v>1.5</v>
      </c>
      <c r="G531" s="186">
        <v>1</v>
      </c>
      <c r="H531" s="13"/>
      <c r="I531" s="13"/>
      <c r="J531" s="13"/>
      <c r="K531" s="13"/>
      <c r="M531" s="13"/>
    </row>
    <row r="532" spans="1:13">
      <c r="A532" s="13"/>
      <c r="B532" s="181">
        <v>2002</v>
      </c>
      <c r="C532" s="182">
        <v>6</v>
      </c>
      <c r="D532" s="183">
        <v>12</v>
      </c>
      <c r="E532" s="184">
        <v>0</v>
      </c>
      <c r="F532" s="185">
        <v>1.4</v>
      </c>
      <c r="G532" s="186">
        <v>1</v>
      </c>
      <c r="H532" s="13"/>
      <c r="I532" s="13"/>
      <c r="J532" s="13"/>
      <c r="K532" s="13"/>
      <c r="M532" s="13"/>
    </row>
    <row r="533" spans="1:13">
      <c r="A533" s="13"/>
      <c r="B533" s="181">
        <v>2002</v>
      </c>
      <c r="C533" s="182">
        <v>6</v>
      </c>
      <c r="D533" s="183">
        <v>13</v>
      </c>
      <c r="E533" s="184">
        <v>0</v>
      </c>
      <c r="F533" s="185">
        <v>1.7</v>
      </c>
      <c r="G533" s="186">
        <v>1</v>
      </c>
      <c r="H533" s="13"/>
      <c r="I533" s="13"/>
      <c r="J533" s="13"/>
      <c r="K533" s="13"/>
      <c r="M533" s="13"/>
    </row>
    <row r="534" spans="1:13">
      <c r="A534" s="13"/>
      <c r="B534" s="181">
        <v>2002</v>
      </c>
      <c r="C534" s="182">
        <v>6</v>
      </c>
      <c r="D534" s="183">
        <v>14</v>
      </c>
      <c r="E534" s="184">
        <v>0</v>
      </c>
      <c r="F534" s="185">
        <v>1</v>
      </c>
      <c r="G534" s="186">
        <v>1</v>
      </c>
      <c r="H534" s="13"/>
      <c r="I534" s="13"/>
      <c r="J534" s="13"/>
      <c r="K534" s="13"/>
      <c r="M534" s="13"/>
    </row>
    <row r="535" spans="1:13">
      <c r="A535" s="13"/>
      <c r="B535" s="181">
        <v>2002</v>
      </c>
      <c r="C535" s="182">
        <v>6</v>
      </c>
      <c r="D535" s="183">
        <v>15</v>
      </c>
      <c r="E535" s="184">
        <v>0</v>
      </c>
      <c r="F535" s="185">
        <v>1.1000000000000001</v>
      </c>
      <c r="G535" s="186">
        <v>1</v>
      </c>
      <c r="H535" s="13"/>
      <c r="I535" s="13"/>
      <c r="J535" s="13"/>
      <c r="K535" s="13"/>
      <c r="M535" s="13"/>
    </row>
    <row r="536" spans="1:13">
      <c r="A536" s="13"/>
      <c r="B536" s="181">
        <v>2002</v>
      </c>
      <c r="C536" s="182">
        <v>6</v>
      </c>
      <c r="D536" s="183">
        <v>16</v>
      </c>
      <c r="E536" s="184">
        <v>0</v>
      </c>
      <c r="F536" s="185">
        <v>1.4</v>
      </c>
      <c r="G536" s="186">
        <v>1</v>
      </c>
      <c r="H536" s="13"/>
      <c r="I536" s="13"/>
      <c r="J536" s="13"/>
      <c r="K536" s="13"/>
      <c r="M536" s="13"/>
    </row>
    <row r="537" spans="1:13">
      <c r="A537" s="13"/>
      <c r="B537" s="181">
        <v>2002</v>
      </c>
      <c r="C537" s="182">
        <v>6</v>
      </c>
      <c r="D537" s="183">
        <v>17</v>
      </c>
      <c r="E537" s="184">
        <v>0</v>
      </c>
      <c r="F537" s="185">
        <v>1.6</v>
      </c>
      <c r="G537" s="186">
        <v>1</v>
      </c>
      <c r="H537" s="13"/>
      <c r="I537" s="13"/>
      <c r="J537" s="13"/>
      <c r="K537" s="13"/>
      <c r="M537" s="13"/>
    </row>
    <row r="538" spans="1:13">
      <c r="A538" s="13"/>
      <c r="B538" s="181">
        <v>2002</v>
      </c>
      <c r="C538" s="182">
        <v>6</v>
      </c>
      <c r="D538" s="183">
        <v>18</v>
      </c>
      <c r="E538" s="184">
        <v>0</v>
      </c>
      <c r="F538" s="185">
        <v>1.7</v>
      </c>
      <c r="G538" s="186">
        <v>1</v>
      </c>
      <c r="H538" s="13"/>
      <c r="I538" s="13"/>
      <c r="J538" s="13"/>
      <c r="K538" s="13"/>
      <c r="M538" s="13"/>
    </row>
    <row r="539" spans="1:13">
      <c r="A539" s="13"/>
      <c r="B539" s="181">
        <v>2002</v>
      </c>
      <c r="C539" s="182">
        <v>6</v>
      </c>
      <c r="D539" s="183">
        <v>19</v>
      </c>
      <c r="E539" s="184">
        <v>0</v>
      </c>
      <c r="F539" s="185">
        <v>2.4</v>
      </c>
      <c r="G539" s="186">
        <v>1</v>
      </c>
      <c r="H539" s="13"/>
      <c r="I539" s="13"/>
      <c r="J539" s="13"/>
      <c r="K539" s="13"/>
      <c r="M539" s="13"/>
    </row>
    <row r="540" spans="1:13">
      <c r="A540" s="13"/>
      <c r="B540" s="181">
        <v>2002</v>
      </c>
      <c r="C540" s="182">
        <v>6</v>
      </c>
      <c r="D540" s="183">
        <v>20</v>
      </c>
      <c r="E540" s="184">
        <v>3</v>
      </c>
      <c r="F540" s="185">
        <v>1.3</v>
      </c>
      <c r="G540" s="186">
        <v>1</v>
      </c>
      <c r="H540" s="13"/>
      <c r="I540" s="13"/>
      <c r="J540" s="13"/>
      <c r="K540" s="13"/>
      <c r="M540" s="13"/>
    </row>
    <row r="541" spans="1:13">
      <c r="A541" s="13"/>
      <c r="B541" s="181">
        <v>2002</v>
      </c>
      <c r="C541" s="182">
        <v>6</v>
      </c>
      <c r="D541" s="183">
        <v>21</v>
      </c>
      <c r="E541" s="184">
        <v>1</v>
      </c>
      <c r="F541" s="185">
        <v>1</v>
      </c>
      <c r="G541" s="186">
        <v>1</v>
      </c>
      <c r="H541" s="13"/>
      <c r="I541" s="13"/>
      <c r="J541" s="13"/>
      <c r="K541" s="13"/>
      <c r="M541" s="13"/>
    </row>
    <row r="542" spans="1:13">
      <c r="A542" s="13"/>
      <c r="B542" s="181">
        <v>2002</v>
      </c>
      <c r="C542" s="182">
        <v>6</v>
      </c>
      <c r="D542" s="183">
        <v>22</v>
      </c>
      <c r="E542" s="184">
        <v>1</v>
      </c>
      <c r="F542" s="185">
        <v>0.8</v>
      </c>
      <c r="G542" s="186">
        <v>1</v>
      </c>
      <c r="H542" s="13"/>
      <c r="I542" s="13"/>
      <c r="J542" s="13"/>
      <c r="K542" s="13"/>
      <c r="M542" s="13"/>
    </row>
    <row r="543" spans="1:13">
      <c r="A543" s="13"/>
      <c r="B543" s="181">
        <v>2002</v>
      </c>
      <c r="C543" s="182">
        <v>6</v>
      </c>
      <c r="D543" s="183">
        <v>23</v>
      </c>
      <c r="E543" s="184">
        <v>1</v>
      </c>
      <c r="F543" s="185">
        <v>0.8</v>
      </c>
      <c r="G543" s="186">
        <v>1</v>
      </c>
      <c r="H543" s="13"/>
      <c r="I543" s="13"/>
      <c r="J543" s="13"/>
      <c r="K543" s="13"/>
      <c r="M543" s="13"/>
    </row>
    <row r="544" spans="1:13">
      <c r="A544" s="13"/>
      <c r="B544" s="181">
        <v>2002</v>
      </c>
      <c r="C544" s="182">
        <v>6</v>
      </c>
      <c r="D544" s="183">
        <v>24</v>
      </c>
      <c r="E544" s="184">
        <v>0</v>
      </c>
      <c r="F544" s="185">
        <v>0.7</v>
      </c>
      <c r="G544" s="186">
        <v>1</v>
      </c>
      <c r="H544" s="13"/>
      <c r="I544" s="13"/>
      <c r="J544" s="13"/>
      <c r="K544" s="13"/>
      <c r="M544" s="13"/>
    </row>
    <row r="545" spans="1:13">
      <c r="A545" s="13"/>
      <c r="B545" s="181">
        <v>2002</v>
      </c>
      <c r="C545" s="182">
        <v>6</v>
      </c>
      <c r="D545" s="183">
        <v>25</v>
      </c>
      <c r="E545" s="184">
        <v>0</v>
      </c>
      <c r="F545" s="185">
        <v>1.2</v>
      </c>
      <c r="G545" s="186">
        <v>1</v>
      </c>
      <c r="H545" s="13"/>
      <c r="I545" s="13"/>
      <c r="J545" s="13"/>
      <c r="K545" s="13"/>
      <c r="M545" s="13"/>
    </row>
    <row r="546" spans="1:13">
      <c r="A546" s="13"/>
      <c r="B546" s="181">
        <v>2002</v>
      </c>
      <c r="C546" s="182">
        <v>6</v>
      </c>
      <c r="D546" s="183">
        <v>26</v>
      </c>
      <c r="E546" s="184">
        <v>0</v>
      </c>
      <c r="F546" s="185">
        <v>1.4</v>
      </c>
      <c r="G546" s="186">
        <v>1</v>
      </c>
      <c r="H546" s="13"/>
      <c r="I546" s="13"/>
      <c r="J546" s="13"/>
      <c r="K546" s="13"/>
      <c r="M546" s="13"/>
    </row>
    <row r="547" spans="1:13">
      <c r="A547" s="13"/>
      <c r="B547" s="181">
        <v>2002</v>
      </c>
      <c r="C547" s="182">
        <v>6</v>
      </c>
      <c r="D547" s="183">
        <v>27</v>
      </c>
      <c r="E547" s="184">
        <v>4</v>
      </c>
      <c r="F547" s="185">
        <v>0.9</v>
      </c>
      <c r="G547" s="186">
        <v>1</v>
      </c>
      <c r="H547" s="13"/>
      <c r="I547" s="13"/>
      <c r="J547" s="13"/>
      <c r="K547" s="13"/>
      <c r="M547" s="13"/>
    </row>
    <row r="548" spans="1:13">
      <c r="A548" s="13"/>
      <c r="B548" s="181">
        <v>2002</v>
      </c>
      <c r="C548" s="182">
        <v>6</v>
      </c>
      <c r="D548" s="183">
        <v>28</v>
      </c>
      <c r="E548" s="184">
        <v>0</v>
      </c>
      <c r="F548" s="185">
        <v>0.9</v>
      </c>
      <c r="G548" s="186">
        <v>1</v>
      </c>
      <c r="H548" s="13"/>
      <c r="I548" s="13"/>
      <c r="J548" s="13"/>
      <c r="K548" s="13"/>
      <c r="M548" s="13"/>
    </row>
    <row r="549" spans="1:13">
      <c r="A549" s="13"/>
      <c r="B549" s="181">
        <v>2002</v>
      </c>
      <c r="C549" s="182">
        <v>6</v>
      </c>
      <c r="D549" s="183">
        <v>29</v>
      </c>
      <c r="E549" s="184">
        <v>0</v>
      </c>
      <c r="F549" s="185">
        <v>1</v>
      </c>
      <c r="G549" s="186">
        <v>1</v>
      </c>
      <c r="H549" s="13"/>
      <c r="I549" s="13"/>
      <c r="J549" s="13"/>
      <c r="K549" s="13"/>
      <c r="M549" s="13"/>
    </row>
    <row r="550" spans="1:13">
      <c r="A550" s="13"/>
      <c r="B550" s="181">
        <v>2002</v>
      </c>
      <c r="C550" s="182">
        <v>6</v>
      </c>
      <c r="D550" s="183">
        <v>30</v>
      </c>
      <c r="E550" s="184">
        <v>0</v>
      </c>
      <c r="F550" s="185">
        <v>0.8</v>
      </c>
      <c r="G550" s="186">
        <v>1</v>
      </c>
      <c r="H550" s="13"/>
      <c r="I550" s="13"/>
      <c r="J550" s="13"/>
      <c r="K550" s="13"/>
      <c r="M550" s="13"/>
    </row>
    <row r="551" spans="1:13">
      <c r="A551" s="13"/>
      <c r="B551" s="181">
        <v>2002</v>
      </c>
      <c r="C551" s="182">
        <v>7</v>
      </c>
      <c r="D551" s="183">
        <v>1</v>
      </c>
      <c r="E551" s="184">
        <v>3</v>
      </c>
      <c r="F551" s="185">
        <v>0.6</v>
      </c>
      <c r="G551" s="186">
        <v>1</v>
      </c>
      <c r="H551" s="13"/>
      <c r="I551" s="13"/>
      <c r="J551" s="13"/>
      <c r="K551" s="13"/>
      <c r="M551" s="13"/>
    </row>
    <row r="552" spans="1:13">
      <c r="A552" s="13"/>
      <c r="B552" s="181">
        <v>2002</v>
      </c>
      <c r="C552" s="182">
        <v>7</v>
      </c>
      <c r="D552" s="183">
        <v>2</v>
      </c>
      <c r="E552" s="184">
        <v>13</v>
      </c>
      <c r="F552" s="185">
        <v>0.4</v>
      </c>
      <c r="G552" s="186">
        <v>1</v>
      </c>
      <c r="H552" s="13"/>
      <c r="I552" s="13"/>
      <c r="J552" s="13"/>
      <c r="K552" s="13"/>
      <c r="M552" s="13"/>
    </row>
    <row r="553" spans="1:13">
      <c r="A553" s="13"/>
      <c r="B553" s="181">
        <v>2002</v>
      </c>
      <c r="C553" s="182">
        <v>7</v>
      </c>
      <c r="D553" s="183">
        <v>3</v>
      </c>
      <c r="E553" s="184">
        <v>0</v>
      </c>
      <c r="F553" s="185">
        <v>0.5</v>
      </c>
      <c r="G553" s="186">
        <v>1</v>
      </c>
      <c r="H553" s="13"/>
      <c r="I553" s="13"/>
      <c r="J553" s="13"/>
      <c r="K553" s="13"/>
      <c r="M553" s="13"/>
    </row>
    <row r="554" spans="1:13">
      <c r="A554" s="13"/>
      <c r="B554" s="181">
        <v>2002</v>
      </c>
      <c r="C554" s="182">
        <v>7</v>
      </c>
      <c r="D554" s="183">
        <v>4</v>
      </c>
      <c r="E554" s="184">
        <v>0</v>
      </c>
      <c r="F554" s="185">
        <v>1</v>
      </c>
      <c r="G554" s="186">
        <v>1</v>
      </c>
      <c r="H554" s="13"/>
      <c r="I554" s="13"/>
      <c r="J554" s="13"/>
      <c r="K554" s="13"/>
      <c r="M554" s="13"/>
    </row>
    <row r="555" spans="1:13">
      <c r="A555" s="13"/>
      <c r="B555" s="181">
        <v>2002</v>
      </c>
      <c r="C555" s="182">
        <v>7</v>
      </c>
      <c r="D555" s="183">
        <v>5</v>
      </c>
      <c r="E555" s="184">
        <v>0</v>
      </c>
      <c r="F555" s="185">
        <v>1.3</v>
      </c>
      <c r="G555" s="186">
        <v>1</v>
      </c>
      <c r="H555" s="13"/>
      <c r="I555" s="13"/>
      <c r="J555" s="13"/>
      <c r="K555" s="13"/>
      <c r="M555" s="13"/>
    </row>
    <row r="556" spans="1:13">
      <c r="A556" s="13"/>
      <c r="B556" s="181">
        <v>2002</v>
      </c>
      <c r="C556" s="182">
        <v>7</v>
      </c>
      <c r="D556" s="183">
        <v>6</v>
      </c>
      <c r="E556" s="184">
        <v>0</v>
      </c>
      <c r="F556" s="185">
        <v>1</v>
      </c>
      <c r="G556" s="186">
        <v>1</v>
      </c>
      <c r="H556" s="13"/>
      <c r="I556" s="13"/>
      <c r="J556" s="13"/>
      <c r="K556" s="13"/>
      <c r="M556" s="13"/>
    </row>
    <row r="557" spans="1:13">
      <c r="A557" s="13"/>
      <c r="B557" s="181">
        <v>2002</v>
      </c>
      <c r="C557" s="182">
        <v>7</v>
      </c>
      <c r="D557" s="183">
        <v>7</v>
      </c>
      <c r="E557" s="184">
        <v>0.2</v>
      </c>
      <c r="F557" s="185">
        <v>1</v>
      </c>
      <c r="G557" s="186">
        <v>1</v>
      </c>
      <c r="H557" s="13"/>
      <c r="I557" s="13"/>
      <c r="J557" s="13"/>
      <c r="K557" s="13"/>
      <c r="M557" s="13"/>
    </row>
    <row r="558" spans="1:13">
      <c r="A558" s="13"/>
      <c r="B558" s="181">
        <v>2002</v>
      </c>
      <c r="C558" s="182">
        <v>7</v>
      </c>
      <c r="D558" s="183">
        <v>8</v>
      </c>
      <c r="E558" s="184">
        <v>0.8</v>
      </c>
      <c r="F558" s="185">
        <v>0.7</v>
      </c>
      <c r="G558" s="186">
        <v>1</v>
      </c>
      <c r="H558" s="13"/>
      <c r="I558" s="13"/>
      <c r="J558" s="13"/>
      <c r="K558" s="13"/>
      <c r="M558" s="13"/>
    </row>
    <row r="559" spans="1:13">
      <c r="A559" s="13"/>
      <c r="B559" s="181">
        <v>2002</v>
      </c>
      <c r="C559" s="182">
        <v>7</v>
      </c>
      <c r="D559" s="183">
        <v>9</v>
      </c>
      <c r="E559" s="184">
        <v>0</v>
      </c>
      <c r="F559" s="185">
        <v>1.1000000000000001</v>
      </c>
      <c r="G559" s="186">
        <v>1</v>
      </c>
      <c r="H559" s="13"/>
      <c r="I559" s="13"/>
      <c r="J559" s="13"/>
      <c r="K559" s="13"/>
      <c r="M559" s="13"/>
    </row>
    <row r="560" spans="1:13">
      <c r="A560" s="13"/>
      <c r="B560" s="181">
        <v>2002</v>
      </c>
      <c r="C560" s="182">
        <v>7</v>
      </c>
      <c r="D560" s="183">
        <v>10</v>
      </c>
      <c r="E560" s="184">
        <v>0.3</v>
      </c>
      <c r="F560" s="185">
        <v>0.4</v>
      </c>
      <c r="G560" s="186">
        <v>1</v>
      </c>
      <c r="H560" s="13"/>
      <c r="I560" s="13"/>
      <c r="J560" s="13"/>
      <c r="K560" s="13"/>
      <c r="M560" s="13"/>
    </row>
    <row r="561" spans="1:13">
      <c r="A561" s="13"/>
      <c r="B561" s="181">
        <v>2002</v>
      </c>
      <c r="C561" s="182">
        <v>7</v>
      </c>
      <c r="D561" s="183">
        <v>11</v>
      </c>
      <c r="E561" s="184">
        <v>0</v>
      </c>
      <c r="F561" s="185">
        <v>0.5</v>
      </c>
      <c r="G561" s="186">
        <v>1</v>
      </c>
      <c r="H561" s="13"/>
      <c r="I561" s="13"/>
      <c r="J561" s="13"/>
      <c r="K561" s="13"/>
      <c r="M561" s="13"/>
    </row>
    <row r="562" spans="1:13">
      <c r="A562" s="13"/>
      <c r="B562" s="181">
        <v>2002</v>
      </c>
      <c r="C562" s="182">
        <v>7</v>
      </c>
      <c r="D562" s="183">
        <v>12</v>
      </c>
      <c r="E562" s="184">
        <v>0</v>
      </c>
      <c r="F562" s="185">
        <v>0.9</v>
      </c>
      <c r="G562" s="186">
        <v>1</v>
      </c>
      <c r="H562" s="13"/>
      <c r="I562" s="13"/>
      <c r="J562" s="13"/>
      <c r="K562" s="13"/>
      <c r="M562" s="13"/>
    </row>
    <row r="563" spans="1:13">
      <c r="A563" s="13"/>
      <c r="B563" s="181">
        <v>2002</v>
      </c>
      <c r="C563" s="182">
        <v>7</v>
      </c>
      <c r="D563" s="183">
        <v>13</v>
      </c>
      <c r="E563" s="184">
        <v>0</v>
      </c>
      <c r="F563" s="185">
        <v>1.5</v>
      </c>
      <c r="G563" s="186">
        <v>1</v>
      </c>
      <c r="H563" s="13"/>
      <c r="I563" s="13"/>
      <c r="J563" s="13"/>
      <c r="K563" s="13"/>
      <c r="M563" s="13"/>
    </row>
    <row r="564" spans="1:13">
      <c r="A564" s="13"/>
      <c r="B564" s="181">
        <v>2002</v>
      </c>
      <c r="C564" s="182">
        <v>7</v>
      </c>
      <c r="D564" s="183">
        <v>14</v>
      </c>
      <c r="E564" s="184">
        <v>0</v>
      </c>
      <c r="F564" s="185">
        <v>1.5</v>
      </c>
      <c r="G564" s="186">
        <v>1</v>
      </c>
      <c r="H564" s="13"/>
      <c r="I564" s="13"/>
      <c r="J564" s="13"/>
      <c r="K564" s="13"/>
      <c r="M564" s="13"/>
    </row>
    <row r="565" spans="1:13">
      <c r="A565" s="13"/>
      <c r="B565" s="181">
        <v>2002</v>
      </c>
      <c r="C565" s="182">
        <v>7</v>
      </c>
      <c r="D565" s="183">
        <v>15</v>
      </c>
      <c r="E565" s="184">
        <v>2</v>
      </c>
      <c r="F565" s="185">
        <v>1.9</v>
      </c>
      <c r="G565" s="186">
        <v>1</v>
      </c>
      <c r="H565" s="13"/>
      <c r="I565" s="13"/>
      <c r="J565" s="13"/>
      <c r="K565" s="13"/>
      <c r="M565" s="13"/>
    </row>
    <row r="566" spans="1:13">
      <c r="A566" s="13"/>
      <c r="B566" s="181">
        <v>2002</v>
      </c>
      <c r="C566" s="182">
        <v>7</v>
      </c>
      <c r="D566" s="183">
        <v>16</v>
      </c>
      <c r="E566" s="184">
        <v>0.2</v>
      </c>
      <c r="F566" s="185">
        <v>1.3</v>
      </c>
      <c r="G566" s="186">
        <v>1</v>
      </c>
      <c r="H566" s="13"/>
      <c r="I566" s="13"/>
      <c r="J566" s="13"/>
      <c r="K566" s="13"/>
      <c r="M566" s="13"/>
    </row>
    <row r="567" spans="1:13">
      <c r="A567" s="13"/>
      <c r="B567" s="181">
        <v>2002</v>
      </c>
      <c r="C567" s="182">
        <v>7</v>
      </c>
      <c r="D567" s="183">
        <v>17</v>
      </c>
      <c r="E567" s="184">
        <v>0</v>
      </c>
      <c r="F567" s="185">
        <v>0.9</v>
      </c>
      <c r="G567" s="186">
        <v>1</v>
      </c>
      <c r="H567" s="13"/>
      <c r="I567" s="13"/>
      <c r="J567" s="13"/>
      <c r="K567" s="13"/>
      <c r="M567" s="13"/>
    </row>
    <row r="568" spans="1:13">
      <c r="A568" s="13"/>
      <c r="B568" s="181">
        <v>2002</v>
      </c>
      <c r="C568" s="182">
        <v>7</v>
      </c>
      <c r="D568" s="183">
        <v>18</v>
      </c>
      <c r="E568" s="184">
        <v>0</v>
      </c>
      <c r="F568" s="185">
        <v>1</v>
      </c>
      <c r="G568" s="186">
        <v>1</v>
      </c>
      <c r="H568" s="13"/>
      <c r="I568" s="13"/>
      <c r="J568" s="13"/>
      <c r="K568" s="13"/>
      <c r="M568" s="13"/>
    </row>
    <row r="569" spans="1:13">
      <c r="A569" s="13"/>
      <c r="B569" s="181">
        <v>2002</v>
      </c>
      <c r="C569" s="182">
        <v>7</v>
      </c>
      <c r="D569" s="183">
        <v>19</v>
      </c>
      <c r="E569" s="184">
        <v>0</v>
      </c>
      <c r="F569" s="185">
        <v>2</v>
      </c>
      <c r="G569" s="186">
        <v>1</v>
      </c>
      <c r="H569" s="13"/>
      <c r="I569" s="13"/>
      <c r="J569" s="13"/>
      <c r="K569" s="13"/>
      <c r="M569" s="13"/>
    </row>
    <row r="570" spans="1:13">
      <c r="A570" s="13"/>
      <c r="B570" s="181">
        <v>2002</v>
      </c>
      <c r="C570" s="182">
        <v>7</v>
      </c>
      <c r="D570" s="183">
        <v>20</v>
      </c>
      <c r="E570" s="184">
        <v>23</v>
      </c>
      <c r="F570" s="185">
        <v>1</v>
      </c>
      <c r="G570" s="186">
        <v>1</v>
      </c>
      <c r="H570" s="13"/>
      <c r="I570" s="13"/>
      <c r="J570" s="13"/>
      <c r="K570" s="13"/>
      <c r="M570" s="13"/>
    </row>
    <row r="571" spans="1:13">
      <c r="A571" s="13"/>
      <c r="B571" s="181">
        <v>2002</v>
      </c>
      <c r="C571" s="182">
        <v>7</v>
      </c>
      <c r="D571" s="183">
        <v>21</v>
      </c>
      <c r="E571" s="184">
        <v>14</v>
      </c>
      <c r="F571" s="185">
        <v>0.9</v>
      </c>
      <c r="G571" s="186">
        <v>1</v>
      </c>
      <c r="H571" s="13"/>
      <c r="I571" s="13"/>
      <c r="J571" s="13"/>
      <c r="K571" s="13"/>
      <c r="M571" s="13"/>
    </row>
    <row r="572" spans="1:13">
      <c r="A572" s="13"/>
      <c r="B572" s="181">
        <v>2002</v>
      </c>
      <c r="C572" s="182">
        <v>7</v>
      </c>
      <c r="D572" s="183">
        <v>22</v>
      </c>
      <c r="E572" s="184">
        <v>0</v>
      </c>
      <c r="F572" s="185">
        <v>1.4</v>
      </c>
      <c r="G572" s="186">
        <v>1</v>
      </c>
      <c r="H572" s="13"/>
      <c r="I572" s="13"/>
      <c r="J572" s="13"/>
      <c r="K572" s="13"/>
      <c r="M572" s="13"/>
    </row>
    <row r="573" spans="1:13">
      <c r="A573" s="13"/>
      <c r="B573" s="181">
        <v>2002</v>
      </c>
      <c r="C573" s="182">
        <v>7</v>
      </c>
      <c r="D573" s="183">
        <v>23</v>
      </c>
      <c r="E573" s="184">
        <v>3</v>
      </c>
      <c r="F573" s="185">
        <v>0.9</v>
      </c>
      <c r="G573" s="186">
        <v>1</v>
      </c>
      <c r="H573" s="13"/>
      <c r="I573" s="13"/>
      <c r="J573" s="13"/>
      <c r="K573" s="13"/>
      <c r="M573" s="13"/>
    </row>
    <row r="574" spans="1:13">
      <c r="A574" s="13"/>
      <c r="B574" s="181">
        <v>2002</v>
      </c>
      <c r="C574" s="182">
        <v>7</v>
      </c>
      <c r="D574" s="183">
        <v>24</v>
      </c>
      <c r="E574" s="184">
        <v>0.7</v>
      </c>
      <c r="F574" s="185">
        <v>1.2</v>
      </c>
      <c r="G574" s="186">
        <v>1</v>
      </c>
      <c r="H574" s="13"/>
      <c r="I574" s="13"/>
      <c r="J574" s="13"/>
      <c r="K574" s="13"/>
      <c r="M574" s="13"/>
    </row>
    <row r="575" spans="1:13">
      <c r="A575" s="13"/>
      <c r="B575" s="181">
        <v>2002</v>
      </c>
      <c r="C575" s="182">
        <v>7</v>
      </c>
      <c r="D575" s="183">
        <v>25</v>
      </c>
      <c r="E575" s="184">
        <v>0</v>
      </c>
      <c r="F575" s="185">
        <v>1.4</v>
      </c>
      <c r="G575" s="186">
        <v>1</v>
      </c>
      <c r="H575" s="13"/>
      <c r="I575" s="13"/>
      <c r="J575" s="13"/>
      <c r="K575" s="13"/>
      <c r="M575" s="13"/>
    </row>
    <row r="576" spans="1:13">
      <c r="A576" s="13"/>
      <c r="B576" s="181">
        <v>2002</v>
      </c>
      <c r="C576" s="182">
        <v>7</v>
      </c>
      <c r="D576" s="183">
        <v>26</v>
      </c>
      <c r="E576" s="184">
        <v>0</v>
      </c>
      <c r="F576" s="185">
        <v>1.9</v>
      </c>
      <c r="G576" s="186">
        <v>1</v>
      </c>
      <c r="H576" s="13"/>
      <c r="I576" s="13"/>
      <c r="J576" s="13"/>
      <c r="K576" s="13"/>
      <c r="M576" s="13"/>
    </row>
    <row r="577" spans="1:13">
      <c r="A577" s="13"/>
      <c r="B577" s="181">
        <v>2002</v>
      </c>
      <c r="C577" s="182">
        <v>7</v>
      </c>
      <c r="D577" s="183">
        <v>27</v>
      </c>
      <c r="E577" s="184">
        <v>0</v>
      </c>
      <c r="F577" s="185">
        <v>1.7</v>
      </c>
      <c r="G577" s="186">
        <v>1</v>
      </c>
      <c r="H577" s="13"/>
      <c r="I577" s="13"/>
      <c r="J577" s="13"/>
      <c r="K577" s="13"/>
      <c r="M577" s="13"/>
    </row>
    <row r="578" spans="1:13">
      <c r="A578" s="13"/>
      <c r="B578" s="181">
        <v>2002</v>
      </c>
      <c r="C578" s="182">
        <v>7</v>
      </c>
      <c r="D578" s="183">
        <v>28</v>
      </c>
      <c r="E578" s="184">
        <v>0</v>
      </c>
      <c r="F578" s="185">
        <v>2.2999999999999998</v>
      </c>
      <c r="G578" s="186">
        <v>1</v>
      </c>
      <c r="H578" s="13"/>
      <c r="I578" s="13"/>
      <c r="J578" s="13"/>
      <c r="K578" s="13"/>
      <c r="M578" s="13"/>
    </row>
    <row r="579" spans="1:13">
      <c r="A579" s="13"/>
      <c r="B579" s="181">
        <v>2002</v>
      </c>
      <c r="C579" s="182">
        <v>7</v>
      </c>
      <c r="D579" s="183">
        <v>29</v>
      </c>
      <c r="E579" s="184">
        <v>0</v>
      </c>
      <c r="F579" s="185">
        <v>2.6</v>
      </c>
      <c r="G579" s="186">
        <v>1</v>
      </c>
      <c r="H579" s="13"/>
      <c r="I579" s="13"/>
      <c r="J579" s="13"/>
      <c r="K579" s="13"/>
      <c r="M579" s="13"/>
    </row>
    <row r="580" spans="1:13">
      <c r="A580" s="13"/>
      <c r="B580" s="181">
        <v>2002</v>
      </c>
      <c r="C580" s="182">
        <v>7</v>
      </c>
      <c r="D580" s="183">
        <v>30</v>
      </c>
      <c r="E580" s="184">
        <v>0.3</v>
      </c>
      <c r="F580" s="185">
        <v>1.7</v>
      </c>
      <c r="G580" s="186">
        <v>1</v>
      </c>
      <c r="H580" s="13"/>
      <c r="I580" s="13"/>
      <c r="J580" s="13"/>
      <c r="K580" s="13"/>
      <c r="M580" s="13"/>
    </row>
    <row r="581" spans="1:13">
      <c r="A581" s="13"/>
      <c r="B581" s="181">
        <v>2002</v>
      </c>
      <c r="C581" s="182">
        <v>7</v>
      </c>
      <c r="D581" s="183">
        <v>31</v>
      </c>
      <c r="E581" s="184">
        <v>0.1</v>
      </c>
      <c r="F581" s="185">
        <v>1.1000000000000001</v>
      </c>
      <c r="G581" s="186">
        <v>1</v>
      </c>
      <c r="H581" s="13"/>
      <c r="I581" s="13"/>
      <c r="J581" s="13"/>
      <c r="K581" s="13"/>
      <c r="M581" s="13"/>
    </row>
    <row r="582" spans="1:13">
      <c r="A582" s="13"/>
      <c r="B582" s="181">
        <v>2002</v>
      </c>
      <c r="C582" s="182">
        <v>8</v>
      </c>
      <c r="D582" s="183">
        <v>1</v>
      </c>
      <c r="E582" s="184">
        <v>0</v>
      </c>
      <c r="F582" s="185">
        <v>1.2</v>
      </c>
      <c r="G582" s="186">
        <v>1</v>
      </c>
      <c r="H582" s="13"/>
      <c r="I582" s="13"/>
      <c r="J582" s="13"/>
      <c r="K582" s="13"/>
      <c r="M582" s="13"/>
    </row>
    <row r="583" spans="1:13">
      <c r="A583" s="13"/>
      <c r="B583" s="181">
        <v>2002</v>
      </c>
      <c r="C583" s="182">
        <v>8</v>
      </c>
      <c r="D583" s="183">
        <v>2</v>
      </c>
      <c r="E583" s="184">
        <v>0</v>
      </c>
      <c r="F583" s="185">
        <v>1.6</v>
      </c>
      <c r="G583" s="186">
        <v>1</v>
      </c>
      <c r="H583" s="13"/>
      <c r="I583" s="13"/>
      <c r="J583" s="13"/>
      <c r="K583" s="13"/>
      <c r="M583" s="13"/>
    </row>
    <row r="584" spans="1:13">
      <c r="A584" s="13"/>
      <c r="B584" s="181">
        <v>2002</v>
      </c>
      <c r="C584" s="182">
        <v>8</v>
      </c>
      <c r="D584" s="183">
        <v>3</v>
      </c>
      <c r="E584" s="184">
        <v>0</v>
      </c>
      <c r="F584" s="185">
        <v>1.6</v>
      </c>
      <c r="G584" s="186">
        <v>1</v>
      </c>
      <c r="H584" s="13"/>
      <c r="I584" s="13"/>
      <c r="J584" s="13"/>
      <c r="K584" s="13"/>
      <c r="M584" s="13"/>
    </row>
    <row r="585" spans="1:13">
      <c r="A585" s="13"/>
      <c r="B585" s="181">
        <v>2002</v>
      </c>
      <c r="C585" s="182">
        <v>8</v>
      </c>
      <c r="D585" s="183">
        <v>4</v>
      </c>
      <c r="E585" s="184">
        <v>0</v>
      </c>
      <c r="F585" s="185">
        <v>1.1000000000000001</v>
      </c>
      <c r="G585" s="186">
        <v>1</v>
      </c>
      <c r="H585" s="13"/>
      <c r="I585" s="13"/>
      <c r="J585" s="13"/>
      <c r="K585" s="13"/>
      <c r="M585" s="13"/>
    </row>
    <row r="586" spans="1:13">
      <c r="A586" s="13"/>
      <c r="B586" s="181">
        <v>2002</v>
      </c>
      <c r="C586" s="182">
        <v>8</v>
      </c>
      <c r="D586" s="183">
        <v>5</v>
      </c>
      <c r="E586" s="184">
        <v>0</v>
      </c>
      <c r="F586" s="185">
        <v>1.1000000000000001</v>
      </c>
      <c r="G586" s="186">
        <v>1</v>
      </c>
      <c r="H586" s="13"/>
      <c r="I586" s="13"/>
      <c r="J586" s="13"/>
      <c r="K586" s="13"/>
      <c r="M586" s="13"/>
    </row>
    <row r="587" spans="1:13">
      <c r="A587" s="13"/>
      <c r="B587" s="181">
        <v>2002</v>
      </c>
      <c r="C587" s="182">
        <v>8</v>
      </c>
      <c r="D587" s="183">
        <v>6</v>
      </c>
      <c r="E587" s="184">
        <v>0</v>
      </c>
      <c r="F587" s="185">
        <v>0.7</v>
      </c>
      <c r="G587" s="186">
        <v>1</v>
      </c>
      <c r="H587" s="13"/>
      <c r="I587" s="13"/>
      <c r="J587" s="13"/>
      <c r="K587" s="13"/>
      <c r="M587" s="13"/>
    </row>
    <row r="588" spans="1:13">
      <c r="A588" s="13"/>
      <c r="B588" s="181">
        <v>2002</v>
      </c>
      <c r="C588" s="182">
        <v>8</v>
      </c>
      <c r="D588" s="183">
        <v>7</v>
      </c>
      <c r="E588" s="184">
        <v>0</v>
      </c>
      <c r="F588" s="185">
        <v>1.2</v>
      </c>
      <c r="G588" s="186">
        <v>1</v>
      </c>
      <c r="H588" s="13"/>
      <c r="I588" s="13"/>
      <c r="J588" s="13"/>
      <c r="K588" s="13"/>
      <c r="M588" s="13"/>
    </row>
    <row r="589" spans="1:13">
      <c r="A589" s="13"/>
      <c r="B589" s="181">
        <v>2002</v>
      </c>
      <c r="C589" s="182">
        <v>8</v>
      </c>
      <c r="D589" s="183">
        <v>8</v>
      </c>
      <c r="E589" s="184">
        <v>0</v>
      </c>
      <c r="F589" s="185">
        <v>1.1000000000000001</v>
      </c>
      <c r="G589" s="186">
        <v>1</v>
      </c>
      <c r="H589" s="13"/>
      <c r="I589" s="13"/>
      <c r="J589" s="13"/>
      <c r="K589" s="13"/>
      <c r="M589" s="13"/>
    </row>
    <row r="590" spans="1:13">
      <c r="A590" s="13"/>
      <c r="B590" s="181">
        <v>2002</v>
      </c>
      <c r="C590" s="182">
        <v>8</v>
      </c>
      <c r="D590" s="183">
        <v>9</v>
      </c>
      <c r="E590" s="184">
        <v>0</v>
      </c>
      <c r="F590" s="185">
        <v>2.4</v>
      </c>
      <c r="G590" s="186">
        <v>1</v>
      </c>
      <c r="H590" s="13"/>
      <c r="I590" s="13"/>
      <c r="J590" s="13"/>
      <c r="K590" s="13"/>
      <c r="M590" s="13"/>
    </row>
    <row r="591" spans="1:13">
      <c r="A591" s="13"/>
      <c r="B591" s="181">
        <v>2002</v>
      </c>
      <c r="C591" s="182">
        <v>8</v>
      </c>
      <c r="D591" s="183">
        <v>10</v>
      </c>
      <c r="E591" s="184">
        <v>0</v>
      </c>
      <c r="F591" s="185">
        <v>3.9</v>
      </c>
      <c r="G591" s="186">
        <v>1</v>
      </c>
      <c r="H591" s="13"/>
      <c r="I591" s="13"/>
      <c r="J591" s="13"/>
      <c r="K591" s="13"/>
      <c r="M591" s="13"/>
    </row>
    <row r="592" spans="1:13">
      <c r="A592" s="13"/>
      <c r="B592" s="181">
        <v>2002</v>
      </c>
      <c r="C592" s="182">
        <v>8</v>
      </c>
      <c r="D592" s="183">
        <v>11</v>
      </c>
      <c r="E592" s="184">
        <v>0</v>
      </c>
      <c r="F592" s="185">
        <v>1.9</v>
      </c>
      <c r="G592" s="186">
        <v>1</v>
      </c>
      <c r="H592" s="13"/>
      <c r="I592" s="13"/>
      <c r="J592" s="13"/>
      <c r="K592" s="13"/>
      <c r="M592" s="13"/>
    </row>
    <row r="593" spans="1:13">
      <c r="A593" s="13"/>
      <c r="B593" s="181">
        <v>2002</v>
      </c>
      <c r="C593" s="182">
        <v>8</v>
      </c>
      <c r="D593" s="183">
        <v>12</v>
      </c>
      <c r="E593" s="184">
        <v>0</v>
      </c>
      <c r="F593" s="185">
        <v>1.7</v>
      </c>
      <c r="G593" s="186">
        <v>1</v>
      </c>
      <c r="H593" s="13"/>
      <c r="I593" s="13"/>
      <c r="J593" s="13"/>
      <c r="K593" s="13"/>
      <c r="M593" s="13"/>
    </row>
    <row r="594" spans="1:13">
      <c r="A594" s="13"/>
      <c r="B594" s="181">
        <v>2002</v>
      </c>
      <c r="C594" s="182">
        <v>8</v>
      </c>
      <c r="D594" s="183">
        <v>13</v>
      </c>
      <c r="E594" s="184">
        <v>0</v>
      </c>
      <c r="F594" s="185">
        <v>2.2000000000000002</v>
      </c>
      <c r="G594" s="186">
        <v>1</v>
      </c>
      <c r="H594" s="13"/>
      <c r="I594" s="13"/>
      <c r="J594" s="13"/>
      <c r="K594" s="13"/>
      <c r="M594" s="13"/>
    </row>
    <row r="595" spans="1:13">
      <c r="A595" s="13"/>
      <c r="B595" s="181">
        <v>2002</v>
      </c>
      <c r="C595" s="182">
        <v>8</v>
      </c>
      <c r="D595" s="183">
        <v>14</v>
      </c>
      <c r="E595" s="184">
        <v>0</v>
      </c>
      <c r="F595" s="185">
        <v>1.7</v>
      </c>
      <c r="G595" s="186">
        <v>1</v>
      </c>
      <c r="H595" s="13"/>
      <c r="I595" s="13"/>
      <c r="J595" s="13"/>
      <c r="K595" s="13"/>
      <c r="M595" s="13"/>
    </row>
    <row r="596" spans="1:13">
      <c r="A596" s="13"/>
      <c r="B596" s="181">
        <v>2002</v>
      </c>
      <c r="C596" s="182">
        <v>8</v>
      </c>
      <c r="D596" s="183">
        <v>15</v>
      </c>
      <c r="E596" s="184">
        <v>0</v>
      </c>
      <c r="F596" s="185">
        <v>1.7</v>
      </c>
      <c r="G596" s="186">
        <v>1</v>
      </c>
      <c r="H596" s="13"/>
      <c r="I596" s="13"/>
      <c r="J596" s="13"/>
      <c r="K596" s="13"/>
      <c r="M596" s="13"/>
    </row>
    <row r="597" spans="1:13">
      <c r="A597" s="13"/>
      <c r="B597" s="181">
        <v>2002</v>
      </c>
      <c r="C597" s="182">
        <v>8</v>
      </c>
      <c r="D597" s="183">
        <v>16</v>
      </c>
      <c r="E597" s="184">
        <v>0.4</v>
      </c>
      <c r="F597" s="185">
        <v>1.6</v>
      </c>
      <c r="G597" s="186">
        <v>1</v>
      </c>
      <c r="H597" s="13"/>
      <c r="I597" s="13"/>
      <c r="J597" s="13"/>
      <c r="K597" s="13"/>
      <c r="M597" s="13"/>
    </row>
    <row r="598" spans="1:13">
      <c r="A598" s="13"/>
      <c r="B598" s="181">
        <v>2002</v>
      </c>
      <c r="C598" s="182">
        <v>8</v>
      </c>
      <c r="D598" s="183">
        <v>17</v>
      </c>
      <c r="E598" s="184">
        <v>46</v>
      </c>
      <c r="F598" s="185">
        <v>1</v>
      </c>
      <c r="G598" s="186">
        <v>1</v>
      </c>
      <c r="H598" s="13"/>
      <c r="I598" s="13"/>
      <c r="J598" s="13"/>
      <c r="K598" s="13"/>
      <c r="M598" s="13"/>
    </row>
    <row r="599" spans="1:13">
      <c r="A599" s="13"/>
      <c r="B599" s="181">
        <v>2002</v>
      </c>
      <c r="C599" s="182">
        <v>8</v>
      </c>
      <c r="D599" s="183">
        <v>18</v>
      </c>
      <c r="E599" s="184">
        <v>28</v>
      </c>
      <c r="F599" s="185">
        <v>0.8</v>
      </c>
      <c r="G599" s="186">
        <v>1</v>
      </c>
      <c r="H599" s="13"/>
      <c r="I599" s="13"/>
      <c r="J599" s="13"/>
      <c r="K599" s="13"/>
      <c r="M599" s="13"/>
    </row>
    <row r="600" spans="1:13">
      <c r="A600" s="13"/>
      <c r="B600" s="181">
        <v>2002</v>
      </c>
      <c r="C600" s="182">
        <v>8</v>
      </c>
      <c r="D600" s="183">
        <v>19</v>
      </c>
      <c r="E600" s="184">
        <v>0.6</v>
      </c>
      <c r="F600" s="185">
        <v>1.2</v>
      </c>
      <c r="G600" s="186">
        <v>1</v>
      </c>
      <c r="H600" s="13"/>
      <c r="I600" s="13"/>
      <c r="J600" s="13"/>
      <c r="K600" s="13"/>
      <c r="M600" s="13"/>
    </row>
    <row r="601" spans="1:13">
      <c r="A601" s="13"/>
      <c r="B601" s="181">
        <v>2002</v>
      </c>
      <c r="C601" s="182">
        <v>8</v>
      </c>
      <c r="D601" s="183">
        <v>20</v>
      </c>
      <c r="E601" s="184">
        <v>0.8</v>
      </c>
      <c r="F601" s="185">
        <v>1.3</v>
      </c>
      <c r="G601" s="186">
        <v>1</v>
      </c>
      <c r="H601" s="13"/>
      <c r="I601" s="13"/>
      <c r="J601" s="13"/>
      <c r="K601" s="13"/>
      <c r="M601" s="13"/>
    </row>
    <row r="602" spans="1:13">
      <c r="A602" s="13"/>
      <c r="B602" s="181">
        <v>2002</v>
      </c>
      <c r="C602" s="182">
        <v>8</v>
      </c>
      <c r="D602" s="183">
        <v>21</v>
      </c>
      <c r="E602" s="184">
        <v>0</v>
      </c>
      <c r="F602" s="185">
        <v>1.9</v>
      </c>
      <c r="G602" s="186">
        <v>1</v>
      </c>
      <c r="H602" s="13"/>
      <c r="I602" s="13"/>
      <c r="J602" s="13"/>
      <c r="K602" s="13"/>
      <c r="M602" s="13"/>
    </row>
    <row r="603" spans="1:13">
      <c r="A603" s="13"/>
      <c r="B603" s="181">
        <v>2002</v>
      </c>
      <c r="C603" s="182">
        <v>8</v>
      </c>
      <c r="D603" s="183">
        <v>22</v>
      </c>
      <c r="E603" s="184">
        <v>0</v>
      </c>
      <c r="F603" s="185">
        <v>2.8</v>
      </c>
      <c r="G603" s="186">
        <v>1</v>
      </c>
      <c r="H603" s="13"/>
      <c r="I603" s="13"/>
      <c r="J603" s="13"/>
      <c r="K603" s="13"/>
      <c r="M603" s="13"/>
    </row>
    <row r="604" spans="1:13">
      <c r="A604" s="13"/>
      <c r="B604" s="181">
        <v>2002</v>
      </c>
      <c r="C604" s="182">
        <v>8</v>
      </c>
      <c r="D604" s="183">
        <v>23</v>
      </c>
      <c r="E604" s="184">
        <v>0</v>
      </c>
      <c r="F604" s="185">
        <v>2.7</v>
      </c>
      <c r="G604" s="186">
        <v>1</v>
      </c>
      <c r="H604" s="13"/>
      <c r="I604" s="13"/>
      <c r="J604" s="13"/>
      <c r="K604" s="13"/>
      <c r="M604" s="13"/>
    </row>
    <row r="605" spans="1:13">
      <c r="A605" s="13"/>
      <c r="B605" s="181">
        <v>2002</v>
      </c>
      <c r="C605" s="182">
        <v>8</v>
      </c>
      <c r="D605" s="183">
        <v>24</v>
      </c>
      <c r="E605" s="184">
        <v>0</v>
      </c>
      <c r="F605" s="185">
        <v>1</v>
      </c>
      <c r="G605" s="186">
        <v>1</v>
      </c>
      <c r="H605" s="13"/>
      <c r="I605" s="13"/>
      <c r="J605" s="13"/>
      <c r="K605" s="13"/>
      <c r="M605" s="13"/>
    </row>
    <row r="606" spans="1:13">
      <c r="A606" s="13"/>
      <c r="B606" s="181">
        <v>2002</v>
      </c>
      <c r="C606" s="182">
        <v>8</v>
      </c>
      <c r="D606" s="183">
        <v>25</v>
      </c>
      <c r="E606" s="184">
        <v>3</v>
      </c>
      <c r="F606" s="185">
        <v>2</v>
      </c>
      <c r="G606" s="186">
        <v>1</v>
      </c>
      <c r="H606" s="13"/>
      <c r="I606" s="13"/>
      <c r="J606" s="13"/>
      <c r="K606" s="13"/>
      <c r="M606" s="13"/>
    </row>
    <row r="607" spans="1:13">
      <c r="A607" s="13"/>
      <c r="B607" s="181">
        <v>2002</v>
      </c>
      <c r="C607" s="182">
        <v>8</v>
      </c>
      <c r="D607" s="183">
        <v>26</v>
      </c>
      <c r="E607" s="184">
        <v>12</v>
      </c>
      <c r="F607" s="185">
        <v>1.1000000000000001</v>
      </c>
      <c r="G607" s="186">
        <v>1</v>
      </c>
      <c r="H607" s="13"/>
      <c r="I607" s="13"/>
      <c r="J607" s="13"/>
      <c r="K607" s="13"/>
      <c r="M607" s="13"/>
    </row>
    <row r="608" spans="1:13">
      <c r="A608" s="13"/>
      <c r="B608" s="181">
        <v>2002</v>
      </c>
      <c r="C608" s="182">
        <v>8</v>
      </c>
      <c r="D608" s="183">
        <v>27</v>
      </c>
      <c r="E608" s="184">
        <v>13</v>
      </c>
      <c r="F608" s="185">
        <v>1.1000000000000001</v>
      </c>
      <c r="G608" s="186">
        <v>1</v>
      </c>
      <c r="H608" s="13"/>
      <c r="I608" s="13"/>
      <c r="J608" s="13"/>
      <c r="K608" s="13"/>
      <c r="M608" s="13"/>
    </row>
    <row r="609" spans="1:13">
      <c r="A609" s="13"/>
      <c r="B609" s="181">
        <v>2002</v>
      </c>
      <c r="C609" s="182">
        <v>8</v>
      </c>
      <c r="D609" s="183">
        <v>28</v>
      </c>
      <c r="E609" s="184">
        <v>18</v>
      </c>
      <c r="F609" s="185">
        <v>1.2</v>
      </c>
      <c r="G609" s="186">
        <v>1</v>
      </c>
      <c r="H609" s="13"/>
      <c r="I609" s="13"/>
      <c r="J609" s="13"/>
      <c r="K609" s="13"/>
      <c r="M609" s="13"/>
    </row>
    <row r="610" spans="1:13">
      <c r="A610" s="13"/>
      <c r="B610" s="181">
        <v>2002</v>
      </c>
      <c r="C610" s="182">
        <v>8</v>
      </c>
      <c r="D610" s="183">
        <v>29</v>
      </c>
      <c r="E610" s="184">
        <v>6</v>
      </c>
      <c r="F610" s="185">
        <v>1.2</v>
      </c>
      <c r="G610" s="186">
        <v>1</v>
      </c>
      <c r="H610" s="13"/>
      <c r="I610" s="13"/>
      <c r="J610" s="13"/>
      <c r="K610" s="13"/>
      <c r="M610" s="13"/>
    </row>
    <row r="611" spans="1:13">
      <c r="A611" s="13"/>
      <c r="B611" s="181">
        <v>2002</v>
      </c>
      <c r="C611" s="182">
        <v>8</v>
      </c>
      <c r="D611" s="183">
        <v>30</v>
      </c>
      <c r="E611" s="184">
        <v>5</v>
      </c>
      <c r="F611" s="185">
        <v>1.2</v>
      </c>
      <c r="G611" s="186">
        <v>1</v>
      </c>
      <c r="H611" s="13"/>
      <c r="I611" s="13"/>
      <c r="J611" s="13"/>
      <c r="K611" s="13"/>
      <c r="M611" s="13"/>
    </row>
    <row r="612" spans="1:13">
      <c r="A612" s="13"/>
      <c r="B612" s="181">
        <v>2002</v>
      </c>
      <c r="C612" s="182">
        <v>8</v>
      </c>
      <c r="D612" s="183">
        <v>31</v>
      </c>
      <c r="E612" s="184">
        <v>4</v>
      </c>
      <c r="F612" s="185">
        <v>1.3</v>
      </c>
      <c r="G612" s="186">
        <v>1</v>
      </c>
      <c r="H612" s="13"/>
      <c r="I612" s="13"/>
      <c r="J612" s="13"/>
      <c r="K612" s="13"/>
      <c r="M612" s="13"/>
    </row>
    <row r="613" spans="1:13">
      <c r="A613" s="13"/>
      <c r="B613" s="181">
        <v>2002</v>
      </c>
      <c r="C613" s="182">
        <v>9</v>
      </c>
      <c r="D613" s="183">
        <v>1</v>
      </c>
      <c r="E613" s="184">
        <v>0</v>
      </c>
      <c r="F613" s="185">
        <v>1</v>
      </c>
      <c r="G613" s="186">
        <v>1</v>
      </c>
      <c r="H613" s="13"/>
      <c r="I613" s="13"/>
      <c r="J613" s="13"/>
      <c r="K613" s="13"/>
      <c r="M613" s="13"/>
    </row>
    <row r="614" spans="1:13">
      <c r="A614" s="13"/>
      <c r="B614" s="181">
        <v>2002</v>
      </c>
      <c r="C614" s="182">
        <v>9</v>
      </c>
      <c r="D614" s="183">
        <v>2</v>
      </c>
      <c r="E614" s="184">
        <v>0</v>
      </c>
      <c r="F614" s="185">
        <v>2.2999999999999998</v>
      </c>
      <c r="G614" s="186">
        <v>1</v>
      </c>
      <c r="H614" s="13"/>
      <c r="I614" s="13"/>
      <c r="J614" s="13"/>
      <c r="K614" s="13"/>
      <c r="M614" s="13"/>
    </row>
    <row r="615" spans="1:13">
      <c r="A615" s="13"/>
      <c r="B615" s="181">
        <v>2002</v>
      </c>
      <c r="C615" s="182">
        <v>9</v>
      </c>
      <c r="D615" s="183">
        <v>3</v>
      </c>
      <c r="E615" s="184">
        <v>3.7</v>
      </c>
      <c r="F615" s="185">
        <v>2.2000000000000002</v>
      </c>
      <c r="G615" s="186">
        <v>1</v>
      </c>
      <c r="H615" s="13"/>
      <c r="I615" s="13"/>
      <c r="J615" s="13"/>
      <c r="K615" s="13"/>
      <c r="M615" s="13"/>
    </row>
    <row r="616" spans="1:13">
      <c r="A616" s="13"/>
      <c r="B616" s="181">
        <v>2002</v>
      </c>
      <c r="C616" s="182">
        <v>9</v>
      </c>
      <c r="D616" s="183">
        <v>4</v>
      </c>
      <c r="E616" s="184">
        <v>7</v>
      </c>
      <c r="F616" s="185">
        <v>1.1000000000000001</v>
      </c>
      <c r="G616" s="186">
        <v>1</v>
      </c>
      <c r="H616" s="13"/>
      <c r="I616" s="13"/>
      <c r="J616" s="13"/>
      <c r="K616" s="13"/>
      <c r="M616" s="13"/>
    </row>
    <row r="617" spans="1:13">
      <c r="A617" s="13"/>
      <c r="B617" s="181">
        <v>2002</v>
      </c>
      <c r="C617" s="182">
        <v>9</v>
      </c>
      <c r="D617" s="183">
        <v>5</v>
      </c>
      <c r="E617" s="184">
        <v>0</v>
      </c>
      <c r="F617" s="185">
        <v>1.2</v>
      </c>
      <c r="G617" s="186">
        <v>1</v>
      </c>
      <c r="H617" s="13"/>
      <c r="I617" s="13"/>
      <c r="J617" s="13"/>
      <c r="K617" s="13"/>
      <c r="M617" s="13"/>
    </row>
    <row r="618" spans="1:13">
      <c r="A618" s="13"/>
      <c r="B618" s="181">
        <v>2002</v>
      </c>
      <c r="C618" s="182">
        <v>9</v>
      </c>
      <c r="D618" s="183">
        <v>6</v>
      </c>
      <c r="E618" s="184">
        <v>0</v>
      </c>
      <c r="F618" s="185">
        <v>1.5</v>
      </c>
      <c r="G618" s="186">
        <v>1</v>
      </c>
      <c r="H618" s="13"/>
      <c r="I618" s="13"/>
      <c r="J618" s="13"/>
      <c r="K618" s="13"/>
      <c r="M618" s="13"/>
    </row>
    <row r="619" spans="1:13">
      <c r="A619" s="13"/>
      <c r="B619" s="181">
        <v>2002</v>
      </c>
      <c r="C619" s="182">
        <v>9</v>
      </c>
      <c r="D619" s="183">
        <v>7</v>
      </c>
      <c r="E619" s="184">
        <v>0</v>
      </c>
      <c r="F619" s="185">
        <v>1</v>
      </c>
      <c r="G619" s="186">
        <v>1</v>
      </c>
      <c r="H619" s="13"/>
      <c r="I619" s="13"/>
      <c r="J619" s="13"/>
      <c r="K619" s="13"/>
      <c r="M619" s="13"/>
    </row>
    <row r="620" spans="1:13">
      <c r="A620" s="13"/>
      <c r="B620" s="181">
        <v>2002</v>
      </c>
      <c r="C620" s="182">
        <v>9</v>
      </c>
      <c r="D620" s="183">
        <v>8</v>
      </c>
      <c r="E620" s="184">
        <v>0</v>
      </c>
      <c r="F620" s="185">
        <v>1.8</v>
      </c>
      <c r="G620" s="186">
        <v>1</v>
      </c>
      <c r="H620" s="13"/>
      <c r="I620" s="13"/>
      <c r="J620" s="13"/>
      <c r="K620" s="13"/>
      <c r="M620" s="13"/>
    </row>
    <row r="621" spans="1:13">
      <c r="A621" s="13"/>
      <c r="B621" s="181">
        <v>2002</v>
      </c>
      <c r="C621" s="182">
        <v>9</v>
      </c>
      <c r="D621" s="183">
        <v>9</v>
      </c>
      <c r="E621" s="184">
        <v>0</v>
      </c>
      <c r="F621" s="185">
        <v>3</v>
      </c>
      <c r="G621" s="186">
        <v>1</v>
      </c>
      <c r="H621" s="13"/>
      <c r="I621" s="13"/>
      <c r="J621" s="13"/>
      <c r="K621" s="13"/>
      <c r="M621" s="13"/>
    </row>
    <row r="622" spans="1:13">
      <c r="A622" s="13"/>
      <c r="B622" s="181">
        <v>2002</v>
      </c>
      <c r="C622" s="182">
        <v>9</v>
      </c>
      <c r="D622" s="183">
        <v>10</v>
      </c>
      <c r="E622" s="184">
        <v>0.5</v>
      </c>
      <c r="F622" s="185">
        <v>2.2000000000000002</v>
      </c>
      <c r="G622" s="186">
        <v>1</v>
      </c>
      <c r="H622" s="13"/>
      <c r="I622" s="13"/>
      <c r="J622" s="13"/>
      <c r="K622" s="13"/>
      <c r="M622" s="13"/>
    </row>
    <row r="623" spans="1:13">
      <c r="A623" s="13"/>
      <c r="B623" s="181">
        <v>2002</v>
      </c>
      <c r="C623" s="182">
        <v>9</v>
      </c>
      <c r="D623" s="183">
        <v>11</v>
      </c>
      <c r="E623" s="184">
        <v>0.4</v>
      </c>
      <c r="F623" s="185">
        <v>1.6</v>
      </c>
      <c r="G623" s="186">
        <v>1</v>
      </c>
      <c r="H623" s="13"/>
      <c r="I623" s="13"/>
      <c r="J623" s="13"/>
      <c r="K623" s="13"/>
      <c r="M623" s="13"/>
    </row>
    <row r="624" spans="1:13">
      <c r="A624" s="13"/>
      <c r="B624" s="181">
        <v>2002</v>
      </c>
      <c r="C624" s="182">
        <v>9</v>
      </c>
      <c r="D624" s="183">
        <v>12</v>
      </c>
      <c r="E624" s="184">
        <v>0.1</v>
      </c>
      <c r="F624" s="185">
        <v>1.3</v>
      </c>
      <c r="G624" s="186">
        <v>1</v>
      </c>
      <c r="H624" s="13"/>
      <c r="I624" s="13"/>
      <c r="J624" s="13"/>
      <c r="K624" s="13"/>
      <c r="M624" s="13"/>
    </row>
    <row r="625" spans="1:13">
      <c r="A625" s="13"/>
      <c r="B625" s="181">
        <v>2002</v>
      </c>
      <c r="C625" s="182">
        <v>9</v>
      </c>
      <c r="D625" s="183">
        <v>13</v>
      </c>
      <c r="E625" s="184">
        <v>0</v>
      </c>
      <c r="F625" s="185">
        <v>1.8</v>
      </c>
      <c r="G625" s="186">
        <v>1</v>
      </c>
      <c r="H625" s="13"/>
      <c r="I625" s="13"/>
      <c r="J625" s="13"/>
      <c r="K625" s="13"/>
      <c r="M625" s="13"/>
    </row>
    <row r="626" spans="1:13">
      <c r="A626" s="13"/>
      <c r="B626" s="181">
        <v>2002</v>
      </c>
      <c r="C626" s="182">
        <v>9</v>
      </c>
      <c r="D626" s="183">
        <v>14</v>
      </c>
      <c r="E626" s="184">
        <v>0.5</v>
      </c>
      <c r="F626" s="185">
        <v>1.4</v>
      </c>
      <c r="G626" s="186">
        <v>1</v>
      </c>
      <c r="H626" s="13"/>
      <c r="I626" s="13"/>
      <c r="J626" s="13"/>
      <c r="K626" s="13"/>
      <c r="M626" s="13"/>
    </row>
    <row r="627" spans="1:13">
      <c r="A627" s="13"/>
      <c r="B627" s="181">
        <v>2002</v>
      </c>
      <c r="C627" s="182">
        <v>9</v>
      </c>
      <c r="D627" s="183">
        <v>15</v>
      </c>
      <c r="E627" s="184">
        <v>0</v>
      </c>
      <c r="F627" s="185">
        <v>2.7</v>
      </c>
      <c r="G627" s="186">
        <v>1</v>
      </c>
      <c r="H627" s="13"/>
      <c r="I627" s="13"/>
      <c r="J627" s="13"/>
      <c r="K627" s="13"/>
      <c r="M627" s="13"/>
    </row>
    <row r="628" spans="1:13">
      <c r="A628" s="13"/>
      <c r="B628" s="181">
        <v>2002</v>
      </c>
      <c r="C628" s="182">
        <v>9</v>
      </c>
      <c r="D628" s="183">
        <v>16</v>
      </c>
      <c r="E628" s="184">
        <v>16</v>
      </c>
      <c r="F628" s="185">
        <v>3.3</v>
      </c>
      <c r="G628" s="186">
        <v>1</v>
      </c>
      <c r="H628" s="13"/>
      <c r="I628" s="13"/>
      <c r="J628" s="13"/>
      <c r="K628" s="13"/>
      <c r="M628" s="13"/>
    </row>
    <row r="629" spans="1:13">
      <c r="A629" s="13"/>
      <c r="B629" s="181">
        <v>2002</v>
      </c>
      <c r="C629" s="182">
        <v>9</v>
      </c>
      <c r="D629" s="183">
        <v>17</v>
      </c>
      <c r="E629" s="184">
        <v>0</v>
      </c>
      <c r="F629" s="185">
        <v>2.6</v>
      </c>
      <c r="G629" s="186">
        <v>1</v>
      </c>
      <c r="H629" s="13"/>
      <c r="I629" s="13"/>
      <c r="J629" s="13"/>
      <c r="K629" s="13"/>
      <c r="M629" s="13"/>
    </row>
    <row r="630" spans="1:13">
      <c r="A630" s="13"/>
      <c r="B630" s="181">
        <v>2002</v>
      </c>
      <c r="C630" s="182">
        <v>9</v>
      </c>
      <c r="D630" s="183">
        <v>18</v>
      </c>
      <c r="E630" s="184">
        <v>5</v>
      </c>
      <c r="F630" s="185">
        <v>1.4</v>
      </c>
      <c r="G630" s="186">
        <v>1</v>
      </c>
      <c r="H630" s="13"/>
      <c r="I630" s="13"/>
      <c r="J630" s="13"/>
      <c r="K630" s="13"/>
      <c r="M630" s="13"/>
    </row>
    <row r="631" spans="1:13">
      <c r="A631" s="13"/>
      <c r="B631" s="181">
        <v>2002</v>
      </c>
      <c r="C631" s="182">
        <v>9</v>
      </c>
      <c r="D631" s="183">
        <v>19</v>
      </c>
      <c r="E631" s="184">
        <v>0</v>
      </c>
      <c r="F631" s="185">
        <v>2.4</v>
      </c>
      <c r="G631" s="186">
        <v>1</v>
      </c>
      <c r="H631" s="13"/>
      <c r="I631" s="13"/>
      <c r="J631" s="13"/>
      <c r="K631" s="13"/>
      <c r="M631" s="13"/>
    </row>
    <row r="632" spans="1:13">
      <c r="A632" s="13"/>
      <c r="B632" s="181">
        <v>2002</v>
      </c>
      <c r="C632" s="182">
        <v>9</v>
      </c>
      <c r="D632" s="183">
        <v>20</v>
      </c>
      <c r="E632" s="184">
        <v>0</v>
      </c>
      <c r="F632" s="185">
        <v>2.5</v>
      </c>
      <c r="G632" s="186">
        <v>1</v>
      </c>
      <c r="H632" s="13"/>
      <c r="I632" s="13"/>
      <c r="J632" s="13"/>
      <c r="K632" s="13"/>
      <c r="M632" s="13"/>
    </row>
    <row r="633" spans="1:13">
      <c r="A633" s="13"/>
      <c r="B633" s="181">
        <v>2002</v>
      </c>
      <c r="C633" s="182">
        <v>9</v>
      </c>
      <c r="D633" s="183">
        <v>21</v>
      </c>
      <c r="E633" s="184">
        <v>0</v>
      </c>
      <c r="F633" s="185">
        <v>2.1</v>
      </c>
      <c r="G633" s="186">
        <v>1</v>
      </c>
      <c r="H633" s="13"/>
      <c r="I633" s="13"/>
      <c r="J633" s="13"/>
      <c r="K633" s="13"/>
      <c r="M633" s="13"/>
    </row>
    <row r="634" spans="1:13">
      <c r="A634" s="13"/>
      <c r="B634" s="181">
        <v>2002</v>
      </c>
      <c r="C634" s="182">
        <v>9</v>
      </c>
      <c r="D634" s="183">
        <v>22</v>
      </c>
      <c r="E634" s="184">
        <v>0</v>
      </c>
      <c r="F634" s="185">
        <v>2.4</v>
      </c>
      <c r="G634" s="186">
        <v>1</v>
      </c>
      <c r="H634" s="13"/>
      <c r="I634" s="13"/>
      <c r="J634" s="13"/>
      <c r="K634" s="13"/>
      <c r="M634" s="13"/>
    </row>
    <row r="635" spans="1:13">
      <c r="A635" s="13"/>
      <c r="B635" s="181">
        <v>2002</v>
      </c>
      <c r="C635" s="182">
        <v>9</v>
      </c>
      <c r="D635" s="183">
        <v>23</v>
      </c>
      <c r="E635" s="184">
        <v>0</v>
      </c>
      <c r="F635" s="185">
        <v>2.8</v>
      </c>
      <c r="G635" s="186">
        <v>1</v>
      </c>
      <c r="H635" s="13"/>
      <c r="I635" s="13"/>
      <c r="J635" s="13"/>
      <c r="K635" s="13"/>
      <c r="M635" s="13"/>
    </row>
    <row r="636" spans="1:13">
      <c r="A636" s="13"/>
      <c r="B636" s="181">
        <v>2002</v>
      </c>
      <c r="C636" s="182">
        <v>9</v>
      </c>
      <c r="D636" s="183">
        <v>24</v>
      </c>
      <c r="E636" s="184">
        <v>0</v>
      </c>
      <c r="F636" s="185">
        <v>3</v>
      </c>
      <c r="G636" s="186">
        <v>1</v>
      </c>
      <c r="H636" s="13"/>
      <c r="I636" s="13"/>
      <c r="J636" s="13"/>
      <c r="K636" s="13"/>
      <c r="M636" s="13"/>
    </row>
    <row r="637" spans="1:13">
      <c r="A637" s="13"/>
      <c r="B637" s="181">
        <v>2002</v>
      </c>
      <c r="C637" s="182">
        <v>9</v>
      </c>
      <c r="D637" s="183">
        <v>25</v>
      </c>
      <c r="E637" s="184">
        <v>0</v>
      </c>
      <c r="F637" s="185">
        <v>3.9</v>
      </c>
      <c r="G637" s="186">
        <v>1</v>
      </c>
      <c r="H637" s="13"/>
      <c r="I637" s="13"/>
      <c r="J637" s="13"/>
      <c r="K637" s="13"/>
      <c r="M637" s="13"/>
    </row>
    <row r="638" spans="1:13">
      <c r="A638" s="13"/>
      <c r="B638" s="181">
        <v>2002</v>
      </c>
      <c r="C638" s="182">
        <v>9</v>
      </c>
      <c r="D638" s="183">
        <v>26</v>
      </c>
      <c r="E638" s="184">
        <v>0</v>
      </c>
      <c r="F638" s="185">
        <v>3.5</v>
      </c>
      <c r="G638" s="186">
        <v>1</v>
      </c>
      <c r="H638" s="13"/>
      <c r="I638" s="13"/>
      <c r="J638" s="13"/>
      <c r="K638" s="13"/>
      <c r="M638" s="13"/>
    </row>
    <row r="639" spans="1:13">
      <c r="A639" s="13"/>
      <c r="B639" s="181">
        <v>2002</v>
      </c>
      <c r="C639" s="182">
        <v>9</v>
      </c>
      <c r="D639" s="183">
        <v>27</v>
      </c>
      <c r="E639" s="184">
        <v>16.7</v>
      </c>
      <c r="F639" s="185">
        <v>3.1</v>
      </c>
      <c r="G639" s="186">
        <v>1</v>
      </c>
      <c r="H639" s="13"/>
      <c r="I639" s="13"/>
      <c r="J639" s="13"/>
      <c r="K639" s="13"/>
      <c r="M639" s="13"/>
    </row>
    <row r="640" spans="1:13">
      <c r="A640" s="13"/>
      <c r="B640" s="181">
        <v>2002</v>
      </c>
      <c r="C640" s="182">
        <v>9</v>
      </c>
      <c r="D640" s="183">
        <v>28</v>
      </c>
      <c r="E640" s="184">
        <v>0</v>
      </c>
      <c r="F640" s="185">
        <v>3.4</v>
      </c>
      <c r="G640" s="186">
        <v>1</v>
      </c>
      <c r="H640" s="13"/>
      <c r="I640" s="13"/>
      <c r="J640" s="13"/>
      <c r="K640" s="13"/>
      <c r="M640" s="13"/>
    </row>
    <row r="641" spans="1:13">
      <c r="A641" s="13"/>
      <c r="B641" s="181">
        <v>2002</v>
      </c>
      <c r="C641" s="182">
        <v>9</v>
      </c>
      <c r="D641" s="183">
        <v>29</v>
      </c>
      <c r="E641" s="184">
        <v>0</v>
      </c>
      <c r="F641" s="185">
        <v>3.6</v>
      </c>
      <c r="G641" s="186">
        <v>1</v>
      </c>
      <c r="H641" s="13"/>
      <c r="I641" s="13"/>
      <c r="J641" s="13"/>
      <c r="K641" s="13"/>
      <c r="M641" s="13"/>
    </row>
    <row r="642" spans="1:13">
      <c r="A642" s="13"/>
      <c r="B642" s="181">
        <v>2002</v>
      </c>
      <c r="C642" s="182">
        <v>9</v>
      </c>
      <c r="D642" s="183">
        <v>30</v>
      </c>
      <c r="E642" s="184">
        <v>0</v>
      </c>
      <c r="F642" s="185">
        <v>3.4</v>
      </c>
      <c r="G642" s="186">
        <v>1</v>
      </c>
      <c r="H642" s="13"/>
      <c r="I642" s="13"/>
      <c r="J642" s="13"/>
      <c r="K642" s="13"/>
      <c r="M642" s="13"/>
    </row>
    <row r="643" spans="1:13">
      <c r="A643" s="13"/>
      <c r="B643" s="181">
        <v>2002</v>
      </c>
      <c r="C643" s="182">
        <v>10</v>
      </c>
      <c r="D643" s="183">
        <v>1</v>
      </c>
      <c r="E643" s="184">
        <v>0</v>
      </c>
      <c r="F643" s="185">
        <v>3.8</v>
      </c>
      <c r="G643" s="186">
        <v>1</v>
      </c>
      <c r="H643" s="13"/>
      <c r="I643" s="13"/>
      <c r="J643" s="13"/>
      <c r="K643" s="13"/>
      <c r="M643" s="13"/>
    </row>
    <row r="644" spans="1:13">
      <c r="A644" s="13"/>
      <c r="B644" s="181">
        <v>2002</v>
      </c>
      <c r="C644" s="182">
        <v>10</v>
      </c>
      <c r="D644" s="183">
        <v>2</v>
      </c>
      <c r="E644" s="184">
        <v>13</v>
      </c>
      <c r="F644" s="185">
        <v>1.5</v>
      </c>
      <c r="G644" s="186">
        <v>1</v>
      </c>
      <c r="H644" s="13"/>
      <c r="I644" s="13"/>
      <c r="J644" s="13"/>
      <c r="K644" s="13"/>
      <c r="M644" s="13"/>
    </row>
    <row r="645" spans="1:13">
      <c r="A645" s="13"/>
      <c r="B645" s="181">
        <v>2002</v>
      </c>
      <c r="C645" s="182">
        <v>10</v>
      </c>
      <c r="D645" s="183">
        <v>3</v>
      </c>
      <c r="E645" s="184">
        <v>0</v>
      </c>
      <c r="F645" s="185">
        <v>2.6</v>
      </c>
      <c r="G645" s="186">
        <v>1</v>
      </c>
      <c r="H645" s="13"/>
      <c r="I645" s="13"/>
      <c r="J645" s="13"/>
      <c r="K645" s="13"/>
      <c r="M645" s="13"/>
    </row>
    <row r="646" spans="1:13">
      <c r="A646" s="13"/>
      <c r="B646" s="181">
        <v>2002</v>
      </c>
      <c r="C646" s="182">
        <v>10</v>
      </c>
      <c r="D646" s="183">
        <v>4</v>
      </c>
      <c r="E646" s="184">
        <v>0</v>
      </c>
      <c r="F646" s="185">
        <v>3</v>
      </c>
      <c r="G646" s="186">
        <v>1</v>
      </c>
      <c r="H646" s="13"/>
      <c r="I646" s="13"/>
      <c r="J646" s="13"/>
      <c r="K646" s="13"/>
      <c r="M646" s="13"/>
    </row>
    <row r="647" spans="1:13">
      <c r="A647" s="13"/>
      <c r="B647" s="181">
        <v>2002</v>
      </c>
      <c r="C647" s="182">
        <v>10</v>
      </c>
      <c r="D647" s="183">
        <v>5</v>
      </c>
      <c r="E647" s="184">
        <v>0</v>
      </c>
      <c r="F647" s="185">
        <v>3.4</v>
      </c>
      <c r="G647" s="186">
        <v>1</v>
      </c>
      <c r="H647" s="13"/>
      <c r="I647" s="13"/>
      <c r="J647" s="13"/>
      <c r="K647" s="13"/>
      <c r="M647" s="13"/>
    </row>
    <row r="648" spans="1:13">
      <c r="A648" s="13"/>
      <c r="B648" s="181">
        <v>2002</v>
      </c>
      <c r="C648" s="182">
        <v>10</v>
      </c>
      <c r="D648" s="183">
        <v>6</v>
      </c>
      <c r="E648" s="184">
        <v>5</v>
      </c>
      <c r="F648" s="185">
        <v>4.0999999999999996</v>
      </c>
      <c r="G648" s="186">
        <v>1</v>
      </c>
      <c r="H648" s="13"/>
      <c r="I648" s="13"/>
      <c r="J648" s="13"/>
      <c r="K648" s="13"/>
      <c r="M648" s="13"/>
    </row>
    <row r="649" spans="1:13">
      <c r="A649" s="13"/>
      <c r="B649" s="181">
        <v>2002</v>
      </c>
      <c r="C649" s="182">
        <v>10</v>
      </c>
      <c r="D649" s="183">
        <v>7</v>
      </c>
      <c r="E649" s="184">
        <v>0</v>
      </c>
      <c r="F649" s="185">
        <v>3.6</v>
      </c>
      <c r="G649" s="186">
        <v>1</v>
      </c>
      <c r="H649" s="13"/>
      <c r="I649" s="13"/>
      <c r="J649" s="13"/>
      <c r="K649" s="13"/>
      <c r="M649" s="13"/>
    </row>
    <row r="650" spans="1:13">
      <c r="A650" s="13"/>
      <c r="B650" s="181">
        <v>2002</v>
      </c>
      <c r="C650" s="182">
        <v>10</v>
      </c>
      <c r="D650" s="183">
        <v>8</v>
      </c>
      <c r="E650" s="184">
        <v>3</v>
      </c>
      <c r="F650" s="185">
        <v>4</v>
      </c>
      <c r="G650" s="186">
        <v>1</v>
      </c>
      <c r="H650" s="13"/>
      <c r="I650" s="13"/>
      <c r="J650" s="13"/>
      <c r="K650" s="13"/>
      <c r="M650" s="13"/>
    </row>
    <row r="651" spans="1:13">
      <c r="A651" s="13"/>
      <c r="B651" s="181">
        <v>2002</v>
      </c>
      <c r="C651" s="182">
        <v>10</v>
      </c>
      <c r="D651" s="183">
        <v>9</v>
      </c>
      <c r="E651" s="184">
        <v>0</v>
      </c>
      <c r="F651" s="185">
        <v>4.2</v>
      </c>
      <c r="G651" s="186">
        <v>1</v>
      </c>
      <c r="H651" s="13"/>
      <c r="I651" s="13"/>
      <c r="J651" s="13"/>
      <c r="K651" s="13"/>
      <c r="M651" s="13"/>
    </row>
    <row r="652" spans="1:13">
      <c r="A652" s="13"/>
      <c r="B652" s="181">
        <v>2002</v>
      </c>
      <c r="C652" s="182">
        <v>10</v>
      </c>
      <c r="D652" s="183">
        <v>10</v>
      </c>
      <c r="E652" s="184">
        <v>0</v>
      </c>
      <c r="F652" s="185">
        <v>4.3</v>
      </c>
      <c r="G652" s="186">
        <v>1</v>
      </c>
      <c r="H652" s="13"/>
      <c r="I652" s="13"/>
      <c r="J652" s="13"/>
      <c r="K652" s="13"/>
      <c r="M652" s="13"/>
    </row>
    <row r="653" spans="1:13">
      <c r="A653" s="13"/>
      <c r="B653" s="181">
        <v>2002</v>
      </c>
      <c r="C653" s="182">
        <v>10</v>
      </c>
      <c r="D653" s="183">
        <v>11</v>
      </c>
      <c r="E653" s="184">
        <v>0</v>
      </c>
      <c r="F653" s="185">
        <v>4</v>
      </c>
      <c r="G653" s="186">
        <v>1</v>
      </c>
      <c r="H653" s="13"/>
      <c r="I653" s="13"/>
      <c r="J653" s="13"/>
      <c r="K653" s="13"/>
      <c r="M653" s="13"/>
    </row>
    <row r="654" spans="1:13">
      <c r="A654" s="13"/>
      <c r="B654" s="181">
        <v>2002</v>
      </c>
      <c r="C654" s="182">
        <v>10</v>
      </c>
      <c r="D654" s="183">
        <v>12</v>
      </c>
      <c r="E654" s="184">
        <v>0.6</v>
      </c>
      <c r="F654" s="185">
        <v>3.9</v>
      </c>
      <c r="G654" s="186">
        <v>1</v>
      </c>
      <c r="H654" s="13"/>
      <c r="I654" s="13"/>
      <c r="J654" s="13"/>
      <c r="K654" s="13"/>
      <c r="M654" s="13"/>
    </row>
    <row r="655" spans="1:13">
      <c r="A655" s="13"/>
      <c r="B655" s="181">
        <v>2002</v>
      </c>
      <c r="C655" s="182">
        <v>10</v>
      </c>
      <c r="D655" s="183">
        <v>13</v>
      </c>
      <c r="E655" s="184">
        <v>25</v>
      </c>
      <c r="F655" s="185">
        <v>2.2999999999999998</v>
      </c>
      <c r="G655" s="186">
        <v>1</v>
      </c>
      <c r="H655" s="13"/>
      <c r="I655" s="13"/>
      <c r="J655" s="13"/>
      <c r="K655" s="13"/>
      <c r="M655" s="13"/>
    </row>
    <row r="656" spans="1:13">
      <c r="A656" s="13"/>
      <c r="B656" s="181">
        <v>2002</v>
      </c>
      <c r="C656" s="182">
        <v>10</v>
      </c>
      <c r="D656" s="183">
        <v>14</v>
      </c>
      <c r="E656" s="184">
        <v>1</v>
      </c>
      <c r="F656" s="185">
        <v>2.8</v>
      </c>
      <c r="G656" s="186">
        <v>1</v>
      </c>
      <c r="H656" s="13"/>
      <c r="I656" s="13"/>
      <c r="J656" s="13"/>
      <c r="K656" s="13"/>
      <c r="M656" s="13"/>
    </row>
    <row r="657" spans="1:13">
      <c r="A657" s="13"/>
      <c r="B657" s="181">
        <v>2002</v>
      </c>
      <c r="C657" s="182">
        <v>10</v>
      </c>
      <c r="D657" s="183">
        <v>15</v>
      </c>
      <c r="E657" s="184">
        <v>16</v>
      </c>
      <c r="F657" s="185">
        <v>1.5</v>
      </c>
      <c r="G657" s="186">
        <v>1</v>
      </c>
      <c r="H657" s="13"/>
      <c r="I657" s="13"/>
      <c r="J657" s="13"/>
      <c r="K657" s="13"/>
      <c r="M657" s="13"/>
    </row>
    <row r="658" spans="1:13">
      <c r="A658" s="13"/>
      <c r="B658" s="181">
        <v>2002</v>
      </c>
      <c r="C658" s="182">
        <v>10</v>
      </c>
      <c r="D658" s="183">
        <v>16</v>
      </c>
      <c r="E658" s="184">
        <v>0</v>
      </c>
      <c r="F658" s="185">
        <v>3.7</v>
      </c>
      <c r="G658" s="186">
        <v>1</v>
      </c>
      <c r="H658" s="13"/>
      <c r="I658" s="13"/>
      <c r="J658" s="13"/>
      <c r="K658" s="13"/>
      <c r="M658" s="13"/>
    </row>
    <row r="659" spans="1:13">
      <c r="A659" s="13"/>
      <c r="B659" s="181">
        <v>2002</v>
      </c>
      <c r="C659" s="182">
        <v>10</v>
      </c>
      <c r="D659" s="183">
        <v>17</v>
      </c>
      <c r="E659" s="184">
        <v>0</v>
      </c>
      <c r="F659" s="185">
        <v>4</v>
      </c>
      <c r="G659" s="186">
        <v>1</v>
      </c>
      <c r="H659" s="13"/>
      <c r="I659" s="13"/>
      <c r="J659" s="13"/>
      <c r="K659" s="13"/>
      <c r="M659" s="13"/>
    </row>
    <row r="660" spans="1:13">
      <c r="A660" s="13"/>
      <c r="B660" s="181">
        <v>2002</v>
      </c>
      <c r="C660" s="182">
        <v>10</v>
      </c>
      <c r="D660" s="183">
        <v>18</v>
      </c>
      <c r="E660" s="184">
        <v>0</v>
      </c>
      <c r="F660" s="185">
        <v>4.9000000000000004</v>
      </c>
      <c r="G660" s="186">
        <v>1</v>
      </c>
      <c r="H660" s="13"/>
      <c r="I660" s="13"/>
      <c r="J660" s="13"/>
      <c r="K660" s="13"/>
      <c r="M660" s="13"/>
    </row>
    <row r="661" spans="1:13">
      <c r="A661" s="13"/>
      <c r="B661" s="181">
        <v>2002</v>
      </c>
      <c r="C661" s="182">
        <v>10</v>
      </c>
      <c r="D661" s="183">
        <v>19</v>
      </c>
      <c r="E661" s="184">
        <v>20</v>
      </c>
      <c r="F661" s="185">
        <v>2.8</v>
      </c>
      <c r="G661" s="186">
        <v>1</v>
      </c>
      <c r="H661" s="13"/>
      <c r="I661" s="13"/>
      <c r="J661" s="13"/>
      <c r="K661" s="13"/>
      <c r="M661" s="13"/>
    </row>
    <row r="662" spans="1:13">
      <c r="A662" s="13"/>
      <c r="B662" s="181">
        <v>2002</v>
      </c>
      <c r="C662" s="182">
        <v>10</v>
      </c>
      <c r="D662" s="183">
        <v>20</v>
      </c>
      <c r="E662" s="184">
        <v>24</v>
      </c>
      <c r="F662" s="185">
        <v>1.4</v>
      </c>
      <c r="G662" s="186">
        <v>1</v>
      </c>
      <c r="H662" s="13"/>
      <c r="I662" s="13"/>
      <c r="J662" s="13"/>
      <c r="K662" s="13"/>
      <c r="M662" s="13"/>
    </row>
    <row r="663" spans="1:13">
      <c r="A663" s="13"/>
      <c r="B663" s="181">
        <v>2002</v>
      </c>
      <c r="C663" s="182">
        <v>10</v>
      </c>
      <c r="D663" s="183">
        <v>21</v>
      </c>
      <c r="E663" s="184">
        <v>0</v>
      </c>
      <c r="F663" s="185">
        <v>3.3</v>
      </c>
      <c r="G663" s="186">
        <v>1</v>
      </c>
      <c r="H663" s="13"/>
      <c r="I663" s="13"/>
      <c r="J663" s="13"/>
      <c r="K663" s="13"/>
      <c r="M663" s="13"/>
    </row>
    <row r="664" spans="1:13">
      <c r="A664" s="13"/>
      <c r="B664" s="181">
        <v>2002</v>
      </c>
      <c r="C664" s="182">
        <v>10</v>
      </c>
      <c r="D664" s="183">
        <v>22</v>
      </c>
      <c r="E664" s="184">
        <v>0</v>
      </c>
      <c r="F664" s="185">
        <v>4.3</v>
      </c>
      <c r="G664" s="186">
        <v>1</v>
      </c>
      <c r="H664" s="13"/>
      <c r="I664" s="13"/>
      <c r="J664" s="13"/>
      <c r="K664" s="13"/>
      <c r="M664" s="13"/>
    </row>
    <row r="665" spans="1:13">
      <c r="A665" s="13"/>
      <c r="B665" s="181">
        <v>2002</v>
      </c>
      <c r="C665" s="182">
        <v>10</v>
      </c>
      <c r="D665" s="183">
        <v>23</v>
      </c>
      <c r="E665" s="184">
        <v>0</v>
      </c>
      <c r="F665" s="185">
        <v>4.2</v>
      </c>
      <c r="G665" s="186">
        <v>1</v>
      </c>
      <c r="H665" s="13"/>
      <c r="I665" s="13"/>
      <c r="J665" s="13"/>
      <c r="K665" s="13"/>
      <c r="M665" s="13"/>
    </row>
    <row r="666" spans="1:13">
      <c r="A666" s="13"/>
      <c r="B666" s="181">
        <v>2002</v>
      </c>
      <c r="C666" s="182">
        <v>10</v>
      </c>
      <c r="D666" s="183">
        <v>24</v>
      </c>
      <c r="E666" s="184">
        <v>0</v>
      </c>
      <c r="F666" s="185">
        <v>5.2</v>
      </c>
      <c r="G666" s="186">
        <v>1</v>
      </c>
      <c r="H666" s="13"/>
      <c r="I666" s="13"/>
      <c r="J666" s="13"/>
      <c r="K666" s="13"/>
      <c r="M666" s="13"/>
    </row>
    <row r="667" spans="1:13">
      <c r="A667" s="13"/>
      <c r="B667" s="181">
        <v>2002</v>
      </c>
      <c r="C667" s="182">
        <v>10</v>
      </c>
      <c r="D667" s="183">
        <v>25</v>
      </c>
      <c r="E667" s="184">
        <v>3</v>
      </c>
      <c r="F667" s="185">
        <v>2.4</v>
      </c>
      <c r="G667" s="186">
        <v>1</v>
      </c>
      <c r="H667" s="13"/>
      <c r="I667" s="13"/>
      <c r="J667" s="13"/>
      <c r="K667" s="13"/>
      <c r="M667" s="13"/>
    </row>
    <row r="668" spans="1:13">
      <c r="A668" s="13"/>
      <c r="B668" s="181">
        <v>2002</v>
      </c>
      <c r="C668" s="182">
        <v>10</v>
      </c>
      <c r="D668" s="183">
        <v>26</v>
      </c>
      <c r="E668" s="184">
        <v>0</v>
      </c>
      <c r="F668" s="185">
        <v>3.1</v>
      </c>
      <c r="G668" s="186">
        <v>1</v>
      </c>
      <c r="H668" s="13"/>
      <c r="I668" s="13"/>
      <c r="J668" s="13"/>
      <c r="K668" s="13"/>
      <c r="M668" s="13"/>
    </row>
    <row r="669" spans="1:13">
      <c r="A669" s="13"/>
      <c r="B669" s="181">
        <v>2002</v>
      </c>
      <c r="C669" s="182">
        <v>10</v>
      </c>
      <c r="D669" s="183">
        <v>27</v>
      </c>
      <c r="E669" s="184">
        <v>0.8</v>
      </c>
      <c r="F669" s="185">
        <v>4.0999999999999996</v>
      </c>
      <c r="G669" s="186">
        <v>1</v>
      </c>
      <c r="H669" s="13"/>
      <c r="I669" s="13"/>
      <c r="J669" s="13"/>
      <c r="K669" s="13"/>
      <c r="M669" s="13"/>
    </row>
    <row r="670" spans="1:13">
      <c r="A670" s="13"/>
      <c r="B670" s="181">
        <v>2002</v>
      </c>
      <c r="C670" s="182">
        <v>10</v>
      </c>
      <c r="D670" s="183">
        <v>28</v>
      </c>
      <c r="E670" s="184">
        <v>0</v>
      </c>
      <c r="F670" s="185">
        <v>3.9</v>
      </c>
      <c r="G670" s="186">
        <v>1</v>
      </c>
      <c r="H670" s="13"/>
      <c r="I670" s="13"/>
      <c r="J670" s="13"/>
      <c r="K670" s="13"/>
      <c r="M670" s="13"/>
    </row>
    <row r="671" spans="1:13">
      <c r="A671" s="13"/>
      <c r="B671" s="181">
        <v>2002</v>
      </c>
      <c r="C671" s="182">
        <v>10</v>
      </c>
      <c r="D671" s="183">
        <v>29</v>
      </c>
      <c r="E671" s="184">
        <v>0</v>
      </c>
      <c r="F671" s="185">
        <v>4.9000000000000004</v>
      </c>
      <c r="G671" s="186">
        <v>1</v>
      </c>
      <c r="H671" s="13"/>
      <c r="I671" s="13"/>
      <c r="J671" s="13"/>
      <c r="K671" s="13"/>
      <c r="M671" s="13"/>
    </row>
    <row r="672" spans="1:13">
      <c r="A672" s="13"/>
      <c r="B672" s="181">
        <v>2002</v>
      </c>
      <c r="C672" s="182">
        <v>10</v>
      </c>
      <c r="D672" s="183">
        <v>30</v>
      </c>
      <c r="E672" s="184">
        <v>0</v>
      </c>
      <c r="F672" s="185">
        <v>5.0999999999999996</v>
      </c>
      <c r="G672" s="186">
        <v>1</v>
      </c>
      <c r="H672" s="13"/>
      <c r="I672" s="13"/>
      <c r="J672" s="13"/>
      <c r="K672" s="13"/>
      <c r="M672" s="13"/>
    </row>
    <row r="673" spans="1:13">
      <c r="A673" s="13"/>
      <c r="B673" s="181">
        <v>2002</v>
      </c>
      <c r="C673" s="182">
        <v>10</v>
      </c>
      <c r="D673" s="183">
        <v>31</v>
      </c>
      <c r="E673" s="184">
        <v>0</v>
      </c>
      <c r="F673" s="185">
        <v>5.5</v>
      </c>
      <c r="G673" s="186">
        <v>1</v>
      </c>
      <c r="H673" s="13"/>
      <c r="I673" s="13"/>
      <c r="J673" s="13"/>
      <c r="K673" s="13"/>
      <c r="M673" s="13"/>
    </row>
    <row r="674" spans="1:13">
      <c r="A674" s="13"/>
      <c r="B674" s="181">
        <v>2002</v>
      </c>
      <c r="C674" s="182">
        <v>11</v>
      </c>
      <c r="D674" s="183">
        <v>1</v>
      </c>
      <c r="E674" s="184">
        <v>0</v>
      </c>
      <c r="F674" s="185">
        <v>5.0999999999999996</v>
      </c>
      <c r="G674" s="186">
        <v>1</v>
      </c>
      <c r="H674" s="13"/>
      <c r="I674" s="13"/>
      <c r="J674" s="13"/>
      <c r="K674" s="13"/>
      <c r="M674" s="13"/>
    </row>
    <row r="675" spans="1:13">
      <c r="A675" s="13"/>
      <c r="B675" s="181">
        <v>2002</v>
      </c>
      <c r="C675" s="182">
        <v>11</v>
      </c>
      <c r="D675" s="183">
        <v>2</v>
      </c>
      <c r="E675" s="184">
        <v>48</v>
      </c>
      <c r="F675" s="185">
        <v>3</v>
      </c>
      <c r="G675" s="186">
        <v>1</v>
      </c>
      <c r="H675" s="13"/>
      <c r="I675" s="13"/>
      <c r="J675" s="13"/>
      <c r="K675" s="13"/>
      <c r="M675" s="13"/>
    </row>
    <row r="676" spans="1:13">
      <c r="A676" s="13"/>
      <c r="B676" s="181">
        <v>2002</v>
      </c>
      <c r="C676" s="182">
        <v>11</v>
      </c>
      <c r="D676" s="183">
        <v>3</v>
      </c>
      <c r="E676" s="184">
        <v>0</v>
      </c>
      <c r="F676" s="185">
        <v>3.3</v>
      </c>
      <c r="G676" s="186">
        <v>1</v>
      </c>
      <c r="H676" s="13"/>
      <c r="I676" s="13"/>
      <c r="J676" s="13"/>
      <c r="K676" s="13"/>
      <c r="M676" s="13"/>
    </row>
    <row r="677" spans="1:13">
      <c r="A677" s="13"/>
      <c r="B677" s="181">
        <v>2002</v>
      </c>
      <c r="C677" s="182">
        <v>11</v>
      </c>
      <c r="D677" s="183">
        <v>4</v>
      </c>
      <c r="E677" s="184">
        <v>0</v>
      </c>
      <c r="F677" s="185">
        <v>3.7</v>
      </c>
      <c r="G677" s="186">
        <v>1</v>
      </c>
      <c r="H677" s="13"/>
      <c r="I677" s="13"/>
      <c r="J677" s="13"/>
      <c r="K677" s="13"/>
      <c r="M677" s="13"/>
    </row>
    <row r="678" spans="1:13">
      <c r="A678" s="13"/>
      <c r="B678" s="181">
        <v>2002</v>
      </c>
      <c r="C678" s="182">
        <v>11</v>
      </c>
      <c r="D678" s="183">
        <v>5</v>
      </c>
      <c r="E678" s="184">
        <v>0</v>
      </c>
      <c r="F678" s="185">
        <v>4.8</v>
      </c>
      <c r="G678" s="186">
        <v>1</v>
      </c>
      <c r="H678" s="13"/>
      <c r="I678" s="13"/>
      <c r="J678" s="13"/>
      <c r="K678" s="13"/>
      <c r="M678" s="13"/>
    </row>
    <row r="679" spans="1:13">
      <c r="A679" s="13"/>
      <c r="B679" s="181">
        <v>2002</v>
      </c>
      <c r="C679" s="182">
        <v>11</v>
      </c>
      <c r="D679" s="183">
        <v>6</v>
      </c>
      <c r="E679" s="184">
        <v>0</v>
      </c>
      <c r="F679" s="185">
        <v>4.5</v>
      </c>
      <c r="G679" s="186">
        <v>1</v>
      </c>
      <c r="H679" s="13"/>
      <c r="I679" s="13"/>
      <c r="J679" s="13"/>
      <c r="K679" s="13"/>
      <c r="M679" s="13"/>
    </row>
    <row r="680" spans="1:13">
      <c r="A680" s="13"/>
      <c r="B680" s="181">
        <v>2002</v>
      </c>
      <c r="C680" s="182">
        <v>11</v>
      </c>
      <c r="D680" s="183">
        <v>7</v>
      </c>
      <c r="E680" s="184">
        <v>0.4</v>
      </c>
      <c r="F680" s="185">
        <v>4.8</v>
      </c>
      <c r="G680" s="186">
        <v>1</v>
      </c>
      <c r="H680" s="13"/>
      <c r="I680" s="13"/>
      <c r="J680" s="13"/>
      <c r="K680" s="13"/>
      <c r="M680" s="13"/>
    </row>
    <row r="681" spans="1:13">
      <c r="A681" s="13"/>
      <c r="B681" s="181">
        <v>2002</v>
      </c>
      <c r="C681" s="182">
        <v>11</v>
      </c>
      <c r="D681" s="183">
        <v>8</v>
      </c>
      <c r="E681" s="184">
        <v>19</v>
      </c>
      <c r="F681" s="185">
        <v>3.5</v>
      </c>
      <c r="G681" s="186">
        <v>1</v>
      </c>
      <c r="H681" s="13"/>
      <c r="I681" s="13"/>
      <c r="J681" s="13"/>
      <c r="K681" s="13"/>
      <c r="M681" s="13"/>
    </row>
    <row r="682" spans="1:13">
      <c r="A682" s="13"/>
      <c r="B682" s="181">
        <v>2002</v>
      </c>
      <c r="C682" s="182">
        <v>11</v>
      </c>
      <c r="D682" s="183">
        <v>9</v>
      </c>
      <c r="E682" s="184">
        <v>85</v>
      </c>
      <c r="F682" s="185">
        <v>1.6</v>
      </c>
      <c r="G682" s="186">
        <v>1</v>
      </c>
      <c r="H682" s="13"/>
      <c r="I682" s="13"/>
      <c r="J682" s="13"/>
      <c r="K682" s="13"/>
      <c r="M682" s="13"/>
    </row>
    <row r="683" spans="1:13">
      <c r="A683" s="13"/>
      <c r="B683" s="181">
        <v>2002</v>
      </c>
      <c r="C683" s="182">
        <v>11</v>
      </c>
      <c r="D683" s="183">
        <v>10</v>
      </c>
      <c r="E683" s="184">
        <v>31</v>
      </c>
      <c r="F683" s="185">
        <v>1.2</v>
      </c>
      <c r="G683" s="186">
        <v>1</v>
      </c>
      <c r="H683" s="13"/>
      <c r="I683" s="13"/>
      <c r="J683" s="13"/>
      <c r="K683" s="13"/>
      <c r="M683" s="13"/>
    </row>
    <row r="684" spans="1:13">
      <c r="A684" s="13"/>
      <c r="B684" s="181">
        <v>2002</v>
      </c>
      <c r="C684" s="182">
        <v>11</v>
      </c>
      <c r="D684" s="183">
        <v>11</v>
      </c>
      <c r="E684" s="184">
        <v>0</v>
      </c>
      <c r="F684" s="185">
        <v>2.9</v>
      </c>
      <c r="G684" s="186">
        <v>1</v>
      </c>
      <c r="H684" s="13"/>
      <c r="I684" s="13"/>
      <c r="J684" s="13"/>
      <c r="K684" s="13"/>
      <c r="M684" s="13"/>
    </row>
    <row r="685" spans="1:13">
      <c r="A685" s="13"/>
      <c r="B685" s="181">
        <v>2002</v>
      </c>
      <c r="C685" s="182">
        <v>11</v>
      </c>
      <c r="D685" s="183">
        <v>12</v>
      </c>
      <c r="E685" s="184">
        <v>0</v>
      </c>
      <c r="F685" s="185">
        <v>4.5999999999999996</v>
      </c>
      <c r="G685" s="186">
        <v>1</v>
      </c>
      <c r="H685" s="13"/>
      <c r="I685" s="13"/>
      <c r="J685" s="13"/>
      <c r="K685" s="13"/>
      <c r="M685" s="13"/>
    </row>
    <row r="686" spans="1:13">
      <c r="A686" s="13"/>
      <c r="B686" s="181">
        <v>2002</v>
      </c>
      <c r="C686" s="182">
        <v>11</v>
      </c>
      <c r="D686" s="183">
        <v>13</v>
      </c>
      <c r="E686" s="184">
        <v>0</v>
      </c>
      <c r="F686" s="185">
        <v>4.7</v>
      </c>
      <c r="G686" s="186">
        <v>1</v>
      </c>
      <c r="H686" s="13"/>
      <c r="I686" s="13"/>
      <c r="J686" s="13"/>
      <c r="K686" s="13"/>
      <c r="M686" s="13"/>
    </row>
    <row r="687" spans="1:13">
      <c r="A687" s="13"/>
      <c r="B687" s="181">
        <v>2002</v>
      </c>
      <c r="C687" s="182">
        <v>11</v>
      </c>
      <c r="D687" s="183">
        <v>14</v>
      </c>
      <c r="E687" s="184">
        <v>0</v>
      </c>
      <c r="F687" s="185">
        <v>4</v>
      </c>
      <c r="G687" s="186">
        <v>1</v>
      </c>
      <c r="H687" s="13"/>
      <c r="I687" s="13"/>
      <c r="J687" s="13"/>
      <c r="K687" s="13"/>
      <c r="M687" s="13"/>
    </row>
    <row r="688" spans="1:13">
      <c r="A688" s="13"/>
      <c r="B688" s="181">
        <v>2002</v>
      </c>
      <c r="C688" s="182">
        <v>11</v>
      </c>
      <c r="D688" s="183">
        <v>15</v>
      </c>
      <c r="E688" s="184">
        <v>17</v>
      </c>
      <c r="F688" s="185">
        <v>5.5</v>
      </c>
      <c r="G688" s="186">
        <v>1</v>
      </c>
      <c r="H688" s="13"/>
      <c r="I688" s="13"/>
      <c r="J688" s="13"/>
      <c r="K688" s="13"/>
      <c r="M688" s="13"/>
    </row>
    <row r="689" spans="1:13">
      <c r="A689" s="13"/>
      <c r="B689" s="181">
        <v>2002</v>
      </c>
      <c r="C689" s="182">
        <v>11</v>
      </c>
      <c r="D689" s="183">
        <v>16</v>
      </c>
      <c r="E689" s="184">
        <v>0.3</v>
      </c>
      <c r="F689" s="185">
        <v>3.3</v>
      </c>
      <c r="G689" s="186">
        <v>1</v>
      </c>
      <c r="H689" s="13"/>
      <c r="I689" s="13"/>
      <c r="J689" s="13"/>
      <c r="K689" s="13"/>
      <c r="M689" s="13"/>
    </row>
    <row r="690" spans="1:13">
      <c r="A690" s="13"/>
      <c r="B690" s="181">
        <v>2002</v>
      </c>
      <c r="C690" s="182">
        <v>11</v>
      </c>
      <c r="D690" s="183">
        <v>17</v>
      </c>
      <c r="E690" s="184">
        <v>1</v>
      </c>
      <c r="F690" s="185">
        <v>3.8</v>
      </c>
      <c r="G690" s="186">
        <v>1</v>
      </c>
      <c r="H690" s="13"/>
      <c r="I690" s="13"/>
      <c r="J690" s="13"/>
      <c r="K690" s="13"/>
      <c r="M690" s="13"/>
    </row>
    <row r="691" spans="1:13">
      <c r="A691" s="13"/>
      <c r="B691" s="181">
        <v>2002</v>
      </c>
      <c r="C691" s="182">
        <v>11</v>
      </c>
      <c r="D691" s="183">
        <v>18</v>
      </c>
      <c r="E691" s="184">
        <v>0</v>
      </c>
      <c r="F691" s="185">
        <v>5.3</v>
      </c>
      <c r="G691" s="186">
        <v>1</v>
      </c>
      <c r="H691" s="13"/>
      <c r="I691" s="13"/>
      <c r="J691" s="13"/>
      <c r="K691" s="13"/>
      <c r="M691" s="13"/>
    </row>
    <row r="692" spans="1:13">
      <c r="A692" s="13"/>
      <c r="B692" s="181">
        <v>2002</v>
      </c>
      <c r="C692" s="182">
        <v>11</v>
      </c>
      <c r="D692" s="183">
        <v>19</v>
      </c>
      <c r="E692" s="184">
        <v>0</v>
      </c>
      <c r="F692" s="185">
        <v>4.2</v>
      </c>
      <c r="G692" s="186">
        <v>1</v>
      </c>
      <c r="H692" s="13"/>
      <c r="I692" s="13"/>
      <c r="J692" s="13"/>
      <c r="K692" s="13"/>
      <c r="M692" s="13"/>
    </row>
    <row r="693" spans="1:13">
      <c r="A693" s="13"/>
      <c r="B693" s="181">
        <v>2002</v>
      </c>
      <c r="C693" s="182">
        <v>11</v>
      </c>
      <c r="D693" s="183">
        <v>20</v>
      </c>
      <c r="E693" s="184">
        <v>0</v>
      </c>
      <c r="F693" s="185">
        <v>6.4</v>
      </c>
      <c r="G693" s="186">
        <v>1</v>
      </c>
      <c r="H693" s="13"/>
      <c r="I693" s="13"/>
      <c r="J693" s="13"/>
      <c r="K693" s="13"/>
      <c r="M693" s="13"/>
    </row>
    <row r="694" spans="1:13">
      <c r="A694" s="13"/>
      <c r="B694" s="181">
        <v>2002</v>
      </c>
      <c r="C694" s="182">
        <v>11</v>
      </c>
      <c r="D694" s="183">
        <v>21</v>
      </c>
      <c r="E694" s="184">
        <v>0</v>
      </c>
      <c r="F694" s="185">
        <v>5.3</v>
      </c>
      <c r="G694" s="186">
        <v>1</v>
      </c>
      <c r="H694" s="13"/>
      <c r="I694" s="13"/>
      <c r="J694" s="13"/>
      <c r="K694" s="13"/>
      <c r="M694" s="13"/>
    </row>
    <row r="695" spans="1:13">
      <c r="A695" s="13"/>
      <c r="B695" s="181">
        <v>2002</v>
      </c>
      <c r="C695" s="182">
        <v>11</v>
      </c>
      <c r="D695" s="183">
        <v>22</v>
      </c>
      <c r="E695" s="184">
        <v>0</v>
      </c>
      <c r="F695" s="185">
        <v>6.1</v>
      </c>
      <c r="G695" s="186">
        <v>1</v>
      </c>
      <c r="H695" s="13"/>
      <c r="I695" s="13"/>
      <c r="J695" s="13"/>
      <c r="K695" s="13"/>
      <c r="M695" s="13"/>
    </row>
    <row r="696" spans="1:13">
      <c r="A696" s="13"/>
      <c r="B696" s="181">
        <v>2002</v>
      </c>
      <c r="C696" s="182">
        <v>11</v>
      </c>
      <c r="D696" s="183">
        <v>23</v>
      </c>
      <c r="E696" s="184">
        <v>0</v>
      </c>
      <c r="F696" s="185">
        <v>6.5</v>
      </c>
      <c r="G696" s="186">
        <v>1</v>
      </c>
      <c r="H696" s="13"/>
      <c r="I696" s="13"/>
      <c r="J696" s="13"/>
      <c r="K696" s="13"/>
      <c r="M696" s="13"/>
    </row>
    <row r="697" spans="1:13">
      <c r="A697" s="13"/>
      <c r="B697" s="181">
        <v>2002</v>
      </c>
      <c r="C697" s="182">
        <v>11</v>
      </c>
      <c r="D697" s="183">
        <v>24</v>
      </c>
      <c r="E697" s="184">
        <v>0</v>
      </c>
      <c r="F697" s="185">
        <v>5.9</v>
      </c>
      <c r="G697" s="186">
        <v>1</v>
      </c>
      <c r="H697" s="13"/>
      <c r="I697" s="13"/>
      <c r="J697" s="13"/>
      <c r="K697" s="13"/>
      <c r="M697" s="13"/>
    </row>
    <row r="698" spans="1:13">
      <c r="A698" s="13"/>
      <c r="B698" s="181">
        <v>2002</v>
      </c>
      <c r="C698" s="182">
        <v>11</v>
      </c>
      <c r="D698" s="183">
        <v>25</v>
      </c>
      <c r="E698" s="184">
        <v>0</v>
      </c>
      <c r="F698" s="185">
        <v>5.4</v>
      </c>
      <c r="G698" s="186">
        <v>1</v>
      </c>
      <c r="H698" s="13"/>
      <c r="I698" s="13"/>
      <c r="J698" s="13"/>
      <c r="K698" s="13"/>
      <c r="M698" s="13"/>
    </row>
    <row r="699" spans="1:13">
      <c r="A699" s="13"/>
      <c r="B699" s="181">
        <v>2002</v>
      </c>
      <c r="C699" s="182">
        <v>11</v>
      </c>
      <c r="D699" s="183">
        <v>26</v>
      </c>
      <c r="E699" s="184">
        <v>13</v>
      </c>
      <c r="F699" s="185">
        <v>3.9</v>
      </c>
      <c r="G699" s="186">
        <v>1</v>
      </c>
      <c r="H699" s="13"/>
      <c r="I699" s="13"/>
      <c r="J699" s="13"/>
      <c r="K699" s="13"/>
      <c r="M699" s="13"/>
    </row>
    <row r="700" spans="1:13">
      <c r="A700" s="13"/>
      <c r="B700" s="181">
        <v>2002</v>
      </c>
      <c r="C700" s="182">
        <v>11</v>
      </c>
      <c r="D700" s="183">
        <v>27</v>
      </c>
      <c r="E700" s="184">
        <v>0</v>
      </c>
      <c r="F700" s="185">
        <v>5.0999999999999996</v>
      </c>
      <c r="G700" s="186">
        <v>1</v>
      </c>
      <c r="H700" s="13"/>
      <c r="I700" s="13"/>
      <c r="J700" s="13"/>
      <c r="K700" s="13"/>
      <c r="M700" s="13"/>
    </row>
    <row r="701" spans="1:13">
      <c r="A701" s="13"/>
      <c r="B701" s="181">
        <v>2002</v>
      </c>
      <c r="C701" s="182">
        <v>11</v>
      </c>
      <c r="D701" s="183">
        <v>28</v>
      </c>
      <c r="E701" s="184">
        <v>0</v>
      </c>
      <c r="F701" s="185">
        <v>6.6</v>
      </c>
      <c r="G701" s="186">
        <v>1</v>
      </c>
      <c r="H701" s="13"/>
      <c r="I701" s="13"/>
      <c r="J701" s="13"/>
      <c r="K701" s="13"/>
      <c r="M701" s="13"/>
    </row>
    <row r="702" spans="1:13">
      <c r="A702" s="13"/>
      <c r="B702" s="181">
        <v>2002</v>
      </c>
      <c r="C702" s="182">
        <v>11</v>
      </c>
      <c r="D702" s="183">
        <v>29</v>
      </c>
      <c r="E702" s="184">
        <v>0</v>
      </c>
      <c r="F702" s="185">
        <v>6.1</v>
      </c>
      <c r="G702" s="186">
        <v>1</v>
      </c>
      <c r="H702" s="13"/>
      <c r="I702" s="13"/>
      <c r="J702" s="13"/>
      <c r="K702" s="13"/>
      <c r="M702" s="13"/>
    </row>
    <row r="703" spans="1:13">
      <c r="A703" s="13"/>
      <c r="B703" s="181">
        <v>2002</v>
      </c>
      <c r="C703" s="182">
        <v>11</v>
      </c>
      <c r="D703" s="183">
        <v>30</v>
      </c>
      <c r="E703" s="184">
        <v>0</v>
      </c>
      <c r="F703" s="185">
        <v>4</v>
      </c>
      <c r="G703" s="186">
        <v>1</v>
      </c>
      <c r="H703" s="13"/>
      <c r="I703" s="13"/>
      <c r="J703" s="13"/>
      <c r="K703" s="13"/>
      <c r="M703" s="13"/>
    </row>
    <row r="704" spans="1:13">
      <c r="A704" s="13"/>
      <c r="B704" s="181">
        <v>2002</v>
      </c>
      <c r="C704" s="182">
        <v>12</v>
      </c>
      <c r="D704" s="183">
        <v>1</v>
      </c>
      <c r="E704" s="184">
        <v>0</v>
      </c>
      <c r="F704" s="185">
        <v>4.8</v>
      </c>
      <c r="G704" s="186">
        <v>1</v>
      </c>
      <c r="H704" s="13"/>
      <c r="I704" s="13"/>
      <c r="J704" s="13"/>
      <c r="K704" s="13"/>
      <c r="M704" s="13"/>
    </row>
    <row r="705" spans="1:13">
      <c r="A705" s="13"/>
      <c r="B705" s="181">
        <v>2002</v>
      </c>
      <c r="C705" s="182">
        <v>12</v>
      </c>
      <c r="D705" s="183">
        <v>2</v>
      </c>
      <c r="E705" s="184">
        <v>0</v>
      </c>
      <c r="F705" s="185">
        <v>6.7</v>
      </c>
      <c r="G705" s="186">
        <v>1</v>
      </c>
      <c r="H705" s="13"/>
      <c r="I705" s="13"/>
      <c r="J705" s="13"/>
      <c r="K705" s="13"/>
      <c r="M705" s="13"/>
    </row>
    <row r="706" spans="1:13">
      <c r="A706" s="13"/>
      <c r="B706" s="181">
        <v>2002</v>
      </c>
      <c r="C706" s="182">
        <v>12</v>
      </c>
      <c r="D706" s="183">
        <v>3</v>
      </c>
      <c r="E706" s="184">
        <v>0</v>
      </c>
      <c r="F706" s="185">
        <v>6.1</v>
      </c>
      <c r="G706" s="186">
        <v>1</v>
      </c>
      <c r="H706" s="13"/>
      <c r="I706" s="13"/>
      <c r="J706" s="13"/>
      <c r="K706" s="13"/>
      <c r="M706" s="13"/>
    </row>
    <row r="707" spans="1:13">
      <c r="A707" s="13"/>
      <c r="B707" s="181">
        <v>2002</v>
      </c>
      <c r="C707" s="182">
        <v>12</v>
      </c>
      <c r="D707" s="183">
        <v>4</v>
      </c>
      <c r="E707" s="184">
        <v>0</v>
      </c>
      <c r="F707" s="185">
        <v>6.8</v>
      </c>
      <c r="G707" s="186">
        <v>1</v>
      </c>
      <c r="H707" s="13"/>
      <c r="I707" s="13"/>
      <c r="J707" s="13"/>
      <c r="K707" s="13"/>
      <c r="M707" s="13"/>
    </row>
    <row r="708" spans="1:13">
      <c r="A708" s="13"/>
      <c r="B708" s="181">
        <v>2002</v>
      </c>
      <c r="C708" s="182">
        <v>12</v>
      </c>
      <c r="D708" s="183">
        <v>5</v>
      </c>
      <c r="E708" s="184">
        <v>0.6</v>
      </c>
      <c r="F708" s="185">
        <v>7</v>
      </c>
      <c r="G708" s="186">
        <v>1</v>
      </c>
      <c r="H708" s="13"/>
      <c r="I708" s="13"/>
      <c r="J708" s="13"/>
      <c r="K708" s="13"/>
      <c r="M708" s="13"/>
    </row>
    <row r="709" spans="1:13">
      <c r="A709" s="13"/>
      <c r="B709" s="181">
        <v>2002</v>
      </c>
      <c r="C709" s="182">
        <v>12</v>
      </c>
      <c r="D709" s="183">
        <v>6</v>
      </c>
      <c r="E709" s="184">
        <v>0</v>
      </c>
      <c r="F709" s="185">
        <v>7.3</v>
      </c>
      <c r="G709" s="186">
        <v>1</v>
      </c>
      <c r="H709" s="13"/>
      <c r="I709" s="13"/>
      <c r="J709" s="13"/>
      <c r="K709" s="13"/>
      <c r="M709" s="13"/>
    </row>
    <row r="710" spans="1:13">
      <c r="A710" s="13"/>
      <c r="B710" s="181">
        <v>2002</v>
      </c>
      <c r="C710" s="182">
        <v>12</v>
      </c>
      <c r="D710" s="183">
        <v>7</v>
      </c>
      <c r="E710" s="184">
        <v>0</v>
      </c>
      <c r="F710" s="185">
        <v>4.5</v>
      </c>
      <c r="G710" s="186">
        <v>1</v>
      </c>
      <c r="H710" s="13"/>
      <c r="I710" s="13"/>
      <c r="J710" s="13"/>
      <c r="K710" s="13"/>
      <c r="M710" s="13"/>
    </row>
    <row r="711" spans="1:13">
      <c r="A711" s="13"/>
      <c r="B711" s="181">
        <v>2002</v>
      </c>
      <c r="C711" s="182">
        <v>12</v>
      </c>
      <c r="D711" s="183">
        <v>8</v>
      </c>
      <c r="E711" s="184">
        <v>0</v>
      </c>
      <c r="F711" s="185">
        <v>4.2</v>
      </c>
      <c r="G711" s="186">
        <v>1</v>
      </c>
      <c r="H711" s="13"/>
      <c r="I711" s="13"/>
      <c r="J711" s="13"/>
      <c r="K711" s="13"/>
      <c r="M711" s="13"/>
    </row>
    <row r="712" spans="1:13">
      <c r="A712" s="13"/>
      <c r="B712" s="181">
        <v>2002</v>
      </c>
      <c r="C712" s="182">
        <v>12</v>
      </c>
      <c r="D712" s="183">
        <v>9</v>
      </c>
      <c r="E712" s="184">
        <v>2</v>
      </c>
      <c r="F712" s="185">
        <v>4.5</v>
      </c>
      <c r="G712" s="186">
        <v>1</v>
      </c>
      <c r="H712" s="13"/>
      <c r="I712" s="13"/>
      <c r="J712" s="13"/>
      <c r="K712" s="13"/>
      <c r="M712" s="13"/>
    </row>
    <row r="713" spans="1:13">
      <c r="A713" s="13"/>
      <c r="B713" s="181">
        <v>2002</v>
      </c>
      <c r="C713" s="182">
        <v>12</v>
      </c>
      <c r="D713" s="183">
        <v>10</v>
      </c>
      <c r="E713" s="184">
        <v>0.7</v>
      </c>
      <c r="F713" s="185">
        <v>4.4000000000000004</v>
      </c>
      <c r="G713" s="186">
        <v>1</v>
      </c>
      <c r="H713" s="13"/>
      <c r="I713" s="13"/>
      <c r="J713" s="13"/>
      <c r="K713" s="13"/>
      <c r="M713" s="13"/>
    </row>
    <row r="714" spans="1:13">
      <c r="A714" s="13"/>
      <c r="B714" s="181">
        <v>2002</v>
      </c>
      <c r="C714" s="182">
        <v>12</v>
      </c>
      <c r="D714" s="183">
        <v>11</v>
      </c>
      <c r="E714" s="184">
        <v>0</v>
      </c>
      <c r="F714" s="185">
        <v>6</v>
      </c>
      <c r="G714" s="186">
        <v>1</v>
      </c>
      <c r="H714" s="13"/>
      <c r="I714" s="13"/>
      <c r="J714" s="13"/>
      <c r="K714" s="13"/>
      <c r="M714" s="13"/>
    </row>
    <row r="715" spans="1:13">
      <c r="A715" s="13"/>
      <c r="B715" s="181">
        <v>2002</v>
      </c>
      <c r="C715" s="182">
        <v>12</v>
      </c>
      <c r="D715" s="183">
        <v>12</v>
      </c>
      <c r="E715" s="184">
        <v>0</v>
      </c>
      <c r="F715" s="185">
        <v>4.8</v>
      </c>
      <c r="G715" s="186">
        <v>1</v>
      </c>
      <c r="H715" s="13"/>
      <c r="I715" s="13"/>
      <c r="J715" s="13"/>
      <c r="K715" s="13"/>
      <c r="M715" s="13"/>
    </row>
    <row r="716" spans="1:13">
      <c r="A716" s="13"/>
      <c r="B716" s="181">
        <v>2002</v>
      </c>
      <c r="C716" s="182">
        <v>12</v>
      </c>
      <c r="D716" s="183">
        <v>13</v>
      </c>
      <c r="E716" s="184">
        <v>0</v>
      </c>
      <c r="F716" s="185">
        <v>6.2</v>
      </c>
      <c r="G716" s="186">
        <v>1</v>
      </c>
      <c r="H716" s="13"/>
      <c r="I716" s="13"/>
      <c r="J716" s="13"/>
      <c r="K716" s="13"/>
      <c r="M716" s="13"/>
    </row>
    <row r="717" spans="1:13">
      <c r="A717" s="13"/>
      <c r="B717" s="181">
        <v>2002</v>
      </c>
      <c r="C717" s="182">
        <v>12</v>
      </c>
      <c r="D717" s="183">
        <v>14</v>
      </c>
      <c r="E717" s="184">
        <v>0</v>
      </c>
      <c r="F717" s="185">
        <v>6.1</v>
      </c>
      <c r="G717" s="186">
        <v>1</v>
      </c>
      <c r="H717" s="13"/>
      <c r="I717" s="13"/>
      <c r="J717" s="13"/>
      <c r="K717" s="13"/>
      <c r="M717" s="13"/>
    </row>
    <row r="718" spans="1:13">
      <c r="A718" s="13"/>
      <c r="B718" s="181">
        <v>2002</v>
      </c>
      <c r="C718" s="182">
        <v>12</v>
      </c>
      <c r="D718" s="183">
        <v>15</v>
      </c>
      <c r="E718" s="184">
        <v>8</v>
      </c>
      <c r="F718" s="185">
        <v>4.8</v>
      </c>
      <c r="G718" s="186">
        <v>1</v>
      </c>
      <c r="H718" s="13"/>
      <c r="I718" s="13"/>
      <c r="J718" s="13"/>
      <c r="K718" s="13"/>
      <c r="M718" s="13"/>
    </row>
    <row r="719" spans="1:13">
      <c r="A719" s="13"/>
      <c r="B719" s="181">
        <v>2002</v>
      </c>
      <c r="C719" s="182">
        <v>12</v>
      </c>
      <c r="D719" s="183">
        <v>16</v>
      </c>
      <c r="E719" s="184">
        <v>0</v>
      </c>
      <c r="F719" s="185">
        <v>5.4</v>
      </c>
      <c r="G719" s="186">
        <v>1</v>
      </c>
      <c r="H719" s="13"/>
      <c r="I719" s="13"/>
      <c r="J719" s="13"/>
      <c r="K719" s="13"/>
      <c r="M719" s="13"/>
    </row>
    <row r="720" spans="1:13">
      <c r="A720" s="13"/>
      <c r="B720" s="181">
        <v>2002</v>
      </c>
      <c r="C720" s="182">
        <v>12</v>
      </c>
      <c r="D720" s="183">
        <v>17</v>
      </c>
      <c r="E720" s="184">
        <v>2</v>
      </c>
      <c r="F720" s="185">
        <v>5.9</v>
      </c>
      <c r="G720" s="186">
        <v>1</v>
      </c>
      <c r="H720" s="13"/>
      <c r="I720" s="13"/>
      <c r="J720" s="13"/>
      <c r="K720" s="13"/>
      <c r="M720" s="13"/>
    </row>
    <row r="721" spans="1:13">
      <c r="A721" s="13"/>
      <c r="B721" s="181">
        <v>2002</v>
      </c>
      <c r="C721" s="182">
        <v>12</v>
      </c>
      <c r="D721" s="183">
        <v>18</v>
      </c>
      <c r="E721" s="184">
        <v>27</v>
      </c>
      <c r="F721" s="185">
        <v>4.7</v>
      </c>
      <c r="G721" s="186">
        <v>1</v>
      </c>
      <c r="H721" s="13"/>
      <c r="I721" s="13"/>
      <c r="J721" s="13"/>
      <c r="K721" s="13"/>
      <c r="M721" s="13"/>
    </row>
    <row r="722" spans="1:13">
      <c r="A722" s="13"/>
      <c r="B722" s="181">
        <v>2002</v>
      </c>
      <c r="C722" s="182">
        <v>12</v>
      </c>
      <c r="D722" s="183">
        <v>19</v>
      </c>
      <c r="E722" s="184">
        <v>0</v>
      </c>
      <c r="F722" s="185">
        <v>6.3</v>
      </c>
      <c r="G722" s="186">
        <v>1</v>
      </c>
      <c r="H722" s="13"/>
      <c r="I722" s="13"/>
      <c r="J722" s="13"/>
      <c r="K722" s="13"/>
      <c r="M722" s="13"/>
    </row>
    <row r="723" spans="1:13">
      <c r="A723" s="13"/>
      <c r="B723" s="181">
        <v>2002</v>
      </c>
      <c r="C723" s="182">
        <v>12</v>
      </c>
      <c r="D723" s="183">
        <v>20</v>
      </c>
      <c r="E723" s="184">
        <v>0</v>
      </c>
      <c r="F723" s="185">
        <v>7.5</v>
      </c>
      <c r="G723" s="186">
        <v>1</v>
      </c>
      <c r="H723" s="13"/>
      <c r="I723" s="13"/>
      <c r="J723" s="13"/>
      <c r="K723" s="13"/>
      <c r="M723" s="13"/>
    </row>
    <row r="724" spans="1:13">
      <c r="A724" s="13"/>
      <c r="B724" s="181">
        <v>2002</v>
      </c>
      <c r="C724" s="182">
        <v>12</v>
      </c>
      <c r="D724" s="183">
        <v>21</v>
      </c>
      <c r="E724" s="184">
        <v>0</v>
      </c>
      <c r="F724" s="185">
        <v>6.8</v>
      </c>
      <c r="G724" s="186">
        <v>1</v>
      </c>
      <c r="H724" s="13"/>
      <c r="I724" s="13"/>
      <c r="J724" s="13"/>
      <c r="K724" s="13"/>
      <c r="M724" s="13"/>
    </row>
    <row r="725" spans="1:13">
      <c r="A725" s="13"/>
      <c r="B725" s="181">
        <v>2002</v>
      </c>
      <c r="C725" s="182">
        <v>12</v>
      </c>
      <c r="D725" s="183">
        <v>22</v>
      </c>
      <c r="E725" s="184">
        <v>0</v>
      </c>
      <c r="F725" s="185">
        <v>4.8</v>
      </c>
      <c r="G725" s="186">
        <v>1</v>
      </c>
      <c r="H725" s="13"/>
      <c r="I725" s="13"/>
      <c r="J725" s="13"/>
      <c r="K725" s="13"/>
      <c r="M725" s="13"/>
    </row>
    <row r="726" spans="1:13">
      <c r="A726" s="13"/>
      <c r="B726" s="181">
        <v>2002</v>
      </c>
      <c r="C726" s="182">
        <v>12</v>
      </c>
      <c r="D726" s="183">
        <v>23</v>
      </c>
      <c r="E726" s="184">
        <v>0</v>
      </c>
      <c r="F726" s="185">
        <v>4.9000000000000004</v>
      </c>
      <c r="G726" s="186">
        <v>1</v>
      </c>
      <c r="H726" s="13"/>
      <c r="I726" s="13"/>
      <c r="J726" s="13"/>
      <c r="K726" s="13"/>
      <c r="M726" s="13"/>
    </row>
    <row r="727" spans="1:13">
      <c r="A727" s="13"/>
      <c r="B727" s="181">
        <v>2002</v>
      </c>
      <c r="C727" s="182">
        <v>12</v>
      </c>
      <c r="D727" s="183">
        <v>24</v>
      </c>
      <c r="E727" s="184">
        <v>0</v>
      </c>
      <c r="F727" s="185">
        <v>8</v>
      </c>
      <c r="G727" s="186">
        <v>1</v>
      </c>
      <c r="H727" s="13"/>
      <c r="I727" s="13"/>
      <c r="J727" s="13"/>
      <c r="K727" s="13"/>
      <c r="M727" s="13"/>
    </row>
    <row r="728" spans="1:13">
      <c r="A728" s="13"/>
      <c r="B728" s="181">
        <v>2002</v>
      </c>
      <c r="C728" s="182">
        <v>12</v>
      </c>
      <c r="D728" s="183">
        <v>25</v>
      </c>
      <c r="E728" s="184">
        <v>0</v>
      </c>
      <c r="F728" s="185">
        <v>7</v>
      </c>
      <c r="G728" s="186">
        <v>1</v>
      </c>
      <c r="H728" s="13"/>
      <c r="I728" s="13"/>
      <c r="J728" s="13"/>
      <c r="K728" s="13"/>
      <c r="M728" s="13"/>
    </row>
    <row r="729" spans="1:13">
      <c r="A729" s="13"/>
      <c r="B729" s="181">
        <v>2002</v>
      </c>
      <c r="C729" s="182">
        <v>12</v>
      </c>
      <c r="D729" s="183">
        <v>26</v>
      </c>
      <c r="E729" s="184">
        <v>0</v>
      </c>
      <c r="F729" s="185">
        <v>7.6</v>
      </c>
      <c r="G729" s="186">
        <v>1</v>
      </c>
      <c r="H729" s="13"/>
      <c r="I729" s="13"/>
      <c r="J729" s="13"/>
      <c r="K729" s="13"/>
      <c r="M729" s="13"/>
    </row>
    <row r="730" spans="1:13">
      <c r="A730" s="13"/>
      <c r="B730" s="181">
        <v>2002</v>
      </c>
      <c r="C730" s="182">
        <v>12</v>
      </c>
      <c r="D730" s="183">
        <v>27</v>
      </c>
      <c r="E730" s="184">
        <v>0</v>
      </c>
      <c r="F730" s="185">
        <v>7.3</v>
      </c>
      <c r="G730" s="186">
        <v>1</v>
      </c>
      <c r="H730" s="13"/>
      <c r="I730" s="13"/>
      <c r="J730" s="13"/>
      <c r="K730" s="13"/>
      <c r="M730" s="13"/>
    </row>
    <row r="731" spans="1:13">
      <c r="A731" s="13"/>
      <c r="B731" s="181">
        <v>2002</v>
      </c>
      <c r="C731" s="182">
        <v>12</v>
      </c>
      <c r="D731" s="183">
        <v>28</v>
      </c>
      <c r="E731" s="184">
        <v>0</v>
      </c>
      <c r="F731" s="185">
        <v>6.3</v>
      </c>
      <c r="G731" s="186">
        <v>1</v>
      </c>
      <c r="H731" s="13"/>
      <c r="I731" s="13"/>
      <c r="J731" s="13"/>
      <c r="K731" s="13"/>
      <c r="M731" s="13"/>
    </row>
    <row r="732" spans="1:13">
      <c r="A732" s="13"/>
      <c r="B732" s="181">
        <v>2002</v>
      </c>
      <c r="C732" s="182">
        <v>12</v>
      </c>
      <c r="D732" s="183">
        <v>29</v>
      </c>
      <c r="E732" s="184">
        <v>0</v>
      </c>
      <c r="F732" s="185">
        <v>4.4000000000000004</v>
      </c>
      <c r="G732" s="186">
        <v>1</v>
      </c>
      <c r="H732" s="13"/>
      <c r="I732" s="13"/>
      <c r="J732" s="13"/>
      <c r="K732" s="13"/>
      <c r="M732" s="13"/>
    </row>
    <row r="733" spans="1:13">
      <c r="A733" s="13"/>
      <c r="B733" s="181">
        <v>2002</v>
      </c>
      <c r="C733" s="182">
        <v>12</v>
      </c>
      <c r="D733" s="183">
        <v>30</v>
      </c>
      <c r="E733" s="184">
        <v>0</v>
      </c>
      <c r="F733" s="185">
        <v>6</v>
      </c>
      <c r="G733" s="186">
        <v>1</v>
      </c>
      <c r="H733" s="13"/>
      <c r="I733" s="13"/>
      <c r="J733" s="13"/>
      <c r="K733" s="13"/>
      <c r="M733" s="13"/>
    </row>
    <row r="734" spans="1:13">
      <c r="A734" s="13"/>
      <c r="B734" s="181">
        <v>2002</v>
      </c>
      <c r="C734" s="182">
        <v>12</v>
      </c>
      <c r="D734" s="183">
        <v>31</v>
      </c>
      <c r="E734" s="184">
        <v>0</v>
      </c>
      <c r="F734" s="185">
        <v>5.0999999999999996</v>
      </c>
      <c r="G734" s="186">
        <v>1</v>
      </c>
      <c r="H734" s="13"/>
      <c r="I734" s="13"/>
      <c r="J734" s="13"/>
      <c r="K734" s="13"/>
      <c r="M734" s="13"/>
    </row>
    <row r="735" spans="1:13">
      <c r="A735" s="13"/>
      <c r="B735" s="181">
        <v>2003</v>
      </c>
      <c r="C735" s="182">
        <v>1</v>
      </c>
      <c r="D735" s="183">
        <v>1</v>
      </c>
      <c r="E735" s="184">
        <v>0</v>
      </c>
      <c r="F735" s="185">
        <v>6</v>
      </c>
      <c r="G735" s="186">
        <v>1</v>
      </c>
      <c r="H735" s="13"/>
      <c r="I735" s="13"/>
      <c r="J735" s="13"/>
      <c r="K735" s="13"/>
      <c r="M735" s="13"/>
    </row>
    <row r="736" spans="1:13">
      <c r="A736" s="13"/>
      <c r="B736" s="181">
        <v>2003</v>
      </c>
      <c r="C736" s="182">
        <v>1</v>
      </c>
      <c r="D736" s="183">
        <v>2</v>
      </c>
      <c r="E736" s="184">
        <v>26</v>
      </c>
      <c r="F736" s="185">
        <v>5.4</v>
      </c>
      <c r="G736" s="186">
        <v>1</v>
      </c>
      <c r="H736" s="13"/>
      <c r="I736" s="13"/>
      <c r="J736" s="13"/>
      <c r="K736" s="13"/>
      <c r="M736" s="13"/>
    </row>
    <row r="737" spans="1:13">
      <c r="A737" s="13"/>
      <c r="B737" s="181">
        <v>2003</v>
      </c>
      <c r="C737" s="182">
        <v>1</v>
      </c>
      <c r="D737" s="183">
        <v>3</v>
      </c>
      <c r="E737" s="184">
        <v>0</v>
      </c>
      <c r="F737" s="185">
        <v>6.4</v>
      </c>
      <c r="G737" s="186">
        <v>1</v>
      </c>
      <c r="H737" s="13"/>
      <c r="I737" s="13"/>
      <c r="J737" s="13"/>
      <c r="K737" s="13"/>
      <c r="M737" s="13"/>
    </row>
    <row r="738" spans="1:13">
      <c r="A738" s="13"/>
      <c r="B738" s="181">
        <v>2003</v>
      </c>
      <c r="C738" s="182">
        <v>1</v>
      </c>
      <c r="D738" s="183">
        <v>4</v>
      </c>
      <c r="E738" s="184">
        <v>0</v>
      </c>
      <c r="F738" s="185">
        <v>5.4</v>
      </c>
      <c r="G738" s="186">
        <v>1</v>
      </c>
      <c r="H738" s="13"/>
      <c r="I738" s="13"/>
      <c r="J738" s="13"/>
      <c r="K738" s="13"/>
      <c r="M738" s="13"/>
    </row>
    <row r="739" spans="1:13">
      <c r="A739" s="13"/>
      <c r="B739" s="181">
        <v>2003</v>
      </c>
      <c r="C739" s="182">
        <v>1</v>
      </c>
      <c r="D739" s="183">
        <v>5</v>
      </c>
      <c r="E739" s="184">
        <v>0</v>
      </c>
      <c r="F739" s="185">
        <v>7</v>
      </c>
      <c r="G739" s="186">
        <v>1</v>
      </c>
      <c r="H739" s="13"/>
      <c r="I739" s="13"/>
      <c r="J739" s="13"/>
      <c r="K739" s="13"/>
      <c r="M739" s="13"/>
    </row>
    <row r="740" spans="1:13">
      <c r="A740" s="13"/>
      <c r="B740" s="181">
        <v>2003</v>
      </c>
      <c r="C740" s="182">
        <v>1</v>
      </c>
      <c r="D740" s="183">
        <v>6</v>
      </c>
      <c r="E740" s="184">
        <v>0</v>
      </c>
      <c r="F740" s="185">
        <v>8</v>
      </c>
      <c r="G740" s="186">
        <v>1</v>
      </c>
      <c r="H740" s="13"/>
      <c r="I740" s="13"/>
      <c r="J740" s="13"/>
      <c r="K740" s="13"/>
      <c r="M740" s="13"/>
    </row>
    <row r="741" spans="1:13">
      <c r="A741" s="13"/>
      <c r="B741" s="181">
        <v>2003</v>
      </c>
      <c r="C741" s="182">
        <v>1</v>
      </c>
      <c r="D741" s="183">
        <v>7</v>
      </c>
      <c r="E741" s="184">
        <v>0</v>
      </c>
      <c r="F741" s="185">
        <v>5.5</v>
      </c>
      <c r="G741" s="186">
        <v>1</v>
      </c>
      <c r="H741" s="13"/>
      <c r="I741" s="13"/>
      <c r="J741" s="13"/>
      <c r="K741" s="13"/>
      <c r="M741" s="13"/>
    </row>
    <row r="742" spans="1:13">
      <c r="A742" s="13"/>
      <c r="B742" s="181">
        <v>2003</v>
      </c>
      <c r="C742" s="182">
        <v>1</v>
      </c>
      <c r="D742" s="183">
        <v>8</v>
      </c>
      <c r="E742" s="184">
        <v>1</v>
      </c>
      <c r="F742" s="185">
        <v>6.3</v>
      </c>
      <c r="G742" s="186">
        <v>1</v>
      </c>
      <c r="H742" s="13"/>
      <c r="I742" s="13"/>
      <c r="J742" s="13"/>
      <c r="K742" s="13"/>
      <c r="M742" s="13"/>
    </row>
    <row r="743" spans="1:13">
      <c r="A743" s="13"/>
      <c r="B743" s="181">
        <v>2003</v>
      </c>
      <c r="C743" s="182">
        <v>1</v>
      </c>
      <c r="D743" s="183">
        <v>9</v>
      </c>
      <c r="E743" s="184">
        <v>0</v>
      </c>
      <c r="F743" s="185">
        <v>5.2</v>
      </c>
      <c r="G743" s="186">
        <v>1</v>
      </c>
      <c r="H743" s="13"/>
      <c r="I743" s="13"/>
      <c r="J743" s="13"/>
      <c r="K743" s="13"/>
      <c r="M743" s="13"/>
    </row>
    <row r="744" spans="1:13">
      <c r="A744" s="13"/>
      <c r="B744" s="181">
        <v>2003</v>
      </c>
      <c r="C744" s="182">
        <v>1</v>
      </c>
      <c r="D744" s="183">
        <v>10</v>
      </c>
      <c r="E744" s="184">
        <v>0</v>
      </c>
      <c r="F744" s="185">
        <v>8.4</v>
      </c>
      <c r="G744" s="186">
        <v>1</v>
      </c>
      <c r="H744" s="13"/>
      <c r="I744" s="13"/>
      <c r="J744" s="13"/>
      <c r="K744" s="13"/>
      <c r="M744" s="13"/>
    </row>
    <row r="745" spans="1:13">
      <c r="A745" s="13"/>
      <c r="B745" s="181">
        <v>2003</v>
      </c>
      <c r="C745" s="182">
        <v>1</v>
      </c>
      <c r="D745" s="183">
        <v>11</v>
      </c>
      <c r="E745" s="184">
        <v>0</v>
      </c>
      <c r="F745" s="185">
        <v>5.8</v>
      </c>
      <c r="G745" s="186">
        <v>1</v>
      </c>
      <c r="H745" s="13"/>
      <c r="I745" s="13"/>
      <c r="J745" s="13"/>
      <c r="K745" s="13"/>
      <c r="M745" s="13"/>
    </row>
    <row r="746" spans="1:13">
      <c r="A746" s="13"/>
      <c r="B746" s="181">
        <v>2003</v>
      </c>
      <c r="C746" s="182">
        <v>1</v>
      </c>
      <c r="D746" s="183">
        <v>12</v>
      </c>
      <c r="E746" s="184">
        <v>0.9</v>
      </c>
      <c r="F746" s="185">
        <v>8.3000000000000007</v>
      </c>
      <c r="G746" s="186">
        <v>1</v>
      </c>
      <c r="H746" s="13"/>
      <c r="I746" s="13"/>
      <c r="J746" s="13"/>
      <c r="K746" s="13"/>
      <c r="M746" s="13"/>
    </row>
    <row r="747" spans="1:13">
      <c r="A747" s="13"/>
      <c r="B747" s="181">
        <v>2003</v>
      </c>
      <c r="C747" s="182">
        <v>1</v>
      </c>
      <c r="D747" s="183">
        <v>13</v>
      </c>
      <c r="E747" s="184">
        <v>0</v>
      </c>
      <c r="F747" s="185">
        <v>8.6999999999999993</v>
      </c>
      <c r="G747" s="186">
        <v>1</v>
      </c>
      <c r="H747" s="13"/>
      <c r="I747" s="13"/>
      <c r="J747" s="13"/>
      <c r="K747" s="13"/>
      <c r="M747" s="13"/>
    </row>
    <row r="748" spans="1:13">
      <c r="A748" s="13"/>
      <c r="B748" s="181">
        <v>2003</v>
      </c>
      <c r="C748" s="182">
        <v>1</v>
      </c>
      <c r="D748" s="183">
        <v>14</v>
      </c>
      <c r="E748" s="184">
        <v>0</v>
      </c>
      <c r="F748" s="185">
        <v>6.8</v>
      </c>
      <c r="G748" s="186">
        <v>1</v>
      </c>
      <c r="H748" s="13"/>
      <c r="I748" s="13"/>
      <c r="J748" s="13"/>
      <c r="K748" s="13"/>
      <c r="M748" s="13"/>
    </row>
    <row r="749" spans="1:13">
      <c r="A749" s="13"/>
      <c r="B749" s="181">
        <v>2003</v>
      </c>
      <c r="C749" s="182">
        <v>1</v>
      </c>
      <c r="D749" s="183">
        <v>15</v>
      </c>
      <c r="E749" s="184">
        <v>0.1</v>
      </c>
      <c r="F749" s="185">
        <v>5.2</v>
      </c>
      <c r="G749" s="186">
        <v>1</v>
      </c>
      <c r="H749" s="13"/>
      <c r="I749" s="13"/>
      <c r="J749" s="13"/>
      <c r="K749" s="13"/>
      <c r="M749" s="13"/>
    </row>
    <row r="750" spans="1:13">
      <c r="A750" s="13"/>
      <c r="B750" s="181">
        <v>2003</v>
      </c>
      <c r="C750" s="182">
        <v>1</v>
      </c>
      <c r="D750" s="183">
        <v>16</v>
      </c>
      <c r="E750" s="184">
        <v>2</v>
      </c>
      <c r="F750" s="185">
        <v>7.9</v>
      </c>
      <c r="G750" s="186">
        <v>1</v>
      </c>
      <c r="H750" s="13"/>
      <c r="I750" s="13"/>
      <c r="J750" s="13"/>
      <c r="K750" s="13"/>
      <c r="M750" s="13"/>
    </row>
    <row r="751" spans="1:13">
      <c r="A751" s="13"/>
      <c r="B751" s="181">
        <v>2003</v>
      </c>
      <c r="C751" s="182">
        <v>1</v>
      </c>
      <c r="D751" s="183">
        <v>17</v>
      </c>
      <c r="E751" s="184">
        <v>0.2</v>
      </c>
      <c r="F751" s="185">
        <v>6</v>
      </c>
      <c r="G751" s="186">
        <v>1</v>
      </c>
      <c r="H751" s="13"/>
      <c r="I751" s="13"/>
      <c r="J751" s="13"/>
      <c r="K751" s="13"/>
      <c r="M751" s="13"/>
    </row>
    <row r="752" spans="1:13">
      <c r="A752" s="13"/>
      <c r="B752" s="181">
        <v>2003</v>
      </c>
      <c r="C752" s="182">
        <v>1</v>
      </c>
      <c r="D752" s="183">
        <v>18</v>
      </c>
      <c r="E752" s="184">
        <v>0</v>
      </c>
      <c r="F752" s="185">
        <v>5.8</v>
      </c>
      <c r="G752" s="186">
        <v>1</v>
      </c>
      <c r="H752" s="13"/>
      <c r="I752" s="13"/>
      <c r="J752" s="13"/>
      <c r="K752" s="13"/>
      <c r="M752" s="13"/>
    </row>
    <row r="753" spans="1:13">
      <c r="A753" s="13"/>
      <c r="B753" s="181">
        <v>2003</v>
      </c>
      <c r="C753" s="182">
        <v>1</v>
      </c>
      <c r="D753" s="183">
        <v>19</v>
      </c>
      <c r="E753" s="184">
        <v>0</v>
      </c>
      <c r="F753" s="185">
        <v>9.4</v>
      </c>
      <c r="G753" s="186">
        <v>1</v>
      </c>
      <c r="H753" s="13"/>
      <c r="I753" s="13"/>
      <c r="J753" s="13"/>
      <c r="K753" s="13"/>
      <c r="M753" s="13"/>
    </row>
    <row r="754" spans="1:13">
      <c r="A754" s="13"/>
      <c r="B754" s="181">
        <v>2003</v>
      </c>
      <c r="C754" s="182">
        <v>1</v>
      </c>
      <c r="D754" s="183">
        <v>20</v>
      </c>
      <c r="E754" s="184">
        <v>0</v>
      </c>
      <c r="F754" s="185">
        <v>6.6</v>
      </c>
      <c r="G754" s="186">
        <v>1</v>
      </c>
      <c r="H754" s="13"/>
      <c r="I754" s="13"/>
      <c r="J754" s="13"/>
      <c r="K754" s="13"/>
      <c r="M754" s="13"/>
    </row>
    <row r="755" spans="1:13">
      <c r="A755" s="13"/>
      <c r="B755" s="181">
        <v>2003</v>
      </c>
      <c r="C755" s="182">
        <v>1</v>
      </c>
      <c r="D755" s="183">
        <v>21</v>
      </c>
      <c r="E755" s="184">
        <v>0</v>
      </c>
      <c r="F755" s="185">
        <v>7.7</v>
      </c>
      <c r="G755" s="186">
        <v>1</v>
      </c>
      <c r="H755" s="13"/>
      <c r="I755" s="13"/>
      <c r="J755" s="13"/>
      <c r="K755" s="13"/>
      <c r="M755" s="13"/>
    </row>
    <row r="756" spans="1:13">
      <c r="A756" s="13"/>
      <c r="B756" s="181">
        <v>2003</v>
      </c>
      <c r="C756" s="182">
        <v>1</v>
      </c>
      <c r="D756" s="183">
        <v>22</v>
      </c>
      <c r="E756" s="184">
        <v>0.3</v>
      </c>
      <c r="F756" s="185">
        <v>6.1</v>
      </c>
      <c r="G756" s="186">
        <v>1</v>
      </c>
      <c r="H756" s="13"/>
      <c r="I756" s="13"/>
      <c r="J756" s="13"/>
      <c r="K756" s="13"/>
      <c r="M756" s="13"/>
    </row>
    <row r="757" spans="1:13">
      <c r="A757" s="13"/>
      <c r="B757" s="181">
        <v>2003</v>
      </c>
      <c r="C757" s="182">
        <v>1</v>
      </c>
      <c r="D757" s="183">
        <v>23</v>
      </c>
      <c r="E757" s="184">
        <v>0.6</v>
      </c>
      <c r="F757" s="185">
        <v>5.2</v>
      </c>
      <c r="G757" s="186">
        <v>1</v>
      </c>
      <c r="H757" s="13"/>
      <c r="I757" s="13"/>
      <c r="J757" s="13"/>
      <c r="K757" s="13"/>
      <c r="M757" s="13"/>
    </row>
    <row r="758" spans="1:13">
      <c r="A758" s="13"/>
      <c r="B758" s="181">
        <v>2003</v>
      </c>
      <c r="C758" s="182">
        <v>1</v>
      </c>
      <c r="D758" s="183">
        <v>24</v>
      </c>
      <c r="E758" s="184">
        <v>0</v>
      </c>
      <c r="F758" s="185">
        <v>8.6999999999999993</v>
      </c>
      <c r="G758" s="186">
        <v>1</v>
      </c>
      <c r="H758" s="13"/>
      <c r="I758" s="13"/>
      <c r="J758" s="13"/>
      <c r="K758" s="13"/>
      <c r="M758" s="13"/>
    </row>
    <row r="759" spans="1:13">
      <c r="A759" s="13"/>
      <c r="B759" s="181">
        <v>2003</v>
      </c>
      <c r="C759" s="182">
        <v>1</v>
      </c>
      <c r="D759" s="183">
        <v>25</v>
      </c>
      <c r="E759" s="184">
        <v>0.7</v>
      </c>
      <c r="F759" s="185">
        <v>8.1999999999999993</v>
      </c>
      <c r="G759" s="186">
        <v>1</v>
      </c>
      <c r="H759" s="13"/>
      <c r="I759" s="13"/>
      <c r="J759" s="13"/>
      <c r="K759" s="13"/>
      <c r="M759" s="13"/>
    </row>
    <row r="760" spans="1:13">
      <c r="A760" s="13"/>
      <c r="B760" s="181">
        <v>2003</v>
      </c>
      <c r="C760" s="182">
        <v>1</v>
      </c>
      <c r="D760" s="183">
        <v>26</v>
      </c>
      <c r="E760" s="184">
        <v>0</v>
      </c>
      <c r="F760" s="185">
        <v>7.4</v>
      </c>
      <c r="G760" s="186">
        <v>1</v>
      </c>
      <c r="H760" s="13"/>
      <c r="I760" s="13"/>
      <c r="J760" s="13"/>
      <c r="K760" s="13"/>
      <c r="M760" s="13"/>
    </row>
    <row r="761" spans="1:13">
      <c r="A761" s="13"/>
      <c r="B761" s="181">
        <v>2003</v>
      </c>
      <c r="C761" s="182">
        <v>1</v>
      </c>
      <c r="D761" s="183">
        <v>27</v>
      </c>
      <c r="E761" s="184">
        <v>0</v>
      </c>
      <c r="F761" s="185">
        <v>7.7</v>
      </c>
      <c r="G761" s="186">
        <v>1</v>
      </c>
      <c r="H761" s="13"/>
      <c r="I761" s="13"/>
      <c r="J761" s="13"/>
      <c r="K761" s="13"/>
      <c r="M761" s="13"/>
    </row>
    <row r="762" spans="1:13">
      <c r="A762" s="13"/>
      <c r="B762" s="181">
        <v>2003</v>
      </c>
      <c r="C762" s="182">
        <v>1</v>
      </c>
      <c r="D762" s="183">
        <v>28</v>
      </c>
      <c r="E762" s="184">
        <v>0.4</v>
      </c>
      <c r="F762" s="185">
        <v>7</v>
      </c>
      <c r="G762" s="186">
        <v>1</v>
      </c>
      <c r="H762" s="13"/>
      <c r="I762" s="13"/>
      <c r="J762" s="13"/>
      <c r="K762" s="13"/>
      <c r="M762" s="13"/>
    </row>
    <row r="763" spans="1:13">
      <c r="A763" s="13"/>
      <c r="B763" s="181">
        <v>2003</v>
      </c>
      <c r="C763" s="182">
        <v>1</v>
      </c>
      <c r="D763" s="183">
        <v>29</v>
      </c>
      <c r="E763" s="184">
        <v>0</v>
      </c>
      <c r="F763" s="185">
        <v>9.6999999999999993</v>
      </c>
      <c r="G763" s="186">
        <v>1</v>
      </c>
      <c r="H763" s="13"/>
      <c r="I763" s="13"/>
      <c r="J763" s="13"/>
      <c r="K763" s="13"/>
      <c r="M763" s="13"/>
    </row>
    <row r="764" spans="1:13">
      <c r="A764" s="13"/>
      <c r="B764" s="181">
        <v>2003</v>
      </c>
      <c r="C764" s="182">
        <v>1</v>
      </c>
      <c r="D764" s="183">
        <v>30</v>
      </c>
      <c r="E764" s="184">
        <v>0</v>
      </c>
      <c r="F764" s="185">
        <v>8.9</v>
      </c>
      <c r="G764" s="186">
        <v>1</v>
      </c>
      <c r="H764" s="13"/>
      <c r="I764" s="13"/>
      <c r="J764" s="13"/>
      <c r="K764" s="13"/>
      <c r="M764" s="13"/>
    </row>
    <row r="765" spans="1:13">
      <c r="A765" s="13"/>
      <c r="B765" s="181">
        <v>2003</v>
      </c>
      <c r="C765" s="182">
        <v>1</v>
      </c>
      <c r="D765" s="183">
        <v>31</v>
      </c>
      <c r="E765" s="184">
        <v>0</v>
      </c>
      <c r="F765" s="185">
        <v>7.1</v>
      </c>
      <c r="G765" s="186">
        <v>1</v>
      </c>
      <c r="H765" s="13"/>
      <c r="I765" s="13"/>
      <c r="J765" s="13"/>
      <c r="K765" s="13"/>
      <c r="M765" s="13"/>
    </row>
    <row r="766" spans="1:13">
      <c r="A766" s="13"/>
      <c r="B766" s="181">
        <v>2003</v>
      </c>
      <c r="C766" s="182">
        <v>2</v>
      </c>
      <c r="D766" s="183">
        <v>1</v>
      </c>
      <c r="E766" s="184">
        <v>0</v>
      </c>
      <c r="F766" s="185">
        <v>7.4</v>
      </c>
      <c r="G766" s="186">
        <v>1</v>
      </c>
      <c r="H766" s="13"/>
      <c r="I766" s="13"/>
      <c r="J766" s="13"/>
      <c r="K766" s="13"/>
      <c r="M766" s="13"/>
    </row>
    <row r="767" spans="1:13">
      <c r="A767" s="13"/>
      <c r="B767" s="181">
        <v>2003</v>
      </c>
      <c r="C767" s="182">
        <v>2</v>
      </c>
      <c r="D767" s="183">
        <v>2</v>
      </c>
      <c r="E767" s="184">
        <v>0</v>
      </c>
      <c r="F767" s="185">
        <v>4.5</v>
      </c>
      <c r="G767" s="186">
        <v>1</v>
      </c>
      <c r="H767" s="13"/>
      <c r="I767" s="13"/>
      <c r="J767" s="13"/>
      <c r="K767" s="13"/>
      <c r="M767" s="13"/>
    </row>
    <row r="768" spans="1:13">
      <c r="A768" s="13"/>
      <c r="B768" s="181">
        <v>2003</v>
      </c>
      <c r="C768" s="182">
        <v>2</v>
      </c>
      <c r="D768" s="183">
        <v>3</v>
      </c>
      <c r="E768" s="184">
        <v>0</v>
      </c>
      <c r="F768" s="185">
        <v>6.7</v>
      </c>
      <c r="G768" s="186">
        <v>1</v>
      </c>
      <c r="H768" s="13"/>
      <c r="I768" s="13"/>
      <c r="J768" s="13"/>
      <c r="K768" s="13"/>
      <c r="M768" s="13"/>
    </row>
    <row r="769" spans="1:13">
      <c r="A769" s="13"/>
      <c r="B769" s="181">
        <v>2003</v>
      </c>
      <c r="C769" s="182">
        <v>2</v>
      </c>
      <c r="D769" s="183">
        <v>4</v>
      </c>
      <c r="E769" s="184">
        <v>0</v>
      </c>
      <c r="F769" s="185">
        <v>7.4</v>
      </c>
      <c r="G769" s="186">
        <v>1</v>
      </c>
      <c r="H769" s="13"/>
      <c r="I769" s="13"/>
      <c r="J769" s="13"/>
      <c r="K769" s="13"/>
      <c r="M769" s="13"/>
    </row>
    <row r="770" spans="1:13">
      <c r="A770" s="13"/>
      <c r="B770" s="181">
        <v>2003</v>
      </c>
      <c r="C770" s="182">
        <v>2</v>
      </c>
      <c r="D770" s="183">
        <v>5</v>
      </c>
      <c r="E770" s="184">
        <v>8</v>
      </c>
      <c r="F770" s="185">
        <v>6.5</v>
      </c>
      <c r="G770" s="186">
        <v>1</v>
      </c>
      <c r="H770" s="13"/>
      <c r="I770" s="13"/>
      <c r="J770" s="13"/>
      <c r="K770" s="13"/>
      <c r="M770" s="13"/>
    </row>
    <row r="771" spans="1:13">
      <c r="A771" s="13"/>
      <c r="B771" s="181">
        <v>2003</v>
      </c>
      <c r="C771" s="182">
        <v>2</v>
      </c>
      <c r="D771" s="183">
        <v>6</v>
      </c>
      <c r="E771" s="184">
        <v>0</v>
      </c>
      <c r="F771" s="185">
        <v>4.8</v>
      </c>
      <c r="G771" s="186">
        <v>1</v>
      </c>
      <c r="H771" s="13"/>
      <c r="I771" s="13"/>
      <c r="J771" s="13"/>
      <c r="K771" s="13"/>
      <c r="M771" s="13"/>
    </row>
    <row r="772" spans="1:13">
      <c r="A772" s="13"/>
      <c r="B772" s="181">
        <v>2003</v>
      </c>
      <c r="C772" s="182">
        <v>2</v>
      </c>
      <c r="D772" s="183">
        <v>7</v>
      </c>
      <c r="E772" s="184">
        <v>0</v>
      </c>
      <c r="F772" s="185">
        <v>4.9000000000000004</v>
      </c>
      <c r="G772" s="186">
        <v>1</v>
      </c>
      <c r="H772" s="13"/>
      <c r="I772" s="13"/>
      <c r="J772" s="13"/>
      <c r="K772" s="13"/>
      <c r="M772" s="13"/>
    </row>
    <row r="773" spans="1:13">
      <c r="A773" s="13"/>
      <c r="B773" s="181">
        <v>2003</v>
      </c>
      <c r="C773" s="182">
        <v>2</v>
      </c>
      <c r="D773" s="183">
        <v>8</v>
      </c>
      <c r="E773" s="184">
        <v>0</v>
      </c>
      <c r="F773" s="185">
        <v>7.5</v>
      </c>
      <c r="G773" s="186">
        <v>1</v>
      </c>
      <c r="H773" s="13"/>
      <c r="I773" s="13"/>
      <c r="J773" s="13"/>
      <c r="K773" s="13"/>
      <c r="M773" s="13"/>
    </row>
    <row r="774" spans="1:13">
      <c r="A774" s="13"/>
      <c r="B774" s="181">
        <v>2003</v>
      </c>
      <c r="C774" s="182">
        <v>2</v>
      </c>
      <c r="D774" s="183">
        <v>9</v>
      </c>
      <c r="E774" s="184">
        <v>10</v>
      </c>
      <c r="F774" s="185">
        <v>5.6</v>
      </c>
      <c r="G774" s="186">
        <v>1</v>
      </c>
      <c r="H774" s="13"/>
      <c r="I774" s="13"/>
      <c r="J774" s="13"/>
      <c r="K774" s="13"/>
      <c r="M774" s="13"/>
    </row>
    <row r="775" spans="1:13">
      <c r="A775" s="13"/>
      <c r="B775" s="181">
        <v>2003</v>
      </c>
      <c r="C775" s="182">
        <v>2</v>
      </c>
      <c r="D775" s="183">
        <v>10</v>
      </c>
      <c r="E775" s="184">
        <v>0</v>
      </c>
      <c r="F775" s="185">
        <v>5.9</v>
      </c>
      <c r="G775" s="186">
        <v>1</v>
      </c>
      <c r="H775" s="13"/>
      <c r="I775" s="13"/>
      <c r="J775" s="13"/>
      <c r="K775" s="13"/>
      <c r="M775" s="13"/>
    </row>
    <row r="776" spans="1:13">
      <c r="A776" s="13"/>
      <c r="B776" s="181">
        <v>2003</v>
      </c>
      <c r="C776" s="182">
        <v>2</v>
      </c>
      <c r="D776" s="183">
        <v>11</v>
      </c>
      <c r="E776" s="184">
        <v>0</v>
      </c>
      <c r="F776" s="185">
        <v>4.5999999999999996</v>
      </c>
      <c r="G776" s="186">
        <v>1</v>
      </c>
      <c r="H776" s="13"/>
      <c r="I776" s="13"/>
      <c r="J776" s="13"/>
      <c r="K776" s="13"/>
      <c r="M776" s="13"/>
    </row>
    <row r="777" spans="1:13">
      <c r="A777" s="13"/>
      <c r="B777" s="181">
        <v>2003</v>
      </c>
      <c r="C777" s="182">
        <v>2</v>
      </c>
      <c r="D777" s="183">
        <v>12</v>
      </c>
      <c r="E777" s="184">
        <v>0</v>
      </c>
      <c r="F777" s="185">
        <v>4.8</v>
      </c>
      <c r="G777" s="186">
        <v>1</v>
      </c>
      <c r="H777" s="13"/>
      <c r="I777" s="13"/>
      <c r="J777" s="13"/>
      <c r="K777" s="13"/>
      <c r="M777" s="13"/>
    </row>
    <row r="778" spans="1:13">
      <c r="A778" s="13"/>
      <c r="B778" s="181">
        <v>2003</v>
      </c>
      <c r="C778" s="182">
        <v>2</v>
      </c>
      <c r="D778" s="183">
        <v>13</v>
      </c>
      <c r="E778" s="184">
        <v>0</v>
      </c>
      <c r="F778" s="185">
        <v>4.8</v>
      </c>
      <c r="G778" s="186">
        <v>1</v>
      </c>
      <c r="H778" s="13"/>
      <c r="I778" s="13"/>
      <c r="J778" s="13"/>
      <c r="K778" s="13"/>
      <c r="M778" s="13"/>
    </row>
    <row r="779" spans="1:13">
      <c r="A779" s="13"/>
      <c r="B779" s="181">
        <v>2003</v>
      </c>
      <c r="C779" s="182">
        <v>2</v>
      </c>
      <c r="D779" s="183">
        <v>14</v>
      </c>
      <c r="E779" s="184">
        <v>22</v>
      </c>
      <c r="F779" s="185">
        <v>8</v>
      </c>
      <c r="G779" s="186">
        <v>1</v>
      </c>
      <c r="H779" s="13"/>
      <c r="I779" s="13"/>
      <c r="J779" s="13"/>
      <c r="K779" s="13"/>
      <c r="M779" s="13"/>
    </row>
    <row r="780" spans="1:13">
      <c r="A780" s="13"/>
      <c r="B780" s="181">
        <v>2003</v>
      </c>
      <c r="C780" s="182">
        <v>2</v>
      </c>
      <c r="D780" s="183">
        <v>15</v>
      </c>
      <c r="E780" s="184">
        <v>2</v>
      </c>
      <c r="F780" s="185">
        <v>5.6</v>
      </c>
      <c r="G780" s="186">
        <v>1</v>
      </c>
      <c r="H780" s="13"/>
      <c r="I780" s="13"/>
      <c r="J780" s="13"/>
      <c r="K780" s="13"/>
      <c r="M780" s="13"/>
    </row>
    <row r="781" spans="1:13">
      <c r="A781" s="13"/>
      <c r="B781" s="181">
        <v>2003</v>
      </c>
      <c r="C781" s="182">
        <v>2</v>
      </c>
      <c r="D781" s="183">
        <v>16</v>
      </c>
      <c r="E781" s="184">
        <v>7</v>
      </c>
      <c r="F781" s="185">
        <v>4.0999999999999996</v>
      </c>
      <c r="G781" s="186">
        <v>1</v>
      </c>
      <c r="H781" s="13"/>
      <c r="I781" s="13"/>
      <c r="J781" s="13"/>
      <c r="K781" s="13"/>
      <c r="M781" s="13"/>
    </row>
    <row r="782" spans="1:13">
      <c r="A782" s="13"/>
      <c r="B782" s="181">
        <v>2003</v>
      </c>
      <c r="C782" s="182">
        <v>2</v>
      </c>
      <c r="D782" s="183">
        <v>17</v>
      </c>
      <c r="E782" s="184">
        <v>6</v>
      </c>
      <c r="F782" s="185">
        <v>1.7</v>
      </c>
      <c r="G782" s="186">
        <v>1</v>
      </c>
      <c r="H782" s="13"/>
      <c r="I782" s="13"/>
      <c r="J782" s="13"/>
      <c r="K782" s="13"/>
      <c r="M782" s="13"/>
    </row>
    <row r="783" spans="1:13">
      <c r="A783" s="13"/>
      <c r="B783" s="181">
        <v>2003</v>
      </c>
      <c r="C783" s="182">
        <v>2</v>
      </c>
      <c r="D783" s="183">
        <v>18</v>
      </c>
      <c r="E783" s="184">
        <v>0.5</v>
      </c>
      <c r="F783" s="185">
        <v>5.4</v>
      </c>
      <c r="G783" s="186">
        <v>1</v>
      </c>
      <c r="H783" s="13"/>
      <c r="I783" s="13"/>
      <c r="J783" s="13"/>
      <c r="K783" s="13"/>
      <c r="M783" s="13"/>
    </row>
    <row r="784" spans="1:13">
      <c r="A784" s="13"/>
      <c r="B784" s="181">
        <v>2003</v>
      </c>
      <c r="C784" s="182">
        <v>2</v>
      </c>
      <c r="D784" s="183">
        <v>19</v>
      </c>
      <c r="E784" s="184">
        <v>0</v>
      </c>
      <c r="F784" s="185">
        <v>4.9000000000000004</v>
      </c>
      <c r="G784" s="186">
        <v>1</v>
      </c>
      <c r="H784" s="13"/>
      <c r="I784" s="13"/>
      <c r="J784" s="13"/>
      <c r="K784" s="13"/>
      <c r="M784" s="13"/>
    </row>
    <row r="785" spans="1:13">
      <c r="A785" s="13"/>
      <c r="B785" s="181">
        <v>2003</v>
      </c>
      <c r="C785" s="182">
        <v>2</v>
      </c>
      <c r="D785" s="183">
        <v>20</v>
      </c>
      <c r="E785" s="184">
        <v>0</v>
      </c>
      <c r="F785" s="185">
        <v>5.2</v>
      </c>
      <c r="G785" s="186">
        <v>1</v>
      </c>
      <c r="H785" s="13"/>
      <c r="I785" s="13"/>
      <c r="J785" s="13"/>
      <c r="K785" s="13"/>
      <c r="M785" s="13"/>
    </row>
    <row r="786" spans="1:13">
      <c r="A786" s="13"/>
      <c r="B786" s="181">
        <v>2003</v>
      </c>
      <c r="C786" s="182">
        <v>2</v>
      </c>
      <c r="D786" s="183">
        <v>21</v>
      </c>
      <c r="E786" s="184">
        <v>0</v>
      </c>
      <c r="F786" s="185">
        <v>5.5</v>
      </c>
      <c r="G786" s="186">
        <v>1</v>
      </c>
      <c r="H786" s="13"/>
      <c r="I786" s="13"/>
      <c r="J786" s="13"/>
      <c r="K786" s="13"/>
      <c r="M786" s="13"/>
    </row>
    <row r="787" spans="1:13">
      <c r="A787" s="13"/>
      <c r="B787" s="181">
        <v>2003</v>
      </c>
      <c r="C787" s="182">
        <v>2</v>
      </c>
      <c r="D787" s="183">
        <v>22</v>
      </c>
      <c r="E787" s="184">
        <v>0</v>
      </c>
      <c r="F787" s="185">
        <v>5.4</v>
      </c>
      <c r="G787" s="186">
        <v>1</v>
      </c>
      <c r="H787" s="13"/>
      <c r="I787" s="13"/>
      <c r="J787" s="13"/>
      <c r="K787" s="13"/>
      <c r="M787" s="13"/>
    </row>
    <row r="788" spans="1:13">
      <c r="A788" s="13"/>
      <c r="B788" s="181">
        <v>2003</v>
      </c>
      <c r="C788" s="182">
        <v>2</v>
      </c>
      <c r="D788" s="183">
        <v>23</v>
      </c>
      <c r="E788" s="184">
        <v>0</v>
      </c>
      <c r="F788" s="185">
        <v>6</v>
      </c>
      <c r="G788" s="186">
        <v>1</v>
      </c>
      <c r="H788" s="13"/>
      <c r="I788" s="13"/>
      <c r="J788" s="13"/>
      <c r="K788" s="13"/>
      <c r="M788" s="13"/>
    </row>
    <row r="789" spans="1:13">
      <c r="A789" s="13"/>
      <c r="B789" s="181">
        <v>2003</v>
      </c>
      <c r="C789" s="182">
        <v>2</v>
      </c>
      <c r="D789" s="183">
        <v>24</v>
      </c>
      <c r="E789" s="184">
        <v>0</v>
      </c>
      <c r="F789" s="185">
        <v>5.8</v>
      </c>
      <c r="G789" s="186">
        <v>1</v>
      </c>
      <c r="H789" s="13"/>
      <c r="I789" s="13"/>
      <c r="J789" s="13"/>
      <c r="K789" s="13"/>
      <c r="M789" s="13"/>
    </row>
    <row r="790" spans="1:13">
      <c r="A790" s="13"/>
      <c r="B790" s="181">
        <v>2003</v>
      </c>
      <c r="C790" s="182">
        <v>2</v>
      </c>
      <c r="D790" s="183">
        <v>25</v>
      </c>
      <c r="E790" s="184">
        <v>0</v>
      </c>
      <c r="F790" s="185">
        <v>6.5</v>
      </c>
      <c r="G790" s="186">
        <v>1</v>
      </c>
      <c r="H790" s="13"/>
      <c r="I790" s="13"/>
      <c r="J790" s="13"/>
      <c r="K790" s="13"/>
      <c r="M790" s="13"/>
    </row>
    <row r="791" spans="1:13">
      <c r="A791" s="13"/>
      <c r="B791" s="181">
        <v>2003</v>
      </c>
      <c r="C791" s="182">
        <v>2</v>
      </c>
      <c r="D791" s="183">
        <v>26</v>
      </c>
      <c r="E791" s="184">
        <v>12</v>
      </c>
      <c r="F791" s="185">
        <v>3.2</v>
      </c>
      <c r="G791" s="186">
        <v>1</v>
      </c>
      <c r="H791" s="13"/>
      <c r="I791" s="13"/>
      <c r="J791" s="13"/>
      <c r="K791" s="13"/>
      <c r="M791" s="13"/>
    </row>
    <row r="792" spans="1:13">
      <c r="A792" s="13"/>
      <c r="B792" s="181">
        <v>2003</v>
      </c>
      <c r="C792" s="182">
        <v>2</v>
      </c>
      <c r="D792" s="183">
        <v>27</v>
      </c>
      <c r="E792" s="184">
        <v>0</v>
      </c>
      <c r="F792" s="185">
        <v>4.0999999999999996</v>
      </c>
      <c r="G792" s="186">
        <v>1</v>
      </c>
      <c r="H792" s="13"/>
      <c r="I792" s="13"/>
      <c r="J792" s="13"/>
      <c r="K792" s="13"/>
      <c r="M792" s="13"/>
    </row>
    <row r="793" spans="1:13">
      <c r="A793" s="13"/>
      <c r="B793" s="181">
        <v>2003</v>
      </c>
      <c r="C793" s="182">
        <v>2</v>
      </c>
      <c r="D793" s="183">
        <v>28</v>
      </c>
      <c r="E793" s="184">
        <v>0</v>
      </c>
      <c r="F793" s="185">
        <v>5.4</v>
      </c>
      <c r="G793" s="186">
        <v>1</v>
      </c>
      <c r="H793" s="13"/>
      <c r="I793" s="13"/>
      <c r="J793" s="13"/>
      <c r="K793" s="13"/>
      <c r="M793" s="13"/>
    </row>
    <row r="794" spans="1:13">
      <c r="A794" s="13"/>
      <c r="B794" s="181">
        <v>2003</v>
      </c>
      <c r="C794" s="182">
        <v>3</v>
      </c>
      <c r="D794" s="183">
        <v>1</v>
      </c>
      <c r="E794" s="184">
        <v>0</v>
      </c>
      <c r="F794" s="185">
        <v>5.0999999999999996</v>
      </c>
      <c r="G794" s="186">
        <v>1</v>
      </c>
      <c r="H794" s="13"/>
      <c r="I794" s="13"/>
      <c r="J794" s="13"/>
      <c r="K794" s="13"/>
      <c r="M794" s="13"/>
    </row>
    <row r="795" spans="1:13">
      <c r="A795" s="13"/>
      <c r="B795" s="181">
        <v>2003</v>
      </c>
      <c r="C795" s="182">
        <v>3</v>
      </c>
      <c r="D795" s="183">
        <v>2</v>
      </c>
      <c r="E795" s="184">
        <v>0</v>
      </c>
      <c r="F795" s="185">
        <v>4.7</v>
      </c>
      <c r="G795" s="186">
        <v>1</v>
      </c>
      <c r="H795" s="13"/>
      <c r="I795" s="13"/>
      <c r="J795" s="13"/>
      <c r="K795" s="13"/>
      <c r="M795" s="13"/>
    </row>
    <row r="796" spans="1:13">
      <c r="A796" s="13"/>
      <c r="B796" s="181">
        <v>2003</v>
      </c>
      <c r="C796" s="182">
        <v>3</v>
      </c>
      <c r="D796" s="183">
        <v>3</v>
      </c>
      <c r="E796" s="184">
        <v>0</v>
      </c>
      <c r="F796" s="185">
        <v>6.5</v>
      </c>
      <c r="G796" s="186">
        <v>1</v>
      </c>
      <c r="H796" s="13"/>
      <c r="I796" s="13"/>
      <c r="J796" s="13"/>
      <c r="K796" s="13"/>
      <c r="M796" s="13"/>
    </row>
    <row r="797" spans="1:13">
      <c r="A797" s="13"/>
      <c r="B797" s="181">
        <v>2003</v>
      </c>
      <c r="C797" s="182">
        <v>3</v>
      </c>
      <c r="D797" s="183">
        <v>4</v>
      </c>
      <c r="E797" s="184">
        <v>0</v>
      </c>
      <c r="F797" s="185">
        <v>6.3</v>
      </c>
      <c r="G797" s="186">
        <v>1</v>
      </c>
      <c r="H797" s="13"/>
      <c r="I797" s="13"/>
      <c r="J797" s="13"/>
      <c r="K797" s="13"/>
      <c r="M797" s="13"/>
    </row>
    <row r="798" spans="1:13">
      <c r="A798" s="13"/>
      <c r="B798" s="181">
        <v>2003</v>
      </c>
      <c r="C798" s="182">
        <v>3</v>
      </c>
      <c r="D798" s="183">
        <v>5</v>
      </c>
      <c r="E798" s="184">
        <v>0</v>
      </c>
      <c r="F798" s="185">
        <v>6.5</v>
      </c>
      <c r="G798" s="186">
        <v>1</v>
      </c>
      <c r="H798" s="13"/>
      <c r="I798" s="13"/>
      <c r="J798" s="13"/>
      <c r="K798" s="13"/>
      <c r="M798" s="13"/>
    </row>
    <row r="799" spans="1:13">
      <c r="A799" s="13"/>
      <c r="B799" s="181">
        <v>2003</v>
      </c>
      <c r="C799" s="182">
        <v>3</v>
      </c>
      <c r="D799" s="183">
        <v>6</v>
      </c>
      <c r="E799" s="184">
        <v>0</v>
      </c>
      <c r="F799" s="185">
        <v>4.5</v>
      </c>
      <c r="G799" s="186">
        <v>1</v>
      </c>
      <c r="H799" s="13"/>
      <c r="I799" s="13"/>
      <c r="J799" s="13"/>
      <c r="K799" s="13"/>
      <c r="M799" s="13"/>
    </row>
    <row r="800" spans="1:13">
      <c r="A800" s="13"/>
      <c r="B800" s="181">
        <v>2003</v>
      </c>
      <c r="C800" s="182">
        <v>3</v>
      </c>
      <c r="D800" s="183">
        <v>7</v>
      </c>
      <c r="E800" s="184">
        <v>0</v>
      </c>
      <c r="F800" s="185">
        <v>5.7</v>
      </c>
      <c r="G800" s="186">
        <v>1</v>
      </c>
      <c r="H800" s="13"/>
      <c r="I800" s="13"/>
      <c r="J800" s="13"/>
      <c r="K800" s="13"/>
      <c r="M800" s="13"/>
    </row>
    <row r="801" spans="1:13">
      <c r="A801" s="13"/>
      <c r="B801" s="181">
        <v>2003</v>
      </c>
      <c r="C801" s="182">
        <v>3</v>
      </c>
      <c r="D801" s="183">
        <v>8</v>
      </c>
      <c r="E801" s="184">
        <v>0</v>
      </c>
      <c r="F801" s="185">
        <v>5.2</v>
      </c>
      <c r="G801" s="186">
        <v>1</v>
      </c>
      <c r="H801" s="13"/>
      <c r="I801" s="13"/>
      <c r="J801" s="13"/>
      <c r="K801" s="13"/>
      <c r="M801" s="13"/>
    </row>
    <row r="802" spans="1:13">
      <c r="A802" s="13"/>
      <c r="B802" s="181">
        <v>2003</v>
      </c>
      <c r="C802" s="182">
        <v>3</v>
      </c>
      <c r="D802" s="183">
        <v>9</v>
      </c>
      <c r="E802" s="184">
        <v>16</v>
      </c>
      <c r="F802" s="185">
        <v>5.4</v>
      </c>
      <c r="G802" s="186">
        <v>1</v>
      </c>
      <c r="H802" s="13"/>
      <c r="I802" s="13"/>
      <c r="J802" s="13"/>
      <c r="K802" s="13"/>
      <c r="M802" s="13"/>
    </row>
    <row r="803" spans="1:13">
      <c r="A803" s="13"/>
      <c r="B803" s="181">
        <v>2003</v>
      </c>
      <c r="C803" s="182">
        <v>3</v>
      </c>
      <c r="D803" s="183">
        <v>10</v>
      </c>
      <c r="E803" s="184">
        <v>8</v>
      </c>
      <c r="F803" s="185">
        <v>2.9</v>
      </c>
      <c r="G803" s="186">
        <v>1</v>
      </c>
      <c r="H803" s="13"/>
      <c r="I803" s="13"/>
      <c r="J803" s="13"/>
      <c r="K803" s="13"/>
      <c r="M803" s="13"/>
    </row>
    <row r="804" spans="1:13">
      <c r="A804" s="13"/>
      <c r="B804" s="181">
        <v>2003</v>
      </c>
      <c r="C804" s="182">
        <v>3</v>
      </c>
      <c r="D804" s="183">
        <v>11</v>
      </c>
      <c r="E804" s="184">
        <v>0</v>
      </c>
      <c r="F804" s="185">
        <v>4.0999999999999996</v>
      </c>
      <c r="G804" s="186">
        <v>1</v>
      </c>
      <c r="H804" s="13"/>
      <c r="I804" s="13"/>
      <c r="J804" s="13"/>
      <c r="K804" s="13"/>
      <c r="M804" s="13"/>
    </row>
    <row r="805" spans="1:13">
      <c r="A805" s="13"/>
      <c r="B805" s="181">
        <v>2003</v>
      </c>
      <c r="C805" s="182">
        <v>3</v>
      </c>
      <c r="D805" s="183">
        <v>12</v>
      </c>
      <c r="E805" s="184">
        <v>0</v>
      </c>
      <c r="F805" s="185">
        <v>3.8</v>
      </c>
      <c r="G805" s="186">
        <v>1</v>
      </c>
      <c r="H805" s="13"/>
      <c r="I805" s="13"/>
      <c r="J805" s="13"/>
      <c r="K805" s="13"/>
      <c r="M805" s="13"/>
    </row>
    <row r="806" spans="1:13">
      <c r="A806" s="13"/>
      <c r="B806" s="181">
        <v>2003</v>
      </c>
      <c r="C806" s="182">
        <v>3</v>
      </c>
      <c r="D806" s="183">
        <v>13</v>
      </c>
      <c r="E806" s="184">
        <v>0</v>
      </c>
      <c r="F806" s="185">
        <v>4.5999999999999996</v>
      </c>
      <c r="G806" s="186">
        <v>1</v>
      </c>
      <c r="H806" s="13"/>
      <c r="I806" s="13"/>
      <c r="J806" s="13"/>
      <c r="K806" s="13"/>
      <c r="M806" s="13"/>
    </row>
    <row r="807" spans="1:13">
      <c r="A807" s="13"/>
      <c r="B807" s="181">
        <v>2003</v>
      </c>
      <c r="C807" s="182">
        <v>3</v>
      </c>
      <c r="D807" s="183">
        <v>14</v>
      </c>
      <c r="E807" s="184">
        <v>0</v>
      </c>
      <c r="F807" s="185">
        <v>3.3</v>
      </c>
      <c r="G807" s="186">
        <v>1</v>
      </c>
      <c r="H807" s="13"/>
      <c r="I807" s="13"/>
      <c r="J807" s="13"/>
      <c r="K807" s="13"/>
      <c r="M807" s="13"/>
    </row>
    <row r="808" spans="1:13">
      <c r="A808" s="13"/>
      <c r="B808" s="181">
        <v>2003</v>
      </c>
      <c r="C808" s="182">
        <v>3</v>
      </c>
      <c r="D808" s="183">
        <v>15</v>
      </c>
      <c r="E808" s="184">
        <v>0</v>
      </c>
      <c r="F808" s="185">
        <v>3.4</v>
      </c>
      <c r="G808" s="186">
        <v>1</v>
      </c>
      <c r="H808" s="13"/>
      <c r="I808" s="13"/>
      <c r="J808" s="13"/>
      <c r="K808" s="13"/>
      <c r="M808" s="13"/>
    </row>
    <row r="809" spans="1:13">
      <c r="A809" s="13"/>
      <c r="B809" s="181">
        <v>2003</v>
      </c>
      <c r="C809" s="182">
        <v>3</v>
      </c>
      <c r="D809" s="183">
        <v>16</v>
      </c>
      <c r="E809" s="184">
        <v>0</v>
      </c>
      <c r="F809" s="185">
        <v>4.9000000000000004</v>
      </c>
      <c r="G809" s="186">
        <v>1</v>
      </c>
      <c r="H809" s="13"/>
      <c r="I809" s="13"/>
      <c r="J809" s="13"/>
      <c r="K809" s="13"/>
      <c r="M809" s="13"/>
    </row>
    <row r="810" spans="1:13">
      <c r="A810" s="13"/>
      <c r="B810" s="181">
        <v>2003</v>
      </c>
      <c r="C810" s="182">
        <v>3</v>
      </c>
      <c r="D810" s="183">
        <v>17</v>
      </c>
      <c r="E810" s="184">
        <v>0</v>
      </c>
      <c r="F810" s="185">
        <v>7</v>
      </c>
      <c r="G810" s="186">
        <v>1</v>
      </c>
      <c r="H810" s="13"/>
      <c r="I810" s="13"/>
      <c r="J810" s="13"/>
      <c r="K810" s="13"/>
      <c r="M810" s="13"/>
    </row>
    <row r="811" spans="1:13">
      <c r="A811" s="13"/>
      <c r="B811" s="181">
        <v>2003</v>
      </c>
      <c r="C811" s="182">
        <v>3</v>
      </c>
      <c r="D811" s="183">
        <v>18</v>
      </c>
      <c r="E811" s="184">
        <v>0</v>
      </c>
      <c r="F811" s="185">
        <v>4.3</v>
      </c>
      <c r="G811" s="186">
        <v>1</v>
      </c>
      <c r="H811" s="13"/>
      <c r="I811" s="13"/>
      <c r="J811" s="13"/>
      <c r="K811" s="13"/>
      <c r="M811" s="13"/>
    </row>
    <row r="812" spans="1:13">
      <c r="A812" s="13"/>
      <c r="B812" s="181">
        <v>2003</v>
      </c>
      <c r="C812" s="182">
        <v>3</v>
      </c>
      <c r="D812" s="183">
        <v>19</v>
      </c>
      <c r="E812" s="184">
        <v>7</v>
      </c>
      <c r="F812" s="185">
        <v>6.7</v>
      </c>
      <c r="G812" s="186">
        <v>1</v>
      </c>
      <c r="H812" s="13"/>
      <c r="I812" s="13"/>
      <c r="J812" s="13"/>
      <c r="K812" s="13"/>
      <c r="M812" s="13"/>
    </row>
    <row r="813" spans="1:13">
      <c r="A813" s="13"/>
      <c r="B813" s="181">
        <v>2003</v>
      </c>
      <c r="C813" s="182">
        <v>3</v>
      </c>
      <c r="D813" s="183">
        <v>20</v>
      </c>
      <c r="E813" s="184">
        <v>0</v>
      </c>
      <c r="F813" s="185">
        <v>3.8</v>
      </c>
      <c r="G813" s="186">
        <v>1</v>
      </c>
      <c r="H813" s="13"/>
      <c r="I813" s="13"/>
      <c r="J813" s="13"/>
      <c r="K813" s="13"/>
      <c r="M813" s="13"/>
    </row>
    <row r="814" spans="1:13">
      <c r="A814" s="13"/>
      <c r="B814" s="181">
        <v>2003</v>
      </c>
      <c r="C814" s="182">
        <v>3</v>
      </c>
      <c r="D814" s="183">
        <v>21</v>
      </c>
      <c r="E814" s="184">
        <v>0</v>
      </c>
      <c r="F814" s="185">
        <v>4</v>
      </c>
      <c r="G814" s="186">
        <v>1</v>
      </c>
      <c r="H814" s="13"/>
      <c r="I814" s="13"/>
      <c r="J814" s="13"/>
      <c r="K814" s="13"/>
      <c r="M814" s="13"/>
    </row>
    <row r="815" spans="1:13">
      <c r="A815" s="13"/>
      <c r="B815" s="181">
        <v>2003</v>
      </c>
      <c r="C815" s="182">
        <v>3</v>
      </c>
      <c r="D815" s="183">
        <v>22</v>
      </c>
      <c r="E815" s="184">
        <v>0</v>
      </c>
      <c r="F815" s="185">
        <v>4.8</v>
      </c>
      <c r="G815" s="186">
        <v>1</v>
      </c>
      <c r="H815" s="13"/>
      <c r="I815" s="13"/>
      <c r="J815" s="13"/>
      <c r="K815" s="13"/>
      <c r="M815" s="13"/>
    </row>
    <row r="816" spans="1:13">
      <c r="A816" s="13"/>
      <c r="B816" s="181">
        <v>2003</v>
      </c>
      <c r="C816" s="182">
        <v>3</v>
      </c>
      <c r="D816" s="183">
        <v>23</v>
      </c>
      <c r="E816" s="184">
        <v>0</v>
      </c>
      <c r="F816" s="185">
        <v>3.8</v>
      </c>
      <c r="G816" s="186">
        <v>1</v>
      </c>
      <c r="H816" s="13"/>
      <c r="I816" s="13"/>
      <c r="J816" s="13"/>
      <c r="K816" s="13"/>
      <c r="M816" s="13"/>
    </row>
    <row r="817" spans="1:13">
      <c r="A817" s="13"/>
      <c r="B817" s="181">
        <v>2003</v>
      </c>
      <c r="C817" s="182">
        <v>3</v>
      </c>
      <c r="D817" s="183">
        <v>24</v>
      </c>
      <c r="E817" s="184">
        <v>0</v>
      </c>
      <c r="F817" s="185">
        <v>3.7</v>
      </c>
      <c r="G817" s="186">
        <v>1</v>
      </c>
      <c r="H817" s="13"/>
      <c r="I817" s="13"/>
      <c r="J817" s="13"/>
      <c r="K817" s="13"/>
      <c r="M817" s="13"/>
    </row>
    <row r="818" spans="1:13">
      <c r="A818" s="13"/>
      <c r="B818" s="181">
        <v>2003</v>
      </c>
      <c r="C818" s="182">
        <v>3</v>
      </c>
      <c r="D818" s="183">
        <v>25</v>
      </c>
      <c r="E818" s="184">
        <v>0</v>
      </c>
      <c r="F818" s="185">
        <v>3.5</v>
      </c>
      <c r="G818" s="186">
        <v>1</v>
      </c>
      <c r="H818" s="13"/>
      <c r="I818" s="13"/>
      <c r="J818" s="13"/>
      <c r="K818" s="13"/>
      <c r="M818" s="13"/>
    </row>
    <row r="819" spans="1:13">
      <c r="A819" s="13"/>
      <c r="B819" s="181">
        <v>2003</v>
      </c>
      <c r="C819" s="182">
        <v>3</v>
      </c>
      <c r="D819" s="183">
        <v>26</v>
      </c>
      <c r="E819" s="184">
        <v>0</v>
      </c>
      <c r="F819" s="185">
        <v>3.7</v>
      </c>
      <c r="G819" s="186">
        <v>1</v>
      </c>
      <c r="H819" s="13"/>
      <c r="I819" s="13"/>
      <c r="J819" s="13"/>
      <c r="K819" s="13"/>
      <c r="M819" s="13"/>
    </row>
    <row r="820" spans="1:13">
      <c r="A820" s="13"/>
      <c r="B820" s="181">
        <v>2003</v>
      </c>
      <c r="C820" s="182">
        <v>3</v>
      </c>
      <c r="D820" s="183">
        <v>27</v>
      </c>
      <c r="E820" s="184">
        <v>0.1</v>
      </c>
      <c r="F820" s="185">
        <v>1.9</v>
      </c>
      <c r="G820" s="186">
        <v>1</v>
      </c>
      <c r="H820" s="13"/>
      <c r="I820" s="13"/>
      <c r="J820" s="13"/>
      <c r="K820" s="13"/>
      <c r="M820" s="13"/>
    </row>
    <row r="821" spans="1:13">
      <c r="A821" s="13"/>
      <c r="B821" s="181">
        <v>2003</v>
      </c>
      <c r="C821" s="182">
        <v>3</v>
      </c>
      <c r="D821" s="183">
        <v>28</v>
      </c>
      <c r="E821" s="184">
        <v>0</v>
      </c>
      <c r="F821" s="185">
        <v>2.9</v>
      </c>
      <c r="G821" s="186">
        <v>1</v>
      </c>
      <c r="H821" s="13"/>
      <c r="I821" s="13"/>
      <c r="J821" s="13"/>
      <c r="K821" s="13"/>
      <c r="M821" s="13"/>
    </row>
    <row r="822" spans="1:13">
      <c r="A822" s="13"/>
      <c r="B822" s="181">
        <v>2003</v>
      </c>
      <c r="C822" s="182">
        <v>3</v>
      </c>
      <c r="D822" s="183">
        <v>29</v>
      </c>
      <c r="E822" s="184">
        <v>0.3</v>
      </c>
      <c r="F822" s="185">
        <v>3</v>
      </c>
      <c r="G822" s="186">
        <v>1</v>
      </c>
      <c r="H822" s="13"/>
      <c r="I822" s="13"/>
      <c r="J822" s="13"/>
      <c r="K822" s="13"/>
      <c r="M822" s="13"/>
    </row>
    <row r="823" spans="1:13">
      <c r="A823" s="13"/>
      <c r="B823" s="181">
        <v>2003</v>
      </c>
      <c r="C823" s="182">
        <v>3</v>
      </c>
      <c r="D823" s="183">
        <v>30</v>
      </c>
      <c r="E823" s="184">
        <v>2</v>
      </c>
      <c r="F823" s="185">
        <v>2.5</v>
      </c>
      <c r="G823" s="186">
        <v>1</v>
      </c>
      <c r="H823" s="13"/>
      <c r="I823" s="13"/>
      <c r="J823" s="13"/>
      <c r="K823" s="13"/>
      <c r="M823" s="13"/>
    </row>
    <row r="824" spans="1:13">
      <c r="A824" s="13"/>
      <c r="B824" s="181">
        <v>2003</v>
      </c>
      <c r="C824" s="182">
        <v>3</v>
      </c>
      <c r="D824" s="183">
        <v>31</v>
      </c>
      <c r="E824" s="184">
        <v>0</v>
      </c>
      <c r="F824" s="185">
        <v>1.9</v>
      </c>
      <c r="G824" s="186">
        <v>1</v>
      </c>
      <c r="H824" s="13"/>
      <c r="I824" s="13"/>
      <c r="J824" s="13"/>
      <c r="K824" s="13"/>
      <c r="M824" s="13"/>
    </row>
    <row r="825" spans="1:13">
      <c r="A825" s="13"/>
      <c r="B825" s="181">
        <v>2003</v>
      </c>
      <c r="C825" s="182">
        <v>4</v>
      </c>
      <c r="D825" s="183">
        <v>1</v>
      </c>
      <c r="E825" s="184">
        <v>0</v>
      </c>
      <c r="F825" s="185">
        <v>1.8</v>
      </c>
      <c r="G825" s="186">
        <v>1</v>
      </c>
      <c r="H825" s="13"/>
      <c r="I825" s="13"/>
      <c r="J825" s="13"/>
      <c r="K825" s="13"/>
      <c r="M825" s="13"/>
    </row>
    <row r="826" spans="1:13">
      <c r="A826" s="13"/>
      <c r="B826" s="181">
        <v>2003</v>
      </c>
      <c r="C826" s="182">
        <v>4</v>
      </c>
      <c r="D826" s="183">
        <v>2</v>
      </c>
      <c r="E826" s="184">
        <v>0</v>
      </c>
      <c r="F826" s="185">
        <v>2.4</v>
      </c>
      <c r="G826" s="186">
        <v>1</v>
      </c>
      <c r="H826" s="13"/>
      <c r="I826" s="13"/>
      <c r="J826" s="13"/>
      <c r="K826" s="13"/>
      <c r="M826" s="13"/>
    </row>
    <row r="827" spans="1:13">
      <c r="A827" s="13"/>
      <c r="B827" s="181">
        <v>2003</v>
      </c>
      <c r="C827" s="182">
        <v>4</v>
      </c>
      <c r="D827" s="183">
        <v>3</v>
      </c>
      <c r="E827" s="184">
        <v>2</v>
      </c>
      <c r="F827" s="185">
        <v>1.6</v>
      </c>
      <c r="G827" s="186">
        <v>1</v>
      </c>
      <c r="H827" s="13"/>
      <c r="I827" s="13"/>
      <c r="J827" s="13"/>
      <c r="K827" s="13"/>
      <c r="M827" s="13"/>
    </row>
    <row r="828" spans="1:13">
      <c r="A828" s="13"/>
      <c r="B828" s="181">
        <v>2003</v>
      </c>
      <c r="C828" s="182">
        <v>4</v>
      </c>
      <c r="D828" s="183">
        <v>4</v>
      </c>
      <c r="E828" s="184">
        <v>0.4</v>
      </c>
      <c r="F828" s="185">
        <v>1.6</v>
      </c>
      <c r="G828" s="186">
        <v>1</v>
      </c>
      <c r="H828" s="13"/>
      <c r="I828" s="13"/>
      <c r="J828" s="13"/>
      <c r="K828" s="13"/>
      <c r="M828" s="13"/>
    </row>
    <row r="829" spans="1:13">
      <c r="A829" s="13"/>
      <c r="B829" s="181">
        <v>2003</v>
      </c>
      <c r="C829" s="182">
        <v>4</v>
      </c>
      <c r="D829" s="183">
        <v>5</v>
      </c>
      <c r="E829" s="184">
        <v>2</v>
      </c>
      <c r="F829" s="185">
        <v>2</v>
      </c>
      <c r="G829" s="186">
        <v>1</v>
      </c>
      <c r="H829" s="13"/>
      <c r="I829" s="13"/>
      <c r="J829" s="13"/>
      <c r="K829" s="13"/>
      <c r="M829" s="13"/>
    </row>
    <row r="830" spans="1:13">
      <c r="A830" s="13"/>
      <c r="B830" s="181">
        <v>2003</v>
      </c>
      <c r="C830" s="182">
        <v>4</v>
      </c>
      <c r="D830" s="183">
        <v>6</v>
      </c>
      <c r="E830" s="184">
        <v>0.7</v>
      </c>
      <c r="F830" s="185">
        <v>3.3</v>
      </c>
      <c r="G830" s="186">
        <v>1</v>
      </c>
      <c r="H830" s="13"/>
      <c r="I830" s="13"/>
      <c r="J830" s="13"/>
      <c r="K830" s="13"/>
      <c r="M830" s="13"/>
    </row>
    <row r="831" spans="1:13">
      <c r="A831" s="13"/>
      <c r="B831" s="181">
        <v>2003</v>
      </c>
      <c r="C831" s="182">
        <v>4</v>
      </c>
      <c r="D831" s="183">
        <v>7</v>
      </c>
      <c r="E831" s="184">
        <v>0</v>
      </c>
      <c r="F831" s="185">
        <v>2.7</v>
      </c>
      <c r="G831" s="186">
        <v>1</v>
      </c>
      <c r="H831" s="13"/>
      <c r="I831" s="13"/>
      <c r="J831" s="13"/>
      <c r="K831" s="13"/>
      <c r="M831" s="13"/>
    </row>
    <row r="832" spans="1:13">
      <c r="A832" s="13"/>
      <c r="B832" s="181">
        <v>2003</v>
      </c>
      <c r="C832" s="182">
        <v>4</v>
      </c>
      <c r="D832" s="183">
        <v>8</v>
      </c>
      <c r="E832" s="184">
        <v>0.7</v>
      </c>
      <c r="F832" s="185">
        <v>2.2999999999999998</v>
      </c>
      <c r="G832" s="186">
        <v>1</v>
      </c>
      <c r="H832" s="13"/>
      <c r="I832" s="13"/>
      <c r="J832" s="13"/>
      <c r="K832" s="13"/>
      <c r="M832" s="13"/>
    </row>
    <row r="833" spans="1:13">
      <c r="A833" s="13"/>
      <c r="B833" s="181">
        <v>2003</v>
      </c>
      <c r="C833" s="182">
        <v>4</v>
      </c>
      <c r="D833" s="183">
        <v>9</v>
      </c>
      <c r="E833" s="184">
        <v>1</v>
      </c>
      <c r="F833" s="185">
        <v>3.8</v>
      </c>
      <c r="G833" s="186">
        <v>1</v>
      </c>
      <c r="H833" s="13"/>
      <c r="I833" s="13"/>
      <c r="J833" s="13"/>
      <c r="K833" s="13"/>
      <c r="M833" s="13"/>
    </row>
    <row r="834" spans="1:13">
      <c r="A834" s="13"/>
      <c r="B834" s="181">
        <v>2003</v>
      </c>
      <c r="C834" s="182">
        <v>4</v>
      </c>
      <c r="D834" s="183">
        <v>10</v>
      </c>
      <c r="E834" s="184">
        <v>3</v>
      </c>
      <c r="F834" s="185">
        <v>2.5</v>
      </c>
      <c r="G834" s="186">
        <v>1</v>
      </c>
      <c r="H834" s="13"/>
      <c r="I834" s="13"/>
      <c r="J834" s="13"/>
      <c r="K834" s="13"/>
      <c r="M834" s="13"/>
    </row>
    <row r="835" spans="1:13">
      <c r="A835" s="13"/>
      <c r="B835" s="181">
        <v>2003</v>
      </c>
      <c r="C835" s="182">
        <v>4</v>
      </c>
      <c r="D835" s="183">
        <v>11</v>
      </c>
      <c r="E835" s="184">
        <v>0</v>
      </c>
      <c r="F835" s="185">
        <v>2.4</v>
      </c>
      <c r="G835" s="186">
        <v>1</v>
      </c>
      <c r="H835" s="13"/>
      <c r="I835" s="13"/>
      <c r="J835" s="13"/>
      <c r="K835" s="13"/>
      <c r="M835" s="13"/>
    </row>
    <row r="836" spans="1:13">
      <c r="A836" s="13"/>
      <c r="B836" s="181">
        <v>2003</v>
      </c>
      <c r="C836" s="182">
        <v>4</v>
      </c>
      <c r="D836" s="183">
        <v>12</v>
      </c>
      <c r="E836" s="184">
        <v>0</v>
      </c>
      <c r="F836" s="185">
        <v>2.4</v>
      </c>
      <c r="G836" s="186">
        <v>1</v>
      </c>
      <c r="H836" s="13"/>
      <c r="I836" s="13"/>
      <c r="J836" s="13"/>
      <c r="K836" s="13"/>
      <c r="M836" s="13"/>
    </row>
    <row r="837" spans="1:13">
      <c r="A837" s="13"/>
      <c r="B837" s="181">
        <v>2003</v>
      </c>
      <c r="C837" s="182">
        <v>4</v>
      </c>
      <c r="D837" s="183">
        <v>13</v>
      </c>
      <c r="E837" s="184">
        <v>0</v>
      </c>
      <c r="F837" s="185">
        <v>4.5</v>
      </c>
      <c r="G837" s="186">
        <v>1</v>
      </c>
      <c r="H837" s="13"/>
      <c r="I837" s="13"/>
      <c r="J837" s="13"/>
      <c r="K837" s="13"/>
      <c r="M837" s="13"/>
    </row>
    <row r="838" spans="1:13">
      <c r="A838" s="13"/>
      <c r="B838" s="181">
        <v>2003</v>
      </c>
      <c r="C838" s="182">
        <v>4</v>
      </c>
      <c r="D838" s="183">
        <v>14</v>
      </c>
      <c r="E838" s="184">
        <v>0</v>
      </c>
      <c r="F838" s="185">
        <v>4.5</v>
      </c>
      <c r="G838" s="186">
        <v>1</v>
      </c>
      <c r="H838" s="13"/>
      <c r="I838" s="13"/>
      <c r="J838" s="13"/>
      <c r="K838" s="13"/>
      <c r="M838" s="13"/>
    </row>
    <row r="839" spans="1:13">
      <c r="A839" s="13"/>
      <c r="B839" s="181">
        <v>2003</v>
      </c>
      <c r="C839" s="182">
        <v>4</v>
      </c>
      <c r="D839" s="183">
        <v>15</v>
      </c>
      <c r="E839" s="184">
        <v>0</v>
      </c>
      <c r="F839" s="185">
        <v>3.2</v>
      </c>
      <c r="G839" s="186">
        <v>1</v>
      </c>
      <c r="H839" s="13"/>
      <c r="I839" s="13"/>
      <c r="J839" s="13"/>
      <c r="K839" s="13"/>
      <c r="M839" s="13"/>
    </row>
    <row r="840" spans="1:13">
      <c r="A840" s="13"/>
      <c r="B840" s="181">
        <v>2003</v>
      </c>
      <c r="C840" s="182">
        <v>4</v>
      </c>
      <c r="D840" s="183">
        <v>16</v>
      </c>
      <c r="E840" s="184">
        <v>0</v>
      </c>
      <c r="F840" s="185">
        <v>1.9</v>
      </c>
      <c r="G840" s="186">
        <v>1</v>
      </c>
      <c r="H840" s="13"/>
      <c r="I840" s="13"/>
      <c r="J840" s="13"/>
      <c r="K840" s="13"/>
      <c r="M840" s="13"/>
    </row>
    <row r="841" spans="1:13">
      <c r="A841" s="13"/>
      <c r="B841" s="181">
        <v>2003</v>
      </c>
      <c r="C841" s="182">
        <v>4</v>
      </c>
      <c r="D841" s="183">
        <v>17</v>
      </c>
      <c r="E841" s="184">
        <v>2</v>
      </c>
      <c r="F841" s="185">
        <v>1.8</v>
      </c>
      <c r="G841" s="186">
        <v>1</v>
      </c>
      <c r="H841" s="13"/>
      <c r="I841" s="13"/>
      <c r="J841" s="13"/>
      <c r="K841" s="13"/>
      <c r="M841" s="13"/>
    </row>
    <row r="842" spans="1:13">
      <c r="A842" s="13"/>
      <c r="B842" s="181">
        <v>2003</v>
      </c>
      <c r="C842" s="182">
        <v>4</v>
      </c>
      <c r="D842" s="183">
        <v>18</v>
      </c>
      <c r="E842" s="184">
        <v>10</v>
      </c>
      <c r="F842" s="185">
        <v>1.4</v>
      </c>
      <c r="G842" s="186">
        <v>1</v>
      </c>
      <c r="H842" s="13"/>
      <c r="I842" s="13"/>
      <c r="J842" s="13"/>
      <c r="K842" s="13"/>
      <c r="M842" s="13"/>
    </row>
    <row r="843" spans="1:13">
      <c r="A843" s="13"/>
      <c r="B843" s="181">
        <v>2003</v>
      </c>
      <c r="C843" s="182">
        <v>4</v>
      </c>
      <c r="D843" s="183">
        <v>19</v>
      </c>
      <c r="E843" s="184">
        <v>4</v>
      </c>
      <c r="F843" s="185">
        <v>2.5</v>
      </c>
      <c r="G843" s="186">
        <v>1</v>
      </c>
      <c r="H843" s="13"/>
      <c r="I843" s="13"/>
      <c r="J843" s="13"/>
      <c r="K843" s="13"/>
      <c r="M843" s="13"/>
    </row>
    <row r="844" spans="1:13">
      <c r="A844" s="13"/>
      <c r="B844" s="181">
        <v>2003</v>
      </c>
      <c r="C844" s="182">
        <v>4</v>
      </c>
      <c r="D844" s="183">
        <v>20</v>
      </c>
      <c r="E844" s="184">
        <v>0</v>
      </c>
      <c r="F844" s="185">
        <v>3.4</v>
      </c>
      <c r="G844" s="186">
        <v>1</v>
      </c>
      <c r="H844" s="13"/>
      <c r="I844" s="13"/>
      <c r="J844" s="13"/>
      <c r="K844" s="13"/>
      <c r="M844" s="13"/>
    </row>
    <row r="845" spans="1:13">
      <c r="A845" s="13"/>
      <c r="B845" s="181">
        <v>2003</v>
      </c>
      <c r="C845" s="182">
        <v>4</v>
      </c>
      <c r="D845" s="183">
        <v>21</v>
      </c>
      <c r="E845" s="184">
        <v>0</v>
      </c>
      <c r="F845" s="185">
        <v>3.8</v>
      </c>
      <c r="G845" s="186">
        <v>1</v>
      </c>
      <c r="H845" s="13"/>
      <c r="I845" s="13"/>
      <c r="J845" s="13"/>
      <c r="K845" s="13"/>
      <c r="M845" s="13"/>
    </row>
    <row r="846" spans="1:13">
      <c r="A846" s="13"/>
      <c r="B846" s="181">
        <v>2003</v>
      </c>
      <c r="C846" s="182">
        <v>4</v>
      </c>
      <c r="D846" s="183">
        <v>22</v>
      </c>
      <c r="E846" s="184">
        <v>2</v>
      </c>
      <c r="F846" s="185">
        <v>2.5</v>
      </c>
      <c r="G846" s="186">
        <v>1</v>
      </c>
      <c r="H846" s="13"/>
      <c r="I846" s="13"/>
      <c r="J846" s="13"/>
      <c r="K846" s="13"/>
      <c r="M846" s="13"/>
    </row>
    <row r="847" spans="1:13">
      <c r="A847" s="13"/>
      <c r="B847" s="181">
        <v>2003</v>
      </c>
      <c r="C847" s="182">
        <v>4</v>
      </c>
      <c r="D847" s="183">
        <v>23</v>
      </c>
      <c r="E847" s="184">
        <v>0.7</v>
      </c>
      <c r="F847" s="185">
        <v>2.7</v>
      </c>
      <c r="G847" s="186">
        <v>1</v>
      </c>
      <c r="H847" s="13"/>
      <c r="I847" s="13"/>
      <c r="J847" s="13"/>
      <c r="K847" s="13"/>
      <c r="M847" s="13"/>
    </row>
    <row r="848" spans="1:13">
      <c r="A848" s="13"/>
      <c r="B848" s="181">
        <v>2003</v>
      </c>
      <c r="C848" s="182">
        <v>4</v>
      </c>
      <c r="D848" s="183">
        <v>24</v>
      </c>
      <c r="E848" s="184">
        <v>0.3</v>
      </c>
      <c r="F848" s="185">
        <v>1</v>
      </c>
      <c r="G848" s="186">
        <v>1</v>
      </c>
      <c r="H848" s="13"/>
      <c r="I848" s="13"/>
      <c r="J848" s="13"/>
      <c r="K848" s="13"/>
      <c r="M848" s="13"/>
    </row>
    <row r="849" spans="1:13">
      <c r="A849" s="13"/>
      <c r="B849" s="181">
        <v>2003</v>
      </c>
      <c r="C849" s="182">
        <v>4</v>
      </c>
      <c r="D849" s="183">
        <v>25</v>
      </c>
      <c r="E849" s="184">
        <v>0</v>
      </c>
      <c r="F849" s="185">
        <v>1.7</v>
      </c>
      <c r="G849" s="186">
        <v>1</v>
      </c>
      <c r="H849" s="13"/>
      <c r="I849" s="13"/>
      <c r="J849" s="13"/>
      <c r="K849" s="13"/>
      <c r="M849" s="13"/>
    </row>
    <row r="850" spans="1:13">
      <c r="A850" s="13"/>
      <c r="B850" s="181">
        <v>2003</v>
      </c>
      <c r="C850" s="182">
        <v>4</v>
      </c>
      <c r="D850" s="183">
        <v>26</v>
      </c>
      <c r="E850" s="184">
        <v>0</v>
      </c>
      <c r="F850" s="185">
        <v>1.6</v>
      </c>
      <c r="G850" s="186">
        <v>1</v>
      </c>
      <c r="H850" s="13"/>
      <c r="I850" s="13"/>
      <c r="J850" s="13"/>
      <c r="K850" s="13"/>
      <c r="M850" s="13"/>
    </row>
    <row r="851" spans="1:13">
      <c r="A851" s="13"/>
      <c r="B851" s="181">
        <v>2003</v>
      </c>
      <c r="C851" s="182">
        <v>4</v>
      </c>
      <c r="D851" s="183">
        <v>27</v>
      </c>
      <c r="E851" s="184">
        <v>0</v>
      </c>
      <c r="F851" s="185">
        <v>1.6</v>
      </c>
      <c r="G851" s="186">
        <v>1</v>
      </c>
      <c r="H851" s="13"/>
      <c r="I851" s="13"/>
      <c r="J851" s="13"/>
      <c r="K851" s="13"/>
      <c r="M851" s="13"/>
    </row>
    <row r="852" spans="1:13">
      <c r="A852" s="13"/>
      <c r="B852" s="181">
        <v>2003</v>
      </c>
      <c r="C852" s="182">
        <v>4</v>
      </c>
      <c r="D852" s="183">
        <v>28</v>
      </c>
      <c r="E852" s="184">
        <v>0</v>
      </c>
      <c r="F852" s="185">
        <v>2</v>
      </c>
      <c r="G852" s="186">
        <v>1</v>
      </c>
      <c r="H852" s="13"/>
      <c r="I852" s="13"/>
      <c r="J852" s="13"/>
      <c r="K852" s="13"/>
      <c r="M852" s="13"/>
    </row>
    <row r="853" spans="1:13">
      <c r="A853" s="13"/>
      <c r="B853" s="181">
        <v>2003</v>
      </c>
      <c r="C853" s="182">
        <v>4</v>
      </c>
      <c r="D853" s="183">
        <v>29</v>
      </c>
      <c r="E853" s="184">
        <v>0</v>
      </c>
      <c r="F853" s="185">
        <v>1.5</v>
      </c>
      <c r="G853" s="186">
        <v>1</v>
      </c>
      <c r="H853" s="13"/>
      <c r="I853" s="13"/>
      <c r="J853" s="13"/>
      <c r="K853" s="13"/>
      <c r="M853" s="13"/>
    </row>
    <row r="854" spans="1:13">
      <c r="A854" s="13"/>
      <c r="B854" s="181">
        <v>2003</v>
      </c>
      <c r="C854" s="182">
        <v>4</v>
      </c>
      <c r="D854" s="183">
        <v>30</v>
      </c>
      <c r="E854" s="184">
        <v>0</v>
      </c>
      <c r="F854" s="185">
        <v>1.5</v>
      </c>
      <c r="G854" s="186">
        <v>1</v>
      </c>
      <c r="H854" s="13"/>
      <c r="I854" s="13"/>
      <c r="J854" s="13"/>
      <c r="K854" s="13"/>
      <c r="M854" s="13"/>
    </row>
    <row r="855" spans="1:13">
      <c r="A855" s="13"/>
      <c r="B855" s="181">
        <v>2003</v>
      </c>
      <c r="C855" s="182">
        <v>5</v>
      </c>
      <c r="D855" s="183">
        <v>1</v>
      </c>
      <c r="E855" s="184">
        <v>0</v>
      </c>
      <c r="F855" s="185">
        <v>2.2000000000000002</v>
      </c>
      <c r="G855" s="186">
        <v>1</v>
      </c>
      <c r="H855" s="13"/>
      <c r="I855" s="13"/>
      <c r="J855" s="13"/>
      <c r="K855" s="13"/>
      <c r="M855" s="13"/>
    </row>
    <row r="856" spans="1:13">
      <c r="A856" s="13"/>
      <c r="B856" s="181">
        <v>2003</v>
      </c>
      <c r="C856" s="182">
        <v>5</v>
      </c>
      <c r="D856" s="183">
        <v>2</v>
      </c>
      <c r="E856" s="184">
        <v>0</v>
      </c>
      <c r="F856" s="185">
        <v>2.2999999999999998</v>
      </c>
      <c r="G856" s="186">
        <v>1</v>
      </c>
      <c r="H856" s="13"/>
      <c r="I856" s="13"/>
      <c r="J856" s="13"/>
      <c r="K856" s="13"/>
      <c r="M856" s="13"/>
    </row>
    <row r="857" spans="1:13">
      <c r="A857" s="13"/>
      <c r="B857" s="181">
        <v>2003</v>
      </c>
      <c r="C857" s="182">
        <v>5</v>
      </c>
      <c r="D857" s="183">
        <v>3</v>
      </c>
      <c r="E857" s="184">
        <v>0</v>
      </c>
      <c r="F857" s="185">
        <v>3.1</v>
      </c>
      <c r="G857" s="186">
        <v>1</v>
      </c>
      <c r="H857" s="13"/>
      <c r="I857" s="13"/>
      <c r="J857" s="13"/>
      <c r="K857" s="13"/>
      <c r="M857" s="13"/>
    </row>
    <row r="858" spans="1:13">
      <c r="A858" s="13"/>
      <c r="B858" s="181">
        <v>2003</v>
      </c>
      <c r="C858" s="182">
        <v>5</v>
      </c>
      <c r="D858" s="183">
        <v>4</v>
      </c>
      <c r="E858" s="184">
        <v>0.2</v>
      </c>
      <c r="F858" s="185">
        <v>2.8</v>
      </c>
      <c r="G858" s="186">
        <v>1</v>
      </c>
      <c r="H858" s="13"/>
      <c r="I858" s="13"/>
      <c r="J858" s="13"/>
      <c r="K858" s="13"/>
      <c r="M858" s="13"/>
    </row>
    <row r="859" spans="1:13">
      <c r="A859" s="13"/>
      <c r="B859" s="181">
        <v>2003</v>
      </c>
      <c r="C859" s="182">
        <v>5</v>
      </c>
      <c r="D859" s="183">
        <v>5</v>
      </c>
      <c r="E859" s="184">
        <v>0</v>
      </c>
      <c r="F859" s="185">
        <v>1.8</v>
      </c>
      <c r="G859" s="186">
        <v>1</v>
      </c>
      <c r="H859" s="13"/>
      <c r="I859" s="13"/>
      <c r="J859" s="13"/>
      <c r="K859" s="13"/>
      <c r="M859" s="13"/>
    </row>
    <row r="860" spans="1:13">
      <c r="A860" s="13"/>
      <c r="B860" s="181">
        <v>2003</v>
      </c>
      <c r="C860" s="182">
        <v>5</v>
      </c>
      <c r="D860" s="183">
        <v>6</v>
      </c>
      <c r="E860" s="184">
        <v>0</v>
      </c>
      <c r="F860" s="185">
        <v>1.5</v>
      </c>
      <c r="G860" s="186">
        <v>1</v>
      </c>
      <c r="H860" s="13"/>
      <c r="I860" s="13"/>
      <c r="J860" s="13"/>
      <c r="K860" s="13"/>
      <c r="M860" s="13"/>
    </row>
    <row r="861" spans="1:13">
      <c r="A861" s="13"/>
      <c r="B861" s="181">
        <v>2003</v>
      </c>
      <c r="C861" s="182">
        <v>5</v>
      </c>
      <c r="D861" s="183">
        <v>7</v>
      </c>
      <c r="E861" s="184">
        <v>0</v>
      </c>
      <c r="F861" s="185">
        <v>3</v>
      </c>
      <c r="G861" s="186">
        <v>1</v>
      </c>
      <c r="H861" s="13"/>
      <c r="I861" s="13"/>
      <c r="J861" s="13"/>
      <c r="K861" s="13"/>
      <c r="M861" s="13"/>
    </row>
    <row r="862" spans="1:13">
      <c r="A862" s="13"/>
      <c r="B862" s="181">
        <v>2003</v>
      </c>
      <c r="C862" s="182">
        <v>5</v>
      </c>
      <c r="D862" s="183">
        <v>8</v>
      </c>
      <c r="E862" s="184">
        <v>0</v>
      </c>
      <c r="F862" s="185">
        <v>2.7</v>
      </c>
      <c r="G862" s="186">
        <v>1</v>
      </c>
      <c r="H862" s="13"/>
      <c r="I862" s="13"/>
      <c r="J862" s="13"/>
      <c r="K862" s="13"/>
      <c r="M862" s="13"/>
    </row>
    <row r="863" spans="1:13">
      <c r="A863" s="13"/>
      <c r="B863" s="181">
        <v>2003</v>
      </c>
      <c r="C863" s="182">
        <v>5</v>
      </c>
      <c r="D863" s="183">
        <v>9</v>
      </c>
      <c r="E863" s="184">
        <v>0</v>
      </c>
      <c r="F863" s="185">
        <v>2.9</v>
      </c>
      <c r="G863" s="186">
        <v>1</v>
      </c>
      <c r="H863" s="13"/>
      <c r="I863" s="13"/>
      <c r="J863" s="13"/>
      <c r="K863" s="13"/>
      <c r="M863" s="13"/>
    </row>
    <row r="864" spans="1:13">
      <c r="A864" s="13"/>
      <c r="B864" s="181">
        <v>2003</v>
      </c>
      <c r="C864" s="182">
        <v>5</v>
      </c>
      <c r="D864" s="183">
        <v>10</v>
      </c>
      <c r="E864" s="184">
        <v>0</v>
      </c>
      <c r="F864" s="185">
        <v>2</v>
      </c>
      <c r="G864" s="186">
        <v>1</v>
      </c>
      <c r="H864" s="13"/>
      <c r="I864" s="13"/>
      <c r="J864" s="13"/>
      <c r="K864" s="13"/>
      <c r="M864" s="13"/>
    </row>
    <row r="865" spans="1:13">
      <c r="A865" s="13"/>
      <c r="B865" s="181">
        <v>2003</v>
      </c>
      <c r="C865" s="182">
        <v>5</v>
      </c>
      <c r="D865" s="183">
        <v>11</v>
      </c>
      <c r="E865" s="184">
        <v>0</v>
      </c>
      <c r="F865" s="185">
        <v>2</v>
      </c>
      <c r="G865" s="186">
        <v>1</v>
      </c>
      <c r="H865" s="13"/>
      <c r="I865" s="13"/>
      <c r="J865" s="13"/>
      <c r="K865" s="13"/>
      <c r="M865" s="13"/>
    </row>
    <row r="866" spans="1:13">
      <c r="A866" s="13"/>
      <c r="B866" s="181">
        <v>2003</v>
      </c>
      <c r="C866" s="182">
        <v>5</v>
      </c>
      <c r="D866" s="183">
        <v>12</v>
      </c>
      <c r="E866" s="184">
        <v>0.2</v>
      </c>
      <c r="F866" s="185">
        <v>1.6</v>
      </c>
      <c r="G866" s="186">
        <v>1</v>
      </c>
      <c r="H866" s="13"/>
      <c r="I866" s="13"/>
      <c r="J866" s="13"/>
      <c r="K866" s="13"/>
      <c r="M866" s="13"/>
    </row>
    <row r="867" spans="1:13">
      <c r="A867" s="13"/>
      <c r="B867" s="181">
        <v>2003</v>
      </c>
      <c r="C867" s="182">
        <v>5</v>
      </c>
      <c r="D867" s="183">
        <v>13</v>
      </c>
      <c r="E867" s="184">
        <v>26</v>
      </c>
      <c r="F867" s="185">
        <v>1.9</v>
      </c>
      <c r="G867" s="186">
        <v>1</v>
      </c>
      <c r="H867" s="13"/>
      <c r="I867" s="13"/>
      <c r="J867" s="13"/>
      <c r="K867" s="13"/>
      <c r="M867" s="13"/>
    </row>
    <row r="868" spans="1:13">
      <c r="A868" s="13"/>
      <c r="B868" s="181">
        <v>2003</v>
      </c>
      <c r="C868" s="182">
        <v>5</v>
      </c>
      <c r="D868" s="183">
        <v>14</v>
      </c>
      <c r="E868" s="184">
        <v>4</v>
      </c>
      <c r="F868" s="185">
        <v>1</v>
      </c>
      <c r="G868" s="186">
        <v>1</v>
      </c>
      <c r="H868" s="13"/>
      <c r="I868" s="13"/>
      <c r="J868" s="13"/>
      <c r="K868" s="13"/>
      <c r="M868" s="13"/>
    </row>
    <row r="869" spans="1:13">
      <c r="A869" s="13"/>
      <c r="B869" s="181">
        <v>2003</v>
      </c>
      <c r="C869" s="182">
        <v>5</v>
      </c>
      <c r="D869" s="183">
        <v>15</v>
      </c>
      <c r="E869" s="184">
        <v>0</v>
      </c>
      <c r="F869" s="185">
        <v>1.2</v>
      </c>
      <c r="G869" s="186">
        <v>1</v>
      </c>
      <c r="H869" s="13"/>
      <c r="I869" s="13"/>
      <c r="J869" s="13"/>
      <c r="K869" s="13"/>
      <c r="M869" s="13"/>
    </row>
    <row r="870" spans="1:13">
      <c r="A870" s="13"/>
      <c r="B870" s="181">
        <v>2003</v>
      </c>
      <c r="C870" s="182">
        <v>5</v>
      </c>
      <c r="D870" s="183">
        <v>16</v>
      </c>
      <c r="E870" s="184">
        <v>0</v>
      </c>
      <c r="F870" s="185">
        <v>1.1000000000000001</v>
      </c>
      <c r="G870" s="186">
        <v>1</v>
      </c>
      <c r="H870" s="13"/>
      <c r="I870" s="13"/>
      <c r="J870" s="13"/>
      <c r="K870" s="13"/>
      <c r="M870" s="13"/>
    </row>
    <row r="871" spans="1:13">
      <c r="A871" s="13"/>
      <c r="B871" s="181">
        <v>2003</v>
      </c>
      <c r="C871" s="182">
        <v>5</v>
      </c>
      <c r="D871" s="183">
        <v>17</v>
      </c>
      <c r="E871" s="184">
        <v>0</v>
      </c>
      <c r="F871" s="185">
        <v>0.9</v>
      </c>
      <c r="G871" s="186">
        <v>1</v>
      </c>
      <c r="H871" s="13"/>
      <c r="I871" s="13"/>
      <c r="J871" s="13"/>
      <c r="K871" s="13"/>
      <c r="M871" s="13"/>
    </row>
    <row r="872" spans="1:13">
      <c r="A872" s="13"/>
      <c r="B872" s="181">
        <v>2003</v>
      </c>
      <c r="C872" s="182">
        <v>5</v>
      </c>
      <c r="D872" s="183">
        <v>18</v>
      </c>
      <c r="E872" s="184">
        <v>0</v>
      </c>
      <c r="F872" s="185">
        <v>1.1000000000000001</v>
      </c>
      <c r="G872" s="186">
        <v>1</v>
      </c>
      <c r="H872" s="13"/>
      <c r="I872" s="13"/>
      <c r="J872" s="13"/>
      <c r="K872" s="13"/>
      <c r="M872" s="13"/>
    </row>
    <row r="873" spans="1:13">
      <c r="A873" s="13"/>
      <c r="B873" s="181">
        <v>2003</v>
      </c>
      <c r="C873" s="182">
        <v>5</v>
      </c>
      <c r="D873" s="183">
        <v>19</v>
      </c>
      <c r="E873" s="184">
        <v>0</v>
      </c>
      <c r="F873" s="185">
        <v>1.3</v>
      </c>
      <c r="G873" s="186">
        <v>1</v>
      </c>
      <c r="H873" s="13"/>
      <c r="I873" s="13"/>
      <c r="J873" s="13"/>
      <c r="K873" s="13"/>
      <c r="M873" s="13"/>
    </row>
    <row r="874" spans="1:13">
      <c r="A874" s="13"/>
      <c r="B874" s="181">
        <v>2003</v>
      </c>
      <c r="C874" s="182">
        <v>5</v>
      </c>
      <c r="D874" s="183">
        <v>20</v>
      </c>
      <c r="E874" s="184">
        <v>0</v>
      </c>
      <c r="F874" s="185">
        <v>0.6</v>
      </c>
      <c r="G874" s="186">
        <v>1</v>
      </c>
      <c r="H874" s="13"/>
      <c r="I874" s="13"/>
      <c r="J874" s="13"/>
      <c r="K874" s="13"/>
      <c r="M874" s="13"/>
    </row>
    <row r="875" spans="1:13">
      <c r="A875" s="13"/>
      <c r="B875" s="181">
        <v>2003</v>
      </c>
      <c r="C875" s="182">
        <v>5</v>
      </c>
      <c r="D875" s="183">
        <v>21</v>
      </c>
      <c r="E875" s="184">
        <v>1</v>
      </c>
      <c r="F875" s="185">
        <v>0.9</v>
      </c>
      <c r="G875" s="186">
        <v>1</v>
      </c>
      <c r="H875" s="13"/>
      <c r="I875" s="13"/>
      <c r="J875" s="13"/>
      <c r="K875" s="13"/>
      <c r="M875" s="13"/>
    </row>
    <row r="876" spans="1:13">
      <c r="A876" s="13"/>
      <c r="B876" s="181">
        <v>2003</v>
      </c>
      <c r="C876" s="182">
        <v>5</v>
      </c>
      <c r="D876" s="183">
        <v>22</v>
      </c>
      <c r="E876" s="184">
        <v>0</v>
      </c>
      <c r="F876" s="185">
        <v>1.1000000000000001</v>
      </c>
      <c r="G876" s="186">
        <v>1</v>
      </c>
      <c r="H876" s="13"/>
      <c r="I876" s="13"/>
      <c r="J876" s="13"/>
      <c r="K876" s="13"/>
      <c r="M876" s="13"/>
    </row>
    <row r="877" spans="1:13">
      <c r="A877" s="13"/>
      <c r="B877" s="181">
        <v>2003</v>
      </c>
      <c r="C877" s="182">
        <v>5</v>
      </c>
      <c r="D877" s="183">
        <v>23</v>
      </c>
      <c r="E877" s="184">
        <v>4</v>
      </c>
      <c r="F877" s="185">
        <v>0.7</v>
      </c>
      <c r="G877" s="186">
        <v>1</v>
      </c>
      <c r="H877" s="13"/>
      <c r="I877" s="13"/>
      <c r="J877" s="13"/>
      <c r="K877" s="13"/>
      <c r="M877" s="13"/>
    </row>
    <row r="878" spans="1:13">
      <c r="A878" s="13"/>
      <c r="B878" s="181">
        <v>2003</v>
      </c>
      <c r="C878" s="182">
        <v>5</v>
      </c>
      <c r="D878" s="183">
        <v>24</v>
      </c>
      <c r="E878" s="184">
        <v>1</v>
      </c>
      <c r="F878" s="185">
        <v>0.8</v>
      </c>
      <c r="G878" s="186">
        <v>1</v>
      </c>
      <c r="H878" s="13"/>
      <c r="I878" s="13"/>
      <c r="J878" s="13"/>
      <c r="K878" s="13"/>
      <c r="M878" s="13"/>
    </row>
    <row r="879" spans="1:13">
      <c r="A879" s="13"/>
      <c r="B879" s="181">
        <v>2003</v>
      </c>
      <c r="C879" s="182">
        <v>5</v>
      </c>
      <c r="D879" s="183">
        <v>25</v>
      </c>
      <c r="E879" s="184">
        <v>0</v>
      </c>
      <c r="F879" s="185">
        <v>1.5</v>
      </c>
      <c r="G879" s="186">
        <v>1</v>
      </c>
      <c r="H879" s="13"/>
      <c r="I879" s="13"/>
      <c r="J879" s="13"/>
      <c r="K879" s="13"/>
      <c r="M879" s="13"/>
    </row>
    <row r="880" spans="1:13">
      <c r="A880" s="13"/>
      <c r="B880" s="181">
        <v>2003</v>
      </c>
      <c r="C880" s="182">
        <v>5</v>
      </c>
      <c r="D880" s="183">
        <v>26</v>
      </c>
      <c r="E880" s="184">
        <v>0</v>
      </c>
      <c r="F880" s="185">
        <v>2.6</v>
      </c>
      <c r="G880" s="186">
        <v>1</v>
      </c>
      <c r="H880" s="13"/>
      <c r="I880" s="13"/>
      <c r="J880" s="13"/>
      <c r="K880" s="13"/>
      <c r="M880" s="13"/>
    </row>
    <row r="881" spans="1:13">
      <c r="A881" s="13"/>
      <c r="B881" s="181">
        <v>2003</v>
      </c>
      <c r="C881" s="182">
        <v>5</v>
      </c>
      <c r="D881" s="183">
        <v>27</v>
      </c>
      <c r="E881" s="184">
        <v>0</v>
      </c>
      <c r="F881" s="185">
        <v>2.7</v>
      </c>
      <c r="G881" s="186">
        <v>1</v>
      </c>
      <c r="H881" s="13"/>
      <c r="I881" s="13"/>
      <c r="J881" s="13"/>
      <c r="K881" s="13"/>
      <c r="M881" s="13"/>
    </row>
    <row r="882" spans="1:13">
      <c r="A882" s="13"/>
      <c r="B882" s="181">
        <v>2003</v>
      </c>
      <c r="C882" s="182">
        <v>5</v>
      </c>
      <c r="D882" s="183">
        <v>28</v>
      </c>
      <c r="E882" s="184">
        <v>0</v>
      </c>
      <c r="F882" s="185">
        <v>1.6</v>
      </c>
      <c r="G882" s="186">
        <v>1</v>
      </c>
      <c r="H882" s="13"/>
      <c r="I882" s="13"/>
      <c r="J882" s="13"/>
      <c r="K882" s="13"/>
      <c r="M882" s="13"/>
    </row>
    <row r="883" spans="1:13">
      <c r="A883" s="13"/>
      <c r="B883" s="181">
        <v>2003</v>
      </c>
      <c r="C883" s="182">
        <v>5</v>
      </c>
      <c r="D883" s="183">
        <v>29</v>
      </c>
      <c r="E883" s="184">
        <v>0</v>
      </c>
      <c r="F883" s="185">
        <v>2</v>
      </c>
      <c r="G883" s="186">
        <v>1</v>
      </c>
      <c r="H883" s="13"/>
      <c r="I883" s="13"/>
      <c r="J883" s="13"/>
      <c r="K883" s="13"/>
      <c r="M883" s="13"/>
    </row>
    <row r="884" spans="1:13">
      <c r="A884" s="13"/>
      <c r="B884" s="181">
        <v>2003</v>
      </c>
      <c r="C884" s="182">
        <v>5</v>
      </c>
      <c r="D884" s="183">
        <v>30</v>
      </c>
      <c r="E884" s="184">
        <v>0</v>
      </c>
      <c r="F884" s="185">
        <v>2.8</v>
      </c>
      <c r="G884" s="186">
        <v>1</v>
      </c>
      <c r="H884" s="13"/>
      <c r="I884" s="13"/>
      <c r="J884" s="13"/>
      <c r="K884" s="13"/>
      <c r="M884" s="13"/>
    </row>
    <row r="885" spans="1:13">
      <c r="A885" s="13"/>
      <c r="B885" s="181">
        <v>2003</v>
      </c>
      <c r="C885" s="182">
        <v>5</v>
      </c>
      <c r="D885" s="183">
        <v>31</v>
      </c>
      <c r="E885" s="184">
        <v>0</v>
      </c>
      <c r="F885" s="185">
        <v>1.1000000000000001</v>
      </c>
      <c r="G885" s="186">
        <v>1</v>
      </c>
      <c r="H885" s="13"/>
      <c r="I885" s="13"/>
      <c r="J885" s="13"/>
      <c r="K885" s="13"/>
      <c r="M885" s="13"/>
    </row>
    <row r="886" spans="1:13">
      <c r="A886" s="13"/>
      <c r="B886" s="181">
        <v>2003</v>
      </c>
      <c r="C886" s="182">
        <v>6</v>
      </c>
      <c r="D886" s="183">
        <v>1</v>
      </c>
      <c r="E886" s="184">
        <v>0</v>
      </c>
      <c r="F886" s="185">
        <v>1.1000000000000001</v>
      </c>
      <c r="G886" s="186">
        <v>1</v>
      </c>
      <c r="H886" s="13"/>
      <c r="I886" s="13"/>
      <c r="J886" s="13"/>
      <c r="K886" s="13"/>
      <c r="M886" s="13"/>
    </row>
    <row r="887" spans="1:13">
      <c r="A887" s="13"/>
      <c r="B887" s="181">
        <v>2003</v>
      </c>
      <c r="C887" s="182">
        <v>6</v>
      </c>
      <c r="D887" s="183">
        <v>2</v>
      </c>
      <c r="E887" s="184">
        <v>1</v>
      </c>
      <c r="F887" s="185">
        <v>1.4</v>
      </c>
      <c r="G887" s="186">
        <v>1</v>
      </c>
      <c r="H887" s="13"/>
      <c r="I887" s="13"/>
      <c r="J887" s="13"/>
      <c r="K887" s="13"/>
      <c r="M887" s="13"/>
    </row>
    <row r="888" spans="1:13">
      <c r="A888" s="13"/>
      <c r="B888" s="181">
        <v>2003</v>
      </c>
      <c r="C888" s="182">
        <v>6</v>
      </c>
      <c r="D888" s="183">
        <v>3</v>
      </c>
      <c r="E888" s="184">
        <v>0</v>
      </c>
      <c r="F888" s="185">
        <v>1.9</v>
      </c>
      <c r="G888" s="186">
        <v>1</v>
      </c>
      <c r="H888" s="13"/>
      <c r="I888" s="13"/>
      <c r="J888" s="13"/>
      <c r="K888" s="13"/>
      <c r="M888" s="13"/>
    </row>
    <row r="889" spans="1:13">
      <c r="A889" s="13"/>
      <c r="B889" s="181">
        <v>2003</v>
      </c>
      <c r="C889" s="182">
        <v>6</v>
      </c>
      <c r="D889" s="183">
        <v>4</v>
      </c>
      <c r="E889" s="184">
        <v>0</v>
      </c>
      <c r="F889" s="185">
        <v>2.2000000000000002</v>
      </c>
      <c r="G889" s="186">
        <v>1</v>
      </c>
      <c r="H889" s="13"/>
      <c r="I889" s="13"/>
      <c r="J889" s="13"/>
      <c r="K889" s="13"/>
      <c r="M889" s="13"/>
    </row>
    <row r="890" spans="1:13">
      <c r="A890" s="13"/>
      <c r="B890" s="181">
        <v>2003</v>
      </c>
      <c r="C890" s="182">
        <v>6</v>
      </c>
      <c r="D890" s="183">
        <v>5</v>
      </c>
      <c r="E890" s="184">
        <v>0</v>
      </c>
      <c r="F890" s="185">
        <v>1.5</v>
      </c>
      <c r="G890" s="186">
        <v>1</v>
      </c>
      <c r="H890" s="13"/>
      <c r="I890" s="13"/>
      <c r="J890" s="13"/>
      <c r="K890" s="13"/>
      <c r="M890" s="13"/>
    </row>
    <row r="891" spans="1:13">
      <c r="A891" s="13"/>
      <c r="B891" s="181">
        <v>2003</v>
      </c>
      <c r="C891" s="182">
        <v>6</v>
      </c>
      <c r="D891" s="183">
        <v>6</v>
      </c>
      <c r="E891" s="184">
        <v>0</v>
      </c>
      <c r="F891" s="185">
        <v>2</v>
      </c>
      <c r="G891" s="186">
        <v>1</v>
      </c>
      <c r="H891" s="13"/>
      <c r="I891" s="13"/>
      <c r="J891" s="13"/>
      <c r="K891" s="13"/>
      <c r="M891" s="13"/>
    </row>
    <row r="892" spans="1:13">
      <c r="A892" s="13"/>
      <c r="B892" s="181">
        <v>2003</v>
      </c>
      <c r="C892" s="182">
        <v>6</v>
      </c>
      <c r="D892" s="183">
        <v>7</v>
      </c>
      <c r="E892" s="184">
        <v>0</v>
      </c>
      <c r="F892" s="185">
        <v>2.1</v>
      </c>
      <c r="G892" s="186">
        <v>1</v>
      </c>
      <c r="H892" s="13"/>
      <c r="I892" s="13"/>
      <c r="J892" s="13"/>
      <c r="K892" s="13"/>
      <c r="M892" s="13"/>
    </row>
    <row r="893" spans="1:13">
      <c r="A893" s="13"/>
      <c r="B893" s="181">
        <v>2003</v>
      </c>
      <c r="C893" s="182">
        <v>6</v>
      </c>
      <c r="D893" s="183">
        <v>8</v>
      </c>
      <c r="E893" s="184">
        <v>0</v>
      </c>
      <c r="F893" s="185">
        <v>1.2</v>
      </c>
      <c r="G893" s="186">
        <v>1</v>
      </c>
      <c r="H893" s="13"/>
      <c r="I893" s="13"/>
      <c r="J893" s="13"/>
      <c r="K893" s="13"/>
      <c r="M893" s="13"/>
    </row>
    <row r="894" spans="1:13">
      <c r="A894" s="13"/>
      <c r="B894" s="181">
        <v>2003</v>
      </c>
      <c r="C894" s="182">
        <v>6</v>
      </c>
      <c r="D894" s="183">
        <v>9</v>
      </c>
      <c r="E894" s="184">
        <v>0</v>
      </c>
      <c r="F894" s="185">
        <v>2.2000000000000002</v>
      </c>
      <c r="G894" s="186">
        <v>1</v>
      </c>
      <c r="H894" s="13"/>
      <c r="I894" s="13"/>
      <c r="J894" s="13"/>
      <c r="K894" s="13"/>
      <c r="M894" s="13"/>
    </row>
    <row r="895" spans="1:13">
      <c r="A895" s="13"/>
      <c r="B895" s="181">
        <v>2003</v>
      </c>
      <c r="C895" s="182">
        <v>6</v>
      </c>
      <c r="D895" s="183">
        <v>10</v>
      </c>
      <c r="E895" s="184">
        <v>0.3</v>
      </c>
      <c r="F895" s="185">
        <v>1</v>
      </c>
      <c r="G895" s="186">
        <v>1</v>
      </c>
      <c r="H895" s="13"/>
      <c r="I895" s="13"/>
      <c r="J895" s="13"/>
      <c r="K895" s="13"/>
      <c r="M895" s="13"/>
    </row>
    <row r="896" spans="1:13">
      <c r="A896" s="13"/>
      <c r="B896" s="181">
        <v>2003</v>
      </c>
      <c r="C896" s="182">
        <v>6</v>
      </c>
      <c r="D896" s="183">
        <v>11</v>
      </c>
      <c r="E896" s="184">
        <v>0</v>
      </c>
      <c r="F896" s="185">
        <v>1.1000000000000001</v>
      </c>
      <c r="G896" s="186">
        <v>1</v>
      </c>
      <c r="H896" s="13"/>
      <c r="I896" s="13"/>
      <c r="J896" s="13"/>
      <c r="K896" s="13"/>
      <c r="M896" s="13"/>
    </row>
    <row r="897" spans="1:13">
      <c r="A897" s="13"/>
      <c r="B897" s="181">
        <v>2003</v>
      </c>
      <c r="C897" s="182">
        <v>6</v>
      </c>
      <c r="D897" s="183">
        <v>12</v>
      </c>
      <c r="E897" s="184">
        <v>0</v>
      </c>
      <c r="F897" s="185">
        <v>0.9</v>
      </c>
      <c r="G897" s="186">
        <v>1</v>
      </c>
      <c r="H897" s="13"/>
      <c r="I897" s="13"/>
      <c r="J897" s="13"/>
      <c r="K897" s="13"/>
      <c r="M897" s="13"/>
    </row>
    <row r="898" spans="1:13">
      <c r="A898" s="13"/>
      <c r="B898" s="181">
        <v>2003</v>
      </c>
      <c r="C898" s="182">
        <v>6</v>
      </c>
      <c r="D898" s="183">
        <v>13</v>
      </c>
      <c r="E898" s="184">
        <v>0</v>
      </c>
      <c r="F898" s="185">
        <v>1.6</v>
      </c>
      <c r="G898" s="186">
        <v>1</v>
      </c>
      <c r="H898" s="13"/>
      <c r="I898" s="13"/>
      <c r="J898" s="13"/>
      <c r="K898" s="13"/>
      <c r="M898" s="13"/>
    </row>
    <row r="899" spans="1:13">
      <c r="A899" s="13"/>
      <c r="B899" s="181">
        <v>2003</v>
      </c>
      <c r="C899" s="182">
        <v>6</v>
      </c>
      <c r="D899" s="183">
        <v>14</v>
      </c>
      <c r="E899" s="184">
        <v>4</v>
      </c>
      <c r="F899" s="185">
        <v>1.4</v>
      </c>
      <c r="G899" s="186">
        <v>1</v>
      </c>
      <c r="H899" s="13"/>
      <c r="I899" s="13"/>
      <c r="J899" s="13"/>
      <c r="K899" s="13"/>
      <c r="M899" s="13"/>
    </row>
    <row r="900" spans="1:13">
      <c r="A900" s="13"/>
      <c r="B900" s="181">
        <v>2003</v>
      </c>
      <c r="C900" s="182">
        <v>6</v>
      </c>
      <c r="D900" s="183">
        <v>15</v>
      </c>
      <c r="E900" s="184">
        <v>0</v>
      </c>
      <c r="F900" s="185">
        <v>2.7</v>
      </c>
      <c r="G900" s="186">
        <v>1</v>
      </c>
      <c r="H900" s="13"/>
      <c r="I900" s="13"/>
      <c r="J900" s="13"/>
      <c r="K900" s="13"/>
      <c r="M900" s="13"/>
    </row>
    <row r="901" spans="1:13">
      <c r="A901" s="13"/>
      <c r="B901" s="181">
        <v>2003</v>
      </c>
      <c r="C901" s="182">
        <v>6</v>
      </c>
      <c r="D901" s="183">
        <v>16</v>
      </c>
      <c r="E901" s="184">
        <v>0</v>
      </c>
      <c r="F901" s="185">
        <v>2.6</v>
      </c>
      <c r="G901" s="186">
        <v>1</v>
      </c>
      <c r="H901" s="13"/>
      <c r="I901" s="13"/>
      <c r="J901" s="13"/>
      <c r="K901" s="13"/>
      <c r="M901" s="13"/>
    </row>
    <row r="902" spans="1:13">
      <c r="A902" s="13"/>
      <c r="B902" s="181">
        <v>2003</v>
      </c>
      <c r="C902" s="182">
        <v>6</v>
      </c>
      <c r="D902" s="183">
        <v>17</v>
      </c>
      <c r="E902" s="184">
        <v>0</v>
      </c>
      <c r="F902" s="185">
        <v>1</v>
      </c>
      <c r="G902" s="186">
        <v>1</v>
      </c>
      <c r="H902" s="13"/>
      <c r="I902" s="13"/>
      <c r="J902" s="13"/>
      <c r="K902" s="13"/>
      <c r="M902" s="13"/>
    </row>
    <row r="903" spans="1:13">
      <c r="A903" s="13"/>
      <c r="B903" s="181">
        <v>2003</v>
      </c>
      <c r="C903" s="182">
        <v>6</v>
      </c>
      <c r="D903" s="183">
        <v>18</v>
      </c>
      <c r="E903" s="184">
        <v>0</v>
      </c>
      <c r="F903" s="185">
        <v>2</v>
      </c>
      <c r="G903" s="186">
        <v>1</v>
      </c>
      <c r="H903" s="13"/>
      <c r="I903" s="13"/>
      <c r="J903" s="13"/>
      <c r="K903" s="13"/>
      <c r="M903" s="13"/>
    </row>
    <row r="904" spans="1:13">
      <c r="A904" s="13"/>
      <c r="B904" s="181">
        <v>2003</v>
      </c>
      <c r="C904" s="182">
        <v>6</v>
      </c>
      <c r="D904" s="183">
        <v>19</v>
      </c>
      <c r="E904" s="184">
        <v>0</v>
      </c>
      <c r="F904" s="185">
        <v>0.9</v>
      </c>
      <c r="G904" s="186">
        <v>1</v>
      </c>
      <c r="H904" s="13"/>
      <c r="I904" s="13"/>
      <c r="J904" s="13"/>
      <c r="K904" s="13"/>
      <c r="M904" s="13"/>
    </row>
    <row r="905" spans="1:13">
      <c r="A905" s="13"/>
      <c r="B905" s="181">
        <v>2003</v>
      </c>
      <c r="C905" s="182">
        <v>6</v>
      </c>
      <c r="D905" s="183">
        <v>20</v>
      </c>
      <c r="E905" s="184">
        <v>0.1</v>
      </c>
      <c r="F905" s="185">
        <v>0.9</v>
      </c>
      <c r="G905" s="186">
        <v>1</v>
      </c>
      <c r="H905" s="13"/>
      <c r="I905" s="13"/>
      <c r="J905" s="13"/>
      <c r="K905" s="13"/>
      <c r="M905" s="13"/>
    </row>
    <row r="906" spans="1:13">
      <c r="A906" s="13"/>
      <c r="B906" s="181">
        <v>2003</v>
      </c>
      <c r="C906" s="182">
        <v>6</v>
      </c>
      <c r="D906" s="183">
        <v>21</v>
      </c>
      <c r="E906" s="184">
        <v>0</v>
      </c>
      <c r="F906" s="185">
        <v>0.9</v>
      </c>
      <c r="G906" s="186">
        <v>1</v>
      </c>
      <c r="H906" s="13"/>
      <c r="I906" s="13"/>
      <c r="J906" s="13"/>
      <c r="K906" s="13"/>
      <c r="M906" s="13"/>
    </row>
    <row r="907" spans="1:13">
      <c r="A907" s="13"/>
      <c r="B907" s="181">
        <v>2003</v>
      </c>
      <c r="C907" s="182">
        <v>6</v>
      </c>
      <c r="D907" s="183">
        <v>22</v>
      </c>
      <c r="E907" s="184">
        <v>0</v>
      </c>
      <c r="F907" s="185">
        <v>1.9</v>
      </c>
      <c r="G907" s="186">
        <v>1</v>
      </c>
      <c r="H907" s="13"/>
      <c r="I907" s="13"/>
      <c r="J907" s="13"/>
      <c r="K907" s="13"/>
      <c r="M907" s="13"/>
    </row>
    <row r="908" spans="1:13">
      <c r="A908" s="13"/>
      <c r="B908" s="181">
        <v>2003</v>
      </c>
      <c r="C908" s="182">
        <v>6</v>
      </c>
      <c r="D908" s="183">
        <v>23</v>
      </c>
      <c r="E908" s="184">
        <v>0</v>
      </c>
      <c r="F908" s="185">
        <v>2.5</v>
      </c>
      <c r="G908" s="186">
        <v>1</v>
      </c>
      <c r="H908" s="13"/>
      <c r="I908" s="13"/>
      <c r="J908" s="13"/>
      <c r="K908" s="13"/>
      <c r="M908" s="13"/>
    </row>
    <row r="909" spans="1:13">
      <c r="A909" s="13"/>
      <c r="B909" s="181">
        <v>2003</v>
      </c>
      <c r="C909" s="182">
        <v>6</v>
      </c>
      <c r="D909" s="183">
        <v>24</v>
      </c>
      <c r="E909" s="184">
        <v>0</v>
      </c>
      <c r="F909" s="185">
        <v>1.5</v>
      </c>
      <c r="G909" s="186">
        <v>1</v>
      </c>
      <c r="H909" s="13"/>
      <c r="I909" s="13"/>
      <c r="J909" s="13"/>
      <c r="K909" s="13"/>
      <c r="M909" s="13"/>
    </row>
    <row r="910" spans="1:13">
      <c r="A910" s="13"/>
      <c r="B910" s="181">
        <v>2003</v>
      </c>
      <c r="C910" s="182">
        <v>6</v>
      </c>
      <c r="D910" s="183">
        <v>25</v>
      </c>
      <c r="E910" s="184">
        <v>0</v>
      </c>
      <c r="F910" s="185">
        <v>0.6</v>
      </c>
      <c r="G910" s="186">
        <v>1</v>
      </c>
      <c r="H910" s="13"/>
      <c r="I910" s="13"/>
      <c r="J910" s="13"/>
      <c r="K910" s="13"/>
      <c r="M910" s="13"/>
    </row>
    <row r="911" spans="1:13">
      <c r="A911" s="13"/>
      <c r="B911" s="181">
        <v>2003</v>
      </c>
      <c r="C911" s="182">
        <v>6</v>
      </c>
      <c r="D911" s="183">
        <v>26</v>
      </c>
      <c r="E911" s="184">
        <v>0</v>
      </c>
      <c r="F911" s="185">
        <v>0.9</v>
      </c>
      <c r="G911" s="186">
        <v>1</v>
      </c>
      <c r="H911" s="13"/>
      <c r="I911" s="13"/>
      <c r="J911" s="13"/>
      <c r="K911" s="13"/>
      <c r="M911" s="13"/>
    </row>
    <row r="912" spans="1:13">
      <c r="A912" s="13"/>
      <c r="B912" s="181">
        <v>2003</v>
      </c>
      <c r="C912" s="182">
        <v>6</v>
      </c>
      <c r="D912" s="183">
        <v>27</v>
      </c>
      <c r="E912" s="184">
        <v>5</v>
      </c>
      <c r="F912" s="185">
        <v>0.6</v>
      </c>
      <c r="G912" s="186">
        <v>1</v>
      </c>
      <c r="H912" s="13"/>
      <c r="I912" s="13"/>
      <c r="J912" s="13"/>
      <c r="K912" s="13"/>
      <c r="M912" s="13"/>
    </row>
    <row r="913" spans="1:13">
      <c r="A913" s="13"/>
      <c r="B913" s="181">
        <v>2003</v>
      </c>
      <c r="C913" s="182">
        <v>6</v>
      </c>
      <c r="D913" s="183">
        <v>28</v>
      </c>
      <c r="E913" s="184">
        <v>0</v>
      </c>
      <c r="F913" s="185">
        <v>0.7</v>
      </c>
      <c r="G913" s="186">
        <v>1</v>
      </c>
      <c r="H913" s="13"/>
      <c r="I913" s="13"/>
      <c r="J913" s="13"/>
      <c r="K913" s="13"/>
      <c r="M913" s="13"/>
    </row>
    <row r="914" spans="1:13">
      <c r="A914" s="13"/>
      <c r="B914" s="181">
        <v>2003</v>
      </c>
      <c r="C914" s="182">
        <v>6</v>
      </c>
      <c r="D914" s="183">
        <v>29</v>
      </c>
      <c r="E914" s="184">
        <v>0</v>
      </c>
      <c r="F914" s="185">
        <v>0.6</v>
      </c>
      <c r="G914" s="186">
        <v>1</v>
      </c>
      <c r="H914" s="13"/>
      <c r="I914" s="13"/>
      <c r="J914" s="13"/>
      <c r="K914" s="13"/>
      <c r="M914" s="13"/>
    </row>
    <row r="915" spans="1:13">
      <c r="A915" s="13"/>
      <c r="B915" s="181">
        <v>2003</v>
      </c>
      <c r="C915" s="182">
        <v>6</v>
      </c>
      <c r="D915" s="183">
        <v>30</v>
      </c>
      <c r="E915" s="184">
        <v>0</v>
      </c>
      <c r="F915" s="185">
        <v>0.8</v>
      </c>
      <c r="G915" s="186">
        <v>1</v>
      </c>
      <c r="H915" s="13"/>
      <c r="I915" s="13"/>
      <c r="J915" s="13"/>
      <c r="K915" s="13"/>
      <c r="M915" s="13"/>
    </row>
    <row r="916" spans="1:13">
      <c r="A916" s="13"/>
      <c r="B916" s="181">
        <v>2003</v>
      </c>
      <c r="C916" s="182">
        <v>7</v>
      </c>
      <c r="D916" s="183">
        <v>1</v>
      </c>
      <c r="E916" s="184">
        <v>0</v>
      </c>
      <c r="F916" s="185">
        <v>1.3</v>
      </c>
      <c r="G916" s="186">
        <v>1</v>
      </c>
      <c r="H916" s="13"/>
      <c r="I916" s="13"/>
      <c r="J916" s="13"/>
      <c r="K916" s="13"/>
      <c r="M916" s="13"/>
    </row>
    <row r="917" spans="1:13">
      <c r="A917" s="13"/>
      <c r="B917" s="181">
        <v>2003</v>
      </c>
      <c r="C917" s="182">
        <v>7</v>
      </c>
      <c r="D917" s="183">
        <v>2</v>
      </c>
      <c r="E917" s="184">
        <v>0</v>
      </c>
      <c r="F917" s="185">
        <v>1</v>
      </c>
      <c r="G917" s="186">
        <v>1</v>
      </c>
      <c r="H917" s="13"/>
      <c r="I917" s="13"/>
      <c r="J917" s="13"/>
      <c r="K917" s="13"/>
      <c r="M917" s="13"/>
    </row>
    <row r="918" spans="1:13">
      <c r="A918" s="13"/>
      <c r="B918" s="181">
        <v>2003</v>
      </c>
      <c r="C918" s="182">
        <v>7</v>
      </c>
      <c r="D918" s="183">
        <v>3</v>
      </c>
      <c r="E918" s="184">
        <v>0</v>
      </c>
      <c r="F918" s="185">
        <v>0.7</v>
      </c>
      <c r="G918" s="186">
        <v>1</v>
      </c>
      <c r="H918" s="13"/>
      <c r="I918" s="13"/>
      <c r="J918" s="13"/>
      <c r="K918" s="13"/>
      <c r="M918" s="13"/>
    </row>
    <row r="919" spans="1:13">
      <c r="A919" s="13"/>
      <c r="B919" s="181">
        <v>2003</v>
      </c>
      <c r="C919" s="182">
        <v>7</v>
      </c>
      <c r="D919" s="183">
        <v>4</v>
      </c>
      <c r="E919" s="184">
        <v>0</v>
      </c>
      <c r="F919" s="185">
        <v>1.1000000000000001</v>
      </c>
      <c r="G919" s="186">
        <v>1</v>
      </c>
      <c r="H919" s="13"/>
      <c r="I919" s="13"/>
      <c r="J919" s="13"/>
      <c r="K919" s="13"/>
      <c r="M919" s="13"/>
    </row>
    <row r="920" spans="1:13">
      <c r="A920" s="13"/>
      <c r="B920" s="181">
        <v>2003</v>
      </c>
      <c r="C920" s="182">
        <v>7</v>
      </c>
      <c r="D920" s="183">
        <v>5</v>
      </c>
      <c r="E920" s="184">
        <v>0</v>
      </c>
      <c r="F920" s="185">
        <v>1.1000000000000001</v>
      </c>
      <c r="G920" s="186">
        <v>1</v>
      </c>
      <c r="H920" s="13"/>
      <c r="I920" s="13"/>
      <c r="J920" s="13"/>
      <c r="K920" s="13"/>
      <c r="M920" s="13"/>
    </row>
    <row r="921" spans="1:13">
      <c r="A921" s="13"/>
      <c r="B921" s="181">
        <v>2003</v>
      </c>
      <c r="C921" s="182">
        <v>7</v>
      </c>
      <c r="D921" s="183">
        <v>6</v>
      </c>
      <c r="E921" s="184">
        <v>0</v>
      </c>
      <c r="F921" s="185">
        <v>1.5</v>
      </c>
      <c r="G921" s="186">
        <v>1</v>
      </c>
      <c r="H921" s="13"/>
      <c r="I921" s="13"/>
      <c r="J921" s="13"/>
      <c r="K921" s="13"/>
      <c r="M921" s="13"/>
    </row>
    <row r="922" spans="1:13">
      <c r="A922" s="13"/>
      <c r="B922" s="181">
        <v>2003</v>
      </c>
      <c r="C922" s="182">
        <v>7</v>
      </c>
      <c r="D922" s="183">
        <v>7</v>
      </c>
      <c r="E922" s="184">
        <v>0</v>
      </c>
      <c r="F922" s="185">
        <v>2.2000000000000002</v>
      </c>
      <c r="G922" s="186">
        <v>1</v>
      </c>
      <c r="H922" s="13"/>
      <c r="I922" s="13"/>
      <c r="J922" s="13"/>
      <c r="K922" s="13"/>
      <c r="M922" s="13"/>
    </row>
    <row r="923" spans="1:13">
      <c r="A923" s="13"/>
      <c r="B923" s="181">
        <v>2003</v>
      </c>
      <c r="C923" s="182">
        <v>7</v>
      </c>
      <c r="D923" s="183">
        <v>8</v>
      </c>
      <c r="E923" s="184">
        <v>1</v>
      </c>
      <c r="F923" s="185">
        <v>1.6</v>
      </c>
      <c r="G923" s="186">
        <v>1</v>
      </c>
      <c r="H923" s="13"/>
      <c r="I923" s="13"/>
      <c r="J923" s="13"/>
      <c r="K923" s="13"/>
      <c r="M923" s="13"/>
    </row>
    <row r="924" spans="1:13">
      <c r="A924" s="13"/>
      <c r="B924" s="181">
        <v>2003</v>
      </c>
      <c r="C924" s="182">
        <v>7</v>
      </c>
      <c r="D924" s="183">
        <v>9</v>
      </c>
      <c r="E924" s="184">
        <v>0</v>
      </c>
      <c r="F924" s="185">
        <v>2.1</v>
      </c>
      <c r="G924" s="186">
        <v>1</v>
      </c>
      <c r="H924" s="13"/>
      <c r="I924" s="13"/>
      <c r="J924" s="13"/>
      <c r="K924" s="13"/>
      <c r="M924" s="13"/>
    </row>
    <row r="925" spans="1:13">
      <c r="A925" s="13"/>
      <c r="B925" s="181">
        <v>2003</v>
      </c>
      <c r="C925" s="182">
        <v>7</v>
      </c>
      <c r="D925" s="183">
        <v>10</v>
      </c>
      <c r="E925" s="184">
        <v>6</v>
      </c>
      <c r="F925" s="185">
        <v>1.1000000000000001</v>
      </c>
      <c r="G925" s="186">
        <v>1</v>
      </c>
      <c r="H925" s="13"/>
      <c r="I925" s="13"/>
      <c r="J925" s="13"/>
      <c r="K925" s="13"/>
      <c r="M925" s="13"/>
    </row>
    <row r="926" spans="1:13">
      <c r="A926" s="13"/>
      <c r="B926" s="181">
        <v>2003</v>
      </c>
      <c r="C926" s="182">
        <v>7</v>
      </c>
      <c r="D926" s="183">
        <v>11</v>
      </c>
      <c r="E926" s="184">
        <v>0</v>
      </c>
      <c r="F926" s="185">
        <v>0.9</v>
      </c>
      <c r="G926" s="186">
        <v>1</v>
      </c>
      <c r="H926" s="13"/>
      <c r="I926" s="13"/>
      <c r="J926" s="13"/>
      <c r="K926" s="13"/>
      <c r="M926" s="13"/>
    </row>
    <row r="927" spans="1:13">
      <c r="A927" s="13"/>
      <c r="B927" s="181">
        <v>2003</v>
      </c>
      <c r="C927" s="182">
        <v>7</v>
      </c>
      <c r="D927" s="183">
        <v>12</v>
      </c>
      <c r="E927" s="184">
        <v>0</v>
      </c>
      <c r="F927" s="185">
        <v>1.7</v>
      </c>
      <c r="G927" s="186">
        <v>1</v>
      </c>
      <c r="H927" s="13"/>
      <c r="I927" s="13"/>
      <c r="J927" s="13"/>
      <c r="K927" s="13"/>
      <c r="M927" s="13"/>
    </row>
    <row r="928" spans="1:13">
      <c r="A928" s="13"/>
      <c r="B928" s="181">
        <v>2003</v>
      </c>
      <c r="C928" s="182">
        <v>7</v>
      </c>
      <c r="D928" s="183">
        <v>13</v>
      </c>
      <c r="E928" s="184">
        <v>0</v>
      </c>
      <c r="F928" s="185">
        <v>2.5</v>
      </c>
      <c r="G928" s="186">
        <v>1</v>
      </c>
      <c r="H928" s="13"/>
      <c r="I928" s="13"/>
      <c r="J928" s="13"/>
      <c r="K928" s="13"/>
      <c r="M928" s="13"/>
    </row>
    <row r="929" spans="1:13">
      <c r="A929" s="13"/>
      <c r="B929" s="181">
        <v>2003</v>
      </c>
      <c r="C929" s="182">
        <v>7</v>
      </c>
      <c r="D929" s="183">
        <v>14</v>
      </c>
      <c r="E929" s="184">
        <v>0</v>
      </c>
      <c r="F929" s="185">
        <v>1.1000000000000001</v>
      </c>
      <c r="G929" s="186">
        <v>1</v>
      </c>
      <c r="H929" s="13"/>
      <c r="I929" s="13"/>
      <c r="J929" s="13"/>
      <c r="K929" s="13"/>
      <c r="M929" s="13"/>
    </row>
    <row r="930" spans="1:13">
      <c r="A930" s="13"/>
      <c r="B930" s="181">
        <v>2003</v>
      </c>
      <c r="C930" s="182">
        <v>7</v>
      </c>
      <c r="D930" s="183">
        <v>15</v>
      </c>
      <c r="E930" s="184">
        <v>1</v>
      </c>
      <c r="F930" s="185">
        <v>1.5</v>
      </c>
      <c r="G930" s="186">
        <v>1</v>
      </c>
      <c r="H930" s="13"/>
      <c r="I930" s="13"/>
      <c r="J930" s="13"/>
      <c r="K930" s="13"/>
      <c r="M930" s="13"/>
    </row>
    <row r="931" spans="1:13">
      <c r="A931" s="13"/>
      <c r="B931" s="181">
        <v>2003</v>
      </c>
      <c r="C931" s="182">
        <v>7</v>
      </c>
      <c r="D931" s="183">
        <v>16</v>
      </c>
      <c r="E931" s="184">
        <v>0</v>
      </c>
      <c r="F931" s="185">
        <v>1.6</v>
      </c>
      <c r="G931" s="186">
        <v>1</v>
      </c>
      <c r="H931" s="13"/>
      <c r="I931" s="13"/>
      <c r="J931" s="13"/>
      <c r="K931" s="13"/>
      <c r="M931" s="13"/>
    </row>
    <row r="932" spans="1:13">
      <c r="A932" s="13"/>
      <c r="B932" s="181">
        <v>2003</v>
      </c>
      <c r="C932" s="182">
        <v>7</v>
      </c>
      <c r="D932" s="183">
        <v>17</v>
      </c>
      <c r="E932" s="184">
        <v>0</v>
      </c>
      <c r="F932" s="185">
        <v>2.8</v>
      </c>
      <c r="G932" s="186">
        <v>1</v>
      </c>
      <c r="H932" s="13"/>
      <c r="I932" s="13"/>
      <c r="J932" s="13"/>
      <c r="K932" s="13"/>
      <c r="M932" s="13"/>
    </row>
    <row r="933" spans="1:13">
      <c r="A933" s="13"/>
      <c r="B933" s="181">
        <v>2003</v>
      </c>
      <c r="C933" s="182">
        <v>7</v>
      </c>
      <c r="D933" s="183">
        <v>18</v>
      </c>
      <c r="E933" s="184">
        <v>1</v>
      </c>
      <c r="F933" s="185">
        <v>1.4</v>
      </c>
      <c r="G933" s="186">
        <v>1</v>
      </c>
      <c r="H933" s="13"/>
      <c r="I933" s="13"/>
      <c r="J933" s="13"/>
      <c r="K933" s="13"/>
      <c r="M933" s="13"/>
    </row>
    <row r="934" spans="1:13">
      <c r="A934" s="13"/>
      <c r="B934" s="181">
        <v>2003</v>
      </c>
      <c r="C934" s="182">
        <v>7</v>
      </c>
      <c r="D934" s="183">
        <v>19</v>
      </c>
      <c r="E934" s="184">
        <v>0</v>
      </c>
      <c r="F934" s="185">
        <v>2</v>
      </c>
      <c r="G934" s="186">
        <v>1</v>
      </c>
      <c r="H934" s="13"/>
      <c r="I934" s="13"/>
      <c r="J934" s="13"/>
      <c r="K934" s="13"/>
      <c r="M934" s="13"/>
    </row>
    <row r="935" spans="1:13">
      <c r="A935" s="13"/>
      <c r="B935" s="181">
        <v>2003</v>
      </c>
      <c r="C935" s="182">
        <v>7</v>
      </c>
      <c r="D935" s="183">
        <v>20</v>
      </c>
      <c r="E935" s="184">
        <v>0</v>
      </c>
      <c r="F935" s="185">
        <v>2.8</v>
      </c>
      <c r="G935" s="186">
        <v>1</v>
      </c>
      <c r="H935" s="13"/>
      <c r="I935" s="13"/>
      <c r="J935" s="13"/>
      <c r="K935" s="13"/>
      <c r="M935" s="13"/>
    </row>
    <row r="936" spans="1:13">
      <c r="A936" s="13"/>
      <c r="B936" s="181">
        <v>2003</v>
      </c>
      <c r="C936" s="182">
        <v>7</v>
      </c>
      <c r="D936" s="183">
        <v>21</v>
      </c>
      <c r="E936" s="184">
        <v>0</v>
      </c>
      <c r="F936" s="185">
        <v>1.7</v>
      </c>
      <c r="G936" s="186">
        <v>1</v>
      </c>
      <c r="H936" s="13"/>
      <c r="I936" s="13"/>
      <c r="J936" s="13"/>
      <c r="K936" s="13"/>
      <c r="M936" s="13"/>
    </row>
    <row r="937" spans="1:13">
      <c r="A937" s="13"/>
      <c r="B937" s="181">
        <v>2003</v>
      </c>
      <c r="C937" s="182">
        <v>7</v>
      </c>
      <c r="D937" s="183">
        <v>22</v>
      </c>
      <c r="E937" s="184">
        <v>0</v>
      </c>
      <c r="F937" s="185">
        <v>1.7</v>
      </c>
      <c r="G937" s="186">
        <v>1</v>
      </c>
      <c r="H937" s="13"/>
      <c r="I937" s="13"/>
      <c r="J937" s="13"/>
      <c r="K937" s="13"/>
      <c r="M937" s="13"/>
    </row>
    <row r="938" spans="1:13">
      <c r="A938" s="13"/>
      <c r="B938" s="181">
        <v>2003</v>
      </c>
      <c r="C938" s="182">
        <v>7</v>
      </c>
      <c r="D938" s="183">
        <v>23</v>
      </c>
      <c r="E938" s="184">
        <v>0</v>
      </c>
      <c r="F938" s="185">
        <v>2</v>
      </c>
      <c r="G938" s="186">
        <v>1</v>
      </c>
      <c r="H938" s="13"/>
      <c r="I938" s="13"/>
      <c r="J938" s="13"/>
      <c r="K938" s="13"/>
      <c r="M938" s="13"/>
    </row>
    <row r="939" spans="1:13">
      <c r="A939" s="13"/>
      <c r="B939" s="181">
        <v>2003</v>
      </c>
      <c r="C939" s="182">
        <v>7</v>
      </c>
      <c r="D939" s="183">
        <v>24</v>
      </c>
      <c r="E939" s="184">
        <v>0</v>
      </c>
      <c r="F939" s="185">
        <v>1.6</v>
      </c>
      <c r="G939" s="186">
        <v>1</v>
      </c>
      <c r="H939" s="13"/>
      <c r="I939" s="13"/>
      <c r="J939" s="13"/>
      <c r="K939" s="13"/>
      <c r="M939" s="13"/>
    </row>
    <row r="940" spans="1:13">
      <c r="A940" s="13"/>
      <c r="B940" s="181">
        <v>2003</v>
      </c>
      <c r="C940" s="182">
        <v>7</v>
      </c>
      <c r="D940" s="183">
        <v>25</v>
      </c>
      <c r="E940" s="184">
        <v>0</v>
      </c>
      <c r="F940" s="185">
        <v>1.3</v>
      </c>
      <c r="G940" s="186">
        <v>1</v>
      </c>
      <c r="H940" s="13"/>
      <c r="I940" s="13"/>
      <c r="J940" s="13"/>
      <c r="K940" s="13"/>
      <c r="M940" s="13"/>
    </row>
    <row r="941" spans="1:13">
      <c r="A941" s="13"/>
      <c r="B941" s="181">
        <v>2003</v>
      </c>
      <c r="C941" s="182">
        <v>7</v>
      </c>
      <c r="D941" s="183">
        <v>26</v>
      </c>
      <c r="E941" s="184">
        <v>0</v>
      </c>
      <c r="F941" s="185">
        <v>2.5</v>
      </c>
      <c r="G941" s="186">
        <v>1</v>
      </c>
      <c r="H941" s="13"/>
      <c r="I941" s="13"/>
      <c r="J941" s="13"/>
      <c r="K941" s="13"/>
      <c r="M941" s="13"/>
    </row>
    <row r="942" spans="1:13">
      <c r="A942" s="13"/>
      <c r="B942" s="181">
        <v>2003</v>
      </c>
      <c r="C942" s="182">
        <v>7</v>
      </c>
      <c r="D942" s="183">
        <v>27</v>
      </c>
      <c r="E942" s="184">
        <v>15</v>
      </c>
      <c r="F942" s="185">
        <v>0.7</v>
      </c>
      <c r="G942" s="186">
        <v>1</v>
      </c>
      <c r="H942" s="13"/>
      <c r="I942" s="13"/>
      <c r="J942" s="13"/>
      <c r="K942" s="13"/>
      <c r="M942" s="13"/>
    </row>
    <row r="943" spans="1:13">
      <c r="A943" s="13"/>
      <c r="B943" s="181">
        <v>2003</v>
      </c>
      <c r="C943" s="182">
        <v>7</v>
      </c>
      <c r="D943" s="183">
        <v>28</v>
      </c>
      <c r="E943" s="184">
        <v>19</v>
      </c>
      <c r="F943" s="185">
        <v>0.5</v>
      </c>
      <c r="G943" s="186">
        <v>1</v>
      </c>
      <c r="H943" s="13"/>
      <c r="I943" s="13"/>
      <c r="J943" s="13"/>
      <c r="K943" s="13"/>
      <c r="M943" s="13"/>
    </row>
    <row r="944" spans="1:13">
      <c r="A944" s="13"/>
      <c r="B944" s="181">
        <v>2003</v>
      </c>
      <c r="C944" s="182">
        <v>7</v>
      </c>
      <c r="D944" s="183">
        <v>29</v>
      </c>
      <c r="E944" s="184">
        <v>0.2</v>
      </c>
      <c r="F944" s="185">
        <v>1.2</v>
      </c>
      <c r="G944" s="186">
        <v>1</v>
      </c>
      <c r="H944" s="13"/>
      <c r="I944" s="13"/>
      <c r="J944" s="13"/>
      <c r="K944" s="13"/>
      <c r="M944" s="13"/>
    </row>
    <row r="945" spans="1:13">
      <c r="A945" s="13"/>
      <c r="B945" s="181">
        <v>2003</v>
      </c>
      <c r="C945" s="182">
        <v>7</v>
      </c>
      <c r="D945" s="183">
        <v>30</v>
      </c>
      <c r="E945" s="184">
        <v>0</v>
      </c>
      <c r="F945" s="185">
        <v>1.9</v>
      </c>
      <c r="G945" s="186">
        <v>1</v>
      </c>
      <c r="H945" s="13"/>
      <c r="I945" s="13"/>
      <c r="J945" s="13"/>
      <c r="K945" s="13"/>
      <c r="M945" s="13"/>
    </row>
    <row r="946" spans="1:13">
      <c r="A946" s="13"/>
      <c r="B946" s="181">
        <v>2003</v>
      </c>
      <c r="C946" s="182">
        <v>7</v>
      </c>
      <c r="D946" s="183">
        <v>31</v>
      </c>
      <c r="E946" s="184">
        <v>0</v>
      </c>
      <c r="F946" s="185">
        <v>2.2000000000000002</v>
      </c>
      <c r="G946" s="186">
        <v>1</v>
      </c>
      <c r="H946" s="13"/>
      <c r="I946" s="13"/>
      <c r="J946" s="13"/>
      <c r="K946" s="13"/>
      <c r="M946" s="13"/>
    </row>
    <row r="947" spans="1:13">
      <c r="A947" s="13"/>
      <c r="B947" s="181">
        <v>2003</v>
      </c>
      <c r="C947" s="182">
        <v>8</v>
      </c>
      <c r="D947" s="183">
        <v>1</v>
      </c>
      <c r="E947" s="184">
        <v>9</v>
      </c>
      <c r="F947" s="185">
        <v>0.9</v>
      </c>
      <c r="G947" s="186">
        <v>1</v>
      </c>
      <c r="H947" s="13"/>
      <c r="I947" s="13"/>
      <c r="J947" s="13"/>
      <c r="K947" s="13"/>
      <c r="M947" s="13"/>
    </row>
    <row r="948" spans="1:13">
      <c r="A948" s="13"/>
      <c r="B948" s="181">
        <v>2003</v>
      </c>
      <c r="C948" s="182">
        <v>8</v>
      </c>
      <c r="D948" s="183">
        <v>2</v>
      </c>
      <c r="E948" s="184">
        <v>0</v>
      </c>
      <c r="F948" s="185">
        <v>1.8</v>
      </c>
      <c r="G948" s="186">
        <v>1</v>
      </c>
      <c r="H948" s="13"/>
      <c r="I948" s="13"/>
      <c r="J948" s="13"/>
      <c r="K948" s="13"/>
      <c r="M948" s="13"/>
    </row>
    <row r="949" spans="1:13">
      <c r="A949" s="13"/>
      <c r="B949" s="181">
        <v>2003</v>
      </c>
      <c r="C949" s="182">
        <v>8</v>
      </c>
      <c r="D949" s="183">
        <v>3</v>
      </c>
      <c r="E949" s="184">
        <v>0</v>
      </c>
      <c r="F949" s="185">
        <v>1.6</v>
      </c>
      <c r="G949" s="186">
        <v>1</v>
      </c>
      <c r="H949" s="13"/>
      <c r="I949" s="13"/>
      <c r="J949" s="13"/>
      <c r="K949" s="13"/>
      <c r="M949" s="13"/>
    </row>
    <row r="950" spans="1:13">
      <c r="A950" s="13"/>
      <c r="B950" s="181">
        <v>2003</v>
      </c>
      <c r="C950" s="182">
        <v>8</v>
      </c>
      <c r="D950" s="183">
        <v>4</v>
      </c>
      <c r="E950" s="184">
        <v>0.8</v>
      </c>
      <c r="F950" s="185">
        <v>0.7</v>
      </c>
      <c r="G950" s="186">
        <v>1</v>
      </c>
      <c r="H950" s="13"/>
      <c r="I950" s="13"/>
      <c r="J950" s="13"/>
      <c r="K950" s="13"/>
      <c r="M950" s="13"/>
    </row>
    <row r="951" spans="1:13">
      <c r="A951" s="13"/>
      <c r="B951" s="181">
        <v>2003</v>
      </c>
      <c r="C951" s="182">
        <v>8</v>
      </c>
      <c r="D951" s="183">
        <v>5</v>
      </c>
      <c r="E951" s="184">
        <v>19</v>
      </c>
      <c r="F951" s="185">
        <v>0.7</v>
      </c>
      <c r="G951" s="186">
        <v>1</v>
      </c>
      <c r="H951" s="13"/>
      <c r="I951" s="13"/>
      <c r="J951" s="13"/>
      <c r="K951" s="13"/>
      <c r="M951" s="13"/>
    </row>
    <row r="952" spans="1:13">
      <c r="A952" s="13"/>
      <c r="B952" s="181">
        <v>2003</v>
      </c>
      <c r="C952" s="182">
        <v>8</v>
      </c>
      <c r="D952" s="183">
        <v>6</v>
      </c>
      <c r="E952" s="184">
        <v>2</v>
      </c>
      <c r="F952" s="185">
        <v>0.8</v>
      </c>
      <c r="G952" s="186">
        <v>1</v>
      </c>
      <c r="H952" s="13"/>
      <c r="I952" s="13"/>
      <c r="J952" s="13"/>
      <c r="K952" s="13"/>
      <c r="M952" s="13"/>
    </row>
    <row r="953" spans="1:13">
      <c r="A953" s="13"/>
      <c r="B953" s="181">
        <v>2003</v>
      </c>
      <c r="C953" s="182">
        <v>8</v>
      </c>
      <c r="D953" s="183">
        <v>7</v>
      </c>
      <c r="E953" s="184">
        <v>0</v>
      </c>
      <c r="F953" s="185">
        <v>2</v>
      </c>
      <c r="G953" s="186">
        <v>1</v>
      </c>
      <c r="H953" s="13"/>
      <c r="I953" s="13"/>
      <c r="J953" s="13"/>
      <c r="K953" s="13"/>
      <c r="M953" s="13"/>
    </row>
    <row r="954" spans="1:13">
      <c r="A954" s="13"/>
      <c r="B954" s="181">
        <v>2003</v>
      </c>
      <c r="C954" s="182">
        <v>8</v>
      </c>
      <c r="D954" s="183">
        <v>8</v>
      </c>
      <c r="E954" s="184">
        <v>0</v>
      </c>
      <c r="F954" s="185">
        <v>1.8</v>
      </c>
      <c r="G954" s="186">
        <v>1</v>
      </c>
      <c r="H954" s="13"/>
      <c r="I954" s="13"/>
      <c r="J954" s="13"/>
      <c r="K954" s="13"/>
      <c r="M954" s="13"/>
    </row>
    <row r="955" spans="1:13">
      <c r="A955" s="13"/>
      <c r="B955" s="181">
        <v>2003</v>
      </c>
      <c r="C955" s="182">
        <v>8</v>
      </c>
      <c r="D955" s="183">
        <v>9</v>
      </c>
      <c r="E955" s="184">
        <v>0</v>
      </c>
      <c r="F955" s="185">
        <v>1.6</v>
      </c>
      <c r="G955" s="186">
        <v>1</v>
      </c>
      <c r="H955" s="13"/>
      <c r="I955" s="13"/>
      <c r="J955" s="13"/>
      <c r="K955" s="13"/>
      <c r="M955" s="13"/>
    </row>
    <row r="956" spans="1:13">
      <c r="A956" s="13"/>
      <c r="B956" s="181">
        <v>2003</v>
      </c>
      <c r="C956" s="182">
        <v>8</v>
      </c>
      <c r="D956" s="183">
        <v>10</v>
      </c>
      <c r="E956" s="184">
        <v>0</v>
      </c>
      <c r="F956" s="185">
        <v>2.5</v>
      </c>
      <c r="G956" s="186">
        <v>1</v>
      </c>
      <c r="H956" s="13"/>
      <c r="I956" s="13"/>
      <c r="J956" s="13"/>
      <c r="K956" s="13"/>
      <c r="M956" s="13"/>
    </row>
    <row r="957" spans="1:13">
      <c r="A957" s="13"/>
      <c r="B957" s="181">
        <v>2003</v>
      </c>
      <c r="C957" s="182">
        <v>8</v>
      </c>
      <c r="D957" s="183">
        <v>11</v>
      </c>
      <c r="E957" s="184">
        <v>0</v>
      </c>
      <c r="F957" s="185">
        <v>2.8</v>
      </c>
      <c r="G957" s="186">
        <v>1</v>
      </c>
      <c r="H957" s="13"/>
      <c r="I957" s="13"/>
      <c r="J957" s="13"/>
      <c r="K957" s="13"/>
      <c r="M957" s="13"/>
    </row>
    <row r="958" spans="1:13">
      <c r="A958" s="13"/>
      <c r="B958" s="181">
        <v>2003</v>
      </c>
      <c r="C958" s="182">
        <v>8</v>
      </c>
      <c r="D958" s="183">
        <v>12</v>
      </c>
      <c r="E958" s="184">
        <v>0</v>
      </c>
      <c r="F958" s="185">
        <v>2.2000000000000002</v>
      </c>
      <c r="G958" s="186">
        <v>1</v>
      </c>
      <c r="H958" s="13"/>
      <c r="I958" s="13"/>
      <c r="J958" s="13"/>
      <c r="K958" s="13"/>
      <c r="M958" s="13"/>
    </row>
    <row r="959" spans="1:13">
      <c r="A959" s="13"/>
      <c r="B959" s="181">
        <v>2003</v>
      </c>
      <c r="C959" s="182">
        <v>8</v>
      </c>
      <c r="D959" s="183">
        <v>13</v>
      </c>
      <c r="E959" s="184">
        <v>0</v>
      </c>
      <c r="F959" s="185">
        <v>0.8</v>
      </c>
      <c r="G959" s="186">
        <v>1</v>
      </c>
      <c r="H959" s="13"/>
      <c r="I959" s="13"/>
      <c r="J959" s="13"/>
      <c r="K959" s="13"/>
      <c r="M959" s="13"/>
    </row>
    <row r="960" spans="1:13">
      <c r="A960" s="13"/>
      <c r="B960" s="181">
        <v>2003</v>
      </c>
      <c r="C960" s="182">
        <v>8</v>
      </c>
      <c r="D960" s="183">
        <v>14</v>
      </c>
      <c r="E960" s="184">
        <v>0</v>
      </c>
      <c r="F960" s="185">
        <v>1</v>
      </c>
      <c r="G960" s="186">
        <v>1</v>
      </c>
      <c r="H960" s="13"/>
      <c r="I960" s="13"/>
      <c r="J960" s="13"/>
      <c r="K960" s="13"/>
      <c r="M960" s="13"/>
    </row>
    <row r="961" spans="1:13">
      <c r="A961" s="13"/>
      <c r="B961" s="181">
        <v>2003</v>
      </c>
      <c r="C961" s="182">
        <v>8</v>
      </c>
      <c r="D961" s="183">
        <v>15</v>
      </c>
      <c r="E961" s="184">
        <v>0</v>
      </c>
      <c r="F961" s="185">
        <v>1.5</v>
      </c>
      <c r="G961" s="186">
        <v>1</v>
      </c>
      <c r="H961" s="13"/>
      <c r="I961" s="13"/>
      <c r="J961" s="13"/>
      <c r="K961" s="13"/>
      <c r="M961" s="13"/>
    </row>
    <row r="962" spans="1:13">
      <c r="A962" s="13"/>
      <c r="B962" s="181">
        <v>2003</v>
      </c>
      <c r="C962" s="182">
        <v>8</v>
      </c>
      <c r="D962" s="183">
        <v>16</v>
      </c>
      <c r="E962" s="184">
        <v>0</v>
      </c>
      <c r="F962" s="185">
        <v>1.8</v>
      </c>
      <c r="G962" s="186">
        <v>1</v>
      </c>
      <c r="H962" s="13"/>
      <c r="I962" s="13"/>
      <c r="J962" s="13"/>
      <c r="K962" s="13"/>
      <c r="M962" s="13"/>
    </row>
    <row r="963" spans="1:13">
      <c r="A963" s="13"/>
      <c r="B963" s="181">
        <v>2003</v>
      </c>
      <c r="C963" s="182">
        <v>8</v>
      </c>
      <c r="D963" s="183">
        <v>17</v>
      </c>
      <c r="E963" s="184">
        <v>0</v>
      </c>
      <c r="F963" s="185">
        <v>3.7</v>
      </c>
      <c r="G963" s="186">
        <v>1</v>
      </c>
      <c r="H963" s="13"/>
      <c r="I963" s="13"/>
      <c r="J963" s="13"/>
      <c r="K963" s="13"/>
      <c r="M963" s="13"/>
    </row>
    <row r="964" spans="1:13">
      <c r="A964" s="13"/>
      <c r="B964" s="181">
        <v>2003</v>
      </c>
      <c r="C964" s="182">
        <v>8</v>
      </c>
      <c r="D964" s="183">
        <v>18</v>
      </c>
      <c r="E964" s="184">
        <v>0</v>
      </c>
      <c r="F964" s="185">
        <v>3.8</v>
      </c>
      <c r="G964" s="186">
        <v>1</v>
      </c>
      <c r="H964" s="13"/>
      <c r="I964" s="13"/>
      <c r="J964" s="13"/>
      <c r="K964" s="13"/>
      <c r="M964" s="13"/>
    </row>
    <row r="965" spans="1:13">
      <c r="A965" s="13"/>
      <c r="B965" s="181">
        <v>2003</v>
      </c>
      <c r="C965" s="182">
        <v>8</v>
      </c>
      <c r="D965" s="183">
        <v>19</v>
      </c>
      <c r="E965" s="184">
        <v>0</v>
      </c>
      <c r="F965" s="185">
        <v>3</v>
      </c>
      <c r="G965" s="186">
        <v>1</v>
      </c>
      <c r="H965" s="13"/>
      <c r="I965" s="13"/>
      <c r="J965" s="13"/>
      <c r="K965" s="13"/>
      <c r="M965" s="13"/>
    </row>
    <row r="966" spans="1:13">
      <c r="A966" s="13"/>
      <c r="B966" s="181">
        <v>2003</v>
      </c>
      <c r="C966" s="182">
        <v>8</v>
      </c>
      <c r="D966" s="183">
        <v>20</v>
      </c>
      <c r="E966" s="184">
        <v>0</v>
      </c>
      <c r="F966" s="185">
        <v>1.4</v>
      </c>
      <c r="G966" s="186">
        <v>1</v>
      </c>
      <c r="H966" s="13"/>
      <c r="I966" s="13"/>
      <c r="J966" s="13"/>
      <c r="K966" s="13"/>
      <c r="M966" s="13"/>
    </row>
    <row r="967" spans="1:13">
      <c r="A967" s="13"/>
      <c r="B967" s="181">
        <v>2003</v>
      </c>
      <c r="C967" s="182">
        <v>8</v>
      </c>
      <c r="D967" s="183">
        <v>21</v>
      </c>
      <c r="E967" s="184">
        <v>0</v>
      </c>
      <c r="F967" s="185">
        <v>2.6</v>
      </c>
      <c r="G967" s="186">
        <v>1</v>
      </c>
      <c r="H967" s="13"/>
      <c r="I967" s="13"/>
      <c r="J967" s="13"/>
      <c r="K967" s="13"/>
      <c r="M967" s="13"/>
    </row>
    <row r="968" spans="1:13">
      <c r="A968" s="13"/>
      <c r="B968" s="181">
        <v>2003</v>
      </c>
      <c r="C968" s="182">
        <v>8</v>
      </c>
      <c r="D968" s="183">
        <v>22</v>
      </c>
      <c r="E968" s="184">
        <v>0</v>
      </c>
      <c r="F968" s="185">
        <v>1.6</v>
      </c>
      <c r="G968" s="186">
        <v>1</v>
      </c>
      <c r="H968" s="13"/>
      <c r="I968" s="13"/>
      <c r="J968" s="13"/>
      <c r="K968" s="13"/>
      <c r="M968" s="13"/>
    </row>
    <row r="969" spans="1:13">
      <c r="A969" s="13"/>
      <c r="B969" s="181">
        <v>2003</v>
      </c>
      <c r="C969" s="182">
        <v>8</v>
      </c>
      <c r="D969" s="183">
        <v>23</v>
      </c>
      <c r="E969" s="184">
        <v>0</v>
      </c>
      <c r="F969" s="185">
        <v>2.1</v>
      </c>
      <c r="G969" s="186">
        <v>1</v>
      </c>
      <c r="H969" s="13"/>
      <c r="I969" s="13"/>
      <c r="J969" s="13"/>
      <c r="K969" s="13"/>
      <c r="M969" s="13"/>
    </row>
    <row r="970" spans="1:13">
      <c r="A970" s="13"/>
      <c r="B970" s="181">
        <v>2003</v>
      </c>
      <c r="C970" s="182">
        <v>8</v>
      </c>
      <c r="D970" s="183">
        <v>24</v>
      </c>
      <c r="E970" s="184">
        <v>2</v>
      </c>
      <c r="F970" s="185">
        <v>2.8</v>
      </c>
      <c r="G970" s="186">
        <v>1</v>
      </c>
      <c r="H970" s="13"/>
      <c r="I970" s="13"/>
      <c r="J970" s="13"/>
      <c r="K970" s="13"/>
      <c r="M970" s="13"/>
    </row>
    <row r="971" spans="1:13">
      <c r="A971" s="13"/>
      <c r="B971" s="181">
        <v>2003</v>
      </c>
      <c r="C971" s="182">
        <v>8</v>
      </c>
      <c r="D971" s="183">
        <v>25</v>
      </c>
      <c r="E971" s="184">
        <v>0.6</v>
      </c>
      <c r="F971" s="185">
        <v>2</v>
      </c>
      <c r="G971" s="186">
        <v>1</v>
      </c>
      <c r="H971" s="13"/>
      <c r="I971" s="13"/>
      <c r="J971" s="13"/>
      <c r="K971" s="13"/>
      <c r="M971" s="13"/>
    </row>
    <row r="972" spans="1:13">
      <c r="A972" s="13"/>
      <c r="B972" s="181">
        <v>2003</v>
      </c>
      <c r="C972" s="182">
        <v>8</v>
      </c>
      <c r="D972" s="183">
        <v>26</v>
      </c>
      <c r="E972" s="184">
        <v>2</v>
      </c>
      <c r="F972" s="185">
        <v>1.5</v>
      </c>
      <c r="G972" s="186">
        <v>1</v>
      </c>
      <c r="H972" s="13"/>
      <c r="I972" s="13"/>
      <c r="J972" s="13"/>
      <c r="K972" s="13"/>
      <c r="M972" s="13"/>
    </row>
    <row r="973" spans="1:13">
      <c r="A973" s="13"/>
      <c r="B973" s="181">
        <v>2003</v>
      </c>
      <c r="C973" s="182">
        <v>8</v>
      </c>
      <c r="D973" s="183">
        <v>27</v>
      </c>
      <c r="E973" s="184">
        <v>0.5</v>
      </c>
      <c r="F973" s="185">
        <v>1.3</v>
      </c>
      <c r="G973" s="186">
        <v>1</v>
      </c>
      <c r="H973" s="13"/>
      <c r="I973" s="13"/>
      <c r="J973" s="13"/>
      <c r="K973" s="13"/>
      <c r="M973" s="13"/>
    </row>
    <row r="974" spans="1:13">
      <c r="A974" s="13"/>
      <c r="B974" s="181">
        <v>2003</v>
      </c>
      <c r="C974" s="182">
        <v>8</v>
      </c>
      <c r="D974" s="183">
        <v>28</v>
      </c>
      <c r="E974" s="184">
        <v>0</v>
      </c>
      <c r="F974" s="185">
        <v>1.3</v>
      </c>
      <c r="G974" s="186">
        <v>1</v>
      </c>
      <c r="H974" s="13"/>
      <c r="I974" s="13"/>
      <c r="J974" s="13"/>
      <c r="K974" s="13"/>
      <c r="M974" s="13"/>
    </row>
    <row r="975" spans="1:13">
      <c r="A975" s="13"/>
      <c r="B975" s="181">
        <v>2003</v>
      </c>
      <c r="C975" s="182">
        <v>8</v>
      </c>
      <c r="D975" s="183">
        <v>29</v>
      </c>
      <c r="E975" s="184">
        <v>0</v>
      </c>
      <c r="F975" s="185">
        <v>2.2000000000000002</v>
      </c>
      <c r="G975" s="186">
        <v>1</v>
      </c>
      <c r="H975" s="13"/>
      <c r="I975" s="13"/>
      <c r="J975" s="13"/>
      <c r="K975" s="13"/>
      <c r="M975" s="13"/>
    </row>
    <row r="976" spans="1:13">
      <c r="A976" s="13"/>
      <c r="B976" s="181">
        <v>2003</v>
      </c>
      <c r="C976" s="182">
        <v>8</v>
      </c>
      <c r="D976" s="183">
        <v>30</v>
      </c>
      <c r="E976" s="184">
        <v>0</v>
      </c>
      <c r="F976" s="185">
        <v>1.8</v>
      </c>
      <c r="G976" s="186">
        <v>1</v>
      </c>
      <c r="H976" s="13"/>
      <c r="I976" s="13"/>
      <c r="J976" s="13"/>
      <c r="K976" s="13"/>
      <c r="M976" s="13"/>
    </row>
    <row r="977" spans="1:13">
      <c r="A977" s="13"/>
      <c r="B977" s="181">
        <v>2003</v>
      </c>
      <c r="C977" s="182">
        <v>8</v>
      </c>
      <c r="D977" s="183">
        <v>31</v>
      </c>
      <c r="E977" s="184">
        <v>0</v>
      </c>
      <c r="F977" s="185">
        <v>2.2000000000000002</v>
      </c>
      <c r="G977" s="186">
        <v>1</v>
      </c>
      <c r="H977" s="13"/>
      <c r="I977" s="13"/>
      <c r="J977" s="13"/>
      <c r="K977" s="13"/>
      <c r="M977" s="13"/>
    </row>
    <row r="978" spans="1:13">
      <c r="A978" s="13"/>
      <c r="B978" s="181">
        <v>2003</v>
      </c>
      <c r="C978" s="182">
        <v>9</v>
      </c>
      <c r="D978" s="183">
        <v>1</v>
      </c>
      <c r="E978" s="184">
        <v>0</v>
      </c>
      <c r="F978" s="185">
        <v>3.2</v>
      </c>
      <c r="G978" s="186">
        <v>1</v>
      </c>
      <c r="H978" s="13"/>
      <c r="I978" s="13"/>
      <c r="J978" s="13"/>
      <c r="K978" s="13"/>
      <c r="M978" s="13"/>
    </row>
    <row r="979" spans="1:13">
      <c r="A979" s="13"/>
      <c r="B979" s="181">
        <v>2003</v>
      </c>
      <c r="C979" s="182">
        <v>9</v>
      </c>
      <c r="D979" s="183">
        <v>2</v>
      </c>
      <c r="E979" s="184">
        <v>0</v>
      </c>
      <c r="F979" s="185">
        <v>4.0999999999999996</v>
      </c>
      <c r="G979" s="186">
        <v>1</v>
      </c>
      <c r="H979" s="13"/>
      <c r="I979" s="13"/>
      <c r="J979" s="13"/>
      <c r="K979" s="13"/>
      <c r="M979" s="13"/>
    </row>
    <row r="980" spans="1:13">
      <c r="A980" s="13"/>
      <c r="B980" s="181">
        <v>2003</v>
      </c>
      <c r="C980" s="182">
        <v>9</v>
      </c>
      <c r="D980" s="183">
        <v>3</v>
      </c>
      <c r="E980" s="184">
        <v>0</v>
      </c>
      <c r="F980" s="185">
        <v>4.5</v>
      </c>
      <c r="G980" s="186">
        <v>1</v>
      </c>
      <c r="H980" s="13"/>
      <c r="I980" s="13"/>
      <c r="J980" s="13"/>
      <c r="K980" s="13"/>
      <c r="M980" s="13"/>
    </row>
    <row r="981" spans="1:13">
      <c r="A981" s="13"/>
      <c r="B981" s="181">
        <v>2003</v>
      </c>
      <c r="C981" s="182">
        <v>9</v>
      </c>
      <c r="D981" s="183">
        <v>4</v>
      </c>
      <c r="E981" s="184">
        <v>0</v>
      </c>
      <c r="F981" s="185">
        <v>2.6</v>
      </c>
      <c r="G981" s="186">
        <v>1</v>
      </c>
      <c r="H981" s="13"/>
      <c r="I981" s="13"/>
      <c r="J981" s="13"/>
      <c r="K981" s="13"/>
      <c r="M981" s="13"/>
    </row>
    <row r="982" spans="1:13">
      <c r="A982" s="13"/>
      <c r="B982" s="181">
        <v>2003</v>
      </c>
      <c r="C982" s="182">
        <v>9</v>
      </c>
      <c r="D982" s="183">
        <v>5</v>
      </c>
      <c r="E982" s="184">
        <v>0</v>
      </c>
      <c r="F982" s="185">
        <v>2.8</v>
      </c>
      <c r="G982" s="186">
        <v>1</v>
      </c>
      <c r="H982" s="13"/>
      <c r="I982" s="13"/>
      <c r="J982" s="13"/>
      <c r="K982" s="13"/>
      <c r="M982" s="13"/>
    </row>
    <row r="983" spans="1:13">
      <c r="A983" s="13"/>
      <c r="B983" s="181">
        <v>2003</v>
      </c>
      <c r="C983" s="182">
        <v>9</v>
      </c>
      <c r="D983" s="183">
        <v>6</v>
      </c>
      <c r="E983" s="184">
        <v>0</v>
      </c>
      <c r="F983" s="185">
        <v>2.6</v>
      </c>
      <c r="G983" s="186">
        <v>1</v>
      </c>
      <c r="H983" s="13"/>
      <c r="I983" s="13"/>
      <c r="J983" s="13"/>
      <c r="K983" s="13"/>
      <c r="M983" s="13"/>
    </row>
    <row r="984" spans="1:13">
      <c r="A984" s="13"/>
      <c r="B984" s="181">
        <v>2003</v>
      </c>
      <c r="C984" s="182">
        <v>9</v>
      </c>
      <c r="D984" s="183">
        <v>7</v>
      </c>
      <c r="E984" s="184">
        <v>0</v>
      </c>
      <c r="F984" s="185">
        <v>2.9</v>
      </c>
      <c r="G984" s="186">
        <v>1</v>
      </c>
      <c r="H984" s="13"/>
      <c r="I984" s="13"/>
      <c r="J984" s="13"/>
      <c r="K984" s="13"/>
      <c r="M984" s="13"/>
    </row>
    <row r="985" spans="1:13">
      <c r="A985" s="13"/>
      <c r="B985" s="181">
        <v>2003</v>
      </c>
      <c r="C985" s="182">
        <v>9</v>
      </c>
      <c r="D985" s="183">
        <v>8</v>
      </c>
      <c r="E985" s="184">
        <v>0</v>
      </c>
      <c r="F985" s="185">
        <v>1.7</v>
      </c>
      <c r="G985" s="186">
        <v>1</v>
      </c>
      <c r="H985" s="13"/>
      <c r="I985" s="13"/>
      <c r="J985" s="13"/>
      <c r="K985" s="13"/>
      <c r="M985" s="13"/>
    </row>
    <row r="986" spans="1:13">
      <c r="A986" s="13"/>
      <c r="B986" s="181">
        <v>2003</v>
      </c>
      <c r="C986" s="182">
        <v>9</v>
      </c>
      <c r="D986" s="183">
        <v>9</v>
      </c>
      <c r="E986" s="184">
        <v>0</v>
      </c>
      <c r="F986" s="185">
        <v>2.2999999999999998</v>
      </c>
      <c r="G986" s="186">
        <v>1</v>
      </c>
      <c r="H986" s="13"/>
      <c r="I986" s="13"/>
      <c r="J986" s="13"/>
      <c r="K986" s="13"/>
      <c r="M986" s="13"/>
    </row>
    <row r="987" spans="1:13">
      <c r="A987" s="13"/>
      <c r="B987" s="181">
        <v>2003</v>
      </c>
      <c r="C987" s="182">
        <v>9</v>
      </c>
      <c r="D987" s="183">
        <v>10</v>
      </c>
      <c r="E987" s="184">
        <v>0</v>
      </c>
      <c r="F987" s="185">
        <v>4.4000000000000004</v>
      </c>
      <c r="G987" s="186">
        <v>1</v>
      </c>
      <c r="H987" s="13"/>
      <c r="I987" s="13"/>
      <c r="J987" s="13"/>
      <c r="K987" s="13"/>
      <c r="M987" s="13"/>
    </row>
    <row r="988" spans="1:13">
      <c r="A988" s="13"/>
      <c r="B988" s="181">
        <v>2003</v>
      </c>
      <c r="C988" s="182">
        <v>9</v>
      </c>
      <c r="D988" s="183">
        <v>11</v>
      </c>
      <c r="E988" s="184">
        <v>8</v>
      </c>
      <c r="F988" s="185">
        <v>4.7</v>
      </c>
      <c r="G988" s="186">
        <v>1</v>
      </c>
      <c r="H988" s="13"/>
      <c r="I988" s="13"/>
      <c r="J988" s="13"/>
      <c r="K988" s="13"/>
      <c r="M988" s="13"/>
    </row>
    <row r="989" spans="1:13">
      <c r="A989" s="13"/>
      <c r="B989" s="181">
        <v>2003</v>
      </c>
      <c r="C989" s="182">
        <v>9</v>
      </c>
      <c r="D989" s="183">
        <v>12</v>
      </c>
      <c r="E989" s="184">
        <v>0</v>
      </c>
      <c r="F989" s="185">
        <v>2.1</v>
      </c>
      <c r="G989" s="186">
        <v>1</v>
      </c>
      <c r="H989" s="13"/>
      <c r="I989" s="13"/>
      <c r="J989" s="13"/>
      <c r="K989" s="13"/>
      <c r="M989" s="13"/>
    </row>
    <row r="990" spans="1:13">
      <c r="A990" s="13"/>
      <c r="B990" s="181">
        <v>2003</v>
      </c>
      <c r="C990" s="182">
        <v>9</v>
      </c>
      <c r="D990" s="183">
        <v>13</v>
      </c>
      <c r="E990" s="184">
        <v>0</v>
      </c>
      <c r="F990" s="185">
        <v>1.8</v>
      </c>
      <c r="G990" s="186">
        <v>1</v>
      </c>
      <c r="H990" s="13"/>
      <c r="I990" s="13"/>
      <c r="J990" s="13"/>
      <c r="K990" s="13"/>
      <c r="M990" s="13"/>
    </row>
    <row r="991" spans="1:13">
      <c r="A991" s="13"/>
      <c r="B991" s="181">
        <v>2003</v>
      </c>
      <c r="C991" s="182">
        <v>9</v>
      </c>
      <c r="D991" s="183">
        <v>14</v>
      </c>
      <c r="E991" s="184">
        <v>7</v>
      </c>
      <c r="F991" s="185">
        <v>1.2</v>
      </c>
      <c r="G991" s="186">
        <v>1</v>
      </c>
      <c r="H991" s="13"/>
      <c r="I991" s="13"/>
      <c r="J991" s="13"/>
      <c r="K991" s="13"/>
      <c r="M991" s="13"/>
    </row>
    <row r="992" spans="1:13">
      <c r="A992" s="13"/>
      <c r="B992" s="181">
        <v>2003</v>
      </c>
      <c r="C992" s="182">
        <v>9</v>
      </c>
      <c r="D992" s="183">
        <v>15</v>
      </c>
      <c r="E992" s="184">
        <v>6</v>
      </c>
      <c r="F992" s="185">
        <v>1</v>
      </c>
      <c r="G992" s="186">
        <v>1</v>
      </c>
      <c r="H992" s="13"/>
      <c r="I992" s="13"/>
      <c r="J992" s="13"/>
      <c r="K992" s="13"/>
      <c r="M992" s="13"/>
    </row>
    <row r="993" spans="1:13">
      <c r="A993" s="13"/>
      <c r="B993" s="181">
        <v>2003</v>
      </c>
      <c r="C993" s="182">
        <v>9</v>
      </c>
      <c r="D993" s="183">
        <v>16</v>
      </c>
      <c r="E993" s="184">
        <v>0</v>
      </c>
      <c r="F993" s="185">
        <v>1.1000000000000001</v>
      </c>
      <c r="G993" s="186">
        <v>1</v>
      </c>
      <c r="H993" s="13"/>
      <c r="I993" s="13"/>
      <c r="J993" s="13"/>
      <c r="K993" s="13"/>
      <c r="M993" s="13"/>
    </row>
    <row r="994" spans="1:13">
      <c r="A994" s="13"/>
      <c r="B994" s="181">
        <v>2003</v>
      </c>
      <c r="C994" s="182">
        <v>9</v>
      </c>
      <c r="D994" s="183">
        <v>17</v>
      </c>
      <c r="E994" s="184">
        <v>0</v>
      </c>
      <c r="F994" s="185">
        <v>2.2999999999999998</v>
      </c>
      <c r="G994" s="186">
        <v>1</v>
      </c>
      <c r="H994" s="13"/>
      <c r="I994" s="13"/>
      <c r="J994" s="13"/>
      <c r="K994" s="13"/>
      <c r="M994" s="13"/>
    </row>
    <row r="995" spans="1:13">
      <c r="A995" s="13"/>
      <c r="B995" s="181">
        <v>2003</v>
      </c>
      <c r="C995" s="182">
        <v>9</v>
      </c>
      <c r="D995" s="183">
        <v>18</v>
      </c>
      <c r="E995" s="184">
        <v>0.2</v>
      </c>
      <c r="F995" s="185">
        <v>2.4</v>
      </c>
      <c r="G995" s="186">
        <v>1</v>
      </c>
      <c r="H995" s="13"/>
      <c r="I995" s="13"/>
      <c r="J995" s="13"/>
      <c r="K995" s="13"/>
      <c r="M995" s="13"/>
    </row>
    <row r="996" spans="1:13">
      <c r="A996" s="13"/>
      <c r="B996" s="181">
        <v>2003</v>
      </c>
      <c r="C996" s="182">
        <v>9</v>
      </c>
      <c r="D996" s="183">
        <v>19</v>
      </c>
      <c r="E996" s="184">
        <v>0</v>
      </c>
      <c r="F996" s="185">
        <v>3</v>
      </c>
      <c r="G996" s="186">
        <v>1</v>
      </c>
      <c r="H996" s="13"/>
      <c r="I996" s="13"/>
      <c r="J996" s="13"/>
      <c r="K996" s="13"/>
      <c r="M996" s="13"/>
    </row>
    <row r="997" spans="1:13">
      <c r="A997" s="13"/>
      <c r="B997" s="181">
        <v>2003</v>
      </c>
      <c r="C997" s="182">
        <v>9</v>
      </c>
      <c r="D997" s="183">
        <v>20</v>
      </c>
      <c r="E997" s="184">
        <v>0</v>
      </c>
      <c r="F997" s="185">
        <v>4.8</v>
      </c>
      <c r="G997" s="186">
        <v>1</v>
      </c>
      <c r="H997" s="13"/>
      <c r="I997" s="13"/>
      <c r="J997" s="13"/>
      <c r="K997" s="13"/>
      <c r="M997" s="13"/>
    </row>
    <row r="998" spans="1:13">
      <c r="A998" s="13"/>
      <c r="B998" s="181">
        <v>2003</v>
      </c>
      <c r="C998" s="182">
        <v>9</v>
      </c>
      <c r="D998" s="183">
        <v>21</v>
      </c>
      <c r="E998" s="184">
        <v>0</v>
      </c>
      <c r="F998" s="185">
        <v>4.0999999999999996</v>
      </c>
      <c r="G998" s="186">
        <v>1</v>
      </c>
      <c r="H998" s="13"/>
      <c r="I998" s="13"/>
      <c r="J998" s="13"/>
      <c r="K998" s="13"/>
      <c r="M998" s="13"/>
    </row>
    <row r="999" spans="1:13">
      <c r="A999" s="13"/>
      <c r="B999" s="181">
        <v>2003</v>
      </c>
      <c r="C999" s="182">
        <v>9</v>
      </c>
      <c r="D999" s="183">
        <v>22</v>
      </c>
      <c r="E999" s="184">
        <v>0.4</v>
      </c>
      <c r="F999" s="185">
        <v>2.7</v>
      </c>
      <c r="G999" s="186">
        <v>1</v>
      </c>
      <c r="H999" s="13"/>
      <c r="I999" s="13"/>
      <c r="J999" s="13"/>
      <c r="K999" s="13"/>
      <c r="M999" s="13"/>
    </row>
    <row r="1000" spans="1:13">
      <c r="A1000" s="13"/>
      <c r="B1000" s="181">
        <v>2003</v>
      </c>
      <c r="C1000" s="182">
        <v>9</v>
      </c>
      <c r="D1000" s="183">
        <v>23</v>
      </c>
      <c r="E1000" s="184">
        <v>0</v>
      </c>
      <c r="F1000" s="185">
        <v>3.3</v>
      </c>
      <c r="G1000" s="186">
        <v>1</v>
      </c>
      <c r="H1000" s="13"/>
      <c r="I1000" s="13"/>
      <c r="J1000" s="13"/>
      <c r="K1000" s="13"/>
      <c r="M1000" s="13"/>
    </row>
    <row r="1001" spans="1:13">
      <c r="A1001" s="13"/>
      <c r="B1001" s="181">
        <v>2003</v>
      </c>
      <c r="C1001" s="182">
        <v>9</v>
      </c>
      <c r="D1001" s="183">
        <v>24</v>
      </c>
      <c r="E1001" s="184">
        <v>0</v>
      </c>
      <c r="F1001" s="185">
        <v>3</v>
      </c>
      <c r="G1001" s="186">
        <v>1</v>
      </c>
      <c r="H1001" s="13"/>
      <c r="I1001" s="13"/>
      <c r="J1001" s="13"/>
      <c r="K1001" s="13"/>
      <c r="M1001" s="13"/>
    </row>
    <row r="1002" spans="1:13">
      <c r="A1002" s="13"/>
      <c r="B1002" s="181">
        <v>2003</v>
      </c>
      <c r="C1002" s="182">
        <v>9</v>
      </c>
      <c r="D1002" s="183">
        <v>25</v>
      </c>
      <c r="E1002" s="184">
        <v>0</v>
      </c>
      <c r="F1002" s="185">
        <v>2.6</v>
      </c>
      <c r="G1002" s="186">
        <v>1</v>
      </c>
      <c r="H1002" s="13"/>
      <c r="I1002" s="13"/>
      <c r="J1002" s="13"/>
      <c r="K1002" s="13"/>
      <c r="M1002" s="13"/>
    </row>
    <row r="1003" spans="1:13">
      <c r="A1003" s="13"/>
      <c r="B1003" s="181">
        <v>2003</v>
      </c>
      <c r="C1003" s="182">
        <v>9</v>
      </c>
      <c r="D1003" s="183">
        <v>26</v>
      </c>
      <c r="E1003" s="184">
        <v>10</v>
      </c>
      <c r="F1003" s="185">
        <v>3.8</v>
      </c>
      <c r="G1003" s="186">
        <v>1</v>
      </c>
      <c r="H1003" s="13"/>
      <c r="I1003" s="13"/>
      <c r="J1003" s="13"/>
      <c r="K1003" s="13"/>
      <c r="M1003" s="13"/>
    </row>
    <row r="1004" spans="1:13">
      <c r="A1004" s="13"/>
      <c r="B1004" s="181">
        <v>2003</v>
      </c>
      <c r="C1004" s="182">
        <v>9</v>
      </c>
      <c r="D1004" s="183">
        <v>27</v>
      </c>
      <c r="E1004" s="184">
        <v>8</v>
      </c>
      <c r="F1004" s="185">
        <v>2.2000000000000002</v>
      </c>
      <c r="G1004" s="186">
        <v>1</v>
      </c>
      <c r="H1004" s="13"/>
      <c r="I1004" s="13"/>
      <c r="J1004" s="13"/>
      <c r="K1004" s="13"/>
      <c r="M1004" s="13"/>
    </row>
    <row r="1005" spans="1:13">
      <c r="A1005" s="13"/>
      <c r="B1005" s="181">
        <v>2003</v>
      </c>
      <c r="C1005" s="182">
        <v>9</v>
      </c>
      <c r="D1005" s="183">
        <v>28</v>
      </c>
      <c r="E1005" s="184">
        <v>0</v>
      </c>
      <c r="F1005" s="185">
        <v>3.4</v>
      </c>
      <c r="G1005" s="186">
        <v>1</v>
      </c>
      <c r="H1005" s="13"/>
      <c r="I1005" s="13"/>
      <c r="J1005" s="13"/>
      <c r="K1005" s="13"/>
      <c r="M1005" s="13"/>
    </row>
    <row r="1006" spans="1:13">
      <c r="A1006" s="13"/>
      <c r="B1006" s="181">
        <v>2003</v>
      </c>
      <c r="C1006" s="182">
        <v>9</v>
      </c>
      <c r="D1006" s="183">
        <v>29</v>
      </c>
      <c r="E1006" s="184">
        <v>0</v>
      </c>
      <c r="F1006" s="185">
        <v>4.5</v>
      </c>
      <c r="G1006" s="186">
        <v>1</v>
      </c>
      <c r="H1006" s="13"/>
      <c r="I1006" s="13"/>
      <c r="J1006" s="13"/>
      <c r="K1006" s="13"/>
      <c r="M1006" s="13"/>
    </row>
    <row r="1007" spans="1:13">
      <c r="A1007" s="13"/>
      <c r="B1007" s="181">
        <v>2003</v>
      </c>
      <c r="C1007" s="182">
        <v>9</v>
      </c>
      <c r="D1007" s="183">
        <v>30</v>
      </c>
      <c r="E1007" s="184">
        <v>0</v>
      </c>
      <c r="F1007" s="185">
        <v>4.8</v>
      </c>
      <c r="G1007" s="186">
        <v>1</v>
      </c>
      <c r="H1007" s="13"/>
      <c r="I1007" s="13"/>
      <c r="J1007" s="13"/>
      <c r="K1007" s="13"/>
      <c r="M1007" s="13"/>
    </row>
    <row r="1008" spans="1:13">
      <c r="A1008" s="13"/>
      <c r="B1008" s="181">
        <v>2003</v>
      </c>
      <c r="C1008" s="182">
        <v>10</v>
      </c>
      <c r="D1008" s="183">
        <v>1</v>
      </c>
      <c r="E1008" s="184">
        <v>0</v>
      </c>
      <c r="F1008" s="185">
        <v>4.7</v>
      </c>
      <c r="G1008" s="186">
        <v>1</v>
      </c>
      <c r="H1008" s="13"/>
      <c r="I1008" s="13"/>
      <c r="J1008" s="13"/>
      <c r="K1008" s="13"/>
      <c r="M1008" s="13"/>
    </row>
    <row r="1009" spans="1:13">
      <c r="A1009" s="13"/>
      <c r="B1009" s="181">
        <v>2003</v>
      </c>
      <c r="C1009" s="182">
        <v>10</v>
      </c>
      <c r="D1009" s="183">
        <v>2</v>
      </c>
      <c r="E1009" s="184">
        <v>0</v>
      </c>
      <c r="F1009" s="185">
        <v>2.8</v>
      </c>
      <c r="G1009" s="186">
        <v>1</v>
      </c>
      <c r="H1009" s="13"/>
      <c r="I1009" s="13"/>
      <c r="J1009" s="13"/>
      <c r="K1009" s="13"/>
      <c r="M1009" s="13"/>
    </row>
    <row r="1010" spans="1:13">
      <c r="A1010" s="13"/>
      <c r="B1010" s="181">
        <v>2003</v>
      </c>
      <c r="C1010" s="182">
        <v>10</v>
      </c>
      <c r="D1010" s="183">
        <v>3</v>
      </c>
      <c r="E1010" s="184">
        <v>0</v>
      </c>
      <c r="F1010" s="185">
        <v>3.1</v>
      </c>
      <c r="G1010" s="186">
        <v>1</v>
      </c>
      <c r="H1010" s="13"/>
      <c r="I1010" s="13"/>
      <c r="J1010" s="13"/>
      <c r="K1010" s="13"/>
      <c r="M1010" s="13"/>
    </row>
    <row r="1011" spans="1:13">
      <c r="A1011" s="13"/>
      <c r="B1011" s="181">
        <v>2003</v>
      </c>
      <c r="C1011" s="182">
        <v>10</v>
      </c>
      <c r="D1011" s="183">
        <v>4</v>
      </c>
      <c r="E1011" s="184">
        <v>0</v>
      </c>
      <c r="F1011" s="185">
        <v>4.7</v>
      </c>
      <c r="G1011" s="186">
        <v>1</v>
      </c>
      <c r="H1011" s="13"/>
      <c r="I1011" s="13"/>
      <c r="J1011" s="13"/>
      <c r="K1011" s="13"/>
      <c r="M1011" s="13"/>
    </row>
    <row r="1012" spans="1:13">
      <c r="A1012" s="13"/>
      <c r="B1012" s="181">
        <v>2003</v>
      </c>
      <c r="C1012" s="182">
        <v>10</v>
      </c>
      <c r="D1012" s="183">
        <v>5</v>
      </c>
      <c r="E1012" s="184">
        <v>0</v>
      </c>
      <c r="F1012" s="185">
        <v>4.5</v>
      </c>
      <c r="G1012" s="186">
        <v>1</v>
      </c>
      <c r="H1012" s="13"/>
      <c r="I1012" s="13"/>
      <c r="J1012" s="13"/>
      <c r="K1012" s="13"/>
      <c r="M1012" s="13"/>
    </row>
    <row r="1013" spans="1:13">
      <c r="A1013" s="13"/>
      <c r="B1013" s="181">
        <v>2003</v>
      </c>
      <c r="C1013" s="182">
        <v>10</v>
      </c>
      <c r="D1013" s="183">
        <v>6</v>
      </c>
      <c r="E1013" s="184">
        <v>22</v>
      </c>
      <c r="F1013" s="185">
        <v>3.6</v>
      </c>
      <c r="G1013" s="186">
        <v>1</v>
      </c>
      <c r="H1013" s="13"/>
      <c r="I1013" s="13"/>
      <c r="J1013" s="13"/>
      <c r="K1013" s="13"/>
      <c r="M1013" s="13"/>
    </row>
    <row r="1014" spans="1:13">
      <c r="A1014" s="13"/>
      <c r="B1014" s="181">
        <v>2003</v>
      </c>
      <c r="C1014" s="182">
        <v>10</v>
      </c>
      <c r="D1014" s="183">
        <v>7</v>
      </c>
      <c r="E1014" s="184">
        <v>56</v>
      </c>
      <c r="F1014" s="185">
        <v>2.8</v>
      </c>
      <c r="G1014" s="186">
        <v>1</v>
      </c>
      <c r="H1014" s="13"/>
      <c r="I1014" s="13"/>
      <c r="J1014" s="13"/>
      <c r="K1014" s="13"/>
      <c r="M1014" s="13"/>
    </row>
    <row r="1015" spans="1:13">
      <c r="A1015" s="13"/>
      <c r="B1015" s="181">
        <v>2003</v>
      </c>
      <c r="C1015" s="182">
        <v>10</v>
      </c>
      <c r="D1015" s="183">
        <v>8</v>
      </c>
      <c r="E1015" s="184">
        <v>0</v>
      </c>
      <c r="F1015" s="185">
        <v>3.6</v>
      </c>
      <c r="G1015" s="186">
        <v>1</v>
      </c>
      <c r="H1015" s="13"/>
      <c r="I1015" s="13"/>
      <c r="J1015" s="13"/>
      <c r="K1015" s="13"/>
      <c r="M1015" s="13"/>
    </row>
    <row r="1016" spans="1:13">
      <c r="A1016" s="13"/>
      <c r="B1016" s="181">
        <v>2003</v>
      </c>
      <c r="C1016" s="182">
        <v>10</v>
      </c>
      <c r="D1016" s="183">
        <v>9</v>
      </c>
      <c r="E1016" s="184">
        <v>13</v>
      </c>
      <c r="F1016" s="185">
        <v>1.4</v>
      </c>
      <c r="G1016" s="186">
        <v>1</v>
      </c>
      <c r="H1016" s="13"/>
      <c r="I1016" s="13"/>
      <c r="J1016" s="13"/>
      <c r="K1016" s="13"/>
      <c r="M1016" s="13"/>
    </row>
    <row r="1017" spans="1:13">
      <c r="A1017" s="13"/>
      <c r="B1017" s="181">
        <v>2003</v>
      </c>
      <c r="C1017" s="182">
        <v>10</v>
      </c>
      <c r="D1017" s="183">
        <v>10</v>
      </c>
      <c r="E1017" s="184">
        <v>0.6</v>
      </c>
      <c r="F1017" s="185">
        <v>1.8</v>
      </c>
      <c r="G1017" s="186">
        <v>1</v>
      </c>
      <c r="H1017" s="13"/>
      <c r="I1017" s="13"/>
      <c r="J1017" s="13"/>
      <c r="K1017" s="13"/>
      <c r="M1017" s="13"/>
    </row>
    <row r="1018" spans="1:13">
      <c r="A1018" s="13"/>
      <c r="B1018" s="181">
        <v>2003</v>
      </c>
      <c r="C1018" s="182">
        <v>10</v>
      </c>
      <c r="D1018" s="183">
        <v>11</v>
      </c>
      <c r="E1018" s="184">
        <v>0</v>
      </c>
      <c r="F1018" s="185">
        <v>3.3</v>
      </c>
      <c r="G1018" s="186">
        <v>1</v>
      </c>
      <c r="H1018" s="13"/>
      <c r="I1018" s="13"/>
      <c r="J1018" s="13"/>
      <c r="K1018" s="13"/>
      <c r="M1018" s="13"/>
    </row>
    <row r="1019" spans="1:13">
      <c r="A1019" s="13"/>
      <c r="B1019" s="181">
        <v>2003</v>
      </c>
      <c r="C1019" s="182">
        <v>10</v>
      </c>
      <c r="D1019" s="183">
        <v>12</v>
      </c>
      <c r="E1019" s="184">
        <v>0</v>
      </c>
      <c r="F1019" s="185">
        <v>4.0999999999999996</v>
      </c>
      <c r="G1019" s="186">
        <v>1</v>
      </c>
      <c r="H1019" s="13"/>
      <c r="I1019" s="13"/>
      <c r="J1019" s="13"/>
      <c r="K1019" s="13"/>
      <c r="M1019" s="13"/>
    </row>
    <row r="1020" spans="1:13">
      <c r="A1020" s="13"/>
      <c r="B1020" s="181">
        <v>2003</v>
      </c>
      <c r="C1020" s="182">
        <v>10</v>
      </c>
      <c r="D1020" s="183">
        <v>13</v>
      </c>
      <c r="E1020" s="184">
        <v>0</v>
      </c>
      <c r="F1020" s="185">
        <v>4.5</v>
      </c>
      <c r="G1020" s="186">
        <v>1</v>
      </c>
      <c r="H1020" s="13"/>
      <c r="I1020" s="13"/>
      <c r="J1020" s="13"/>
      <c r="K1020" s="13"/>
      <c r="M1020" s="13"/>
    </row>
    <row r="1021" spans="1:13">
      <c r="A1021" s="13"/>
      <c r="B1021" s="181">
        <v>2003</v>
      </c>
      <c r="C1021" s="182">
        <v>10</v>
      </c>
      <c r="D1021" s="183">
        <v>14</v>
      </c>
      <c r="E1021" s="184">
        <v>0</v>
      </c>
      <c r="F1021" s="185">
        <v>5.4</v>
      </c>
      <c r="G1021" s="186">
        <v>1</v>
      </c>
      <c r="H1021" s="13"/>
      <c r="I1021" s="13"/>
      <c r="J1021" s="13"/>
      <c r="K1021" s="13"/>
      <c r="M1021" s="13"/>
    </row>
    <row r="1022" spans="1:13">
      <c r="A1022" s="13"/>
      <c r="B1022" s="181">
        <v>2003</v>
      </c>
      <c r="C1022" s="182">
        <v>10</v>
      </c>
      <c r="D1022" s="183">
        <v>15</v>
      </c>
      <c r="E1022" s="184">
        <v>5</v>
      </c>
      <c r="F1022" s="185">
        <v>6.8</v>
      </c>
      <c r="G1022" s="186">
        <v>1</v>
      </c>
      <c r="H1022" s="13"/>
      <c r="I1022" s="13"/>
      <c r="J1022" s="13"/>
      <c r="K1022" s="13"/>
      <c r="M1022" s="13"/>
    </row>
    <row r="1023" spans="1:13">
      <c r="A1023" s="13"/>
      <c r="B1023" s="181">
        <v>2003</v>
      </c>
      <c r="C1023" s="182">
        <v>10</v>
      </c>
      <c r="D1023" s="183">
        <v>16</v>
      </c>
      <c r="E1023" s="184">
        <v>7</v>
      </c>
      <c r="F1023" s="185">
        <v>2.5</v>
      </c>
      <c r="G1023" s="186">
        <v>1</v>
      </c>
      <c r="H1023" s="13"/>
      <c r="I1023" s="13"/>
      <c r="J1023" s="13"/>
      <c r="K1023" s="13"/>
      <c r="M1023" s="13"/>
    </row>
    <row r="1024" spans="1:13">
      <c r="A1024" s="13"/>
      <c r="B1024" s="181">
        <v>2003</v>
      </c>
      <c r="C1024" s="182">
        <v>10</v>
      </c>
      <c r="D1024" s="183">
        <v>17</v>
      </c>
      <c r="E1024" s="184">
        <v>22</v>
      </c>
      <c r="F1024" s="185">
        <v>3.1</v>
      </c>
      <c r="G1024" s="186">
        <v>1</v>
      </c>
      <c r="H1024" s="13"/>
      <c r="I1024" s="13"/>
      <c r="J1024" s="13"/>
      <c r="K1024" s="13"/>
      <c r="M1024" s="13"/>
    </row>
    <row r="1025" spans="1:13">
      <c r="A1025" s="13"/>
      <c r="B1025" s="181">
        <v>2003</v>
      </c>
      <c r="C1025" s="182">
        <v>10</v>
      </c>
      <c r="D1025" s="183">
        <v>18</v>
      </c>
      <c r="E1025" s="184">
        <v>1</v>
      </c>
      <c r="F1025" s="185">
        <v>3.5</v>
      </c>
      <c r="G1025" s="186">
        <v>1</v>
      </c>
      <c r="H1025" s="13"/>
      <c r="I1025" s="13"/>
      <c r="J1025" s="13"/>
      <c r="K1025" s="13"/>
      <c r="M1025" s="13"/>
    </row>
    <row r="1026" spans="1:13">
      <c r="A1026" s="13"/>
      <c r="B1026" s="181">
        <v>2003</v>
      </c>
      <c r="C1026" s="182">
        <v>10</v>
      </c>
      <c r="D1026" s="183">
        <v>19</v>
      </c>
      <c r="E1026" s="184">
        <v>0</v>
      </c>
      <c r="F1026" s="185">
        <v>2.9</v>
      </c>
      <c r="G1026" s="186">
        <v>1</v>
      </c>
      <c r="H1026" s="13"/>
      <c r="I1026" s="13"/>
      <c r="J1026" s="13"/>
      <c r="K1026" s="13"/>
      <c r="M1026" s="13"/>
    </row>
    <row r="1027" spans="1:13">
      <c r="A1027" s="13"/>
      <c r="B1027" s="181">
        <v>2003</v>
      </c>
      <c r="C1027" s="182">
        <v>10</v>
      </c>
      <c r="D1027" s="183">
        <v>20</v>
      </c>
      <c r="E1027" s="184">
        <v>0.2</v>
      </c>
      <c r="F1027" s="185">
        <v>3.5</v>
      </c>
      <c r="G1027" s="186">
        <v>1</v>
      </c>
      <c r="H1027" s="13"/>
      <c r="I1027" s="13"/>
      <c r="J1027" s="13"/>
      <c r="K1027" s="13"/>
      <c r="M1027" s="13"/>
    </row>
    <row r="1028" spans="1:13">
      <c r="A1028" s="13"/>
      <c r="B1028" s="181">
        <v>2003</v>
      </c>
      <c r="C1028" s="182">
        <v>10</v>
      </c>
      <c r="D1028" s="183">
        <v>21</v>
      </c>
      <c r="E1028" s="184">
        <v>0</v>
      </c>
      <c r="F1028" s="185">
        <v>3.2</v>
      </c>
      <c r="G1028" s="186">
        <v>1</v>
      </c>
      <c r="H1028" s="13"/>
      <c r="I1028" s="13"/>
      <c r="J1028" s="13"/>
      <c r="K1028" s="13"/>
      <c r="M1028" s="13"/>
    </row>
    <row r="1029" spans="1:13">
      <c r="A1029" s="13"/>
      <c r="B1029" s="181">
        <v>2003</v>
      </c>
      <c r="C1029" s="182">
        <v>10</v>
      </c>
      <c r="D1029" s="183">
        <v>22</v>
      </c>
      <c r="E1029" s="184">
        <v>0</v>
      </c>
      <c r="F1029" s="185">
        <v>4.5</v>
      </c>
      <c r="G1029" s="186">
        <v>1</v>
      </c>
      <c r="H1029" s="13"/>
      <c r="I1029" s="13"/>
      <c r="J1029" s="13"/>
      <c r="K1029" s="13"/>
      <c r="M1029" s="13"/>
    </row>
    <row r="1030" spans="1:13">
      <c r="A1030" s="13"/>
      <c r="B1030" s="181">
        <v>2003</v>
      </c>
      <c r="C1030" s="182">
        <v>10</v>
      </c>
      <c r="D1030" s="183">
        <v>23</v>
      </c>
      <c r="E1030" s="184">
        <v>2</v>
      </c>
      <c r="F1030" s="185">
        <v>7.2</v>
      </c>
      <c r="G1030" s="186">
        <v>1</v>
      </c>
      <c r="H1030" s="13"/>
      <c r="I1030" s="13"/>
      <c r="J1030" s="13"/>
      <c r="K1030" s="13"/>
      <c r="M1030" s="13"/>
    </row>
    <row r="1031" spans="1:13">
      <c r="A1031" s="13"/>
      <c r="B1031" s="181">
        <v>2003</v>
      </c>
      <c r="C1031" s="182">
        <v>10</v>
      </c>
      <c r="D1031" s="183">
        <v>24</v>
      </c>
      <c r="E1031" s="184">
        <v>0</v>
      </c>
      <c r="F1031" s="185">
        <v>4.7</v>
      </c>
      <c r="G1031" s="186">
        <v>1</v>
      </c>
      <c r="H1031" s="13"/>
      <c r="I1031" s="13"/>
      <c r="J1031" s="13"/>
      <c r="K1031" s="13"/>
      <c r="M1031" s="13"/>
    </row>
    <row r="1032" spans="1:13">
      <c r="A1032" s="13"/>
      <c r="B1032" s="181">
        <v>2003</v>
      </c>
      <c r="C1032" s="182">
        <v>10</v>
      </c>
      <c r="D1032" s="183">
        <v>25</v>
      </c>
      <c r="E1032" s="184">
        <v>4</v>
      </c>
      <c r="F1032" s="185">
        <v>5.0999999999999996</v>
      </c>
      <c r="G1032" s="186">
        <v>1</v>
      </c>
      <c r="H1032" s="13"/>
      <c r="I1032" s="13"/>
      <c r="J1032" s="13"/>
      <c r="K1032" s="13"/>
      <c r="M1032" s="13"/>
    </row>
    <row r="1033" spans="1:13">
      <c r="A1033" s="13"/>
      <c r="B1033" s="181">
        <v>2003</v>
      </c>
      <c r="C1033" s="182">
        <v>10</v>
      </c>
      <c r="D1033" s="183">
        <v>26</v>
      </c>
      <c r="E1033" s="184">
        <v>0</v>
      </c>
      <c r="F1033" s="185">
        <v>4.5</v>
      </c>
      <c r="G1033" s="186">
        <v>1</v>
      </c>
      <c r="H1033" s="13"/>
      <c r="I1033" s="13"/>
      <c r="J1033" s="13"/>
      <c r="K1033" s="13"/>
      <c r="M1033" s="13"/>
    </row>
    <row r="1034" spans="1:13">
      <c r="A1034" s="13"/>
      <c r="B1034" s="181">
        <v>2003</v>
      </c>
      <c r="C1034" s="182">
        <v>10</v>
      </c>
      <c r="D1034" s="183">
        <v>27</v>
      </c>
      <c r="E1034" s="184">
        <v>0</v>
      </c>
      <c r="F1034" s="185">
        <v>5.0999999999999996</v>
      </c>
      <c r="G1034" s="186">
        <v>1</v>
      </c>
      <c r="H1034" s="13"/>
      <c r="I1034" s="13"/>
      <c r="J1034" s="13"/>
      <c r="K1034" s="13"/>
      <c r="M1034" s="13"/>
    </row>
    <row r="1035" spans="1:13">
      <c r="A1035" s="13"/>
      <c r="B1035" s="181">
        <v>2003</v>
      </c>
      <c r="C1035" s="182">
        <v>10</v>
      </c>
      <c r="D1035" s="183">
        <v>28</v>
      </c>
      <c r="E1035" s="184">
        <v>0</v>
      </c>
      <c r="F1035" s="185">
        <v>6.2</v>
      </c>
      <c r="G1035" s="186">
        <v>1</v>
      </c>
      <c r="H1035" s="13"/>
      <c r="I1035" s="13"/>
      <c r="J1035" s="13"/>
      <c r="K1035" s="13"/>
      <c r="M1035" s="13"/>
    </row>
    <row r="1036" spans="1:13">
      <c r="A1036" s="13"/>
      <c r="B1036" s="181">
        <v>2003</v>
      </c>
      <c r="C1036" s="182">
        <v>10</v>
      </c>
      <c r="D1036" s="183">
        <v>29</v>
      </c>
      <c r="E1036" s="184">
        <v>0</v>
      </c>
      <c r="F1036" s="185">
        <v>6.2</v>
      </c>
      <c r="G1036" s="186">
        <v>1</v>
      </c>
      <c r="H1036" s="13"/>
      <c r="I1036" s="13"/>
      <c r="J1036" s="13"/>
      <c r="K1036" s="13"/>
      <c r="M1036" s="13"/>
    </row>
    <row r="1037" spans="1:13">
      <c r="A1037" s="13"/>
      <c r="B1037" s="181">
        <v>2003</v>
      </c>
      <c r="C1037" s="182">
        <v>10</v>
      </c>
      <c r="D1037" s="183">
        <v>30</v>
      </c>
      <c r="E1037" s="184">
        <v>9</v>
      </c>
      <c r="F1037" s="185">
        <v>4</v>
      </c>
      <c r="G1037" s="186">
        <v>1</v>
      </c>
      <c r="H1037" s="13"/>
      <c r="I1037" s="13"/>
      <c r="J1037" s="13"/>
      <c r="K1037" s="13"/>
      <c r="M1037" s="13"/>
    </row>
    <row r="1038" spans="1:13">
      <c r="A1038" s="13"/>
      <c r="B1038" s="181">
        <v>2003</v>
      </c>
      <c r="C1038" s="182">
        <v>10</v>
      </c>
      <c r="D1038" s="183">
        <v>31</v>
      </c>
      <c r="E1038" s="184">
        <v>0</v>
      </c>
      <c r="F1038" s="185">
        <v>4.4000000000000004</v>
      </c>
      <c r="G1038" s="186">
        <v>1</v>
      </c>
      <c r="H1038" s="13"/>
      <c r="I1038" s="13"/>
      <c r="J1038" s="13"/>
      <c r="K1038" s="13"/>
      <c r="M1038" s="13"/>
    </row>
    <row r="1039" spans="1:13">
      <c r="A1039" s="13"/>
      <c r="B1039" s="181">
        <v>2003</v>
      </c>
      <c r="C1039" s="182">
        <v>11</v>
      </c>
      <c r="D1039" s="183">
        <v>1</v>
      </c>
      <c r="E1039" s="184">
        <v>0</v>
      </c>
      <c r="F1039" s="185">
        <v>4.3</v>
      </c>
      <c r="G1039" s="186">
        <v>1</v>
      </c>
      <c r="H1039" s="13"/>
      <c r="I1039" s="13"/>
      <c r="J1039" s="13"/>
      <c r="K1039" s="13"/>
      <c r="M1039" s="13"/>
    </row>
    <row r="1040" spans="1:13">
      <c r="A1040" s="13"/>
      <c r="B1040" s="181">
        <v>2003</v>
      </c>
      <c r="C1040" s="182">
        <v>11</v>
      </c>
      <c r="D1040" s="183">
        <v>2</v>
      </c>
      <c r="E1040" s="184">
        <v>0</v>
      </c>
      <c r="F1040" s="185">
        <v>5.6</v>
      </c>
      <c r="G1040" s="186">
        <v>1</v>
      </c>
      <c r="H1040" s="13"/>
      <c r="I1040" s="13"/>
      <c r="J1040" s="13"/>
      <c r="K1040" s="13"/>
      <c r="M1040" s="13"/>
    </row>
    <row r="1041" spans="1:13">
      <c r="A1041" s="13"/>
      <c r="B1041" s="181">
        <v>2003</v>
      </c>
      <c r="C1041" s="182">
        <v>11</v>
      </c>
      <c r="D1041" s="183">
        <v>3</v>
      </c>
      <c r="E1041" s="184">
        <v>0</v>
      </c>
      <c r="F1041" s="185">
        <v>5.3</v>
      </c>
      <c r="G1041" s="186">
        <v>1</v>
      </c>
      <c r="H1041" s="13"/>
      <c r="I1041" s="13"/>
      <c r="J1041" s="13"/>
      <c r="K1041" s="13"/>
      <c r="M1041" s="13"/>
    </row>
    <row r="1042" spans="1:13">
      <c r="A1042" s="13"/>
      <c r="B1042" s="181">
        <v>2003</v>
      </c>
      <c r="C1042" s="182">
        <v>11</v>
      </c>
      <c r="D1042" s="183">
        <v>4</v>
      </c>
      <c r="E1042" s="184">
        <v>0</v>
      </c>
      <c r="F1042" s="185">
        <v>5.9</v>
      </c>
      <c r="G1042" s="186">
        <v>1</v>
      </c>
      <c r="H1042" s="13"/>
      <c r="I1042" s="13"/>
      <c r="J1042" s="13"/>
      <c r="K1042" s="13"/>
      <c r="M1042" s="13"/>
    </row>
    <row r="1043" spans="1:13">
      <c r="A1043" s="13"/>
      <c r="B1043" s="181">
        <v>2003</v>
      </c>
      <c r="C1043" s="182">
        <v>11</v>
      </c>
      <c r="D1043" s="183">
        <v>5</v>
      </c>
      <c r="E1043" s="184">
        <v>0</v>
      </c>
      <c r="F1043" s="185">
        <v>6.3</v>
      </c>
      <c r="G1043" s="186">
        <v>1</v>
      </c>
      <c r="H1043" s="13"/>
      <c r="I1043" s="13"/>
      <c r="J1043" s="13"/>
      <c r="K1043" s="13"/>
      <c r="M1043" s="13"/>
    </row>
    <row r="1044" spans="1:13">
      <c r="A1044" s="13"/>
      <c r="B1044" s="181">
        <v>2003</v>
      </c>
      <c r="C1044" s="182">
        <v>11</v>
      </c>
      <c r="D1044" s="183">
        <v>6</v>
      </c>
      <c r="E1044" s="184">
        <v>0.2</v>
      </c>
      <c r="F1044" s="185">
        <v>6.5</v>
      </c>
      <c r="G1044" s="186">
        <v>1</v>
      </c>
      <c r="H1044" s="13"/>
      <c r="I1044" s="13"/>
      <c r="J1044" s="13"/>
      <c r="K1044" s="13"/>
      <c r="M1044" s="13"/>
    </row>
    <row r="1045" spans="1:13">
      <c r="A1045" s="13"/>
      <c r="B1045" s="181">
        <v>2003</v>
      </c>
      <c r="C1045" s="182">
        <v>11</v>
      </c>
      <c r="D1045" s="183">
        <v>7</v>
      </c>
      <c r="E1045" s="184">
        <v>0.6</v>
      </c>
      <c r="F1045" s="185">
        <v>5.0999999999999996</v>
      </c>
      <c r="G1045" s="186">
        <v>1</v>
      </c>
      <c r="H1045" s="13"/>
      <c r="I1045" s="13"/>
      <c r="J1045" s="13"/>
      <c r="K1045" s="13"/>
      <c r="M1045" s="13"/>
    </row>
    <row r="1046" spans="1:13">
      <c r="A1046" s="13"/>
      <c r="B1046" s="181">
        <v>2003</v>
      </c>
      <c r="C1046" s="182">
        <v>11</v>
      </c>
      <c r="D1046" s="183">
        <v>8</v>
      </c>
      <c r="E1046" s="184">
        <v>0</v>
      </c>
      <c r="F1046" s="185">
        <v>4.8</v>
      </c>
      <c r="G1046" s="186">
        <v>1</v>
      </c>
      <c r="H1046" s="13"/>
      <c r="I1046" s="13"/>
      <c r="J1046" s="13"/>
      <c r="K1046" s="13"/>
      <c r="M1046" s="13"/>
    </row>
    <row r="1047" spans="1:13">
      <c r="A1047" s="13"/>
      <c r="B1047" s="181">
        <v>2003</v>
      </c>
      <c r="C1047" s="182">
        <v>11</v>
      </c>
      <c r="D1047" s="183">
        <v>9</v>
      </c>
      <c r="E1047" s="184">
        <v>0</v>
      </c>
      <c r="F1047" s="185">
        <v>5.9</v>
      </c>
      <c r="G1047" s="186">
        <v>1</v>
      </c>
      <c r="H1047" s="13"/>
      <c r="I1047" s="13"/>
      <c r="J1047" s="13"/>
      <c r="K1047" s="13"/>
      <c r="M1047" s="13"/>
    </row>
    <row r="1048" spans="1:13">
      <c r="A1048" s="13"/>
      <c r="B1048" s="181">
        <v>2003</v>
      </c>
      <c r="C1048" s="182">
        <v>11</v>
      </c>
      <c r="D1048" s="183">
        <v>10</v>
      </c>
      <c r="E1048" s="184">
        <v>1</v>
      </c>
      <c r="F1048" s="185">
        <v>2.6</v>
      </c>
      <c r="G1048" s="186">
        <v>1</v>
      </c>
      <c r="H1048" s="13"/>
      <c r="I1048" s="13"/>
      <c r="J1048" s="13"/>
      <c r="K1048" s="13"/>
      <c r="M1048" s="13"/>
    </row>
    <row r="1049" spans="1:13">
      <c r="A1049" s="13"/>
      <c r="B1049" s="181">
        <v>2003</v>
      </c>
      <c r="C1049" s="182">
        <v>11</v>
      </c>
      <c r="D1049" s="183">
        <v>11</v>
      </c>
      <c r="E1049" s="184">
        <v>50</v>
      </c>
      <c r="F1049" s="185">
        <v>2.2000000000000002</v>
      </c>
      <c r="G1049" s="186">
        <v>1</v>
      </c>
      <c r="H1049" s="13"/>
      <c r="I1049" s="13"/>
      <c r="J1049" s="13"/>
      <c r="K1049" s="13"/>
      <c r="M1049" s="13"/>
    </row>
    <row r="1050" spans="1:13">
      <c r="A1050" s="13"/>
      <c r="B1050" s="181">
        <v>2003</v>
      </c>
      <c r="C1050" s="182">
        <v>11</v>
      </c>
      <c r="D1050" s="183">
        <v>12</v>
      </c>
      <c r="E1050" s="184">
        <v>0.4</v>
      </c>
      <c r="F1050" s="185">
        <v>2.9</v>
      </c>
      <c r="G1050" s="186">
        <v>1</v>
      </c>
      <c r="H1050" s="13"/>
      <c r="I1050" s="13"/>
      <c r="J1050" s="13"/>
      <c r="K1050" s="13"/>
      <c r="M1050" s="13"/>
    </row>
    <row r="1051" spans="1:13">
      <c r="A1051" s="13"/>
      <c r="B1051" s="181">
        <v>2003</v>
      </c>
      <c r="C1051" s="182">
        <v>11</v>
      </c>
      <c r="D1051" s="183">
        <v>13</v>
      </c>
      <c r="E1051" s="184">
        <v>0</v>
      </c>
      <c r="F1051" s="185">
        <v>4.3</v>
      </c>
      <c r="G1051" s="186">
        <v>1</v>
      </c>
      <c r="H1051" s="13"/>
      <c r="I1051" s="13"/>
      <c r="J1051" s="13"/>
      <c r="K1051" s="13"/>
      <c r="M1051" s="13"/>
    </row>
    <row r="1052" spans="1:13">
      <c r="A1052" s="13"/>
      <c r="B1052" s="181">
        <v>2003</v>
      </c>
      <c r="C1052" s="182">
        <v>11</v>
      </c>
      <c r="D1052" s="183">
        <v>14</v>
      </c>
      <c r="E1052" s="184">
        <v>0.2</v>
      </c>
      <c r="F1052" s="185">
        <v>5.4</v>
      </c>
      <c r="G1052" s="186">
        <v>1</v>
      </c>
      <c r="H1052" s="13"/>
      <c r="I1052" s="13"/>
      <c r="J1052" s="13"/>
      <c r="K1052" s="13"/>
      <c r="M1052" s="13"/>
    </row>
    <row r="1053" spans="1:13">
      <c r="A1053" s="13"/>
      <c r="B1053" s="181">
        <v>2003</v>
      </c>
      <c r="C1053" s="182">
        <v>11</v>
      </c>
      <c r="D1053" s="183">
        <v>15</v>
      </c>
      <c r="E1053" s="184">
        <v>10</v>
      </c>
      <c r="F1053" s="185">
        <v>3.2</v>
      </c>
      <c r="G1053" s="186">
        <v>1</v>
      </c>
      <c r="H1053" s="13"/>
      <c r="I1053" s="13"/>
      <c r="J1053" s="13"/>
      <c r="K1053" s="13"/>
      <c r="M1053" s="13"/>
    </row>
    <row r="1054" spans="1:13">
      <c r="A1054" s="13"/>
      <c r="B1054" s="181">
        <v>2003</v>
      </c>
      <c r="C1054" s="182">
        <v>11</v>
      </c>
      <c r="D1054" s="183">
        <v>16</v>
      </c>
      <c r="E1054" s="184">
        <v>0.3</v>
      </c>
      <c r="F1054" s="185">
        <v>4.5999999999999996</v>
      </c>
      <c r="G1054" s="186">
        <v>1</v>
      </c>
      <c r="H1054" s="13"/>
      <c r="I1054" s="13"/>
      <c r="J1054" s="13"/>
      <c r="K1054" s="13"/>
      <c r="M1054" s="13"/>
    </row>
    <row r="1055" spans="1:13">
      <c r="A1055" s="13"/>
      <c r="B1055" s="181">
        <v>2003</v>
      </c>
      <c r="C1055" s="182">
        <v>11</v>
      </c>
      <c r="D1055" s="183">
        <v>17</v>
      </c>
      <c r="E1055" s="184">
        <v>6</v>
      </c>
      <c r="F1055" s="185">
        <v>2.4</v>
      </c>
      <c r="G1055" s="186">
        <v>1</v>
      </c>
      <c r="H1055" s="13"/>
      <c r="I1055" s="13"/>
      <c r="J1055" s="13"/>
      <c r="K1055" s="13"/>
      <c r="M1055" s="13"/>
    </row>
    <row r="1056" spans="1:13">
      <c r="A1056" s="13"/>
      <c r="B1056" s="181">
        <v>2003</v>
      </c>
      <c r="C1056" s="182">
        <v>11</v>
      </c>
      <c r="D1056" s="183">
        <v>18</v>
      </c>
      <c r="E1056" s="184">
        <v>0</v>
      </c>
      <c r="F1056" s="185">
        <v>4.3</v>
      </c>
      <c r="G1056" s="186">
        <v>1</v>
      </c>
      <c r="H1056" s="13"/>
      <c r="I1056" s="13"/>
      <c r="J1056" s="13"/>
      <c r="K1056" s="13"/>
      <c r="M1056" s="13"/>
    </row>
    <row r="1057" spans="1:13">
      <c r="A1057" s="13"/>
      <c r="B1057" s="181">
        <v>2003</v>
      </c>
      <c r="C1057" s="182">
        <v>11</v>
      </c>
      <c r="D1057" s="183">
        <v>19</v>
      </c>
      <c r="E1057" s="184">
        <v>0</v>
      </c>
      <c r="F1057" s="185">
        <v>5.5</v>
      </c>
      <c r="G1057" s="186">
        <v>1</v>
      </c>
      <c r="H1057" s="13"/>
      <c r="I1057" s="13"/>
      <c r="J1057" s="13"/>
      <c r="K1057" s="13"/>
      <c r="M1057" s="13"/>
    </row>
    <row r="1058" spans="1:13">
      <c r="A1058" s="13"/>
      <c r="B1058" s="181">
        <v>2003</v>
      </c>
      <c r="C1058" s="182">
        <v>11</v>
      </c>
      <c r="D1058" s="183">
        <v>20</v>
      </c>
      <c r="E1058" s="184">
        <v>0</v>
      </c>
      <c r="F1058" s="185">
        <v>4.3</v>
      </c>
      <c r="G1058" s="186">
        <v>1</v>
      </c>
      <c r="H1058" s="13"/>
      <c r="I1058" s="13"/>
      <c r="J1058" s="13"/>
      <c r="K1058" s="13"/>
      <c r="M1058" s="13"/>
    </row>
    <row r="1059" spans="1:13">
      <c r="A1059" s="13"/>
      <c r="B1059" s="181">
        <v>2003</v>
      </c>
      <c r="C1059" s="182">
        <v>11</v>
      </c>
      <c r="D1059" s="183">
        <v>21</v>
      </c>
      <c r="E1059" s="184">
        <v>0</v>
      </c>
      <c r="F1059" s="185">
        <v>5.5</v>
      </c>
      <c r="G1059" s="186">
        <v>1</v>
      </c>
      <c r="H1059" s="13"/>
      <c r="I1059" s="13"/>
      <c r="J1059" s="13"/>
      <c r="K1059" s="13"/>
      <c r="M1059" s="13"/>
    </row>
    <row r="1060" spans="1:13">
      <c r="A1060" s="13"/>
      <c r="B1060" s="181">
        <v>2003</v>
      </c>
      <c r="C1060" s="182">
        <v>11</v>
      </c>
      <c r="D1060" s="183">
        <v>22</v>
      </c>
      <c r="E1060" s="184">
        <v>0</v>
      </c>
      <c r="F1060" s="185">
        <v>4.0999999999999996</v>
      </c>
      <c r="G1060" s="186">
        <v>1</v>
      </c>
      <c r="H1060" s="13"/>
      <c r="I1060" s="13"/>
      <c r="J1060" s="13"/>
      <c r="K1060" s="13"/>
      <c r="M1060" s="13"/>
    </row>
    <row r="1061" spans="1:13">
      <c r="A1061" s="13"/>
      <c r="B1061" s="181">
        <v>2003</v>
      </c>
      <c r="C1061" s="182">
        <v>11</v>
      </c>
      <c r="D1061" s="183">
        <v>23</v>
      </c>
      <c r="E1061" s="184">
        <v>0</v>
      </c>
      <c r="F1061" s="185">
        <v>5.8</v>
      </c>
      <c r="G1061" s="186">
        <v>1</v>
      </c>
      <c r="H1061" s="13"/>
      <c r="I1061" s="13"/>
      <c r="J1061" s="13"/>
      <c r="K1061" s="13"/>
      <c r="M1061" s="13"/>
    </row>
    <row r="1062" spans="1:13">
      <c r="A1062" s="13"/>
      <c r="B1062" s="181">
        <v>2003</v>
      </c>
      <c r="C1062" s="182">
        <v>11</v>
      </c>
      <c r="D1062" s="183">
        <v>24</v>
      </c>
      <c r="E1062" s="184">
        <v>0.2</v>
      </c>
      <c r="F1062" s="185">
        <v>5.5</v>
      </c>
      <c r="G1062" s="186">
        <v>1</v>
      </c>
      <c r="H1062" s="13"/>
      <c r="I1062" s="13"/>
      <c r="J1062" s="13"/>
      <c r="K1062" s="13"/>
      <c r="M1062" s="13"/>
    </row>
    <row r="1063" spans="1:13">
      <c r="A1063" s="13"/>
      <c r="B1063" s="181">
        <v>2003</v>
      </c>
      <c r="C1063" s="182">
        <v>11</v>
      </c>
      <c r="D1063" s="183">
        <v>25</v>
      </c>
      <c r="E1063" s="184">
        <v>0</v>
      </c>
      <c r="F1063" s="185">
        <v>7.1</v>
      </c>
      <c r="G1063" s="186">
        <v>1</v>
      </c>
      <c r="H1063" s="13"/>
      <c r="I1063" s="13"/>
      <c r="J1063" s="13"/>
      <c r="K1063" s="13"/>
      <c r="M1063" s="13"/>
    </row>
    <row r="1064" spans="1:13">
      <c r="A1064" s="13"/>
      <c r="B1064" s="181">
        <v>2003</v>
      </c>
      <c r="C1064" s="182">
        <v>11</v>
      </c>
      <c r="D1064" s="183">
        <v>26</v>
      </c>
      <c r="E1064" s="184">
        <v>0</v>
      </c>
      <c r="F1064" s="185">
        <v>6.8</v>
      </c>
      <c r="G1064" s="186">
        <v>1</v>
      </c>
      <c r="H1064" s="13"/>
      <c r="I1064" s="13"/>
      <c r="J1064" s="13"/>
      <c r="K1064" s="13"/>
      <c r="M1064" s="13"/>
    </row>
    <row r="1065" spans="1:13">
      <c r="A1065" s="13"/>
      <c r="B1065" s="181">
        <v>2003</v>
      </c>
      <c r="C1065" s="182">
        <v>11</v>
      </c>
      <c r="D1065" s="183">
        <v>27</v>
      </c>
      <c r="E1065" s="184">
        <v>0</v>
      </c>
      <c r="F1065" s="185">
        <v>5.6</v>
      </c>
      <c r="G1065" s="186">
        <v>1</v>
      </c>
      <c r="H1065" s="13"/>
      <c r="I1065" s="13"/>
      <c r="J1065" s="13"/>
      <c r="K1065" s="13"/>
      <c r="M1065" s="13"/>
    </row>
    <row r="1066" spans="1:13">
      <c r="A1066" s="13"/>
      <c r="B1066" s="181">
        <v>2003</v>
      </c>
      <c r="C1066" s="182">
        <v>11</v>
      </c>
      <c r="D1066" s="183">
        <v>28</v>
      </c>
      <c r="E1066" s="184">
        <v>0</v>
      </c>
      <c r="F1066" s="185">
        <v>6.1</v>
      </c>
      <c r="G1066" s="186">
        <v>1</v>
      </c>
      <c r="H1066" s="13"/>
      <c r="I1066" s="13"/>
      <c r="J1066" s="13"/>
      <c r="K1066" s="13"/>
      <c r="M1066" s="13"/>
    </row>
    <row r="1067" spans="1:13">
      <c r="A1067" s="13"/>
      <c r="B1067" s="181">
        <v>2003</v>
      </c>
      <c r="C1067" s="182">
        <v>11</v>
      </c>
      <c r="D1067" s="183">
        <v>29</v>
      </c>
      <c r="E1067" s="184">
        <v>0</v>
      </c>
      <c r="F1067" s="185">
        <v>5.0999999999999996</v>
      </c>
      <c r="G1067" s="186">
        <v>1</v>
      </c>
      <c r="H1067" s="13"/>
      <c r="I1067" s="13"/>
      <c r="J1067" s="13"/>
      <c r="K1067" s="13"/>
      <c r="M1067" s="13"/>
    </row>
    <row r="1068" spans="1:13">
      <c r="A1068" s="13"/>
      <c r="B1068" s="181">
        <v>2003</v>
      </c>
      <c r="C1068" s="182">
        <v>11</v>
      </c>
      <c r="D1068" s="183">
        <v>30</v>
      </c>
      <c r="E1068" s="184">
        <v>0</v>
      </c>
      <c r="F1068" s="185">
        <v>6.5</v>
      </c>
      <c r="G1068" s="186">
        <v>1</v>
      </c>
      <c r="H1068" s="13"/>
      <c r="I1068" s="13"/>
      <c r="J1068" s="13"/>
      <c r="K1068" s="13"/>
      <c r="M1068" s="13"/>
    </row>
    <row r="1069" spans="1:13">
      <c r="A1069" s="13"/>
      <c r="B1069" s="181">
        <v>2003</v>
      </c>
      <c r="C1069" s="182">
        <v>12</v>
      </c>
      <c r="D1069" s="183">
        <v>1</v>
      </c>
      <c r="E1069" s="184">
        <v>15</v>
      </c>
      <c r="F1069" s="185">
        <v>6.5</v>
      </c>
      <c r="G1069" s="186">
        <v>1</v>
      </c>
      <c r="H1069" s="13"/>
      <c r="I1069" s="13"/>
      <c r="J1069" s="13"/>
      <c r="K1069" s="13"/>
      <c r="M1069" s="13"/>
    </row>
    <row r="1070" spans="1:13">
      <c r="A1070" s="13"/>
      <c r="B1070" s="181">
        <v>2003</v>
      </c>
      <c r="C1070" s="182">
        <v>12</v>
      </c>
      <c r="D1070" s="183">
        <v>2</v>
      </c>
      <c r="E1070" s="184">
        <v>6</v>
      </c>
      <c r="F1070" s="185">
        <v>5</v>
      </c>
      <c r="G1070" s="186">
        <v>1</v>
      </c>
      <c r="H1070" s="13"/>
      <c r="I1070" s="13"/>
      <c r="J1070" s="13"/>
      <c r="K1070" s="13"/>
      <c r="M1070" s="13"/>
    </row>
    <row r="1071" spans="1:13">
      <c r="A1071" s="13"/>
      <c r="B1071" s="181">
        <v>2003</v>
      </c>
      <c r="C1071" s="182">
        <v>12</v>
      </c>
      <c r="D1071" s="183">
        <v>3</v>
      </c>
      <c r="E1071" s="184">
        <v>0</v>
      </c>
      <c r="F1071" s="185">
        <v>4.2</v>
      </c>
      <c r="G1071" s="186">
        <v>1</v>
      </c>
      <c r="H1071" s="13"/>
      <c r="I1071" s="13"/>
      <c r="J1071" s="13"/>
      <c r="K1071" s="13"/>
      <c r="M1071" s="13"/>
    </row>
    <row r="1072" spans="1:13">
      <c r="A1072" s="13"/>
      <c r="B1072" s="181">
        <v>2003</v>
      </c>
      <c r="C1072" s="182">
        <v>12</v>
      </c>
      <c r="D1072" s="183">
        <v>4</v>
      </c>
      <c r="E1072" s="184">
        <v>14</v>
      </c>
      <c r="F1072" s="185">
        <v>4.0999999999999996</v>
      </c>
      <c r="G1072" s="186">
        <v>1</v>
      </c>
      <c r="H1072" s="13"/>
      <c r="I1072" s="13"/>
      <c r="J1072" s="13"/>
      <c r="K1072" s="13"/>
      <c r="M1072" s="13"/>
    </row>
    <row r="1073" spans="1:13">
      <c r="A1073" s="13"/>
      <c r="B1073" s="181">
        <v>2003</v>
      </c>
      <c r="C1073" s="182">
        <v>12</v>
      </c>
      <c r="D1073" s="183">
        <v>5</v>
      </c>
      <c r="E1073" s="184">
        <v>0.6</v>
      </c>
      <c r="F1073" s="185">
        <v>5.2</v>
      </c>
      <c r="G1073" s="186">
        <v>1</v>
      </c>
      <c r="H1073" s="13"/>
      <c r="I1073" s="13"/>
      <c r="J1073" s="13"/>
      <c r="K1073" s="13"/>
      <c r="M1073" s="13"/>
    </row>
    <row r="1074" spans="1:13">
      <c r="A1074" s="13"/>
      <c r="B1074" s="181">
        <v>2003</v>
      </c>
      <c r="C1074" s="182">
        <v>12</v>
      </c>
      <c r="D1074" s="183">
        <v>6</v>
      </c>
      <c r="E1074" s="184">
        <v>0</v>
      </c>
      <c r="F1074" s="185">
        <v>6.7</v>
      </c>
      <c r="G1074" s="186">
        <v>1</v>
      </c>
      <c r="H1074" s="13"/>
      <c r="I1074" s="13"/>
      <c r="J1074" s="13"/>
      <c r="K1074" s="13"/>
      <c r="M1074" s="13"/>
    </row>
    <row r="1075" spans="1:13">
      <c r="A1075" s="13"/>
      <c r="B1075" s="181">
        <v>2003</v>
      </c>
      <c r="C1075" s="182">
        <v>12</v>
      </c>
      <c r="D1075" s="183">
        <v>7</v>
      </c>
      <c r="E1075" s="184">
        <v>3</v>
      </c>
      <c r="F1075" s="185">
        <v>5.2</v>
      </c>
      <c r="G1075" s="186">
        <v>1</v>
      </c>
      <c r="H1075" s="13"/>
      <c r="I1075" s="13"/>
      <c r="J1075" s="13"/>
      <c r="K1075" s="13"/>
      <c r="M1075" s="13"/>
    </row>
    <row r="1076" spans="1:13">
      <c r="A1076" s="13"/>
      <c r="B1076" s="181">
        <v>2003</v>
      </c>
      <c r="C1076" s="182">
        <v>12</v>
      </c>
      <c r="D1076" s="183">
        <v>8</v>
      </c>
      <c r="E1076" s="184">
        <v>0</v>
      </c>
      <c r="F1076" s="185">
        <v>4.7</v>
      </c>
      <c r="G1076" s="186">
        <v>1</v>
      </c>
      <c r="H1076" s="13"/>
      <c r="I1076" s="13"/>
      <c r="J1076" s="13"/>
      <c r="K1076" s="13"/>
      <c r="M1076" s="13"/>
    </row>
    <row r="1077" spans="1:13">
      <c r="A1077" s="13"/>
      <c r="B1077" s="181">
        <v>2003</v>
      </c>
      <c r="C1077" s="182">
        <v>12</v>
      </c>
      <c r="D1077" s="183">
        <v>9</v>
      </c>
      <c r="E1077" s="184">
        <v>0.9</v>
      </c>
      <c r="F1077" s="185">
        <v>6.8</v>
      </c>
      <c r="G1077" s="186">
        <v>1</v>
      </c>
      <c r="H1077" s="13"/>
      <c r="I1077" s="13"/>
      <c r="J1077" s="13"/>
      <c r="K1077" s="13"/>
      <c r="M1077" s="13"/>
    </row>
    <row r="1078" spans="1:13">
      <c r="A1078" s="13"/>
      <c r="B1078" s="181">
        <v>2003</v>
      </c>
      <c r="C1078" s="182">
        <v>12</v>
      </c>
      <c r="D1078" s="183">
        <v>10</v>
      </c>
      <c r="E1078" s="184">
        <v>0</v>
      </c>
      <c r="F1078" s="185">
        <v>6.7</v>
      </c>
      <c r="G1078" s="186">
        <v>1</v>
      </c>
      <c r="H1078" s="13"/>
      <c r="I1078" s="13"/>
      <c r="J1078" s="13"/>
      <c r="K1078" s="13"/>
      <c r="M1078" s="13"/>
    </row>
    <row r="1079" spans="1:13">
      <c r="A1079" s="13"/>
      <c r="B1079" s="181">
        <v>2003</v>
      </c>
      <c r="C1079" s="182">
        <v>12</v>
      </c>
      <c r="D1079" s="183">
        <v>11</v>
      </c>
      <c r="E1079" s="184">
        <v>0</v>
      </c>
      <c r="F1079" s="185">
        <v>7.2</v>
      </c>
      <c r="G1079" s="186">
        <v>1</v>
      </c>
      <c r="H1079" s="13"/>
      <c r="I1079" s="13"/>
      <c r="J1079" s="13"/>
      <c r="K1079" s="13"/>
      <c r="M1079" s="13"/>
    </row>
    <row r="1080" spans="1:13">
      <c r="A1080" s="13"/>
      <c r="B1080" s="181">
        <v>2003</v>
      </c>
      <c r="C1080" s="182">
        <v>12</v>
      </c>
      <c r="D1080" s="183">
        <v>12</v>
      </c>
      <c r="E1080" s="184">
        <v>0</v>
      </c>
      <c r="F1080" s="185">
        <v>6.8</v>
      </c>
      <c r="G1080" s="186">
        <v>1</v>
      </c>
      <c r="H1080" s="13"/>
      <c r="I1080" s="13"/>
      <c r="J1080" s="13"/>
      <c r="K1080" s="13"/>
      <c r="M1080" s="13"/>
    </row>
    <row r="1081" spans="1:13">
      <c r="A1081" s="13"/>
      <c r="B1081" s="181">
        <v>2003</v>
      </c>
      <c r="C1081" s="182">
        <v>12</v>
      </c>
      <c r="D1081" s="183">
        <v>13</v>
      </c>
      <c r="E1081" s="184">
        <v>0</v>
      </c>
      <c r="F1081" s="185">
        <v>6.1</v>
      </c>
      <c r="G1081" s="186">
        <v>1</v>
      </c>
      <c r="H1081" s="13"/>
      <c r="I1081" s="13"/>
      <c r="J1081" s="13"/>
      <c r="K1081" s="13"/>
      <c r="M1081" s="13"/>
    </row>
    <row r="1082" spans="1:13">
      <c r="A1082" s="13"/>
      <c r="B1082" s="181">
        <v>2003</v>
      </c>
      <c r="C1082" s="182">
        <v>12</v>
      </c>
      <c r="D1082" s="183">
        <v>14</v>
      </c>
      <c r="E1082" s="184">
        <v>0</v>
      </c>
      <c r="F1082" s="185">
        <v>6.1</v>
      </c>
      <c r="G1082" s="186">
        <v>1</v>
      </c>
      <c r="H1082" s="13"/>
      <c r="I1082" s="13"/>
      <c r="J1082" s="13"/>
      <c r="K1082" s="13"/>
      <c r="M1082" s="13"/>
    </row>
    <row r="1083" spans="1:13">
      <c r="A1083" s="13"/>
      <c r="B1083" s="181">
        <v>2003</v>
      </c>
      <c r="C1083" s="182">
        <v>12</v>
      </c>
      <c r="D1083" s="183">
        <v>15</v>
      </c>
      <c r="E1083" s="184">
        <v>1</v>
      </c>
      <c r="F1083" s="185">
        <v>4.9000000000000004</v>
      </c>
      <c r="G1083" s="186">
        <v>1</v>
      </c>
      <c r="H1083" s="13"/>
      <c r="I1083" s="13"/>
      <c r="J1083" s="13"/>
      <c r="K1083" s="13"/>
      <c r="M1083" s="13"/>
    </row>
    <row r="1084" spans="1:13">
      <c r="A1084" s="13"/>
      <c r="B1084" s="181">
        <v>2003</v>
      </c>
      <c r="C1084" s="182">
        <v>12</v>
      </c>
      <c r="D1084" s="183">
        <v>16</v>
      </c>
      <c r="E1084" s="184">
        <v>0</v>
      </c>
      <c r="F1084" s="185">
        <v>5.7</v>
      </c>
      <c r="G1084" s="186">
        <v>1</v>
      </c>
      <c r="H1084" s="13"/>
      <c r="I1084" s="13"/>
      <c r="J1084" s="13"/>
      <c r="K1084" s="13"/>
      <c r="M1084" s="13"/>
    </row>
    <row r="1085" spans="1:13">
      <c r="A1085" s="13"/>
      <c r="B1085" s="181">
        <v>2003</v>
      </c>
      <c r="C1085" s="182">
        <v>12</v>
      </c>
      <c r="D1085" s="183">
        <v>17</v>
      </c>
      <c r="E1085" s="184">
        <v>0</v>
      </c>
      <c r="F1085" s="185">
        <v>10.7</v>
      </c>
      <c r="G1085" s="186">
        <v>1</v>
      </c>
      <c r="H1085" s="13"/>
      <c r="I1085" s="13"/>
      <c r="J1085" s="13"/>
      <c r="K1085" s="13"/>
      <c r="M1085" s="13"/>
    </row>
    <row r="1086" spans="1:13">
      <c r="A1086" s="13"/>
      <c r="B1086" s="181">
        <v>2003</v>
      </c>
      <c r="C1086" s="182">
        <v>12</v>
      </c>
      <c r="D1086" s="183">
        <v>18</v>
      </c>
      <c r="E1086" s="184">
        <v>0</v>
      </c>
      <c r="F1086" s="185">
        <v>9.6</v>
      </c>
      <c r="G1086" s="186">
        <v>1</v>
      </c>
      <c r="H1086" s="13"/>
      <c r="I1086" s="13"/>
      <c r="J1086" s="13"/>
      <c r="K1086" s="13"/>
      <c r="M1086" s="13"/>
    </row>
    <row r="1087" spans="1:13">
      <c r="A1087" s="13"/>
      <c r="B1087" s="181">
        <v>2003</v>
      </c>
      <c r="C1087" s="182">
        <v>12</v>
      </c>
      <c r="D1087" s="183">
        <v>19</v>
      </c>
      <c r="E1087" s="184">
        <v>0</v>
      </c>
      <c r="F1087" s="185">
        <v>8.5</v>
      </c>
      <c r="G1087" s="186">
        <v>1</v>
      </c>
      <c r="H1087" s="13"/>
      <c r="I1087" s="13"/>
      <c r="J1087" s="13"/>
      <c r="K1087" s="13"/>
      <c r="M1087" s="13"/>
    </row>
    <row r="1088" spans="1:13">
      <c r="A1088" s="13"/>
      <c r="B1088" s="181">
        <v>2003</v>
      </c>
      <c r="C1088" s="182">
        <v>12</v>
      </c>
      <c r="D1088" s="183">
        <v>20</v>
      </c>
      <c r="E1088" s="184">
        <v>19</v>
      </c>
      <c r="F1088" s="185">
        <v>7.5</v>
      </c>
      <c r="G1088" s="186">
        <v>1</v>
      </c>
      <c r="H1088" s="13"/>
      <c r="I1088" s="13"/>
      <c r="J1088" s="13"/>
      <c r="K1088" s="13"/>
      <c r="M1088" s="13"/>
    </row>
    <row r="1089" spans="1:13">
      <c r="A1089" s="13"/>
      <c r="B1089" s="181">
        <v>2003</v>
      </c>
      <c r="C1089" s="182">
        <v>12</v>
      </c>
      <c r="D1089" s="183">
        <v>21</v>
      </c>
      <c r="E1089" s="184">
        <v>25</v>
      </c>
      <c r="F1089" s="185">
        <v>5</v>
      </c>
      <c r="G1089" s="186">
        <v>1</v>
      </c>
      <c r="H1089" s="13"/>
      <c r="I1089" s="13"/>
      <c r="J1089" s="13"/>
      <c r="K1089" s="13"/>
      <c r="M1089" s="13"/>
    </row>
    <row r="1090" spans="1:13">
      <c r="A1090" s="13"/>
      <c r="B1090" s="181">
        <v>2003</v>
      </c>
      <c r="C1090" s="182">
        <v>12</v>
      </c>
      <c r="D1090" s="183">
        <v>22</v>
      </c>
      <c r="E1090" s="184">
        <v>3</v>
      </c>
      <c r="F1090" s="185">
        <v>5.7</v>
      </c>
      <c r="G1090" s="186">
        <v>1</v>
      </c>
      <c r="H1090" s="13"/>
      <c r="I1090" s="13"/>
      <c r="J1090" s="13"/>
      <c r="K1090" s="13"/>
      <c r="M1090" s="13"/>
    </row>
    <row r="1091" spans="1:13">
      <c r="A1091" s="13"/>
      <c r="B1091" s="181">
        <v>2003</v>
      </c>
      <c r="C1091" s="182">
        <v>12</v>
      </c>
      <c r="D1091" s="183">
        <v>23</v>
      </c>
      <c r="E1091" s="184">
        <v>0</v>
      </c>
      <c r="F1091" s="185">
        <v>6.8</v>
      </c>
      <c r="G1091" s="186">
        <v>1</v>
      </c>
      <c r="H1091" s="13"/>
      <c r="I1091" s="13"/>
      <c r="J1091" s="13"/>
      <c r="K1091" s="13"/>
      <c r="M1091" s="13"/>
    </row>
    <row r="1092" spans="1:13">
      <c r="A1092" s="13"/>
      <c r="B1092" s="181">
        <v>2003</v>
      </c>
      <c r="C1092" s="182">
        <v>12</v>
      </c>
      <c r="D1092" s="183">
        <v>24</v>
      </c>
      <c r="E1092" s="184">
        <v>0</v>
      </c>
      <c r="F1092" s="185">
        <v>8.5</v>
      </c>
      <c r="G1092" s="186">
        <v>1</v>
      </c>
      <c r="H1092" s="13"/>
      <c r="I1092" s="13"/>
      <c r="J1092" s="13"/>
      <c r="K1092" s="13"/>
      <c r="M1092" s="13"/>
    </row>
    <row r="1093" spans="1:13">
      <c r="A1093" s="13"/>
      <c r="B1093" s="181">
        <v>2003</v>
      </c>
      <c r="C1093" s="182">
        <v>12</v>
      </c>
      <c r="D1093" s="183">
        <v>25</v>
      </c>
      <c r="E1093" s="184">
        <v>0.2</v>
      </c>
      <c r="F1093" s="185">
        <v>8.6999999999999993</v>
      </c>
      <c r="G1093" s="186">
        <v>1</v>
      </c>
      <c r="H1093" s="13"/>
      <c r="I1093" s="13"/>
      <c r="J1093" s="13"/>
      <c r="K1093" s="13"/>
      <c r="M1093" s="13"/>
    </row>
    <row r="1094" spans="1:13">
      <c r="A1094" s="13"/>
      <c r="B1094" s="181">
        <v>2003</v>
      </c>
      <c r="C1094" s="182">
        <v>12</v>
      </c>
      <c r="D1094" s="183">
        <v>26</v>
      </c>
      <c r="E1094" s="184">
        <v>8</v>
      </c>
      <c r="F1094" s="185">
        <v>4.5999999999999996</v>
      </c>
      <c r="G1094" s="186">
        <v>1</v>
      </c>
      <c r="H1094" s="13"/>
      <c r="I1094" s="13"/>
      <c r="J1094" s="13"/>
      <c r="K1094" s="13"/>
      <c r="M1094" s="13"/>
    </row>
    <row r="1095" spans="1:13">
      <c r="A1095" s="13"/>
      <c r="B1095" s="181">
        <v>2003</v>
      </c>
      <c r="C1095" s="182">
        <v>12</v>
      </c>
      <c r="D1095" s="183">
        <v>27</v>
      </c>
      <c r="E1095" s="184">
        <v>11</v>
      </c>
      <c r="F1095" s="185">
        <v>2.2999999999999998</v>
      </c>
      <c r="G1095" s="186">
        <v>1</v>
      </c>
      <c r="H1095" s="13"/>
      <c r="I1095" s="13"/>
      <c r="J1095" s="13"/>
      <c r="K1095" s="13"/>
      <c r="M1095" s="13"/>
    </row>
    <row r="1096" spans="1:13">
      <c r="A1096" s="13"/>
      <c r="B1096" s="181">
        <v>2003</v>
      </c>
      <c r="C1096" s="182">
        <v>12</v>
      </c>
      <c r="D1096" s="183">
        <v>28</v>
      </c>
      <c r="E1096" s="184">
        <v>0</v>
      </c>
      <c r="F1096" s="185">
        <v>5</v>
      </c>
      <c r="G1096" s="186">
        <v>1</v>
      </c>
      <c r="H1096" s="13"/>
      <c r="I1096" s="13"/>
      <c r="J1096" s="13"/>
      <c r="K1096" s="13"/>
      <c r="M1096" s="13"/>
    </row>
    <row r="1097" spans="1:13">
      <c r="A1097" s="13"/>
      <c r="B1097" s="181">
        <v>2003</v>
      </c>
      <c r="C1097" s="182">
        <v>12</v>
      </c>
      <c r="D1097" s="183">
        <v>29</v>
      </c>
      <c r="E1097" s="184">
        <v>0</v>
      </c>
      <c r="F1097" s="185">
        <v>7.5</v>
      </c>
      <c r="G1097" s="186">
        <v>1</v>
      </c>
      <c r="H1097" s="13"/>
      <c r="I1097" s="13"/>
      <c r="J1097" s="13"/>
      <c r="K1097" s="13"/>
      <c r="M1097" s="13"/>
    </row>
    <row r="1098" spans="1:13">
      <c r="A1098" s="13"/>
      <c r="B1098" s="181">
        <v>2003</v>
      </c>
      <c r="C1098" s="182">
        <v>12</v>
      </c>
      <c r="D1098" s="183">
        <v>30</v>
      </c>
      <c r="E1098" s="184">
        <v>0</v>
      </c>
      <c r="F1098" s="185">
        <v>6.4</v>
      </c>
      <c r="G1098" s="186">
        <v>1</v>
      </c>
      <c r="H1098" s="13"/>
      <c r="I1098" s="13"/>
      <c r="J1098" s="13"/>
      <c r="K1098" s="13"/>
      <c r="M1098" s="13"/>
    </row>
    <row r="1099" spans="1:13">
      <c r="A1099" s="13"/>
      <c r="B1099" s="181">
        <v>2003</v>
      </c>
      <c r="C1099" s="182">
        <v>12</v>
      </c>
      <c r="D1099" s="183">
        <v>31</v>
      </c>
      <c r="E1099" s="184">
        <v>0</v>
      </c>
      <c r="F1099" s="185">
        <v>4.9000000000000004</v>
      </c>
      <c r="G1099" s="186">
        <v>1</v>
      </c>
      <c r="H1099" s="13"/>
      <c r="I1099" s="13"/>
      <c r="J1099" s="13"/>
      <c r="K1099" s="13"/>
      <c r="M1099" s="13"/>
    </row>
    <row r="1100" spans="1:13">
      <c r="A1100" s="13"/>
      <c r="B1100" s="181">
        <v>2004</v>
      </c>
      <c r="C1100" s="182">
        <v>1</v>
      </c>
      <c r="D1100" s="183">
        <v>1</v>
      </c>
      <c r="E1100" s="184">
        <v>0</v>
      </c>
      <c r="F1100" s="185">
        <v>7</v>
      </c>
      <c r="G1100" s="186">
        <v>1</v>
      </c>
      <c r="H1100" s="13"/>
      <c r="I1100" s="13"/>
      <c r="J1100" s="13"/>
      <c r="K1100" s="13"/>
      <c r="M1100" s="13"/>
    </row>
    <row r="1101" spans="1:13">
      <c r="A1101" s="13"/>
      <c r="B1101" s="181">
        <v>2004</v>
      </c>
      <c r="C1101" s="182">
        <v>1</v>
      </c>
      <c r="D1101" s="183">
        <v>2</v>
      </c>
      <c r="E1101" s="184">
        <v>0</v>
      </c>
      <c r="F1101" s="185">
        <v>7.9</v>
      </c>
      <c r="G1101" s="186">
        <v>1</v>
      </c>
      <c r="H1101" s="13"/>
      <c r="I1101" s="13"/>
      <c r="J1101" s="13"/>
      <c r="K1101" s="13"/>
      <c r="M1101" s="13"/>
    </row>
    <row r="1102" spans="1:13">
      <c r="A1102" s="13"/>
      <c r="B1102" s="181">
        <v>2004</v>
      </c>
      <c r="C1102" s="182">
        <v>1</v>
      </c>
      <c r="D1102" s="183">
        <v>3</v>
      </c>
      <c r="E1102" s="184">
        <v>0</v>
      </c>
      <c r="F1102" s="185">
        <v>6.9</v>
      </c>
      <c r="G1102" s="186">
        <v>1</v>
      </c>
      <c r="H1102" s="13"/>
      <c r="I1102" s="13"/>
      <c r="J1102" s="13"/>
      <c r="K1102" s="13"/>
      <c r="M1102" s="13"/>
    </row>
    <row r="1103" spans="1:13">
      <c r="A1103" s="13"/>
      <c r="B1103" s="181">
        <v>2004</v>
      </c>
      <c r="C1103" s="182">
        <v>1</v>
      </c>
      <c r="D1103" s="183">
        <v>4</v>
      </c>
      <c r="E1103" s="184">
        <v>0</v>
      </c>
      <c r="F1103" s="185">
        <v>8.6</v>
      </c>
      <c r="G1103" s="186">
        <v>1</v>
      </c>
      <c r="H1103" s="13"/>
      <c r="I1103" s="13"/>
      <c r="J1103" s="13"/>
      <c r="K1103" s="13"/>
      <c r="M1103" s="13"/>
    </row>
    <row r="1104" spans="1:13">
      <c r="A1104" s="13"/>
      <c r="B1104" s="181">
        <v>2004</v>
      </c>
      <c r="C1104" s="182">
        <v>1</v>
      </c>
      <c r="D1104" s="183">
        <v>5</v>
      </c>
      <c r="E1104" s="184">
        <v>6</v>
      </c>
      <c r="F1104" s="185">
        <v>4.8</v>
      </c>
      <c r="G1104" s="186">
        <v>1</v>
      </c>
      <c r="H1104" s="13"/>
      <c r="I1104" s="13"/>
      <c r="J1104" s="13"/>
      <c r="K1104" s="13"/>
      <c r="M1104" s="13"/>
    </row>
    <row r="1105" spans="1:13">
      <c r="A1105" s="13"/>
      <c r="B1105" s="181">
        <v>2004</v>
      </c>
      <c r="C1105" s="182">
        <v>1</v>
      </c>
      <c r="D1105" s="183">
        <v>6</v>
      </c>
      <c r="E1105" s="184">
        <v>0.6</v>
      </c>
      <c r="F1105" s="185">
        <v>5.7</v>
      </c>
      <c r="G1105" s="186">
        <v>1</v>
      </c>
      <c r="H1105" s="13"/>
      <c r="I1105" s="13"/>
      <c r="J1105" s="13"/>
      <c r="K1105" s="13"/>
      <c r="M1105" s="13"/>
    </row>
    <row r="1106" spans="1:13">
      <c r="A1106" s="13"/>
      <c r="B1106" s="181">
        <v>2004</v>
      </c>
      <c r="C1106" s="182">
        <v>1</v>
      </c>
      <c r="D1106" s="183">
        <v>7</v>
      </c>
      <c r="E1106" s="184">
        <v>0</v>
      </c>
      <c r="F1106" s="185">
        <v>6.7</v>
      </c>
      <c r="G1106" s="186">
        <v>1</v>
      </c>
      <c r="H1106" s="13"/>
      <c r="I1106" s="13"/>
      <c r="J1106" s="13"/>
      <c r="K1106" s="13"/>
      <c r="M1106" s="13"/>
    </row>
    <row r="1107" spans="1:13">
      <c r="A1107" s="13"/>
      <c r="B1107" s="181">
        <v>2004</v>
      </c>
      <c r="C1107" s="182">
        <v>1</v>
      </c>
      <c r="D1107" s="183">
        <v>8</v>
      </c>
      <c r="E1107" s="184">
        <v>0</v>
      </c>
      <c r="F1107" s="185">
        <v>5.9</v>
      </c>
      <c r="G1107" s="186">
        <v>1</v>
      </c>
      <c r="H1107" s="13"/>
      <c r="I1107" s="13"/>
      <c r="J1107" s="13"/>
      <c r="K1107" s="13"/>
      <c r="M1107" s="13"/>
    </row>
    <row r="1108" spans="1:13">
      <c r="A1108" s="13"/>
      <c r="B1108" s="181">
        <v>2004</v>
      </c>
      <c r="C1108" s="182">
        <v>1</v>
      </c>
      <c r="D1108" s="183">
        <v>9</v>
      </c>
      <c r="E1108" s="184">
        <v>0</v>
      </c>
      <c r="F1108" s="185">
        <v>8.5</v>
      </c>
      <c r="G1108" s="186">
        <v>1</v>
      </c>
      <c r="H1108" s="13"/>
      <c r="I1108" s="13"/>
      <c r="J1108" s="13"/>
      <c r="K1108" s="13"/>
      <c r="M1108" s="13"/>
    </row>
    <row r="1109" spans="1:13">
      <c r="A1109" s="13"/>
      <c r="B1109" s="181">
        <v>2004</v>
      </c>
      <c r="C1109" s="182">
        <v>1</v>
      </c>
      <c r="D1109" s="183">
        <v>10</v>
      </c>
      <c r="E1109" s="184">
        <v>0</v>
      </c>
      <c r="F1109" s="185">
        <v>5.2</v>
      </c>
      <c r="G1109" s="186">
        <v>1</v>
      </c>
      <c r="H1109" s="13"/>
      <c r="I1109" s="13"/>
      <c r="J1109" s="13"/>
      <c r="K1109" s="13"/>
      <c r="M1109" s="13"/>
    </row>
    <row r="1110" spans="1:13">
      <c r="A1110" s="13"/>
      <c r="B1110" s="181">
        <v>2004</v>
      </c>
      <c r="C1110" s="182">
        <v>1</v>
      </c>
      <c r="D1110" s="183">
        <v>11</v>
      </c>
      <c r="E1110" s="184">
        <v>0</v>
      </c>
      <c r="F1110" s="185">
        <v>5.4</v>
      </c>
      <c r="G1110" s="186">
        <v>1</v>
      </c>
      <c r="H1110" s="13"/>
      <c r="I1110" s="13"/>
      <c r="J1110" s="13"/>
      <c r="K1110" s="13"/>
      <c r="M1110" s="13"/>
    </row>
    <row r="1111" spans="1:13">
      <c r="A1111" s="13"/>
      <c r="B1111" s="181">
        <v>2004</v>
      </c>
      <c r="C1111" s="182">
        <v>1</v>
      </c>
      <c r="D1111" s="183">
        <v>12</v>
      </c>
      <c r="E1111" s="184">
        <v>0</v>
      </c>
      <c r="F1111" s="185">
        <v>6.3</v>
      </c>
      <c r="G1111" s="186">
        <v>1</v>
      </c>
      <c r="H1111" s="13"/>
      <c r="I1111" s="13"/>
      <c r="J1111" s="13"/>
      <c r="K1111" s="13"/>
      <c r="M1111" s="13"/>
    </row>
    <row r="1112" spans="1:13">
      <c r="A1112" s="13"/>
      <c r="B1112" s="181">
        <v>2004</v>
      </c>
      <c r="C1112" s="182">
        <v>1</v>
      </c>
      <c r="D1112" s="183">
        <v>13</v>
      </c>
      <c r="E1112" s="184">
        <v>0</v>
      </c>
      <c r="F1112" s="185">
        <v>8.3000000000000007</v>
      </c>
      <c r="G1112" s="186">
        <v>1</v>
      </c>
      <c r="H1112" s="13"/>
      <c r="I1112" s="13"/>
      <c r="J1112" s="13"/>
      <c r="K1112" s="13"/>
      <c r="M1112" s="13"/>
    </row>
    <row r="1113" spans="1:13">
      <c r="A1113" s="13"/>
      <c r="B1113" s="181">
        <v>2004</v>
      </c>
      <c r="C1113" s="182">
        <v>1</v>
      </c>
      <c r="D1113" s="183">
        <v>14</v>
      </c>
      <c r="E1113" s="184">
        <v>0</v>
      </c>
      <c r="F1113" s="185">
        <v>6.8</v>
      </c>
      <c r="G1113" s="186">
        <v>1</v>
      </c>
      <c r="H1113" s="13"/>
      <c r="I1113" s="13"/>
      <c r="J1113" s="13"/>
      <c r="K1113" s="13"/>
      <c r="M1113" s="13"/>
    </row>
    <row r="1114" spans="1:13">
      <c r="A1114" s="13"/>
      <c r="B1114" s="181">
        <v>2004</v>
      </c>
      <c r="C1114" s="182">
        <v>1</v>
      </c>
      <c r="D1114" s="183">
        <v>15</v>
      </c>
      <c r="E1114" s="184">
        <v>0</v>
      </c>
      <c r="F1114" s="185">
        <v>6</v>
      </c>
      <c r="G1114" s="186">
        <v>1</v>
      </c>
      <c r="H1114" s="13"/>
      <c r="I1114" s="13"/>
      <c r="J1114" s="13"/>
      <c r="K1114" s="13"/>
      <c r="M1114" s="13"/>
    </row>
    <row r="1115" spans="1:13">
      <c r="A1115" s="13"/>
      <c r="B1115" s="181">
        <v>2004</v>
      </c>
      <c r="C1115" s="182">
        <v>1</v>
      </c>
      <c r="D1115" s="183">
        <v>16</v>
      </c>
      <c r="E1115" s="184">
        <v>0</v>
      </c>
      <c r="F1115" s="185">
        <v>6.9</v>
      </c>
      <c r="G1115" s="186">
        <v>1</v>
      </c>
      <c r="H1115" s="13"/>
      <c r="I1115" s="13"/>
      <c r="J1115" s="13"/>
      <c r="K1115" s="13"/>
      <c r="M1115" s="13"/>
    </row>
    <row r="1116" spans="1:13">
      <c r="A1116" s="13"/>
      <c r="B1116" s="181">
        <v>2004</v>
      </c>
      <c r="C1116" s="182">
        <v>1</v>
      </c>
      <c r="D1116" s="183">
        <v>17</v>
      </c>
      <c r="E1116" s="184">
        <v>0</v>
      </c>
      <c r="F1116" s="185">
        <v>7</v>
      </c>
      <c r="G1116" s="186">
        <v>1</v>
      </c>
      <c r="H1116" s="13"/>
      <c r="I1116" s="13"/>
      <c r="J1116" s="13"/>
      <c r="K1116" s="13"/>
      <c r="M1116" s="13"/>
    </row>
    <row r="1117" spans="1:13">
      <c r="A1117" s="13"/>
      <c r="B1117" s="181">
        <v>2004</v>
      </c>
      <c r="C1117" s="182">
        <v>1</v>
      </c>
      <c r="D1117" s="183">
        <v>18</v>
      </c>
      <c r="E1117" s="184">
        <v>0</v>
      </c>
      <c r="F1117" s="185">
        <v>7.7</v>
      </c>
      <c r="G1117" s="186">
        <v>1</v>
      </c>
      <c r="H1117" s="13"/>
      <c r="I1117" s="13"/>
      <c r="J1117" s="13"/>
      <c r="K1117" s="13"/>
      <c r="M1117" s="13"/>
    </row>
    <row r="1118" spans="1:13">
      <c r="A1118" s="13"/>
      <c r="B1118" s="181">
        <v>2004</v>
      </c>
      <c r="C1118" s="182">
        <v>1</v>
      </c>
      <c r="D1118" s="183">
        <v>19</v>
      </c>
      <c r="E1118" s="184">
        <v>0</v>
      </c>
      <c r="F1118" s="185">
        <v>6.7</v>
      </c>
      <c r="G1118" s="186">
        <v>1</v>
      </c>
      <c r="H1118" s="13"/>
      <c r="I1118" s="13"/>
      <c r="J1118" s="13"/>
      <c r="K1118" s="13"/>
      <c r="M1118" s="13"/>
    </row>
    <row r="1119" spans="1:13">
      <c r="A1119" s="13"/>
      <c r="B1119" s="181">
        <v>2004</v>
      </c>
      <c r="C1119" s="182">
        <v>1</v>
      </c>
      <c r="D1119" s="183">
        <v>20</v>
      </c>
      <c r="E1119" s="184">
        <v>11</v>
      </c>
      <c r="F1119" s="185">
        <v>7.6</v>
      </c>
      <c r="G1119" s="186">
        <v>1</v>
      </c>
      <c r="H1119" s="13"/>
      <c r="I1119" s="13"/>
      <c r="J1119" s="13"/>
      <c r="K1119" s="13"/>
      <c r="M1119" s="13"/>
    </row>
    <row r="1120" spans="1:13">
      <c r="A1120" s="13"/>
      <c r="B1120" s="181">
        <v>2004</v>
      </c>
      <c r="C1120" s="182">
        <v>1</v>
      </c>
      <c r="D1120" s="183">
        <v>21</v>
      </c>
      <c r="E1120" s="184">
        <v>0</v>
      </c>
      <c r="F1120" s="185">
        <v>6.4</v>
      </c>
      <c r="G1120" s="186">
        <v>1</v>
      </c>
      <c r="H1120" s="13"/>
      <c r="I1120" s="13"/>
      <c r="J1120" s="13"/>
      <c r="K1120" s="13"/>
      <c r="M1120" s="13"/>
    </row>
    <row r="1121" spans="1:13">
      <c r="A1121" s="13"/>
      <c r="B1121" s="181">
        <v>2004</v>
      </c>
      <c r="C1121" s="182">
        <v>1</v>
      </c>
      <c r="D1121" s="183">
        <v>22</v>
      </c>
      <c r="E1121" s="184">
        <v>0</v>
      </c>
      <c r="F1121" s="185">
        <v>3.9</v>
      </c>
      <c r="G1121" s="186">
        <v>1</v>
      </c>
      <c r="H1121" s="13"/>
      <c r="I1121" s="13"/>
      <c r="J1121" s="13"/>
      <c r="K1121" s="13"/>
      <c r="M1121" s="13"/>
    </row>
    <row r="1122" spans="1:13">
      <c r="A1122" s="13"/>
      <c r="B1122" s="181">
        <v>2004</v>
      </c>
      <c r="C1122" s="182">
        <v>1</v>
      </c>
      <c r="D1122" s="183">
        <v>23</v>
      </c>
      <c r="E1122" s="184">
        <v>0</v>
      </c>
      <c r="F1122" s="185">
        <v>4.5999999999999996</v>
      </c>
      <c r="G1122" s="186">
        <v>1</v>
      </c>
      <c r="H1122" s="13"/>
      <c r="I1122" s="13"/>
      <c r="J1122" s="13"/>
      <c r="K1122" s="13"/>
      <c r="M1122" s="13"/>
    </row>
    <row r="1123" spans="1:13">
      <c r="A1123" s="13"/>
      <c r="B1123" s="181">
        <v>2004</v>
      </c>
      <c r="C1123" s="182">
        <v>1</v>
      </c>
      <c r="D1123" s="183">
        <v>24</v>
      </c>
      <c r="E1123" s="184">
        <v>0</v>
      </c>
      <c r="F1123" s="185">
        <v>5.7</v>
      </c>
      <c r="G1123" s="186">
        <v>1</v>
      </c>
      <c r="H1123" s="13"/>
      <c r="I1123" s="13"/>
      <c r="J1123" s="13"/>
      <c r="K1123" s="13"/>
      <c r="M1123" s="13"/>
    </row>
    <row r="1124" spans="1:13">
      <c r="A1124" s="13"/>
      <c r="B1124" s="181">
        <v>2004</v>
      </c>
      <c r="C1124" s="182">
        <v>1</v>
      </c>
      <c r="D1124" s="183">
        <v>25</v>
      </c>
      <c r="E1124" s="184">
        <v>0</v>
      </c>
      <c r="F1124" s="185">
        <v>7.7</v>
      </c>
      <c r="G1124" s="186">
        <v>1</v>
      </c>
      <c r="H1124" s="13"/>
      <c r="I1124" s="13"/>
      <c r="J1124" s="13"/>
      <c r="K1124" s="13"/>
      <c r="M1124" s="13"/>
    </row>
    <row r="1125" spans="1:13">
      <c r="A1125" s="13"/>
      <c r="B1125" s="181">
        <v>2004</v>
      </c>
      <c r="C1125" s="182">
        <v>1</v>
      </c>
      <c r="D1125" s="183">
        <v>26</v>
      </c>
      <c r="E1125" s="184">
        <v>0</v>
      </c>
      <c r="F1125" s="185">
        <v>8.4</v>
      </c>
      <c r="G1125" s="186">
        <v>1</v>
      </c>
      <c r="H1125" s="13"/>
      <c r="I1125" s="13"/>
      <c r="J1125" s="13"/>
      <c r="K1125" s="13"/>
      <c r="M1125" s="13"/>
    </row>
    <row r="1126" spans="1:13">
      <c r="A1126" s="13"/>
      <c r="B1126" s="181">
        <v>2004</v>
      </c>
      <c r="C1126" s="182">
        <v>1</v>
      </c>
      <c r="D1126" s="183">
        <v>27</v>
      </c>
      <c r="E1126" s="184">
        <v>0</v>
      </c>
      <c r="F1126" s="185">
        <v>6.8</v>
      </c>
      <c r="G1126" s="186">
        <v>1</v>
      </c>
      <c r="H1126" s="13"/>
      <c r="I1126" s="13"/>
      <c r="J1126" s="13"/>
      <c r="K1126" s="13"/>
      <c r="M1126" s="13"/>
    </row>
    <row r="1127" spans="1:13">
      <c r="A1127" s="13"/>
      <c r="B1127" s="181">
        <v>2004</v>
      </c>
      <c r="C1127" s="182">
        <v>1</v>
      </c>
      <c r="D1127" s="183">
        <v>28</v>
      </c>
      <c r="E1127" s="184">
        <v>4</v>
      </c>
      <c r="F1127" s="185">
        <v>6.4</v>
      </c>
      <c r="G1127" s="186">
        <v>1</v>
      </c>
      <c r="H1127" s="13"/>
      <c r="I1127" s="13"/>
      <c r="J1127" s="13"/>
      <c r="K1127" s="13"/>
      <c r="M1127" s="13"/>
    </row>
    <row r="1128" spans="1:13">
      <c r="A1128" s="13"/>
      <c r="B1128" s="181">
        <v>2004</v>
      </c>
      <c r="C1128" s="182">
        <v>1</v>
      </c>
      <c r="D1128" s="183">
        <v>29</v>
      </c>
      <c r="E1128" s="184">
        <v>0</v>
      </c>
      <c r="F1128" s="185">
        <v>5.9</v>
      </c>
      <c r="G1128" s="186">
        <v>1</v>
      </c>
      <c r="H1128" s="13"/>
      <c r="I1128" s="13"/>
      <c r="J1128" s="13"/>
      <c r="K1128" s="13"/>
      <c r="M1128" s="13"/>
    </row>
    <row r="1129" spans="1:13">
      <c r="A1129" s="13"/>
      <c r="B1129" s="181">
        <v>2004</v>
      </c>
      <c r="C1129" s="182">
        <v>1</v>
      </c>
      <c r="D1129" s="183">
        <v>30</v>
      </c>
      <c r="E1129" s="184">
        <v>5</v>
      </c>
      <c r="F1129" s="185">
        <v>3.8</v>
      </c>
      <c r="G1129" s="186">
        <v>1</v>
      </c>
      <c r="H1129" s="13"/>
      <c r="I1129" s="13"/>
      <c r="J1129" s="13"/>
      <c r="K1129" s="13"/>
      <c r="M1129" s="13"/>
    </row>
    <row r="1130" spans="1:13">
      <c r="A1130" s="13"/>
      <c r="B1130" s="181">
        <v>2004</v>
      </c>
      <c r="C1130" s="182">
        <v>1</v>
      </c>
      <c r="D1130" s="183">
        <v>31</v>
      </c>
      <c r="E1130" s="184">
        <v>15</v>
      </c>
      <c r="F1130" s="185">
        <v>2.1</v>
      </c>
      <c r="G1130" s="186">
        <v>1</v>
      </c>
      <c r="H1130" s="13"/>
      <c r="I1130" s="13"/>
      <c r="J1130" s="13"/>
      <c r="K1130" s="13"/>
      <c r="M1130" s="13"/>
    </row>
    <row r="1131" spans="1:13">
      <c r="A1131" s="13"/>
      <c r="B1131" s="181">
        <v>2004</v>
      </c>
      <c r="C1131" s="182">
        <v>2</v>
      </c>
      <c r="D1131" s="183">
        <v>1</v>
      </c>
      <c r="E1131" s="184">
        <v>4</v>
      </c>
      <c r="F1131" s="185">
        <v>1.8</v>
      </c>
      <c r="G1131" s="186">
        <v>1</v>
      </c>
      <c r="H1131" s="13"/>
      <c r="I1131" s="13"/>
      <c r="J1131" s="13"/>
      <c r="K1131" s="13"/>
      <c r="M1131" s="13"/>
    </row>
    <row r="1132" spans="1:13">
      <c r="A1132" s="13"/>
      <c r="B1132" s="181">
        <v>2004</v>
      </c>
      <c r="C1132" s="182">
        <v>2</v>
      </c>
      <c r="D1132" s="183">
        <v>2</v>
      </c>
      <c r="E1132" s="184">
        <v>29</v>
      </c>
      <c r="F1132" s="185">
        <v>3.8</v>
      </c>
      <c r="G1132" s="186">
        <v>1</v>
      </c>
      <c r="H1132" s="13"/>
      <c r="I1132" s="13"/>
      <c r="J1132" s="13"/>
      <c r="K1132" s="13"/>
      <c r="M1132" s="13"/>
    </row>
    <row r="1133" spans="1:13">
      <c r="A1133" s="13"/>
      <c r="B1133" s="181">
        <v>2004</v>
      </c>
      <c r="C1133" s="182">
        <v>2</v>
      </c>
      <c r="D1133" s="183">
        <v>3</v>
      </c>
      <c r="E1133" s="184">
        <v>0.8</v>
      </c>
      <c r="F1133" s="185">
        <v>4.5</v>
      </c>
      <c r="G1133" s="186">
        <v>1</v>
      </c>
      <c r="H1133" s="13"/>
      <c r="I1133" s="13"/>
      <c r="J1133" s="13"/>
      <c r="K1133" s="13"/>
      <c r="M1133" s="13"/>
    </row>
    <row r="1134" spans="1:13">
      <c r="A1134" s="13"/>
      <c r="B1134" s="181">
        <v>2004</v>
      </c>
      <c r="C1134" s="182">
        <v>2</v>
      </c>
      <c r="D1134" s="183">
        <v>4</v>
      </c>
      <c r="E1134" s="184">
        <v>4</v>
      </c>
      <c r="F1134" s="185">
        <v>2.9</v>
      </c>
      <c r="G1134" s="186">
        <v>1</v>
      </c>
      <c r="H1134" s="13"/>
      <c r="I1134" s="13"/>
      <c r="J1134" s="13"/>
      <c r="K1134" s="13"/>
      <c r="M1134" s="13"/>
    </row>
    <row r="1135" spans="1:13">
      <c r="A1135" s="13"/>
      <c r="B1135" s="181">
        <v>2004</v>
      </c>
      <c r="C1135" s="182">
        <v>2</v>
      </c>
      <c r="D1135" s="183">
        <v>5</v>
      </c>
      <c r="E1135" s="184">
        <v>0</v>
      </c>
      <c r="F1135" s="185">
        <v>4.8</v>
      </c>
      <c r="G1135" s="186">
        <v>1</v>
      </c>
      <c r="H1135" s="13"/>
      <c r="I1135" s="13"/>
      <c r="J1135" s="13"/>
      <c r="K1135" s="13"/>
      <c r="M1135" s="13"/>
    </row>
    <row r="1136" spans="1:13">
      <c r="A1136" s="13"/>
      <c r="B1136" s="181">
        <v>2004</v>
      </c>
      <c r="C1136" s="182">
        <v>2</v>
      </c>
      <c r="D1136" s="183">
        <v>6</v>
      </c>
      <c r="E1136" s="184">
        <v>0</v>
      </c>
      <c r="F1136" s="185">
        <v>5.6</v>
      </c>
      <c r="G1136" s="186">
        <v>1</v>
      </c>
      <c r="H1136" s="13"/>
      <c r="I1136" s="13"/>
      <c r="J1136" s="13"/>
      <c r="K1136" s="13"/>
      <c r="M1136" s="13"/>
    </row>
    <row r="1137" spans="1:13">
      <c r="A1137" s="13"/>
      <c r="B1137" s="181">
        <v>2004</v>
      </c>
      <c r="C1137" s="182">
        <v>2</v>
      </c>
      <c r="D1137" s="183">
        <v>7</v>
      </c>
      <c r="E1137" s="184">
        <v>0</v>
      </c>
      <c r="F1137" s="185">
        <v>5.8</v>
      </c>
      <c r="G1137" s="186">
        <v>1</v>
      </c>
      <c r="H1137" s="13"/>
      <c r="I1137" s="13"/>
      <c r="J1137" s="13"/>
      <c r="K1137" s="13"/>
      <c r="M1137" s="13"/>
    </row>
    <row r="1138" spans="1:13">
      <c r="A1138" s="13"/>
      <c r="B1138" s="181">
        <v>2004</v>
      </c>
      <c r="C1138" s="182">
        <v>2</v>
      </c>
      <c r="D1138" s="183">
        <v>8</v>
      </c>
      <c r="E1138" s="184">
        <v>0</v>
      </c>
      <c r="F1138" s="185">
        <v>6.6</v>
      </c>
      <c r="G1138" s="186">
        <v>1</v>
      </c>
      <c r="H1138" s="13"/>
      <c r="I1138" s="13"/>
      <c r="J1138" s="13"/>
      <c r="K1138" s="13"/>
      <c r="M1138" s="13"/>
    </row>
    <row r="1139" spans="1:13">
      <c r="A1139" s="13"/>
      <c r="B1139" s="181">
        <v>2004</v>
      </c>
      <c r="C1139" s="182">
        <v>2</v>
      </c>
      <c r="D1139" s="183">
        <v>9</v>
      </c>
      <c r="E1139" s="184">
        <v>0</v>
      </c>
      <c r="F1139" s="185">
        <v>6.8</v>
      </c>
      <c r="G1139" s="186">
        <v>1</v>
      </c>
      <c r="H1139" s="13"/>
      <c r="I1139" s="13"/>
      <c r="J1139" s="13"/>
      <c r="K1139" s="13"/>
      <c r="M1139" s="13"/>
    </row>
    <row r="1140" spans="1:13">
      <c r="A1140" s="13"/>
      <c r="B1140" s="181">
        <v>2004</v>
      </c>
      <c r="C1140" s="182">
        <v>2</v>
      </c>
      <c r="D1140" s="183">
        <v>10</v>
      </c>
      <c r="E1140" s="184">
        <v>14</v>
      </c>
      <c r="F1140" s="185">
        <v>5.4</v>
      </c>
      <c r="G1140" s="186">
        <v>1</v>
      </c>
      <c r="H1140" s="13"/>
      <c r="I1140" s="13"/>
      <c r="J1140" s="13"/>
      <c r="K1140" s="13"/>
      <c r="M1140" s="13"/>
    </row>
    <row r="1141" spans="1:13">
      <c r="A1141" s="13"/>
      <c r="B1141" s="181">
        <v>2004</v>
      </c>
      <c r="C1141" s="182">
        <v>2</v>
      </c>
      <c r="D1141" s="183">
        <v>11</v>
      </c>
      <c r="E1141" s="184">
        <v>0</v>
      </c>
      <c r="F1141" s="185">
        <v>5.9</v>
      </c>
      <c r="G1141" s="186">
        <v>1</v>
      </c>
      <c r="H1141" s="13"/>
      <c r="I1141" s="13"/>
      <c r="J1141" s="13"/>
      <c r="K1141" s="13"/>
      <c r="M1141" s="13"/>
    </row>
    <row r="1142" spans="1:13">
      <c r="A1142" s="13"/>
      <c r="B1142" s="181">
        <v>2004</v>
      </c>
      <c r="C1142" s="182">
        <v>2</v>
      </c>
      <c r="D1142" s="183">
        <v>12</v>
      </c>
      <c r="E1142" s="184">
        <v>2</v>
      </c>
      <c r="F1142" s="185">
        <v>4.5999999999999996</v>
      </c>
      <c r="G1142" s="186">
        <v>1</v>
      </c>
      <c r="H1142" s="13"/>
      <c r="I1142" s="13"/>
      <c r="J1142" s="13"/>
      <c r="K1142" s="13"/>
      <c r="M1142" s="13"/>
    </row>
    <row r="1143" spans="1:13">
      <c r="A1143" s="13"/>
      <c r="B1143" s="181">
        <v>2004</v>
      </c>
      <c r="C1143" s="182">
        <v>2</v>
      </c>
      <c r="D1143" s="183">
        <v>13</v>
      </c>
      <c r="E1143" s="184">
        <v>0</v>
      </c>
      <c r="F1143" s="185">
        <v>4.9000000000000004</v>
      </c>
      <c r="G1143" s="186">
        <v>1</v>
      </c>
      <c r="H1143" s="13"/>
      <c r="I1143" s="13"/>
      <c r="J1143" s="13"/>
      <c r="K1143" s="13"/>
      <c r="M1143" s="13"/>
    </row>
    <row r="1144" spans="1:13">
      <c r="A1144" s="13"/>
      <c r="B1144" s="181">
        <v>2004</v>
      </c>
      <c r="C1144" s="182">
        <v>2</v>
      </c>
      <c r="D1144" s="183">
        <v>14</v>
      </c>
      <c r="E1144" s="184">
        <v>0</v>
      </c>
      <c r="F1144" s="185">
        <v>5.2</v>
      </c>
      <c r="G1144" s="186">
        <v>1</v>
      </c>
      <c r="H1144" s="13"/>
      <c r="I1144" s="13"/>
      <c r="J1144" s="13"/>
      <c r="K1144" s="13"/>
      <c r="M1144" s="13"/>
    </row>
    <row r="1145" spans="1:13">
      <c r="A1145" s="13"/>
      <c r="B1145" s="181">
        <v>2004</v>
      </c>
      <c r="C1145" s="182">
        <v>2</v>
      </c>
      <c r="D1145" s="183">
        <v>15</v>
      </c>
      <c r="E1145" s="184">
        <v>0</v>
      </c>
      <c r="F1145" s="185">
        <v>4.9000000000000004</v>
      </c>
      <c r="G1145" s="186">
        <v>1</v>
      </c>
      <c r="H1145" s="13"/>
      <c r="I1145" s="13"/>
      <c r="J1145" s="13"/>
      <c r="K1145" s="13"/>
      <c r="M1145" s="13"/>
    </row>
    <row r="1146" spans="1:13">
      <c r="A1146" s="13"/>
      <c r="B1146" s="181">
        <v>2004</v>
      </c>
      <c r="C1146" s="182">
        <v>2</v>
      </c>
      <c r="D1146" s="183">
        <v>16</v>
      </c>
      <c r="E1146" s="184">
        <v>25</v>
      </c>
      <c r="F1146" s="185">
        <v>3.2</v>
      </c>
      <c r="G1146" s="186">
        <v>1</v>
      </c>
      <c r="H1146" s="13"/>
      <c r="I1146" s="13"/>
      <c r="J1146" s="13"/>
      <c r="K1146" s="13"/>
      <c r="M1146" s="13"/>
    </row>
    <row r="1147" spans="1:13">
      <c r="A1147" s="13"/>
      <c r="B1147" s="181">
        <v>2004</v>
      </c>
      <c r="C1147" s="182">
        <v>2</v>
      </c>
      <c r="D1147" s="183">
        <v>17</v>
      </c>
      <c r="E1147" s="184">
        <v>0</v>
      </c>
      <c r="F1147" s="185">
        <v>4.2</v>
      </c>
      <c r="G1147" s="186">
        <v>1</v>
      </c>
      <c r="H1147" s="13"/>
      <c r="I1147" s="13"/>
      <c r="J1147" s="13"/>
      <c r="K1147" s="13"/>
      <c r="M1147" s="13"/>
    </row>
    <row r="1148" spans="1:13">
      <c r="A1148" s="13"/>
      <c r="B1148" s="181">
        <v>2004</v>
      </c>
      <c r="C1148" s="182">
        <v>2</v>
      </c>
      <c r="D1148" s="183">
        <v>18</v>
      </c>
      <c r="E1148" s="184">
        <v>2</v>
      </c>
      <c r="F1148" s="185">
        <v>4.5</v>
      </c>
      <c r="G1148" s="186">
        <v>1</v>
      </c>
      <c r="H1148" s="13"/>
      <c r="I1148" s="13"/>
      <c r="J1148" s="13"/>
      <c r="K1148" s="13"/>
      <c r="M1148" s="13"/>
    </row>
    <row r="1149" spans="1:13">
      <c r="A1149" s="13"/>
      <c r="B1149" s="181">
        <v>2004</v>
      </c>
      <c r="C1149" s="182">
        <v>2</v>
      </c>
      <c r="D1149" s="183">
        <v>19</v>
      </c>
      <c r="E1149" s="184">
        <v>0</v>
      </c>
      <c r="F1149" s="185">
        <v>4.0999999999999996</v>
      </c>
      <c r="G1149" s="186">
        <v>1</v>
      </c>
      <c r="H1149" s="13"/>
      <c r="I1149" s="13"/>
      <c r="J1149" s="13"/>
      <c r="K1149" s="13"/>
      <c r="M1149" s="13"/>
    </row>
    <row r="1150" spans="1:13">
      <c r="A1150" s="13"/>
      <c r="B1150" s="181">
        <v>2004</v>
      </c>
      <c r="C1150" s="182">
        <v>2</v>
      </c>
      <c r="D1150" s="183">
        <v>20</v>
      </c>
      <c r="E1150" s="184">
        <v>0</v>
      </c>
      <c r="F1150" s="185">
        <v>4.7</v>
      </c>
      <c r="G1150" s="186">
        <v>1</v>
      </c>
      <c r="H1150" s="13"/>
      <c r="I1150" s="13"/>
      <c r="J1150" s="13"/>
      <c r="K1150" s="13"/>
      <c r="M1150" s="13"/>
    </row>
    <row r="1151" spans="1:13">
      <c r="A1151" s="13"/>
      <c r="B1151" s="181">
        <v>2004</v>
      </c>
      <c r="C1151" s="182">
        <v>2</v>
      </c>
      <c r="D1151" s="183">
        <v>21</v>
      </c>
      <c r="E1151" s="184">
        <v>0</v>
      </c>
      <c r="F1151" s="185">
        <v>4.3</v>
      </c>
      <c r="G1151" s="186">
        <v>1</v>
      </c>
      <c r="H1151" s="13"/>
      <c r="I1151" s="13"/>
      <c r="J1151" s="13"/>
      <c r="K1151" s="13"/>
      <c r="M1151" s="13"/>
    </row>
    <row r="1152" spans="1:13">
      <c r="A1152" s="13"/>
      <c r="B1152" s="181">
        <v>2004</v>
      </c>
      <c r="C1152" s="182">
        <v>2</v>
      </c>
      <c r="D1152" s="183">
        <v>22</v>
      </c>
      <c r="E1152" s="184">
        <v>0</v>
      </c>
      <c r="F1152" s="185">
        <v>4.0999999999999996</v>
      </c>
      <c r="G1152" s="186">
        <v>1</v>
      </c>
      <c r="H1152" s="13"/>
      <c r="I1152" s="13"/>
      <c r="J1152" s="13"/>
      <c r="K1152" s="13"/>
      <c r="M1152" s="13"/>
    </row>
    <row r="1153" spans="1:13">
      <c r="A1153" s="13"/>
      <c r="B1153" s="181">
        <v>2004</v>
      </c>
      <c r="C1153" s="182">
        <v>2</v>
      </c>
      <c r="D1153" s="183">
        <v>23</v>
      </c>
      <c r="E1153" s="184">
        <v>0</v>
      </c>
      <c r="F1153" s="185">
        <v>4.9000000000000004</v>
      </c>
      <c r="G1153" s="186">
        <v>1</v>
      </c>
      <c r="H1153" s="13"/>
      <c r="I1153" s="13"/>
      <c r="J1153" s="13"/>
      <c r="K1153" s="13"/>
      <c r="M1153" s="13"/>
    </row>
    <row r="1154" spans="1:13">
      <c r="A1154" s="13"/>
      <c r="B1154" s="181">
        <v>2004</v>
      </c>
      <c r="C1154" s="182">
        <v>2</v>
      </c>
      <c r="D1154" s="183">
        <v>24</v>
      </c>
      <c r="E1154" s="184">
        <v>0</v>
      </c>
      <c r="F1154" s="185">
        <v>5.8</v>
      </c>
      <c r="G1154" s="186">
        <v>1</v>
      </c>
      <c r="H1154" s="13"/>
      <c r="I1154" s="13"/>
      <c r="J1154" s="13"/>
      <c r="K1154" s="13"/>
      <c r="M1154" s="13"/>
    </row>
    <row r="1155" spans="1:13">
      <c r="A1155" s="13"/>
      <c r="B1155" s="181">
        <v>2004</v>
      </c>
      <c r="C1155" s="182">
        <v>2</v>
      </c>
      <c r="D1155" s="183">
        <v>25</v>
      </c>
      <c r="E1155" s="184">
        <v>0</v>
      </c>
      <c r="F1155" s="185">
        <v>6.4</v>
      </c>
      <c r="G1155" s="186">
        <v>1</v>
      </c>
      <c r="H1155" s="13"/>
      <c r="I1155" s="13"/>
      <c r="J1155" s="13"/>
      <c r="K1155" s="13"/>
      <c r="M1155" s="13"/>
    </row>
    <row r="1156" spans="1:13">
      <c r="A1156" s="13"/>
      <c r="B1156" s="181">
        <v>2004</v>
      </c>
      <c r="C1156" s="182">
        <v>2</v>
      </c>
      <c r="D1156" s="183">
        <v>26</v>
      </c>
      <c r="E1156" s="184">
        <v>0</v>
      </c>
      <c r="F1156" s="185">
        <v>6.7</v>
      </c>
      <c r="G1156" s="186">
        <v>1</v>
      </c>
      <c r="H1156" s="13"/>
      <c r="I1156" s="13"/>
      <c r="J1156" s="13"/>
      <c r="K1156" s="13"/>
      <c r="M1156" s="13"/>
    </row>
    <row r="1157" spans="1:13">
      <c r="A1157" s="13"/>
      <c r="B1157" s="181">
        <v>2004</v>
      </c>
      <c r="C1157" s="182">
        <v>2</v>
      </c>
      <c r="D1157" s="183">
        <v>27</v>
      </c>
      <c r="E1157" s="184">
        <v>0</v>
      </c>
      <c r="F1157" s="185">
        <v>4.8</v>
      </c>
      <c r="G1157" s="186">
        <v>1</v>
      </c>
      <c r="H1157" s="13"/>
      <c r="I1157" s="13"/>
      <c r="J1157" s="13"/>
      <c r="K1157" s="13"/>
      <c r="M1157" s="13"/>
    </row>
    <row r="1158" spans="1:13">
      <c r="A1158" s="13"/>
      <c r="B1158" s="181">
        <v>2004</v>
      </c>
      <c r="C1158" s="182">
        <v>2</v>
      </c>
      <c r="D1158" s="183">
        <v>28</v>
      </c>
      <c r="E1158" s="184">
        <v>0</v>
      </c>
      <c r="F1158" s="185">
        <v>3.8</v>
      </c>
      <c r="G1158" s="186">
        <v>1</v>
      </c>
      <c r="H1158" s="13"/>
      <c r="I1158" s="13"/>
      <c r="J1158" s="13"/>
      <c r="K1158" s="13"/>
      <c r="M1158" s="13"/>
    </row>
    <row r="1159" spans="1:13">
      <c r="A1159" s="13"/>
      <c r="B1159" s="181">
        <v>2004</v>
      </c>
      <c r="C1159" s="182">
        <v>2</v>
      </c>
      <c r="D1159" s="183">
        <v>29</v>
      </c>
      <c r="E1159" s="184">
        <v>0</v>
      </c>
      <c r="F1159" s="185">
        <v>5.2</v>
      </c>
      <c r="G1159" s="186">
        <v>1</v>
      </c>
      <c r="H1159" s="13"/>
      <c r="I1159" s="13"/>
      <c r="J1159" s="13"/>
      <c r="K1159" s="13"/>
      <c r="M1159" s="13"/>
    </row>
    <row r="1160" spans="1:13">
      <c r="A1160" s="13"/>
      <c r="B1160" s="181">
        <v>2004</v>
      </c>
      <c r="C1160" s="182">
        <v>3</v>
      </c>
      <c r="D1160" s="183">
        <v>1</v>
      </c>
      <c r="E1160" s="184">
        <v>14</v>
      </c>
      <c r="F1160" s="185">
        <v>6.3</v>
      </c>
      <c r="G1160" s="186">
        <v>1</v>
      </c>
      <c r="H1160" s="13"/>
      <c r="I1160" s="13"/>
      <c r="J1160" s="13"/>
      <c r="K1160" s="13"/>
      <c r="M1160" s="13"/>
    </row>
    <row r="1161" spans="1:13">
      <c r="A1161" s="13"/>
      <c r="B1161" s="181">
        <v>2004</v>
      </c>
      <c r="C1161" s="182">
        <v>3</v>
      </c>
      <c r="D1161" s="183">
        <v>2</v>
      </c>
      <c r="E1161" s="184">
        <v>0</v>
      </c>
      <c r="F1161" s="185">
        <v>5.2</v>
      </c>
      <c r="G1161" s="186">
        <v>1</v>
      </c>
      <c r="H1161" s="13"/>
      <c r="I1161" s="13"/>
      <c r="J1161" s="13"/>
      <c r="K1161" s="13"/>
      <c r="M1161" s="13"/>
    </row>
    <row r="1162" spans="1:13">
      <c r="A1162" s="13"/>
      <c r="B1162" s="181">
        <v>2004</v>
      </c>
      <c r="C1162" s="182">
        <v>3</v>
      </c>
      <c r="D1162" s="183">
        <v>3</v>
      </c>
      <c r="E1162" s="184">
        <v>0</v>
      </c>
      <c r="F1162" s="185">
        <v>4.9000000000000004</v>
      </c>
      <c r="G1162" s="186">
        <v>1</v>
      </c>
      <c r="H1162" s="13"/>
      <c r="I1162" s="13"/>
      <c r="J1162" s="13"/>
      <c r="K1162" s="13"/>
      <c r="M1162" s="13"/>
    </row>
    <row r="1163" spans="1:13">
      <c r="A1163" s="13"/>
      <c r="B1163" s="181">
        <v>2004</v>
      </c>
      <c r="C1163" s="182">
        <v>3</v>
      </c>
      <c r="D1163" s="183">
        <v>4</v>
      </c>
      <c r="E1163" s="184">
        <v>0</v>
      </c>
      <c r="F1163" s="185">
        <v>6.1</v>
      </c>
      <c r="G1163" s="186">
        <v>1</v>
      </c>
      <c r="H1163" s="13"/>
      <c r="I1163" s="13"/>
      <c r="J1163" s="13"/>
      <c r="K1163" s="13"/>
      <c r="M1163" s="13"/>
    </row>
    <row r="1164" spans="1:13">
      <c r="A1164" s="13"/>
      <c r="B1164" s="181">
        <v>2004</v>
      </c>
      <c r="C1164" s="182">
        <v>3</v>
      </c>
      <c r="D1164" s="183">
        <v>5</v>
      </c>
      <c r="E1164" s="184">
        <v>3</v>
      </c>
      <c r="F1164" s="185">
        <v>7.3</v>
      </c>
      <c r="G1164" s="186">
        <v>1</v>
      </c>
      <c r="H1164" s="13"/>
      <c r="I1164" s="13"/>
      <c r="J1164" s="13"/>
      <c r="K1164" s="13"/>
      <c r="M1164" s="13"/>
    </row>
    <row r="1165" spans="1:13">
      <c r="A1165" s="13"/>
      <c r="B1165" s="181">
        <v>2004</v>
      </c>
      <c r="C1165" s="182">
        <v>3</v>
      </c>
      <c r="D1165" s="183">
        <v>6</v>
      </c>
      <c r="E1165" s="184">
        <v>0</v>
      </c>
      <c r="F1165" s="185">
        <v>2.9</v>
      </c>
      <c r="G1165" s="186">
        <v>1</v>
      </c>
      <c r="H1165" s="13"/>
      <c r="I1165" s="13"/>
      <c r="J1165" s="13"/>
      <c r="K1165" s="13"/>
      <c r="M1165" s="13"/>
    </row>
    <row r="1166" spans="1:13">
      <c r="A1166" s="13"/>
      <c r="B1166" s="181">
        <v>2004</v>
      </c>
      <c r="C1166" s="182">
        <v>3</v>
      </c>
      <c r="D1166" s="183">
        <v>7</v>
      </c>
      <c r="E1166" s="184">
        <v>0</v>
      </c>
      <c r="F1166" s="185">
        <v>4</v>
      </c>
      <c r="G1166" s="186">
        <v>1</v>
      </c>
      <c r="H1166" s="13"/>
      <c r="I1166" s="13"/>
      <c r="J1166" s="13"/>
      <c r="K1166" s="13"/>
      <c r="M1166" s="13"/>
    </row>
    <row r="1167" spans="1:13">
      <c r="A1167" s="13"/>
      <c r="B1167" s="181">
        <v>2004</v>
      </c>
      <c r="C1167" s="182">
        <v>3</v>
      </c>
      <c r="D1167" s="183">
        <v>8</v>
      </c>
      <c r="E1167" s="184">
        <v>0</v>
      </c>
      <c r="F1167" s="185">
        <v>4.0999999999999996</v>
      </c>
      <c r="G1167" s="186">
        <v>1</v>
      </c>
      <c r="H1167" s="13"/>
      <c r="I1167" s="13"/>
      <c r="J1167" s="13"/>
      <c r="K1167" s="13"/>
      <c r="M1167" s="13"/>
    </row>
    <row r="1168" spans="1:13">
      <c r="A1168" s="13"/>
      <c r="B1168" s="181">
        <v>2004</v>
      </c>
      <c r="C1168" s="182">
        <v>3</v>
      </c>
      <c r="D1168" s="183">
        <v>9</v>
      </c>
      <c r="E1168" s="184">
        <v>0</v>
      </c>
      <c r="F1168" s="185">
        <v>6.3</v>
      </c>
      <c r="G1168" s="186">
        <v>1</v>
      </c>
      <c r="H1168" s="13"/>
      <c r="I1168" s="13"/>
      <c r="J1168" s="13"/>
      <c r="K1168" s="13"/>
      <c r="M1168" s="13"/>
    </row>
    <row r="1169" spans="1:13">
      <c r="A1169" s="13"/>
      <c r="B1169" s="181">
        <v>2004</v>
      </c>
      <c r="C1169" s="182">
        <v>3</v>
      </c>
      <c r="D1169" s="183">
        <v>10</v>
      </c>
      <c r="E1169" s="184">
        <v>0</v>
      </c>
      <c r="F1169" s="185">
        <v>4.5999999999999996</v>
      </c>
      <c r="G1169" s="186">
        <v>1</v>
      </c>
      <c r="H1169" s="13"/>
      <c r="I1169" s="13"/>
      <c r="J1169" s="13"/>
      <c r="K1169" s="13"/>
      <c r="M1169" s="13"/>
    </row>
    <row r="1170" spans="1:13">
      <c r="A1170" s="13"/>
      <c r="B1170" s="181">
        <v>2004</v>
      </c>
      <c r="C1170" s="182">
        <v>3</v>
      </c>
      <c r="D1170" s="183">
        <v>11</v>
      </c>
      <c r="E1170" s="184">
        <v>0</v>
      </c>
      <c r="F1170" s="185">
        <v>3.2</v>
      </c>
      <c r="G1170" s="186">
        <v>1</v>
      </c>
      <c r="H1170" s="13"/>
      <c r="I1170" s="13"/>
      <c r="J1170" s="13"/>
      <c r="K1170" s="13"/>
      <c r="M1170" s="13"/>
    </row>
    <row r="1171" spans="1:13">
      <c r="A1171" s="13"/>
      <c r="B1171" s="181">
        <v>2004</v>
      </c>
      <c r="C1171" s="182">
        <v>3</v>
      </c>
      <c r="D1171" s="183">
        <v>12</v>
      </c>
      <c r="E1171" s="184">
        <v>0</v>
      </c>
      <c r="F1171" s="185">
        <v>3.4</v>
      </c>
      <c r="G1171" s="186">
        <v>1</v>
      </c>
      <c r="H1171" s="13"/>
      <c r="I1171" s="13"/>
      <c r="J1171" s="13"/>
      <c r="K1171" s="13"/>
      <c r="M1171" s="13"/>
    </row>
    <row r="1172" spans="1:13">
      <c r="A1172" s="13"/>
      <c r="B1172" s="181">
        <v>2004</v>
      </c>
      <c r="C1172" s="182">
        <v>3</v>
      </c>
      <c r="D1172" s="183">
        <v>13</v>
      </c>
      <c r="E1172" s="184">
        <v>0</v>
      </c>
      <c r="F1172" s="185">
        <v>5.3</v>
      </c>
      <c r="G1172" s="186">
        <v>1</v>
      </c>
      <c r="H1172" s="13"/>
      <c r="I1172" s="13"/>
      <c r="J1172" s="13"/>
      <c r="K1172" s="13"/>
      <c r="M1172" s="13"/>
    </row>
    <row r="1173" spans="1:13">
      <c r="A1173" s="13"/>
      <c r="B1173" s="181">
        <v>2004</v>
      </c>
      <c r="C1173" s="182">
        <v>3</v>
      </c>
      <c r="D1173" s="183">
        <v>14</v>
      </c>
      <c r="E1173" s="184">
        <v>0</v>
      </c>
      <c r="F1173" s="185">
        <v>5.0999999999999996</v>
      </c>
      <c r="G1173" s="186">
        <v>1</v>
      </c>
      <c r="H1173" s="13"/>
      <c r="I1173" s="13"/>
      <c r="J1173" s="13"/>
      <c r="K1173" s="13"/>
      <c r="M1173" s="13"/>
    </row>
    <row r="1174" spans="1:13">
      <c r="A1174" s="13"/>
      <c r="B1174" s="181">
        <v>2004</v>
      </c>
      <c r="C1174" s="182">
        <v>3</v>
      </c>
      <c r="D1174" s="183">
        <v>15</v>
      </c>
      <c r="E1174" s="184">
        <v>0</v>
      </c>
      <c r="F1174" s="185">
        <v>4.3</v>
      </c>
      <c r="G1174" s="186">
        <v>1</v>
      </c>
      <c r="H1174" s="13"/>
      <c r="I1174" s="13"/>
      <c r="J1174" s="13"/>
      <c r="K1174" s="13"/>
      <c r="M1174" s="13"/>
    </row>
    <row r="1175" spans="1:13">
      <c r="A1175" s="13"/>
      <c r="B1175" s="181">
        <v>2004</v>
      </c>
      <c r="C1175" s="182">
        <v>3</v>
      </c>
      <c r="D1175" s="183">
        <v>16</v>
      </c>
      <c r="E1175" s="184">
        <v>6</v>
      </c>
      <c r="F1175" s="185">
        <v>5.4</v>
      </c>
      <c r="G1175" s="186">
        <v>1</v>
      </c>
      <c r="H1175" s="13"/>
      <c r="I1175" s="13"/>
      <c r="J1175" s="13"/>
      <c r="K1175" s="13"/>
      <c r="M1175" s="13"/>
    </row>
    <row r="1176" spans="1:13">
      <c r="A1176" s="13"/>
      <c r="B1176" s="181">
        <v>2004</v>
      </c>
      <c r="C1176" s="182">
        <v>3</v>
      </c>
      <c r="D1176" s="183">
        <v>17</v>
      </c>
      <c r="E1176" s="184">
        <v>3</v>
      </c>
      <c r="F1176" s="185">
        <v>2.2999999999999998</v>
      </c>
      <c r="G1176" s="186">
        <v>1</v>
      </c>
      <c r="H1176" s="13"/>
      <c r="I1176" s="13"/>
      <c r="J1176" s="13"/>
      <c r="K1176" s="13"/>
      <c r="M1176" s="13"/>
    </row>
    <row r="1177" spans="1:13">
      <c r="A1177" s="13"/>
      <c r="B1177" s="181">
        <v>2004</v>
      </c>
      <c r="C1177" s="182">
        <v>3</v>
      </c>
      <c r="D1177" s="183">
        <v>18</v>
      </c>
      <c r="E1177" s="184">
        <v>0</v>
      </c>
      <c r="F1177" s="185">
        <v>3.8</v>
      </c>
      <c r="G1177" s="186">
        <v>1</v>
      </c>
      <c r="H1177" s="13"/>
      <c r="I1177" s="13"/>
      <c r="J1177" s="13"/>
      <c r="K1177" s="13"/>
      <c r="M1177" s="13"/>
    </row>
    <row r="1178" spans="1:13">
      <c r="A1178" s="13"/>
      <c r="B1178" s="181">
        <v>2004</v>
      </c>
      <c r="C1178" s="182">
        <v>3</v>
      </c>
      <c r="D1178" s="183">
        <v>19</v>
      </c>
      <c r="E1178" s="184">
        <v>3</v>
      </c>
      <c r="F1178" s="185">
        <v>3.1</v>
      </c>
      <c r="G1178" s="186">
        <v>1</v>
      </c>
      <c r="H1178" s="13"/>
      <c r="I1178" s="13"/>
      <c r="J1178" s="13"/>
      <c r="K1178" s="13"/>
      <c r="M1178" s="13"/>
    </row>
    <row r="1179" spans="1:13">
      <c r="A1179" s="13"/>
      <c r="B1179" s="181">
        <v>2004</v>
      </c>
      <c r="C1179" s="182">
        <v>3</v>
      </c>
      <c r="D1179" s="183">
        <v>20</v>
      </c>
      <c r="E1179" s="184">
        <v>0</v>
      </c>
      <c r="F1179" s="185">
        <v>3.6</v>
      </c>
      <c r="G1179" s="186">
        <v>1</v>
      </c>
      <c r="H1179" s="13"/>
      <c r="I1179" s="13"/>
      <c r="J1179" s="13"/>
      <c r="K1179" s="13"/>
      <c r="M1179" s="13"/>
    </row>
    <row r="1180" spans="1:13">
      <c r="A1180" s="13"/>
      <c r="B1180" s="181">
        <v>2004</v>
      </c>
      <c r="C1180" s="182">
        <v>3</v>
      </c>
      <c r="D1180" s="183">
        <v>21</v>
      </c>
      <c r="E1180" s="184">
        <v>0</v>
      </c>
      <c r="F1180" s="185">
        <v>4.0999999999999996</v>
      </c>
      <c r="G1180" s="186">
        <v>1</v>
      </c>
      <c r="H1180" s="13"/>
      <c r="I1180" s="13"/>
      <c r="J1180" s="13"/>
      <c r="K1180" s="13"/>
      <c r="M1180" s="13"/>
    </row>
    <row r="1181" spans="1:13">
      <c r="A1181" s="13"/>
      <c r="B1181" s="181">
        <v>2004</v>
      </c>
      <c r="C1181" s="182">
        <v>3</v>
      </c>
      <c r="D1181" s="183">
        <v>22</v>
      </c>
      <c r="E1181" s="184">
        <v>0</v>
      </c>
      <c r="F1181" s="185">
        <v>5.9</v>
      </c>
      <c r="G1181" s="186">
        <v>1</v>
      </c>
      <c r="H1181" s="13"/>
      <c r="I1181" s="13"/>
      <c r="J1181" s="13"/>
      <c r="K1181" s="13"/>
      <c r="M1181" s="13"/>
    </row>
    <row r="1182" spans="1:13">
      <c r="A1182" s="13"/>
      <c r="B1182" s="181">
        <v>2004</v>
      </c>
      <c r="C1182" s="182">
        <v>3</v>
      </c>
      <c r="D1182" s="183">
        <v>23</v>
      </c>
      <c r="E1182" s="184">
        <v>0</v>
      </c>
      <c r="F1182" s="185">
        <v>6.6</v>
      </c>
      <c r="G1182" s="186">
        <v>1</v>
      </c>
      <c r="H1182" s="13"/>
      <c r="I1182" s="13"/>
      <c r="J1182" s="13"/>
      <c r="K1182" s="13"/>
      <c r="M1182" s="13"/>
    </row>
    <row r="1183" spans="1:13">
      <c r="A1183" s="13"/>
      <c r="B1183" s="181">
        <v>2004</v>
      </c>
      <c r="C1183" s="182">
        <v>3</v>
      </c>
      <c r="D1183" s="183">
        <v>24</v>
      </c>
      <c r="E1183" s="184">
        <v>0</v>
      </c>
      <c r="F1183" s="185">
        <v>6.1</v>
      </c>
      <c r="G1183" s="186">
        <v>1</v>
      </c>
      <c r="H1183" s="13"/>
      <c r="I1183" s="13"/>
      <c r="J1183" s="13"/>
      <c r="K1183" s="13"/>
      <c r="M1183" s="13"/>
    </row>
    <row r="1184" spans="1:13">
      <c r="A1184" s="13"/>
      <c r="B1184" s="181">
        <v>2004</v>
      </c>
      <c r="C1184" s="182">
        <v>3</v>
      </c>
      <c r="D1184" s="183">
        <v>25</v>
      </c>
      <c r="E1184" s="184">
        <v>0</v>
      </c>
      <c r="F1184" s="185">
        <v>5.0999999999999996</v>
      </c>
      <c r="G1184" s="186">
        <v>1</v>
      </c>
      <c r="H1184" s="13"/>
      <c r="I1184" s="13"/>
      <c r="J1184" s="13"/>
      <c r="K1184" s="13"/>
      <c r="M1184" s="13"/>
    </row>
    <row r="1185" spans="1:13">
      <c r="A1185" s="13"/>
      <c r="B1185" s="181">
        <v>2004</v>
      </c>
      <c r="C1185" s="182">
        <v>3</v>
      </c>
      <c r="D1185" s="183">
        <v>26</v>
      </c>
      <c r="E1185" s="184">
        <v>0</v>
      </c>
      <c r="F1185" s="185">
        <v>4</v>
      </c>
      <c r="G1185" s="186">
        <v>1</v>
      </c>
      <c r="H1185" s="13"/>
      <c r="I1185" s="13"/>
      <c r="J1185" s="13"/>
      <c r="K1185" s="13"/>
      <c r="M1185" s="13"/>
    </row>
    <row r="1186" spans="1:13">
      <c r="A1186" s="13"/>
      <c r="B1186" s="181">
        <v>2004</v>
      </c>
      <c r="C1186" s="182">
        <v>3</v>
      </c>
      <c r="D1186" s="183">
        <v>27</v>
      </c>
      <c r="E1186" s="184">
        <v>0</v>
      </c>
      <c r="F1186" s="185">
        <v>5.3</v>
      </c>
      <c r="G1186" s="186">
        <v>1</v>
      </c>
      <c r="H1186" s="13"/>
      <c r="I1186" s="13"/>
      <c r="J1186" s="13"/>
      <c r="K1186" s="13"/>
      <c r="M1186" s="13"/>
    </row>
    <row r="1187" spans="1:13">
      <c r="A1187" s="13"/>
      <c r="B1187" s="181">
        <v>2004</v>
      </c>
      <c r="C1187" s="182">
        <v>3</v>
      </c>
      <c r="D1187" s="183">
        <v>28</v>
      </c>
      <c r="E1187" s="184">
        <v>0</v>
      </c>
      <c r="F1187" s="185">
        <v>6.3</v>
      </c>
      <c r="G1187" s="186">
        <v>1</v>
      </c>
      <c r="H1187" s="13"/>
      <c r="I1187" s="13"/>
      <c r="J1187" s="13"/>
      <c r="K1187" s="13"/>
      <c r="M1187" s="13"/>
    </row>
    <row r="1188" spans="1:13">
      <c r="A1188" s="13"/>
      <c r="B1188" s="181">
        <v>2004</v>
      </c>
      <c r="C1188" s="182">
        <v>3</v>
      </c>
      <c r="D1188" s="183">
        <v>29</v>
      </c>
      <c r="E1188" s="184">
        <v>0</v>
      </c>
      <c r="F1188" s="185">
        <v>4.2</v>
      </c>
      <c r="G1188" s="186">
        <v>1</v>
      </c>
      <c r="H1188" s="13"/>
      <c r="I1188" s="13"/>
      <c r="J1188" s="13"/>
      <c r="K1188" s="13"/>
      <c r="M1188" s="13"/>
    </row>
    <row r="1189" spans="1:13">
      <c r="A1189" s="13"/>
      <c r="B1189" s="181">
        <v>2004</v>
      </c>
      <c r="C1189" s="182">
        <v>3</v>
      </c>
      <c r="D1189" s="183">
        <v>30</v>
      </c>
      <c r="E1189" s="184">
        <v>0</v>
      </c>
      <c r="F1189" s="185">
        <v>2.9</v>
      </c>
      <c r="G1189" s="186">
        <v>1</v>
      </c>
      <c r="H1189" s="13"/>
      <c r="I1189" s="13"/>
      <c r="J1189" s="13"/>
      <c r="K1189" s="13"/>
      <c r="M1189" s="13"/>
    </row>
    <row r="1190" spans="1:13">
      <c r="A1190" s="13"/>
      <c r="B1190" s="181">
        <v>2004</v>
      </c>
      <c r="C1190" s="182">
        <v>3</v>
      </c>
      <c r="D1190" s="183">
        <v>31</v>
      </c>
      <c r="E1190" s="184">
        <v>25</v>
      </c>
      <c r="F1190" s="185">
        <v>2.6</v>
      </c>
      <c r="G1190" s="186">
        <v>1</v>
      </c>
      <c r="H1190" s="13"/>
      <c r="I1190" s="13"/>
      <c r="J1190" s="13"/>
      <c r="K1190" s="13"/>
      <c r="M1190" s="13"/>
    </row>
    <row r="1191" spans="1:13">
      <c r="A1191" s="13"/>
      <c r="B1191" s="181">
        <v>2004</v>
      </c>
      <c r="C1191" s="182">
        <v>4</v>
      </c>
      <c r="D1191" s="183">
        <v>1</v>
      </c>
      <c r="E1191" s="184">
        <v>0</v>
      </c>
      <c r="F1191" s="185">
        <v>4</v>
      </c>
      <c r="G1191" s="186">
        <v>1</v>
      </c>
      <c r="H1191" s="13"/>
      <c r="I1191" s="13"/>
      <c r="J1191" s="13"/>
      <c r="K1191" s="13"/>
      <c r="M1191" s="13"/>
    </row>
    <row r="1192" spans="1:13">
      <c r="A1192" s="13"/>
      <c r="B1192" s="181">
        <v>2004</v>
      </c>
      <c r="C1192" s="182">
        <v>4</v>
      </c>
      <c r="D1192" s="183">
        <v>2</v>
      </c>
      <c r="E1192" s="184">
        <v>0</v>
      </c>
      <c r="F1192" s="185">
        <v>4</v>
      </c>
      <c r="G1192" s="186">
        <v>1</v>
      </c>
      <c r="H1192" s="13"/>
      <c r="I1192" s="13"/>
      <c r="J1192" s="13"/>
      <c r="K1192" s="13"/>
      <c r="M1192" s="13"/>
    </row>
    <row r="1193" spans="1:13">
      <c r="A1193" s="13"/>
      <c r="B1193" s="181">
        <v>2004</v>
      </c>
      <c r="C1193" s="182">
        <v>4</v>
      </c>
      <c r="D1193" s="183">
        <v>3</v>
      </c>
      <c r="E1193" s="184">
        <v>0</v>
      </c>
      <c r="F1193" s="185">
        <v>4.3</v>
      </c>
      <c r="G1193" s="186">
        <v>1</v>
      </c>
      <c r="H1193" s="13"/>
      <c r="I1193" s="13"/>
      <c r="J1193" s="13"/>
      <c r="K1193" s="13"/>
      <c r="M1193" s="13"/>
    </row>
    <row r="1194" spans="1:13">
      <c r="A1194" s="13"/>
      <c r="B1194" s="181">
        <v>2004</v>
      </c>
      <c r="C1194" s="182">
        <v>4</v>
      </c>
      <c r="D1194" s="183">
        <v>4</v>
      </c>
      <c r="E1194" s="184">
        <v>0</v>
      </c>
      <c r="F1194" s="185">
        <v>4.3</v>
      </c>
      <c r="G1194" s="186">
        <v>1</v>
      </c>
      <c r="H1194" s="13"/>
      <c r="I1194" s="13"/>
      <c r="J1194" s="13"/>
      <c r="K1194" s="13"/>
      <c r="M1194" s="13"/>
    </row>
    <row r="1195" spans="1:13">
      <c r="A1195" s="13"/>
      <c r="B1195" s="181">
        <v>2004</v>
      </c>
      <c r="C1195" s="182">
        <v>4</v>
      </c>
      <c r="D1195" s="183">
        <v>5</v>
      </c>
      <c r="E1195" s="184">
        <v>32</v>
      </c>
      <c r="F1195" s="185">
        <v>4.0999999999999996</v>
      </c>
      <c r="G1195" s="186">
        <v>1</v>
      </c>
      <c r="H1195" s="13"/>
      <c r="I1195" s="13"/>
      <c r="J1195" s="13"/>
      <c r="K1195" s="13"/>
      <c r="M1195" s="13"/>
    </row>
    <row r="1196" spans="1:13">
      <c r="A1196" s="13"/>
      <c r="B1196" s="181">
        <v>2004</v>
      </c>
      <c r="C1196" s="182">
        <v>4</v>
      </c>
      <c r="D1196" s="183">
        <v>6</v>
      </c>
      <c r="E1196" s="184">
        <v>0</v>
      </c>
      <c r="F1196" s="185">
        <v>2.8</v>
      </c>
      <c r="G1196" s="186">
        <v>1</v>
      </c>
      <c r="H1196" s="13"/>
      <c r="I1196" s="13"/>
      <c r="J1196" s="13"/>
      <c r="K1196" s="13"/>
      <c r="M1196" s="13"/>
    </row>
    <row r="1197" spans="1:13">
      <c r="A1197" s="13"/>
      <c r="B1197" s="181">
        <v>2004</v>
      </c>
      <c r="C1197" s="182">
        <v>4</v>
      </c>
      <c r="D1197" s="183">
        <v>7</v>
      </c>
      <c r="E1197" s="184">
        <v>3</v>
      </c>
      <c r="F1197" s="185">
        <v>3.2</v>
      </c>
      <c r="G1197" s="186">
        <v>1</v>
      </c>
      <c r="H1197" s="13"/>
      <c r="I1197" s="13"/>
      <c r="J1197" s="13"/>
      <c r="K1197" s="13"/>
      <c r="M1197" s="13"/>
    </row>
    <row r="1198" spans="1:13">
      <c r="A1198" s="13"/>
      <c r="B1198" s="181">
        <v>2004</v>
      </c>
      <c r="C1198" s="182">
        <v>4</v>
      </c>
      <c r="D1198" s="183">
        <v>8</v>
      </c>
      <c r="E1198" s="184">
        <v>7</v>
      </c>
      <c r="F1198" s="185">
        <v>1.6</v>
      </c>
      <c r="G1198" s="186">
        <v>1</v>
      </c>
      <c r="H1198" s="13"/>
      <c r="I1198" s="13"/>
      <c r="J1198" s="13"/>
      <c r="K1198" s="13"/>
      <c r="M1198" s="13"/>
    </row>
    <row r="1199" spans="1:13">
      <c r="A1199" s="13"/>
      <c r="B1199" s="181">
        <v>2004</v>
      </c>
      <c r="C1199" s="182">
        <v>4</v>
      </c>
      <c r="D1199" s="183">
        <v>9</v>
      </c>
      <c r="E1199" s="184">
        <v>0</v>
      </c>
      <c r="F1199" s="185">
        <v>2.1</v>
      </c>
      <c r="G1199" s="186">
        <v>1</v>
      </c>
      <c r="H1199" s="13"/>
      <c r="I1199" s="13"/>
      <c r="J1199" s="13"/>
      <c r="K1199" s="13"/>
      <c r="M1199" s="13"/>
    </row>
    <row r="1200" spans="1:13">
      <c r="A1200" s="13"/>
      <c r="B1200" s="181">
        <v>2004</v>
      </c>
      <c r="C1200" s="182">
        <v>4</v>
      </c>
      <c r="D1200" s="183">
        <v>10</v>
      </c>
      <c r="E1200" s="184">
        <v>3</v>
      </c>
      <c r="F1200" s="185">
        <v>1.7</v>
      </c>
      <c r="G1200" s="186">
        <v>1</v>
      </c>
      <c r="H1200" s="13"/>
      <c r="I1200" s="13"/>
      <c r="J1200" s="13"/>
      <c r="K1200" s="13"/>
      <c r="M1200" s="13"/>
    </row>
    <row r="1201" spans="1:13">
      <c r="A1201" s="13"/>
      <c r="B1201" s="181">
        <v>2004</v>
      </c>
      <c r="C1201" s="182">
        <v>4</v>
      </c>
      <c r="D1201" s="183">
        <v>11</v>
      </c>
      <c r="E1201" s="184">
        <v>0</v>
      </c>
      <c r="F1201" s="185">
        <v>2.8</v>
      </c>
      <c r="G1201" s="186">
        <v>1</v>
      </c>
      <c r="H1201" s="13"/>
      <c r="I1201" s="13"/>
      <c r="J1201" s="13"/>
      <c r="K1201" s="13"/>
      <c r="M1201" s="13"/>
    </row>
    <row r="1202" spans="1:13">
      <c r="A1202" s="13"/>
      <c r="B1202" s="181">
        <v>2004</v>
      </c>
      <c r="C1202" s="182">
        <v>4</v>
      </c>
      <c r="D1202" s="183">
        <v>12</v>
      </c>
      <c r="E1202" s="184">
        <v>9</v>
      </c>
      <c r="F1202" s="185">
        <v>2.2999999999999998</v>
      </c>
      <c r="G1202" s="186">
        <v>1</v>
      </c>
      <c r="H1202" s="13"/>
      <c r="I1202" s="13"/>
      <c r="J1202" s="13"/>
      <c r="K1202" s="13"/>
      <c r="M1202" s="13"/>
    </row>
    <row r="1203" spans="1:13">
      <c r="A1203" s="13"/>
      <c r="B1203" s="181">
        <v>2004</v>
      </c>
      <c r="C1203" s="182">
        <v>4</v>
      </c>
      <c r="D1203" s="183">
        <v>13</v>
      </c>
      <c r="E1203" s="184">
        <v>6</v>
      </c>
      <c r="F1203" s="185">
        <v>1.1000000000000001</v>
      </c>
      <c r="G1203" s="186">
        <v>1</v>
      </c>
      <c r="H1203" s="13"/>
      <c r="I1203" s="13"/>
      <c r="J1203" s="13"/>
      <c r="K1203" s="13"/>
      <c r="M1203" s="13"/>
    </row>
    <row r="1204" spans="1:13">
      <c r="A1204" s="13"/>
      <c r="B1204" s="181">
        <v>2004</v>
      </c>
      <c r="C1204" s="182">
        <v>4</v>
      </c>
      <c r="D1204" s="183">
        <v>14</v>
      </c>
      <c r="E1204" s="184">
        <v>0</v>
      </c>
      <c r="F1204" s="185">
        <v>2.4</v>
      </c>
      <c r="G1204" s="186">
        <v>1</v>
      </c>
      <c r="H1204" s="13"/>
      <c r="I1204" s="13"/>
      <c r="J1204" s="13"/>
      <c r="K1204" s="13"/>
      <c r="M1204" s="13"/>
    </row>
    <row r="1205" spans="1:13">
      <c r="A1205" s="13"/>
      <c r="B1205" s="181">
        <v>2004</v>
      </c>
      <c r="C1205" s="182">
        <v>4</v>
      </c>
      <c r="D1205" s="183">
        <v>15</v>
      </c>
      <c r="E1205" s="184">
        <v>0</v>
      </c>
      <c r="F1205" s="185">
        <v>2.1</v>
      </c>
      <c r="G1205" s="186">
        <v>1</v>
      </c>
      <c r="H1205" s="13"/>
      <c r="I1205" s="13"/>
      <c r="J1205" s="13"/>
      <c r="K1205" s="13"/>
      <c r="M1205" s="13"/>
    </row>
    <row r="1206" spans="1:13">
      <c r="A1206" s="13"/>
      <c r="B1206" s="181">
        <v>2004</v>
      </c>
      <c r="C1206" s="182">
        <v>4</v>
      </c>
      <c r="D1206" s="183">
        <v>16</v>
      </c>
      <c r="E1206" s="184">
        <v>0</v>
      </c>
      <c r="F1206" s="185">
        <v>3</v>
      </c>
      <c r="G1206" s="186">
        <v>1</v>
      </c>
      <c r="H1206" s="13"/>
      <c r="I1206" s="13"/>
      <c r="J1206" s="13"/>
      <c r="K1206" s="13"/>
      <c r="M1206" s="13"/>
    </row>
    <row r="1207" spans="1:13">
      <c r="A1207" s="13"/>
      <c r="B1207" s="181">
        <v>2004</v>
      </c>
      <c r="C1207" s="182">
        <v>4</v>
      </c>
      <c r="D1207" s="183">
        <v>17</v>
      </c>
      <c r="E1207" s="184">
        <v>1</v>
      </c>
      <c r="F1207" s="185">
        <v>2.9</v>
      </c>
      <c r="G1207" s="186">
        <v>1</v>
      </c>
      <c r="H1207" s="13"/>
      <c r="I1207" s="13"/>
      <c r="J1207" s="13"/>
      <c r="K1207" s="13"/>
      <c r="M1207" s="13"/>
    </row>
    <row r="1208" spans="1:13">
      <c r="A1208" s="13"/>
      <c r="B1208" s="181">
        <v>2004</v>
      </c>
      <c r="C1208" s="182">
        <v>4</v>
      </c>
      <c r="D1208" s="183">
        <v>18</v>
      </c>
      <c r="E1208" s="184">
        <v>0</v>
      </c>
      <c r="F1208" s="185">
        <v>2.9</v>
      </c>
      <c r="G1208" s="186">
        <v>1</v>
      </c>
      <c r="H1208" s="13"/>
      <c r="I1208" s="13"/>
      <c r="J1208" s="13"/>
      <c r="K1208" s="13"/>
      <c r="M1208" s="13"/>
    </row>
    <row r="1209" spans="1:13">
      <c r="A1209" s="13"/>
      <c r="B1209" s="181">
        <v>2004</v>
      </c>
      <c r="C1209" s="182">
        <v>4</v>
      </c>
      <c r="D1209" s="183">
        <v>19</v>
      </c>
      <c r="E1209" s="184">
        <v>0</v>
      </c>
      <c r="F1209" s="185">
        <v>2.8</v>
      </c>
      <c r="G1209" s="186">
        <v>1</v>
      </c>
      <c r="H1209" s="13"/>
      <c r="I1209" s="13"/>
      <c r="J1209" s="13"/>
      <c r="K1209" s="13"/>
      <c r="M1209" s="13"/>
    </row>
    <row r="1210" spans="1:13">
      <c r="A1210" s="13"/>
      <c r="B1210" s="181">
        <v>2004</v>
      </c>
      <c r="C1210" s="182">
        <v>4</v>
      </c>
      <c r="D1210" s="183">
        <v>20</v>
      </c>
      <c r="E1210" s="184">
        <v>0.6</v>
      </c>
      <c r="F1210" s="185">
        <v>1.4</v>
      </c>
      <c r="G1210" s="186">
        <v>1</v>
      </c>
      <c r="H1210" s="13"/>
      <c r="I1210" s="13"/>
      <c r="J1210" s="13"/>
      <c r="K1210" s="13"/>
      <c r="M1210" s="13"/>
    </row>
    <row r="1211" spans="1:13">
      <c r="A1211" s="13"/>
      <c r="B1211" s="181">
        <v>2004</v>
      </c>
      <c r="C1211" s="182">
        <v>4</v>
      </c>
      <c r="D1211" s="183">
        <v>21</v>
      </c>
      <c r="E1211" s="184">
        <v>0.6</v>
      </c>
      <c r="F1211" s="185">
        <v>1.7</v>
      </c>
      <c r="G1211" s="186">
        <v>1</v>
      </c>
      <c r="H1211" s="13"/>
      <c r="I1211" s="13"/>
      <c r="J1211" s="13"/>
      <c r="K1211" s="13"/>
      <c r="M1211" s="13"/>
    </row>
    <row r="1212" spans="1:13">
      <c r="A1212" s="13"/>
      <c r="B1212" s="181">
        <v>2004</v>
      </c>
      <c r="C1212" s="182">
        <v>4</v>
      </c>
      <c r="D1212" s="183">
        <v>22</v>
      </c>
      <c r="E1212" s="184">
        <v>38</v>
      </c>
      <c r="F1212" s="185">
        <v>0.9</v>
      </c>
      <c r="G1212" s="186">
        <v>1</v>
      </c>
      <c r="H1212" s="13"/>
      <c r="I1212" s="13"/>
      <c r="J1212" s="13"/>
      <c r="K1212" s="13"/>
      <c r="M1212" s="13"/>
    </row>
    <row r="1213" spans="1:13">
      <c r="A1213" s="13"/>
      <c r="B1213" s="181">
        <v>2004</v>
      </c>
      <c r="C1213" s="182">
        <v>4</v>
      </c>
      <c r="D1213" s="183">
        <v>23</v>
      </c>
      <c r="E1213" s="184">
        <v>5</v>
      </c>
      <c r="F1213" s="185">
        <v>1.4</v>
      </c>
      <c r="G1213" s="186">
        <v>1</v>
      </c>
      <c r="H1213" s="13"/>
      <c r="I1213" s="13"/>
      <c r="J1213" s="13"/>
      <c r="K1213" s="13"/>
      <c r="M1213" s="13"/>
    </row>
    <row r="1214" spans="1:13">
      <c r="A1214" s="13"/>
      <c r="B1214" s="181">
        <v>2004</v>
      </c>
      <c r="C1214" s="182">
        <v>4</v>
      </c>
      <c r="D1214" s="183">
        <v>24</v>
      </c>
      <c r="E1214" s="184">
        <v>4</v>
      </c>
      <c r="F1214" s="185">
        <v>1</v>
      </c>
      <c r="G1214" s="186">
        <v>1</v>
      </c>
      <c r="H1214" s="13"/>
      <c r="I1214" s="13"/>
      <c r="J1214" s="13"/>
      <c r="K1214" s="13"/>
      <c r="M1214" s="13"/>
    </row>
    <row r="1215" spans="1:13">
      <c r="A1215" s="13"/>
      <c r="B1215" s="181">
        <v>2004</v>
      </c>
      <c r="C1215" s="182">
        <v>4</v>
      </c>
      <c r="D1215" s="183">
        <v>25</v>
      </c>
      <c r="E1215" s="184">
        <v>0</v>
      </c>
      <c r="F1215" s="185">
        <v>2.1</v>
      </c>
      <c r="G1215" s="186">
        <v>1</v>
      </c>
      <c r="H1215" s="13"/>
      <c r="I1215" s="13"/>
      <c r="J1215" s="13"/>
      <c r="K1215" s="13"/>
      <c r="M1215" s="13"/>
    </row>
    <row r="1216" spans="1:13">
      <c r="A1216" s="13"/>
      <c r="B1216" s="181">
        <v>2004</v>
      </c>
      <c r="C1216" s="182">
        <v>4</v>
      </c>
      <c r="D1216" s="183">
        <v>26</v>
      </c>
      <c r="E1216" s="184">
        <v>0</v>
      </c>
      <c r="F1216" s="185">
        <v>2.8</v>
      </c>
      <c r="G1216" s="186">
        <v>1</v>
      </c>
      <c r="H1216" s="13"/>
      <c r="I1216" s="13"/>
      <c r="J1216" s="13"/>
      <c r="K1216" s="13"/>
      <c r="M1216" s="13"/>
    </row>
    <row r="1217" spans="1:13">
      <c r="A1217" s="13"/>
      <c r="B1217" s="181">
        <v>2004</v>
      </c>
      <c r="C1217" s="182">
        <v>4</v>
      </c>
      <c r="D1217" s="183">
        <v>27</v>
      </c>
      <c r="E1217" s="184">
        <v>0</v>
      </c>
      <c r="F1217" s="185">
        <v>3.4</v>
      </c>
      <c r="G1217" s="186">
        <v>1</v>
      </c>
      <c r="H1217" s="13"/>
      <c r="I1217" s="13"/>
      <c r="J1217" s="13"/>
      <c r="K1217" s="13"/>
      <c r="M1217" s="13"/>
    </row>
    <row r="1218" spans="1:13">
      <c r="A1218" s="13"/>
      <c r="B1218" s="181">
        <v>2004</v>
      </c>
      <c r="C1218" s="182">
        <v>4</v>
      </c>
      <c r="D1218" s="183">
        <v>28</v>
      </c>
      <c r="E1218" s="184">
        <v>0</v>
      </c>
      <c r="F1218" s="185">
        <v>3.1</v>
      </c>
      <c r="G1218" s="186">
        <v>1</v>
      </c>
      <c r="H1218" s="13"/>
      <c r="I1218" s="13"/>
      <c r="J1218" s="13"/>
      <c r="K1218" s="13"/>
      <c r="M1218" s="13"/>
    </row>
    <row r="1219" spans="1:13">
      <c r="A1219" s="13"/>
      <c r="B1219" s="181">
        <v>2004</v>
      </c>
      <c r="C1219" s="182">
        <v>4</v>
      </c>
      <c r="D1219" s="183">
        <v>29</v>
      </c>
      <c r="E1219" s="184">
        <v>0</v>
      </c>
      <c r="F1219" s="185">
        <v>2.5</v>
      </c>
      <c r="G1219" s="186">
        <v>1</v>
      </c>
      <c r="H1219" s="13"/>
      <c r="I1219" s="13"/>
      <c r="J1219" s="13"/>
      <c r="K1219" s="13"/>
      <c r="M1219" s="13"/>
    </row>
    <row r="1220" spans="1:13">
      <c r="A1220" s="13"/>
      <c r="B1220" s="181">
        <v>2004</v>
      </c>
      <c r="C1220" s="182">
        <v>4</v>
      </c>
      <c r="D1220" s="183">
        <v>30</v>
      </c>
      <c r="E1220" s="184">
        <v>0</v>
      </c>
      <c r="F1220" s="185">
        <v>2.4</v>
      </c>
      <c r="G1220" s="186">
        <v>1</v>
      </c>
      <c r="H1220" s="13"/>
      <c r="I1220" s="13"/>
      <c r="J1220" s="13"/>
      <c r="K1220" s="13"/>
      <c r="M1220" s="13"/>
    </row>
    <row r="1221" spans="1:13">
      <c r="A1221" s="13"/>
      <c r="B1221" s="181">
        <v>2004</v>
      </c>
      <c r="C1221" s="182">
        <v>5</v>
      </c>
      <c r="D1221" s="183">
        <v>1</v>
      </c>
      <c r="E1221" s="184">
        <v>0.4</v>
      </c>
      <c r="F1221" s="185">
        <v>2.1</v>
      </c>
      <c r="G1221" s="186">
        <v>1</v>
      </c>
      <c r="H1221" s="13"/>
      <c r="I1221" s="13"/>
      <c r="J1221" s="13"/>
      <c r="K1221" s="13"/>
      <c r="M1221" s="13"/>
    </row>
    <row r="1222" spans="1:13">
      <c r="A1222" s="13"/>
      <c r="B1222" s="181">
        <v>2004</v>
      </c>
      <c r="C1222" s="182">
        <v>5</v>
      </c>
      <c r="D1222" s="183">
        <v>2</v>
      </c>
      <c r="E1222" s="184">
        <v>0.1</v>
      </c>
      <c r="F1222" s="185">
        <v>2.1</v>
      </c>
      <c r="G1222" s="186">
        <v>1</v>
      </c>
      <c r="H1222" s="13"/>
      <c r="I1222" s="13"/>
      <c r="J1222" s="13"/>
      <c r="K1222" s="13"/>
      <c r="M1222" s="13"/>
    </row>
    <row r="1223" spans="1:13">
      <c r="A1223" s="13"/>
      <c r="B1223" s="181">
        <v>2004</v>
      </c>
      <c r="C1223" s="182">
        <v>5</v>
      </c>
      <c r="D1223" s="183">
        <v>3</v>
      </c>
      <c r="E1223" s="184">
        <v>0</v>
      </c>
      <c r="F1223" s="185">
        <v>1.4</v>
      </c>
      <c r="G1223" s="186">
        <v>1</v>
      </c>
      <c r="H1223" s="13"/>
      <c r="I1223" s="13"/>
      <c r="J1223" s="13"/>
      <c r="K1223" s="13"/>
      <c r="M1223" s="13"/>
    </row>
    <row r="1224" spans="1:13">
      <c r="A1224" s="13"/>
      <c r="B1224" s="181">
        <v>2004</v>
      </c>
      <c r="C1224" s="182">
        <v>5</v>
      </c>
      <c r="D1224" s="183">
        <v>4</v>
      </c>
      <c r="E1224" s="184">
        <v>0</v>
      </c>
      <c r="F1224" s="185">
        <v>1.2</v>
      </c>
      <c r="G1224" s="186">
        <v>1</v>
      </c>
      <c r="H1224" s="13"/>
      <c r="I1224" s="13"/>
      <c r="J1224" s="13"/>
      <c r="K1224" s="13"/>
      <c r="M1224" s="13"/>
    </row>
    <row r="1225" spans="1:13">
      <c r="A1225" s="13"/>
      <c r="B1225" s="181">
        <v>2004</v>
      </c>
      <c r="C1225" s="182">
        <v>5</v>
      </c>
      <c r="D1225" s="183">
        <v>5</v>
      </c>
      <c r="E1225" s="184">
        <v>0</v>
      </c>
      <c r="F1225" s="185">
        <v>1.1000000000000001</v>
      </c>
      <c r="G1225" s="186">
        <v>1</v>
      </c>
      <c r="H1225" s="13"/>
      <c r="I1225" s="13"/>
      <c r="J1225" s="13"/>
      <c r="K1225" s="13"/>
      <c r="M1225" s="13"/>
    </row>
    <row r="1226" spans="1:13">
      <c r="A1226" s="13"/>
      <c r="B1226" s="181">
        <v>2004</v>
      </c>
      <c r="C1226" s="182">
        <v>5</v>
      </c>
      <c r="D1226" s="183">
        <v>6</v>
      </c>
      <c r="E1226" s="184">
        <v>0</v>
      </c>
      <c r="F1226" s="185">
        <v>1.8</v>
      </c>
      <c r="G1226" s="186">
        <v>1</v>
      </c>
      <c r="H1226" s="13"/>
      <c r="I1226" s="13"/>
      <c r="J1226" s="13"/>
      <c r="K1226" s="13"/>
      <c r="M1226" s="13"/>
    </row>
    <row r="1227" spans="1:13">
      <c r="A1227" s="13"/>
      <c r="B1227" s="181">
        <v>2004</v>
      </c>
      <c r="C1227" s="182">
        <v>5</v>
      </c>
      <c r="D1227" s="183">
        <v>7</v>
      </c>
      <c r="E1227" s="184">
        <v>0</v>
      </c>
      <c r="F1227" s="185">
        <v>2.2999999999999998</v>
      </c>
      <c r="G1227" s="186">
        <v>1</v>
      </c>
      <c r="H1227" s="13"/>
      <c r="I1227" s="13"/>
      <c r="J1227" s="13"/>
      <c r="K1227" s="13"/>
      <c r="M1227" s="13"/>
    </row>
    <row r="1228" spans="1:13">
      <c r="A1228" s="13"/>
      <c r="B1228" s="181">
        <v>2004</v>
      </c>
      <c r="C1228" s="182">
        <v>5</v>
      </c>
      <c r="D1228" s="183">
        <v>8</v>
      </c>
      <c r="E1228" s="184">
        <v>0</v>
      </c>
      <c r="F1228" s="185">
        <v>1.9</v>
      </c>
      <c r="G1228" s="186">
        <v>1</v>
      </c>
      <c r="H1228" s="13"/>
      <c r="I1228" s="13"/>
      <c r="J1228" s="13"/>
      <c r="K1228" s="13"/>
      <c r="M1228" s="13"/>
    </row>
    <row r="1229" spans="1:13">
      <c r="A1229" s="13"/>
      <c r="B1229" s="181">
        <v>2004</v>
      </c>
      <c r="C1229" s="182">
        <v>5</v>
      </c>
      <c r="D1229" s="183">
        <v>9</v>
      </c>
      <c r="E1229" s="184">
        <v>0</v>
      </c>
      <c r="F1229" s="185">
        <v>2.5</v>
      </c>
      <c r="G1229" s="186">
        <v>1</v>
      </c>
      <c r="H1229" s="13"/>
      <c r="I1229" s="13"/>
      <c r="J1229" s="13"/>
      <c r="K1229" s="13"/>
      <c r="M1229" s="13"/>
    </row>
    <row r="1230" spans="1:13">
      <c r="A1230" s="13"/>
      <c r="B1230" s="181">
        <v>2004</v>
      </c>
      <c r="C1230" s="182">
        <v>5</v>
      </c>
      <c r="D1230" s="183">
        <v>10</v>
      </c>
      <c r="E1230" s="184">
        <v>0</v>
      </c>
      <c r="F1230" s="185">
        <v>1.2</v>
      </c>
      <c r="G1230" s="186">
        <v>1</v>
      </c>
      <c r="H1230" s="13"/>
      <c r="I1230" s="13"/>
      <c r="J1230" s="13"/>
      <c r="K1230" s="13"/>
      <c r="M1230" s="13"/>
    </row>
    <row r="1231" spans="1:13">
      <c r="A1231" s="13"/>
      <c r="B1231" s="181">
        <v>2004</v>
      </c>
      <c r="C1231" s="182">
        <v>5</v>
      </c>
      <c r="D1231" s="183">
        <v>11</v>
      </c>
      <c r="E1231" s="184">
        <v>0.3</v>
      </c>
      <c r="F1231" s="185">
        <v>1.3</v>
      </c>
      <c r="G1231" s="186">
        <v>1</v>
      </c>
      <c r="H1231" s="13"/>
      <c r="I1231" s="13"/>
      <c r="J1231" s="13"/>
      <c r="K1231" s="13"/>
      <c r="M1231" s="13"/>
    </row>
    <row r="1232" spans="1:13">
      <c r="A1232" s="13"/>
      <c r="B1232" s="181">
        <v>2004</v>
      </c>
      <c r="C1232" s="182">
        <v>5</v>
      </c>
      <c r="D1232" s="183">
        <v>12</v>
      </c>
      <c r="E1232" s="184">
        <v>0</v>
      </c>
      <c r="F1232" s="185">
        <v>1.2</v>
      </c>
      <c r="G1232" s="186">
        <v>1</v>
      </c>
      <c r="H1232" s="13"/>
      <c r="I1232" s="13"/>
      <c r="J1232" s="13"/>
      <c r="K1232" s="13"/>
      <c r="M1232" s="13"/>
    </row>
    <row r="1233" spans="1:13">
      <c r="A1233" s="13"/>
      <c r="B1233" s="181">
        <v>2004</v>
      </c>
      <c r="C1233" s="182">
        <v>5</v>
      </c>
      <c r="D1233" s="183">
        <v>13</v>
      </c>
      <c r="E1233" s="184">
        <v>0</v>
      </c>
      <c r="F1233" s="185">
        <v>1.4</v>
      </c>
      <c r="G1233" s="186">
        <v>1</v>
      </c>
      <c r="H1233" s="13"/>
      <c r="I1233" s="13"/>
      <c r="J1233" s="13"/>
      <c r="K1233" s="13"/>
      <c r="M1233" s="13"/>
    </row>
    <row r="1234" spans="1:13">
      <c r="A1234" s="13"/>
      <c r="B1234" s="181">
        <v>2004</v>
      </c>
      <c r="C1234" s="182">
        <v>5</v>
      </c>
      <c r="D1234" s="183">
        <v>14</v>
      </c>
      <c r="E1234" s="184">
        <v>0</v>
      </c>
      <c r="F1234" s="185">
        <v>1.1000000000000001</v>
      </c>
      <c r="G1234" s="186">
        <v>1</v>
      </c>
      <c r="H1234" s="13"/>
      <c r="I1234" s="13"/>
      <c r="J1234" s="13"/>
      <c r="K1234" s="13"/>
      <c r="M1234" s="13"/>
    </row>
    <row r="1235" spans="1:13">
      <c r="A1235" s="13"/>
      <c r="B1235" s="181">
        <v>2004</v>
      </c>
      <c r="C1235" s="182">
        <v>5</v>
      </c>
      <c r="D1235" s="183">
        <v>15</v>
      </c>
      <c r="E1235" s="184">
        <v>0.6</v>
      </c>
      <c r="F1235" s="185">
        <v>1.2</v>
      </c>
      <c r="G1235" s="186">
        <v>1</v>
      </c>
      <c r="H1235" s="13"/>
      <c r="I1235" s="13"/>
      <c r="J1235" s="13"/>
      <c r="K1235" s="13"/>
      <c r="M1235" s="13"/>
    </row>
    <row r="1236" spans="1:13">
      <c r="A1236" s="13"/>
      <c r="B1236" s="181">
        <v>2004</v>
      </c>
      <c r="C1236" s="182">
        <v>5</v>
      </c>
      <c r="D1236" s="183">
        <v>16</v>
      </c>
      <c r="E1236" s="184">
        <v>0.9</v>
      </c>
      <c r="F1236" s="185">
        <v>0.8</v>
      </c>
      <c r="G1236" s="186">
        <v>1</v>
      </c>
      <c r="H1236" s="13"/>
      <c r="I1236" s="13"/>
      <c r="J1236" s="13"/>
      <c r="K1236" s="13"/>
      <c r="M1236" s="13"/>
    </row>
    <row r="1237" spans="1:13">
      <c r="A1237" s="13"/>
      <c r="B1237" s="181">
        <v>2004</v>
      </c>
      <c r="C1237" s="182">
        <v>5</v>
      </c>
      <c r="D1237" s="183">
        <v>17</v>
      </c>
      <c r="E1237" s="184">
        <v>2</v>
      </c>
      <c r="F1237" s="185">
        <v>1</v>
      </c>
      <c r="G1237" s="186">
        <v>1</v>
      </c>
      <c r="H1237" s="13"/>
      <c r="I1237" s="13"/>
      <c r="J1237" s="13"/>
      <c r="K1237" s="13"/>
      <c r="M1237" s="13"/>
    </row>
    <row r="1238" spans="1:13">
      <c r="A1238" s="13"/>
      <c r="B1238" s="181">
        <v>2004</v>
      </c>
      <c r="C1238" s="182">
        <v>5</v>
      </c>
      <c r="D1238" s="183">
        <v>18</v>
      </c>
      <c r="E1238" s="184">
        <v>0</v>
      </c>
      <c r="F1238" s="185">
        <v>0.7</v>
      </c>
      <c r="G1238" s="186">
        <v>1</v>
      </c>
      <c r="H1238" s="13"/>
      <c r="I1238" s="13"/>
      <c r="J1238" s="13"/>
      <c r="K1238" s="13"/>
      <c r="M1238" s="13"/>
    </row>
    <row r="1239" spans="1:13">
      <c r="A1239" s="13"/>
      <c r="B1239" s="181">
        <v>2004</v>
      </c>
      <c r="C1239" s="182">
        <v>5</v>
      </c>
      <c r="D1239" s="183">
        <v>19</v>
      </c>
      <c r="E1239" s="184">
        <v>0</v>
      </c>
      <c r="F1239" s="185">
        <v>1</v>
      </c>
      <c r="G1239" s="186">
        <v>1</v>
      </c>
      <c r="H1239" s="13"/>
      <c r="I1239" s="13"/>
      <c r="J1239" s="13"/>
      <c r="K1239" s="13"/>
      <c r="M1239" s="13"/>
    </row>
    <row r="1240" spans="1:13">
      <c r="A1240" s="13"/>
      <c r="B1240" s="181">
        <v>2004</v>
      </c>
      <c r="C1240" s="182">
        <v>5</v>
      </c>
      <c r="D1240" s="183">
        <v>20</v>
      </c>
      <c r="E1240" s="184">
        <v>0</v>
      </c>
      <c r="F1240" s="185">
        <v>1.2</v>
      </c>
      <c r="G1240" s="186">
        <v>1</v>
      </c>
      <c r="H1240" s="13"/>
      <c r="I1240" s="13"/>
      <c r="J1240" s="13"/>
      <c r="K1240" s="13"/>
      <c r="M1240" s="13"/>
    </row>
    <row r="1241" spans="1:13">
      <c r="A1241" s="13"/>
      <c r="B1241" s="181">
        <v>2004</v>
      </c>
      <c r="C1241" s="182">
        <v>5</v>
      </c>
      <c r="D1241" s="183">
        <v>21</v>
      </c>
      <c r="E1241" s="184">
        <v>0</v>
      </c>
      <c r="F1241" s="185">
        <v>0.7</v>
      </c>
      <c r="G1241" s="186">
        <v>1</v>
      </c>
      <c r="H1241" s="13"/>
      <c r="I1241" s="13"/>
      <c r="J1241" s="13"/>
      <c r="K1241" s="13"/>
      <c r="M1241" s="13"/>
    </row>
    <row r="1242" spans="1:13">
      <c r="A1242" s="13"/>
      <c r="B1242" s="181">
        <v>2004</v>
      </c>
      <c r="C1242" s="182">
        <v>5</v>
      </c>
      <c r="D1242" s="183">
        <v>22</v>
      </c>
      <c r="E1242" s="184">
        <v>0</v>
      </c>
      <c r="F1242" s="185">
        <v>0.8</v>
      </c>
      <c r="G1242" s="186">
        <v>1</v>
      </c>
      <c r="H1242" s="13"/>
      <c r="I1242" s="13"/>
      <c r="J1242" s="13"/>
      <c r="K1242" s="13"/>
      <c r="M1242" s="13"/>
    </row>
    <row r="1243" spans="1:13">
      <c r="A1243" s="13"/>
      <c r="B1243" s="181">
        <v>2004</v>
      </c>
      <c r="C1243" s="182">
        <v>5</v>
      </c>
      <c r="D1243" s="183">
        <v>23</v>
      </c>
      <c r="E1243" s="184">
        <v>0</v>
      </c>
      <c r="F1243" s="185">
        <v>1.3</v>
      </c>
      <c r="G1243" s="186">
        <v>1</v>
      </c>
      <c r="H1243" s="13"/>
      <c r="I1243" s="13"/>
      <c r="J1243" s="13"/>
      <c r="K1243" s="13"/>
      <c r="M1243" s="13"/>
    </row>
    <row r="1244" spans="1:13">
      <c r="A1244" s="13"/>
      <c r="B1244" s="181">
        <v>2004</v>
      </c>
      <c r="C1244" s="182">
        <v>5</v>
      </c>
      <c r="D1244" s="183">
        <v>24</v>
      </c>
      <c r="E1244" s="184">
        <v>0</v>
      </c>
      <c r="F1244" s="185">
        <v>0.9</v>
      </c>
      <c r="G1244" s="186">
        <v>1</v>
      </c>
      <c r="H1244" s="13"/>
      <c r="I1244" s="13"/>
      <c r="J1244" s="13"/>
      <c r="K1244" s="13"/>
      <c r="M1244" s="13"/>
    </row>
    <row r="1245" spans="1:13">
      <c r="A1245" s="13"/>
      <c r="B1245" s="181">
        <v>2004</v>
      </c>
      <c r="C1245" s="182">
        <v>5</v>
      </c>
      <c r="D1245" s="183">
        <v>25</v>
      </c>
      <c r="E1245" s="184">
        <v>0</v>
      </c>
      <c r="F1245" s="185">
        <v>0.7</v>
      </c>
      <c r="G1245" s="186">
        <v>1</v>
      </c>
      <c r="H1245" s="13"/>
      <c r="I1245" s="13"/>
      <c r="J1245" s="13"/>
      <c r="K1245" s="13"/>
      <c r="M1245" s="13"/>
    </row>
    <row r="1246" spans="1:13">
      <c r="A1246" s="13"/>
      <c r="B1246" s="181">
        <v>2004</v>
      </c>
      <c r="C1246" s="182">
        <v>5</v>
      </c>
      <c r="D1246" s="183">
        <v>26</v>
      </c>
      <c r="E1246" s="184">
        <v>0</v>
      </c>
      <c r="F1246" s="185">
        <v>1.9</v>
      </c>
      <c r="G1246" s="186">
        <v>1</v>
      </c>
      <c r="H1246" s="13"/>
      <c r="I1246" s="13"/>
      <c r="J1246" s="13"/>
      <c r="K1246" s="13"/>
      <c r="M1246" s="13"/>
    </row>
    <row r="1247" spans="1:13">
      <c r="A1247" s="13"/>
      <c r="B1247" s="181">
        <v>2004</v>
      </c>
      <c r="C1247" s="182">
        <v>5</v>
      </c>
      <c r="D1247" s="183">
        <v>27</v>
      </c>
      <c r="E1247" s="184">
        <v>0</v>
      </c>
      <c r="F1247" s="185">
        <v>1.6</v>
      </c>
      <c r="G1247" s="186">
        <v>1</v>
      </c>
      <c r="H1247" s="13"/>
      <c r="I1247" s="13"/>
      <c r="J1247" s="13"/>
      <c r="K1247" s="13"/>
      <c r="M1247" s="13"/>
    </row>
    <row r="1248" spans="1:13">
      <c r="A1248" s="13"/>
      <c r="B1248" s="181">
        <v>2004</v>
      </c>
      <c r="C1248" s="182">
        <v>5</v>
      </c>
      <c r="D1248" s="183">
        <v>28</v>
      </c>
      <c r="E1248" s="184">
        <v>0</v>
      </c>
      <c r="F1248" s="185">
        <v>1.8</v>
      </c>
      <c r="G1248" s="186">
        <v>1</v>
      </c>
      <c r="H1248" s="13"/>
      <c r="I1248" s="13"/>
      <c r="J1248" s="13"/>
      <c r="K1248" s="13"/>
      <c r="M1248" s="13"/>
    </row>
    <row r="1249" spans="1:13">
      <c r="A1249" s="13"/>
      <c r="B1249" s="181">
        <v>2004</v>
      </c>
      <c r="C1249" s="182">
        <v>5</v>
      </c>
      <c r="D1249" s="183">
        <v>29</v>
      </c>
      <c r="E1249" s="184">
        <v>0</v>
      </c>
      <c r="F1249" s="185">
        <v>1.1000000000000001</v>
      </c>
      <c r="G1249" s="186">
        <v>1</v>
      </c>
      <c r="H1249" s="13"/>
      <c r="I1249" s="13"/>
      <c r="J1249" s="13"/>
      <c r="K1249" s="13"/>
      <c r="M1249" s="13"/>
    </row>
    <row r="1250" spans="1:13">
      <c r="A1250" s="13"/>
      <c r="B1250" s="181">
        <v>2004</v>
      </c>
      <c r="C1250" s="182">
        <v>5</v>
      </c>
      <c r="D1250" s="183">
        <v>30</v>
      </c>
      <c r="E1250" s="184">
        <v>0</v>
      </c>
      <c r="F1250" s="185">
        <v>1</v>
      </c>
      <c r="G1250" s="186">
        <v>1</v>
      </c>
      <c r="H1250" s="13"/>
      <c r="I1250" s="13"/>
      <c r="J1250" s="13"/>
      <c r="K1250" s="13"/>
      <c r="M1250" s="13"/>
    </row>
    <row r="1251" spans="1:13">
      <c r="A1251" s="13"/>
      <c r="B1251" s="181">
        <v>2004</v>
      </c>
      <c r="C1251" s="182">
        <v>5</v>
      </c>
      <c r="D1251" s="183">
        <v>31</v>
      </c>
      <c r="E1251" s="184">
        <v>0</v>
      </c>
      <c r="F1251" s="185">
        <v>0.9</v>
      </c>
      <c r="G1251" s="186">
        <v>1</v>
      </c>
      <c r="H1251" s="13"/>
      <c r="I1251" s="13"/>
      <c r="J1251" s="13"/>
      <c r="K1251" s="13"/>
      <c r="M1251" s="13"/>
    </row>
    <row r="1252" spans="1:13">
      <c r="A1252" s="13"/>
      <c r="B1252" s="181">
        <v>2004</v>
      </c>
      <c r="C1252" s="182">
        <v>6</v>
      </c>
      <c r="D1252" s="183">
        <v>1</v>
      </c>
      <c r="E1252" s="184">
        <v>0</v>
      </c>
      <c r="F1252" s="185">
        <v>1.2</v>
      </c>
      <c r="G1252" s="186">
        <v>1</v>
      </c>
      <c r="H1252" s="13"/>
      <c r="I1252" s="13"/>
      <c r="J1252" s="13"/>
      <c r="K1252" s="13"/>
      <c r="M1252" s="13"/>
    </row>
    <row r="1253" spans="1:13">
      <c r="A1253" s="13"/>
      <c r="B1253" s="181">
        <v>2004</v>
      </c>
      <c r="C1253" s="182">
        <v>6</v>
      </c>
      <c r="D1253" s="183">
        <v>2</v>
      </c>
      <c r="E1253" s="184">
        <v>0</v>
      </c>
      <c r="F1253" s="185">
        <v>1.1000000000000001</v>
      </c>
      <c r="G1253" s="186">
        <v>1</v>
      </c>
      <c r="H1253" s="13"/>
      <c r="I1253" s="13"/>
      <c r="J1253" s="13"/>
      <c r="K1253" s="13"/>
      <c r="M1253" s="13"/>
    </row>
    <row r="1254" spans="1:13">
      <c r="A1254" s="13"/>
      <c r="B1254" s="181">
        <v>2004</v>
      </c>
      <c r="C1254" s="182">
        <v>6</v>
      </c>
      <c r="D1254" s="183">
        <v>3</v>
      </c>
      <c r="E1254" s="184">
        <v>0</v>
      </c>
      <c r="F1254" s="185">
        <v>1</v>
      </c>
      <c r="G1254" s="186">
        <v>1</v>
      </c>
      <c r="H1254" s="13"/>
      <c r="I1254" s="13"/>
      <c r="J1254" s="13"/>
      <c r="K1254" s="13"/>
      <c r="M1254" s="13"/>
    </row>
    <row r="1255" spans="1:13">
      <c r="A1255" s="13"/>
      <c r="B1255" s="181">
        <v>2004</v>
      </c>
      <c r="C1255" s="182">
        <v>6</v>
      </c>
      <c r="D1255" s="183">
        <v>4</v>
      </c>
      <c r="E1255" s="184">
        <v>0</v>
      </c>
      <c r="F1255" s="185">
        <v>1.4</v>
      </c>
      <c r="G1255" s="186">
        <v>1</v>
      </c>
      <c r="H1255" s="13"/>
      <c r="I1255" s="13"/>
      <c r="J1255" s="13"/>
      <c r="K1255" s="13"/>
      <c r="M1255" s="13"/>
    </row>
    <row r="1256" spans="1:13">
      <c r="A1256" s="13"/>
      <c r="B1256" s="181">
        <v>2004</v>
      </c>
      <c r="C1256" s="182">
        <v>6</v>
      </c>
      <c r="D1256" s="183">
        <v>5</v>
      </c>
      <c r="E1256" s="184">
        <v>0</v>
      </c>
      <c r="F1256" s="185">
        <v>1.7</v>
      </c>
      <c r="G1256" s="186">
        <v>1</v>
      </c>
      <c r="H1256" s="13"/>
      <c r="I1256" s="13"/>
      <c r="J1256" s="13"/>
      <c r="K1256" s="13"/>
      <c r="M1256" s="13"/>
    </row>
    <row r="1257" spans="1:13">
      <c r="A1257" s="13"/>
      <c r="B1257" s="181">
        <v>2004</v>
      </c>
      <c r="C1257" s="182">
        <v>6</v>
      </c>
      <c r="D1257" s="183">
        <v>6</v>
      </c>
      <c r="E1257" s="184">
        <v>0</v>
      </c>
      <c r="F1257" s="185">
        <v>1.5</v>
      </c>
      <c r="G1257" s="186">
        <v>1</v>
      </c>
      <c r="H1257" s="13"/>
      <c r="I1257" s="13"/>
      <c r="J1257" s="13"/>
      <c r="K1257" s="13"/>
      <c r="M1257" s="13"/>
    </row>
    <row r="1258" spans="1:13">
      <c r="A1258" s="13"/>
      <c r="B1258" s="181">
        <v>2004</v>
      </c>
      <c r="C1258" s="182">
        <v>6</v>
      </c>
      <c r="D1258" s="183">
        <v>7</v>
      </c>
      <c r="E1258" s="184">
        <v>0</v>
      </c>
      <c r="F1258" s="185">
        <v>2.8</v>
      </c>
      <c r="G1258" s="186">
        <v>1</v>
      </c>
      <c r="H1258" s="13"/>
      <c r="I1258" s="13"/>
      <c r="J1258" s="13"/>
      <c r="K1258" s="13"/>
      <c r="M1258" s="13"/>
    </row>
    <row r="1259" spans="1:13">
      <c r="A1259" s="13"/>
      <c r="B1259" s="181">
        <v>2004</v>
      </c>
      <c r="C1259" s="182">
        <v>6</v>
      </c>
      <c r="D1259" s="183">
        <v>8</v>
      </c>
      <c r="E1259" s="184">
        <v>0</v>
      </c>
      <c r="F1259" s="185">
        <v>2.6</v>
      </c>
      <c r="G1259" s="186">
        <v>1</v>
      </c>
      <c r="H1259" s="13"/>
      <c r="I1259" s="13"/>
      <c r="J1259" s="13"/>
      <c r="K1259" s="13"/>
      <c r="M1259" s="13"/>
    </row>
    <row r="1260" spans="1:13">
      <c r="A1260" s="13"/>
      <c r="B1260" s="181">
        <v>2004</v>
      </c>
      <c r="C1260" s="182">
        <v>6</v>
      </c>
      <c r="D1260" s="183">
        <v>9</v>
      </c>
      <c r="E1260" s="184">
        <v>0.9</v>
      </c>
      <c r="F1260" s="185">
        <v>1.8</v>
      </c>
      <c r="G1260" s="186">
        <v>1</v>
      </c>
      <c r="H1260" s="13"/>
      <c r="I1260" s="13"/>
      <c r="J1260" s="13"/>
      <c r="K1260" s="13"/>
      <c r="M1260" s="13"/>
    </row>
    <row r="1261" spans="1:13">
      <c r="A1261" s="13"/>
      <c r="B1261" s="181">
        <v>2004</v>
      </c>
      <c r="C1261" s="182">
        <v>6</v>
      </c>
      <c r="D1261" s="183">
        <v>10</v>
      </c>
      <c r="E1261" s="184">
        <v>2</v>
      </c>
      <c r="F1261" s="185">
        <v>1.2</v>
      </c>
      <c r="G1261" s="186">
        <v>1</v>
      </c>
      <c r="H1261" s="13"/>
      <c r="I1261" s="13"/>
      <c r="J1261" s="13"/>
      <c r="K1261" s="13"/>
      <c r="M1261" s="13"/>
    </row>
    <row r="1262" spans="1:13">
      <c r="A1262" s="13"/>
      <c r="B1262" s="181">
        <v>2004</v>
      </c>
      <c r="C1262" s="182">
        <v>6</v>
      </c>
      <c r="D1262" s="183">
        <v>11</v>
      </c>
      <c r="E1262" s="184">
        <v>1</v>
      </c>
      <c r="F1262" s="185">
        <v>0.7</v>
      </c>
      <c r="G1262" s="186">
        <v>1</v>
      </c>
      <c r="H1262" s="13"/>
      <c r="I1262" s="13"/>
      <c r="J1262" s="13"/>
      <c r="K1262" s="13"/>
      <c r="M1262" s="13"/>
    </row>
    <row r="1263" spans="1:13">
      <c r="A1263" s="13"/>
      <c r="B1263" s="181">
        <v>2004</v>
      </c>
      <c r="C1263" s="182">
        <v>6</v>
      </c>
      <c r="D1263" s="183">
        <v>12</v>
      </c>
      <c r="E1263" s="184">
        <v>0</v>
      </c>
      <c r="F1263" s="185">
        <v>1.5</v>
      </c>
      <c r="G1263" s="186">
        <v>1</v>
      </c>
      <c r="H1263" s="13"/>
      <c r="I1263" s="13"/>
      <c r="J1263" s="13"/>
      <c r="K1263" s="13"/>
      <c r="M1263" s="13"/>
    </row>
    <row r="1264" spans="1:13">
      <c r="A1264" s="13"/>
      <c r="B1264" s="181">
        <v>2004</v>
      </c>
      <c r="C1264" s="182">
        <v>6</v>
      </c>
      <c r="D1264" s="183">
        <v>13</v>
      </c>
      <c r="E1264" s="184">
        <v>0</v>
      </c>
      <c r="F1264" s="185">
        <v>2.4</v>
      </c>
      <c r="G1264" s="186">
        <v>1</v>
      </c>
      <c r="H1264" s="13"/>
      <c r="I1264" s="13"/>
      <c r="J1264" s="13"/>
      <c r="K1264" s="13"/>
      <c r="M1264" s="13"/>
    </row>
    <row r="1265" spans="1:13">
      <c r="A1265" s="13"/>
      <c r="B1265" s="181">
        <v>2004</v>
      </c>
      <c r="C1265" s="182">
        <v>6</v>
      </c>
      <c r="D1265" s="183">
        <v>14</v>
      </c>
      <c r="E1265" s="184">
        <v>0</v>
      </c>
      <c r="F1265" s="185">
        <v>2.8</v>
      </c>
      <c r="G1265" s="186">
        <v>1</v>
      </c>
      <c r="H1265" s="13"/>
      <c r="I1265" s="13"/>
      <c r="J1265" s="13"/>
      <c r="K1265" s="13"/>
      <c r="M1265" s="13"/>
    </row>
    <row r="1266" spans="1:13">
      <c r="A1266" s="13"/>
      <c r="B1266" s="181">
        <v>2004</v>
      </c>
      <c r="C1266" s="182">
        <v>6</v>
      </c>
      <c r="D1266" s="183">
        <v>15</v>
      </c>
      <c r="E1266" s="184">
        <v>0</v>
      </c>
      <c r="F1266" s="185">
        <v>2.6</v>
      </c>
      <c r="G1266" s="186">
        <v>1</v>
      </c>
      <c r="H1266" s="13"/>
      <c r="I1266" s="13"/>
      <c r="J1266" s="13"/>
      <c r="K1266" s="13"/>
      <c r="M1266" s="13"/>
    </row>
    <row r="1267" spans="1:13">
      <c r="A1267" s="13"/>
      <c r="B1267" s="181">
        <v>2004</v>
      </c>
      <c r="C1267" s="182">
        <v>6</v>
      </c>
      <c r="D1267" s="183">
        <v>16</v>
      </c>
      <c r="E1267" s="184">
        <v>0.4</v>
      </c>
      <c r="F1267" s="185">
        <v>1</v>
      </c>
      <c r="G1267" s="186">
        <v>1</v>
      </c>
      <c r="H1267" s="13"/>
      <c r="I1267" s="13"/>
      <c r="J1267" s="13"/>
      <c r="K1267" s="13"/>
      <c r="M1267" s="13"/>
    </row>
    <row r="1268" spans="1:13">
      <c r="A1268" s="13"/>
      <c r="B1268" s="181">
        <v>2004</v>
      </c>
      <c r="C1268" s="182">
        <v>6</v>
      </c>
      <c r="D1268" s="183">
        <v>17</v>
      </c>
      <c r="E1268" s="184">
        <v>0</v>
      </c>
      <c r="F1268" s="185">
        <v>1.5</v>
      </c>
      <c r="G1268" s="186">
        <v>1</v>
      </c>
      <c r="H1268" s="13"/>
      <c r="I1268" s="13"/>
      <c r="J1268" s="13"/>
      <c r="K1268" s="13"/>
      <c r="M1268" s="13"/>
    </row>
    <row r="1269" spans="1:13">
      <c r="A1269" s="13"/>
      <c r="B1269" s="181">
        <v>2004</v>
      </c>
      <c r="C1269" s="182">
        <v>6</v>
      </c>
      <c r="D1269" s="183">
        <v>18</v>
      </c>
      <c r="E1269" s="184">
        <v>0</v>
      </c>
      <c r="F1269" s="185">
        <v>1.8</v>
      </c>
      <c r="G1269" s="186">
        <v>1</v>
      </c>
      <c r="H1269" s="13"/>
      <c r="I1269" s="13"/>
      <c r="J1269" s="13"/>
      <c r="K1269" s="13"/>
      <c r="M1269" s="13"/>
    </row>
    <row r="1270" spans="1:13">
      <c r="A1270" s="13"/>
      <c r="B1270" s="181">
        <v>2004</v>
      </c>
      <c r="C1270" s="182">
        <v>6</v>
      </c>
      <c r="D1270" s="183">
        <v>19</v>
      </c>
      <c r="E1270" s="184">
        <v>14</v>
      </c>
      <c r="F1270" s="185">
        <v>1.5</v>
      </c>
      <c r="G1270" s="186">
        <v>1</v>
      </c>
      <c r="H1270" s="13"/>
      <c r="I1270" s="13"/>
      <c r="J1270" s="13"/>
      <c r="K1270" s="13"/>
      <c r="M1270" s="13"/>
    </row>
    <row r="1271" spans="1:13">
      <c r="A1271" s="13"/>
      <c r="B1271" s="181">
        <v>2004</v>
      </c>
      <c r="C1271" s="182">
        <v>6</v>
      </c>
      <c r="D1271" s="183">
        <v>20</v>
      </c>
      <c r="E1271" s="184">
        <v>0</v>
      </c>
      <c r="F1271" s="185">
        <v>1</v>
      </c>
      <c r="G1271" s="186">
        <v>1</v>
      </c>
      <c r="H1271" s="13"/>
      <c r="I1271" s="13"/>
      <c r="J1271" s="13"/>
      <c r="K1271" s="13"/>
      <c r="M1271" s="13"/>
    </row>
    <row r="1272" spans="1:13">
      <c r="A1272" s="13"/>
      <c r="B1272" s="181">
        <v>2004</v>
      </c>
      <c r="C1272" s="182">
        <v>6</v>
      </c>
      <c r="D1272" s="183">
        <v>21</v>
      </c>
      <c r="E1272" s="184">
        <v>0</v>
      </c>
      <c r="F1272" s="185">
        <v>2</v>
      </c>
      <c r="G1272" s="186">
        <v>1</v>
      </c>
      <c r="H1272" s="13"/>
      <c r="I1272" s="13"/>
      <c r="J1272" s="13"/>
      <c r="K1272" s="13"/>
      <c r="M1272" s="13"/>
    </row>
    <row r="1273" spans="1:13">
      <c r="A1273" s="13"/>
      <c r="B1273" s="181">
        <v>2004</v>
      </c>
      <c r="C1273" s="182">
        <v>6</v>
      </c>
      <c r="D1273" s="183">
        <v>22</v>
      </c>
      <c r="E1273" s="184">
        <v>0</v>
      </c>
      <c r="F1273" s="185">
        <v>1.1000000000000001</v>
      </c>
      <c r="G1273" s="186">
        <v>1</v>
      </c>
      <c r="H1273" s="13"/>
      <c r="I1273" s="13"/>
      <c r="J1273" s="13"/>
      <c r="K1273" s="13"/>
      <c r="M1273" s="13"/>
    </row>
    <row r="1274" spans="1:13">
      <c r="A1274" s="13"/>
      <c r="B1274" s="181">
        <v>2004</v>
      </c>
      <c r="C1274" s="182">
        <v>6</v>
      </c>
      <c r="D1274" s="183">
        <v>23</v>
      </c>
      <c r="E1274" s="184">
        <v>0</v>
      </c>
      <c r="F1274" s="185">
        <v>1.3</v>
      </c>
      <c r="G1274" s="186">
        <v>1</v>
      </c>
      <c r="H1274" s="13"/>
      <c r="I1274" s="13"/>
      <c r="J1274" s="13"/>
      <c r="K1274" s="13"/>
      <c r="M1274" s="13"/>
    </row>
    <row r="1275" spans="1:13">
      <c r="A1275" s="13"/>
      <c r="B1275" s="181">
        <v>2004</v>
      </c>
      <c r="C1275" s="182">
        <v>6</v>
      </c>
      <c r="D1275" s="183">
        <v>24</v>
      </c>
      <c r="E1275" s="184">
        <v>0</v>
      </c>
      <c r="F1275" s="185">
        <v>1.7</v>
      </c>
      <c r="G1275" s="186">
        <v>1</v>
      </c>
      <c r="H1275" s="13"/>
      <c r="I1275" s="13"/>
      <c r="J1275" s="13"/>
      <c r="K1275" s="13"/>
      <c r="M1275" s="13"/>
    </row>
    <row r="1276" spans="1:13">
      <c r="A1276" s="13"/>
      <c r="B1276" s="181">
        <v>2004</v>
      </c>
      <c r="C1276" s="182">
        <v>6</v>
      </c>
      <c r="D1276" s="183">
        <v>25</v>
      </c>
      <c r="E1276" s="184">
        <v>0</v>
      </c>
      <c r="F1276" s="185">
        <v>1</v>
      </c>
      <c r="G1276" s="186">
        <v>1</v>
      </c>
      <c r="H1276" s="13"/>
      <c r="I1276" s="13"/>
      <c r="J1276" s="13"/>
      <c r="K1276" s="13"/>
      <c r="M1276" s="13"/>
    </row>
    <row r="1277" spans="1:13">
      <c r="A1277" s="13"/>
      <c r="B1277" s="181">
        <v>2004</v>
      </c>
      <c r="C1277" s="182">
        <v>6</v>
      </c>
      <c r="D1277" s="183">
        <v>26</v>
      </c>
      <c r="E1277" s="184">
        <v>0</v>
      </c>
      <c r="F1277" s="185">
        <v>1.7</v>
      </c>
      <c r="G1277" s="186">
        <v>1</v>
      </c>
      <c r="H1277" s="13"/>
      <c r="I1277" s="13"/>
      <c r="J1277" s="13"/>
      <c r="K1277" s="13"/>
      <c r="M1277" s="13"/>
    </row>
    <row r="1278" spans="1:13">
      <c r="A1278" s="13"/>
      <c r="B1278" s="181">
        <v>2004</v>
      </c>
      <c r="C1278" s="182">
        <v>6</v>
      </c>
      <c r="D1278" s="183">
        <v>27</v>
      </c>
      <c r="E1278" s="184">
        <v>0</v>
      </c>
      <c r="F1278" s="185">
        <v>1.5</v>
      </c>
      <c r="G1278" s="186">
        <v>1</v>
      </c>
      <c r="H1278" s="13"/>
      <c r="I1278" s="13"/>
      <c r="J1278" s="13"/>
      <c r="K1278" s="13"/>
      <c r="M1278" s="13"/>
    </row>
    <row r="1279" spans="1:13">
      <c r="A1279" s="13"/>
      <c r="B1279" s="181">
        <v>2004</v>
      </c>
      <c r="C1279" s="182">
        <v>6</v>
      </c>
      <c r="D1279" s="183">
        <v>28</v>
      </c>
      <c r="E1279" s="184">
        <v>0</v>
      </c>
      <c r="F1279" s="185">
        <v>1.1000000000000001</v>
      </c>
      <c r="G1279" s="186">
        <v>1</v>
      </c>
      <c r="H1279" s="13"/>
      <c r="I1279" s="13"/>
      <c r="J1279" s="13"/>
      <c r="K1279" s="13"/>
      <c r="M1279" s="13"/>
    </row>
    <row r="1280" spans="1:13">
      <c r="A1280" s="13"/>
      <c r="B1280" s="181">
        <v>2004</v>
      </c>
      <c r="C1280" s="182">
        <v>6</v>
      </c>
      <c r="D1280" s="183">
        <v>29</v>
      </c>
      <c r="E1280" s="184">
        <v>0</v>
      </c>
      <c r="F1280" s="185">
        <v>1</v>
      </c>
      <c r="G1280" s="186">
        <v>1</v>
      </c>
      <c r="H1280" s="13"/>
      <c r="I1280" s="13"/>
      <c r="J1280" s="13"/>
      <c r="K1280" s="13"/>
      <c r="M1280" s="13"/>
    </row>
    <row r="1281" spans="1:13">
      <c r="A1281" s="13"/>
      <c r="B1281" s="181">
        <v>2004</v>
      </c>
      <c r="C1281" s="182">
        <v>6</v>
      </c>
      <c r="D1281" s="183">
        <v>30</v>
      </c>
      <c r="E1281" s="184">
        <v>0</v>
      </c>
      <c r="F1281" s="185">
        <v>1.3</v>
      </c>
      <c r="G1281" s="186">
        <v>1</v>
      </c>
      <c r="H1281" s="13"/>
      <c r="I1281" s="13"/>
      <c r="J1281" s="13"/>
      <c r="K1281" s="13"/>
      <c r="M1281" s="13"/>
    </row>
    <row r="1282" spans="1:13">
      <c r="A1282" s="13"/>
      <c r="B1282" s="181">
        <v>2004</v>
      </c>
      <c r="C1282" s="182">
        <v>7</v>
      </c>
      <c r="D1282" s="183">
        <v>1</v>
      </c>
      <c r="E1282" s="184">
        <v>0</v>
      </c>
      <c r="F1282" s="185">
        <v>2.1</v>
      </c>
      <c r="G1282" s="186">
        <v>1</v>
      </c>
      <c r="H1282" s="13"/>
      <c r="I1282" s="13"/>
      <c r="J1282" s="13"/>
      <c r="K1282" s="13"/>
      <c r="M1282" s="13"/>
    </row>
    <row r="1283" spans="1:13">
      <c r="A1283" s="13"/>
      <c r="B1283" s="181">
        <v>2004</v>
      </c>
      <c r="C1283" s="182">
        <v>7</v>
      </c>
      <c r="D1283" s="183">
        <v>2</v>
      </c>
      <c r="E1283" s="184">
        <v>0</v>
      </c>
      <c r="F1283" s="185">
        <v>2.4</v>
      </c>
      <c r="G1283" s="186">
        <v>1</v>
      </c>
      <c r="H1283" s="13"/>
      <c r="I1283" s="13"/>
      <c r="J1283" s="13"/>
      <c r="K1283" s="13"/>
      <c r="M1283" s="13"/>
    </row>
    <row r="1284" spans="1:13">
      <c r="A1284" s="13"/>
      <c r="B1284" s="181">
        <v>2004</v>
      </c>
      <c r="C1284" s="182">
        <v>7</v>
      </c>
      <c r="D1284" s="183">
        <v>3</v>
      </c>
      <c r="E1284" s="184">
        <v>0</v>
      </c>
      <c r="F1284" s="185">
        <v>1.6</v>
      </c>
      <c r="G1284" s="186">
        <v>1</v>
      </c>
      <c r="H1284" s="13"/>
      <c r="I1284" s="13"/>
      <c r="J1284" s="13"/>
      <c r="K1284" s="13"/>
      <c r="M1284" s="13"/>
    </row>
    <row r="1285" spans="1:13">
      <c r="A1285" s="13"/>
      <c r="B1285" s="181">
        <v>2004</v>
      </c>
      <c r="C1285" s="182">
        <v>7</v>
      </c>
      <c r="D1285" s="183">
        <v>4</v>
      </c>
      <c r="E1285" s="184">
        <v>0.3</v>
      </c>
      <c r="F1285" s="185">
        <v>1</v>
      </c>
      <c r="G1285" s="186">
        <v>1</v>
      </c>
      <c r="H1285" s="13"/>
      <c r="I1285" s="13"/>
      <c r="J1285" s="13"/>
      <c r="K1285" s="13"/>
      <c r="M1285" s="13"/>
    </row>
    <row r="1286" spans="1:13">
      <c r="A1286" s="13"/>
      <c r="B1286" s="181">
        <v>2004</v>
      </c>
      <c r="C1286" s="182">
        <v>7</v>
      </c>
      <c r="D1286" s="183">
        <v>5</v>
      </c>
      <c r="E1286" s="184">
        <v>0</v>
      </c>
      <c r="F1286" s="185">
        <v>1</v>
      </c>
      <c r="G1286" s="186">
        <v>1</v>
      </c>
      <c r="H1286" s="13"/>
      <c r="I1286" s="13"/>
      <c r="J1286" s="13"/>
      <c r="K1286" s="13"/>
      <c r="M1286" s="13"/>
    </row>
    <row r="1287" spans="1:13">
      <c r="A1287" s="13"/>
      <c r="B1287" s="181">
        <v>2004</v>
      </c>
      <c r="C1287" s="182">
        <v>7</v>
      </c>
      <c r="D1287" s="183">
        <v>6</v>
      </c>
      <c r="E1287" s="184">
        <v>0</v>
      </c>
      <c r="F1287" s="185">
        <v>3.2</v>
      </c>
      <c r="G1287" s="186">
        <v>1</v>
      </c>
      <c r="H1287" s="13"/>
      <c r="I1287" s="13"/>
      <c r="J1287" s="13"/>
      <c r="K1287" s="13"/>
      <c r="M1287" s="13"/>
    </row>
    <row r="1288" spans="1:13">
      <c r="A1288" s="13"/>
      <c r="B1288" s="181">
        <v>2004</v>
      </c>
      <c r="C1288" s="182">
        <v>7</v>
      </c>
      <c r="D1288" s="183">
        <v>7</v>
      </c>
      <c r="E1288" s="184">
        <v>0</v>
      </c>
      <c r="F1288" s="185">
        <v>1.3</v>
      </c>
      <c r="G1288" s="186">
        <v>1</v>
      </c>
      <c r="H1288" s="13"/>
      <c r="I1288" s="13"/>
      <c r="J1288" s="13"/>
      <c r="K1288" s="13"/>
      <c r="M1288" s="13"/>
    </row>
    <row r="1289" spans="1:13">
      <c r="A1289" s="13"/>
      <c r="B1289" s="181">
        <v>2004</v>
      </c>
      <c r="C1289" s="182">
        <v>7</v>
      </c>
      <c r="D1289" s="183">
        <v>8</v>
      </c>
      <c r="E1289" s="184">
        <v>0.2</v>
      </c>
      <c r="F1289" s="185">
        <v>2</v>
      </c>
      <c r="G1289" s="186">
        <v>1</v>
      </c>
      <c r="H1289" s="13"/>
      <c r="I1289" s="13"/>
      <c r="J1289" s="13"/>
      <c r="K1289" s="13"/>
      <c r="M1289" s="13"/>
    </row>
    <row r="1290" spans="1:13">
      <c r="A1290" s="13"/>
      <c r="B1290" s="181">
        <v>2004</v>
      </c>
      <c r="C1290" s="182">
        <v>7</v>
      </c>
      <c r="D1290" s="183">
        <v>9</v>
      </c>
      <c r="E1290" s="184">
        <v>0.6</v>
      </c>
      <c r="F1290" s="185">
        <v>1.9</v>
      </c>
      <c r="G1290" s="186">
        <v>1</v>
      </c>
      <c r="H1290" s="13"/>
      <c r="I1290" s="13"/>
      <c r="J1290" s="13"/>
      <c r="K1290" s="13"/>
      <c r="M1290" s="13"/>
    </row>
    <row r="1291" spans="1:13">
      <c r="A1291" s="13"/>
      <c r="B1291" s="181">
        <v>2004</v>
      </c>
      <c r="C1291" s="182">
        <v>7</v>
      </c>
      <c r="D1291" s="183">
        <v>10</v>
      </c>
      <c r="E1291" s="184">
        <v>0.4</v>
      </c>
      <c r="F1291" s="185">
        <v>1.7</v>
      </c>
      <c r="G1291" s="186">
        <v>1</v>
      </c>
      <c r="H1291" s="13"/>
      <c r="I1291" s="13"/>
      <c r="J1291" s="13"/>
      <c r="K1291" s="13"/>
      <c r="M1291" s="13"/>
    </row>
    <row r="1292" spans="1:13">
      <c r="A1292" s="13"/>
      <c r="B1292" s="181">
        <v>2004</v>
      </c>
      <c r="C1292" s="182">
        <v>7</v>
      </c>
      <c r="D1292" s="183">
        <v>11</v>
      </c>
      <c r="E1292" s="184">
        <v>0</v>
      </c>
      <c r="F1292" s="185">
        <v>1.7</v>
      </c>
      <c r="G1292" s="186">
        <v>1</v>
      </c>
      <c r="H1292" s="13"/>
      <c r="I1292" s="13"/>
      <c r="J1292" s="13"/>
      <c r="K1292" s="13"/>
      <c r="M1292" s="13"/>
    </row>
    <row r="1293" spans="1:13">
      <c r="A1293" s="13"/>
      <c r="B1293" s="181">
        <v>2004</v>
      </c>
      <c r="C1293" s="182">
        <v>7</v>
      </c>
      <c r="D1293" s="183">
        <v>12</v>
      </c>
      <c r="E1293" s="184">
        <v>0</v>
      </c>
      <c r="F1293" s="185">
        <v>2.7</v>
      </c>
      <c r="G1293" s="186">
        <v>1</v>
      </c>
      <c r="H1293" s="13"/>
      <c r="I1293" s="13"/>
      <c r="J1293" s="13"/>
      <c r="K1293" s="13"/>
      <c r="M1293" s="13"/>
    </row>
    <row r="1294" spans="1:13">
      <c r="A1294" s="13"/>
      <c r="B1294" s="181">
        <v>2004</v>
      </c>
      <c r="C1294" s="182">
        <v>7</v>
      </c>
      <c r="D1294" s="183">
        <v>13</v>
      </c>
      <c r="E1294" s="184">
        <v>0</v>
      </c>
      <c r="F1294" s="185">
        <v>1.7</v>
      </c>
      <c r="G1294" s="186">
        <v>1</v>
      </c>
      <c r="H1294" s="13"/>
      <c r="I1294" s="13"/>
      <c r="J1294" s="13"/>
      <c r="K1294" s="13"/>
      <c r="M1294" s="13"/>
    </row>
    <row r="1295" spans="1:13">
      <c r="A1295" s="13"/>
      <c r="B1295" s="181">
        <v>2004</v>
      </c>
      <c r="C1295" s="182">
        <v>7</v>
      </c>
      <c r="D1295" s="183">
        <v>14</v>
      </c>
      <c r="E1295" s="184">
        <v>0.1</v>
      </c>
      <c r="F1295" s="185">
        <v>1.2</v>
      </c>
      <c r="G1295" s="186">
        <v>1</v>
      </c>
      <c r="H1295" s="13"/>
      <c r="I1295" s="13"/>
      <c r="J1295" s="13"/>
      <c r="K1295" s="13"/>
      <c r="M1295" s="13"/>
    </row>
    <row r="1296" spans="1:13">
      <c r="A1296" s="13"/>
      <c r="B1296" s="181">
        <v>2004</v>
      </c>
      <c r="C1296" s="182">
        <v>7</v>
      </c>
      <c r="D1296" s="183">
        <v>15</v>
      </c>
      <c r="E1296" s="184">
        <v>0</v>
      </c>
      <c r="F1296" s="185">
        <v>1.1000000000000001</v>
      </c>
      <c r="G1296" s="186">
        <v>1</v>
      </c>
      <c r="H1296" s="13"/>
      <c r="I1296" s="13"/>
      <c r="J1296" s="13"/>
      <c r="K1296" s="13"/>
      <c r="M1296" s="13"/>
    </row>
    <row r="1297" spans="1:13">
      <c r="A1297" s="13"/>
      <c r="B1297" s="181">
        <v>2004</v>
      </c>
      <c r="C1297" s="182">
        <v>7</v>
      </c>
      <c r="D1297" s="183">
        <v>16</v>
      </c>
      <c r="E1297" s="184">
        <v>0.7</v>
      </c>
      <c r="F1297" s="185">
        <v>0.8</v>
      </c>
      <c r="G1297" s="186">
        <v>1</v>
      </c>
      <c r="H1297" s="13"/>
      <c r="I1297" s="13"/>
      <c r="J1297" s="13"/>
      <c r="K1297" s="13"/>
      <c r="M1297" s="13"/>
    </row>
    <row r="1298" spans="1:13">
      <c r="A1298" s="13"/>
      <c r="B1298" s="181">
        <v>2004</v>
      </c>
      <c r="C1298" s="182">
        <v>7</v>
      </c>
      <c r="D1298" s="183">
        <v>17</v>
      </c>
      <c r="E1298" s="184">
        <v>0</v>
      </c>
      <c r="F1298" s="185">
        <v>0.6</v>
      </c>
      <c r="G1298" s="186">
        <v>1</v>
      </c>
      <c r="H1298" s="13"/>
      <c r="I1298" s="13"/>
      <c r="J1298" s="13"/>
      <c r="K1298" s="13"/>
      <c r="M1298" s="13"/>
    </row>
    <row r="1299" spans="1:13">
      <c r="A1299" s="13"/>
      <c r="B1299" s="181">
        <v>2004</v>
      </c>
      <c r="C1299" s="182">
        <v>7</v>
      </c>
      <c r="D1299" s="183">
        <v>18</v>
      </c>
      <c r="E1299" s="184">
        <v>0</v>
      </c>
      <c r="F1299" s="185">
        <v>1.7</v>
      </c>
      <c r="G1299" s="186">
        <v>1</v>
      </c>
      <c r="H1299" s="13"/>
      <c r="I1299" s="13"/>
      <c r="J1299" s="13"/>
      <c r="K1299" s="13"/>
      <c r="M1299" s="13"/>
    </row>
    <row r="1300" spans="1:13">
      <c r="A1300" s="13"/>
      <c r="B1300" s="181">
        <v>2004</v>
      </c>
      <c r="C1300" s="182">
        <v>7</v>
      </c>
      <c r="D1300" s="183">
        <v>19</v>
      </c>
      <c r="E1300" s="184">
        <v>3</v>
      </c>
      <c r="F1300" s="185">
        <v>1.3</v>
      </c>
      <c r="G1300" s="186">
        <v>1</v>
      </c>
      <c r="H1300" s="13"/>
      <c r="I1300" s="13"/>
      <c r="J1300" s="13"/>
      <c r="K1300" s="13"/>
      <c r="M1300" s="13"/>
    </row>
    <row r="1301" spans="1:13">
      <c r="A1301" s="13"/>
      <c r="B1301" s="181">
        <v>2004</v>
      </c>
      <c r="C1301" s="182">
        <v>7</v>
      </c>
      <c r="D1301" s="183">
        <v>20</v>
      </c>
      <c r="E1301" s="184">
        <v>0</v>
      </c>
      <c r="F1301" s="185">
        <v>1.4</v>
      </c>
      <c r="G1301" s="186">
        <v>1</v>
      </c>
      <c r="H1301" s="13"/>
      <c r="I1301" s="13"/>
      <c r="J1301" s="13"/>
      <c r="K1301" s="13"/>
      <c r="M1301" s="13"/>
    </row>
    <row r="1302" spans="1:13">
      <c r="A1302" s="13"/>
      <c r="B1302" s="181">
        <v>2004</v>
      </c>
      <c r="C1302" s="182">
        <v>7</v>
      </c>
      <c r="D1302" s="183">
        <v>21</v>
      </c>
      <c r="E1302" s="184">
        <v>19</v>
      </c>
      <c r="F1302" s="185">
        <v>2.1</v>
      </c>
      <c r="G1302" s="186">
        <v>1</v>
      </c>
      <c r="H1302" s="13"/>
      <c r="I1302" s="13"/>
      <c r="J1302" s="13"/>
      <c r="K1302" s="13"/>
      <c r="M1302" s="13"/>
    </row>
    <row r="1303" spans="1:13">
      <c r="A1303" s="13"/>
      <c r="B1303" s="181">
        <v>2004</v>
      </c>
      <c r="C1303" s="182">
        <v>7</v>
      </c>
      <c r="D1303" s="183">
        <v>22</v>
      </c>
      <c r="E1303" s="184">
        <v>15</v>
      </c>
      <c r="F1303" s="185">
        <v>1</v>
      </c>
      <c r="G1303" s="186">
        <v>1</v>
      </c>
      <c r="H1303" s="13"/>
      <c r="I1303" s="13"/>
      <c r="J1303" s="13"/>
      <c r="K1303" s="13"/>
      <c r="M1303" s="13"/>
    </row>
    <row r="1304" spans="1:13">
      <c r="A1304" s="13"/>
      <c r="B1304" s="181">
        <v>2004</v>
      </c>
      <c r="C1304" s="182">
        <v>7</v>
      </c>
      <c r="D1304" s="183">
        <v>23</v>
      </c>
      <c r="E1304" s="184">
        <v>17</v>
      </c>
      <c r="F1304" s="185">
        <v>0.8</v>
      </c>
      <c r="G1304" s="186">
        <v>1</v>
      </c>
      <c r="H1304" s="13"/>
      <c r="I1304" s="13"/>
      <c r="J1304" s="13"/>
      <c r="K1304" s="13"/>
      <c r="M1304" s="13"/>
    </row>
    <row r="1305" spans="1:13">
      <c r="A1305" s="13"/>
      <c r="B1305" s="181">
        <v>2004</v>
      </c>
      <c r="C1305" s="182">
        <v>7</v>
      </c>
      <c r="D1305" s="183">
        <v>24</v>
      </c>
      <c r="E1305" s="184">
        <v>10</v>
      </c>
      <c r="F1305" s="185">
        <v>1.3</v>
      </c>
      <c r="G1305" s="186">
        <v>1</v>
      </c>
      <c r="H1305" s="13"/>
      <c r="I1305" s="13"/>
      <c r="J1305" s="13"/>
      <c r="K1305" s="13"/>
      <c r="M1305" s="13"/>
    </row>
    <row r="1306" spans="1:13">
      <c r="A1306" s="13"/>
      <c r="B1306" s="181">
        <v>2004</v>
      </c>
      <c r="C1306" s="182">
        <v>7</v>
      </c>
      <c r="D1306" s="183">
        <v>25</v>
      </c>
      <c r="E1306" s="184">
        <v>0</v>
      </c>
      <c r="F1306" s="185">
        <v>0.9</v>
      </c>
      <c r="G1306" s="186">
        <v>1</v>
      </c>
      <c r="H1306" s="13"/>
      <c r="I1306" s="13"/>
      <c r="J1306" s="13"/>
      <c r="K1306" s="13"/>
      <c r="M1306" s="13"/>
    </row>
    <row r="1307" spans="1:13">
      <c r="A1307" s="13"/>
      <c r="B1307" s="181">
        <v>2004</v>
      </c>
      <c r="C1307" s="182">
        <v>7</v>
      </c>
      <c r="D1307" s="183">
        <v>26</v>
      </c>
      <c r="E1307" s="184">
        <v>2</v>
      </c>
      <c r="F1307" s="185">
        <v>0.9</v>
      </c>
      <c r="G1307" s="186">
        <v>1</v>
      </c>
      <c r="H1307" s="13"/>
      <c r="I1307" s="13"/>
      <c r="J1307" s="13"/>
      <c r="K1307" s="13"/>
      <c r="M1307" s="13"/>
    </row>
    <row r="1308" spans="1:13">
      <c r="A1308" s="13"/>
      <c r="B1308" s="181">
        <v>2004</v>
      </c>
      <c r="C1308" s="182">
        <v>7</v>
      </c>
      <c r="D1308" s="183">
        <v>27</v>
      </c>
      <c r="E1308" s="184">
        <v>7</v>
      </c>
      <c r="F1308" s="185">
        <v>1</v>
      </c>
      <c r="G1308" s="186">
        <v>1</v>
      </c>
      <c r="H1308" s="13"/>
      <c r="I1308" s="13"/>
      <c r="J1308" s="13"/>
      <c r="K1308" s="13"/>
      <c r="M1308" s="13"/>
    </row>
    <row r="1309" spans="1:13">
      <c r="A1309" s="13"/>
      <c r="B1309" s="181">
        <v>2004</v>
      </c>
      <c r="C1309" s="182">
        <v>7</v>
      </c>
      <c r="D1309" s="183">
        <v>28</v>
      </c>
      <c r="E1309" s="184">
        <v>3</v>
      </c>
      <c r="F1309" s="185">
        <v>1.1000000000000001</v>
      </c>
      <c r="G1309" s="186">
        <v>1</v>
      </c>
      <c r="H1309" s="13"/>
      <c r="I1309" s="13"/>
      <c r="J1309" s="13"/>
      <c r="K1309" s="13"/>
      <c r="M1309" s="13"/>
    </row>
    <row r="1310" spans="1:13">
      <c r="A1310" s="13"/>
      <c r="B1310" s="181">
        <v>2004</v>
      </c>
      <c r="C1310" s="182">
        <v>7</v>
      </c>
      <c r="D1310" s="183">
        <v>29</v>
      </c>
      <c r="E1310" s="184">
        <v>0</v>
      </c>
      <c r="F1310" s="185">
        <v>2.5</v>
      </c>
      <c r="G1310" s="186">
        <v>1</v>
      </c>
      <c r="H1310" s="13"/>
      <c r="I1310" s="13"/>
      <c r="J1310" s="13"/>
      <c r="K1310" s="13"/>
      <c r="M1310" s="13"/>
    </row>
    <row r="1311" spans="1:13">
      <c r="A1311" s="13"/>
      <c r="B1311" s="181">
        <v>2004</v>
      </c>
      <c r="C1311" s="182">
        <v>7</v>
      </c>
      <c r="D1311" s="183">
        <v>30</v>
      </c>
      <c r="E1311" s="184">
        <v>0</v>
      </c>
      <c r="F1311" s="185">
        <v>1.4</v>
      </c>
      <c r="G1311" s="186">
        <v>1</v>
      </c>
      <c r="H1311" s="13"/>
      <c r="I1311" s="13"/>
      <c r="J1311" s="13"/>
      <c r="K1311" s="13"/>
      <c r="M1311" s="13"/>
    </row>
    <row r="1312" spans="1:13">
      <c r="A1312" s="13"/>
      <c r="B1312" s="181">
        <v>2004</v>
      </c>
      <c r="C1312" s="182">
        <v>7</v>
      </c>
      <c r="D1312" s="183">
        <v>31</v>
      </c>
      <c r="E1312" s="184">
        <v>0</v>
      </c>
      <c r="F1312" s="185">
        <v>1.8</v>
      </c>
      <c r="G1312" s="186">
        <v>1</v>
      </c>
      <c r="H1312" s="13"/>
      <c r="I1312" s="13"/>
      <c r="J1312" s="13"/>
      <c r="K1312" s="13"/>
      <c r="M1312" s="13"/>
    </row>
    <row r="1313" spans="1:13">
      <c r="A1313" s="13"/>
      <c r="B1313" s="181">
        <v>2004</v>
      </c>
      <c r="C1313" s="182">
        <v>8</v>
      </c>
      <c r="D1313" s="183">
        <v>1</v>
      </c>
      <c r="E1313" s="184">
        <v>0</v>
      </c>
      <c r="F1313" s="185">
        <v>1.5</v>
      </c>
      <c r="G1313" s="186">
        <v>1</v>
      </c>
      <c r="H1313" s="13"/>
      <c r="I1313" s="13"/>
      <c r="J1313" s="13"/>
      <c r="K1313" s="13"/>
      <c r="M1313" s="13"/>
    </row>
    <row r="1314" spans="1:13">
      <c r="A1314" s="13"/>
      <c r="B1314" s="181">
        <v>2004</v>
      </c>
      <c r="C1314" s="182">
        <v>8</v>
      </c>
      <c r="D1314" s="183">
        <v>2</v>
      </c>
      <c r="E1314" s="184">
        <v>0</v>
      </c>
      <c r="F1314" s="185">
        <v>1</v>
      </c>
      <c r="G1314" s="186">
        <v>1</v>
      </c>
      <c r="H1314" s="13"/>
      <c r="I1314" s="13"/>
      <c r="J1314" s="13"/>
      <c r="K1314" s="13"/>
      <c r="M1314" s="13"/>
    </row>
    <row r="1315" spans="1:13">
      <c r="A1315" s="13"/>
      <c r="B1315" s="181">
        <v>2004</v>
      </c>
      <c r="C1315" s="182">
        <v>8</v>
      </c>
      <c r="D1315" s="183">
        <v>3</v>
      </c>
      <c r="E1315" s="184">
        <v>5</v>
      </c>
      <c r="F1315" s="185">
        <v>1</v>
      </c>
      <c r="G1315" s="186">
        <v>1</v>
      </c>
      <c r="H1315" s="13"/>
      <c r="I1315" s="13"/>
      <c r="J1315" s="13"/>
      <c r="K1315" s="13"/>
      <c r="M1315" s="13"/>
    </row>
    <row r="1316" spans="1:13">
      <c r="A1316" s="13"/>
      <c r="B1316" s="181">
        <v>2004</v>
      </c>
      <c r="C1316" s="182">
        <v>8</v>
      </c>
      <c r="D1316" s="183">
        <v>4</v>
      </c>
      <c r="E1316" s="184">
        <v>0.9</v>
      </c>
      <c r="F1316" s="185">
        <v>0.7</v>
      </c>
      <c r="G1316" s="186">
        <v>1</v>
      </c>
      <c r="H1316" s="13"/>
      <c r="I1316" s="13"/>
      <c r="J1316" s="13"/>
      <c r="K1316" s="13"/>
      <c r="M1316" s="13"/>
    </row>
    <row r="1317" spans="1:13">
      <c r="A1317" s="13"/>
      <c r="B1317" s="181">
        <v>2004</v>
      </c>
      <c r="C1317" s="182">
        <v>8</v>
      </c>
      <c r="D1317" s="183">
        <v>5</v>
      </c>
      <c r="E1317" s="184">
        <v>0.7</v>
      </c>
      <c r="F1317" s="185">
        <v>1</v>
      </c>
      <c r="G1317" s="186">
        <v>1</v>
      </c>
      <c r="H1317" s="13"/>
      <c r="I1317" s="13"/>
      <c r="J1317" s="13"/>
      <c r="K1317" s="13"/>
      <c r="M1317" s="13"/>
    </row>
    <row r="1318" spans="1:13">
      <c r="A1318" s="13"/>
      <c r="B1318" s="181">
        <v>2004</v>
      </c>
      <c r="C1318" s="182">
        <v>8</v>
      </c>
      <c r="D1318" s="183">
        <v>6</v>
      </c>
      <c r="E1318" s="184">
        <v>1</v>
      </c>
      <c r="F1318" s="185">
        <v>1</v>
      </c>
      <c r="G1318" s="186">
        <v>1</v>
      </c>
      <c r="H1318" s="13"/>
      <c r="I1318" s="13"/>
      <c r="J1318" s="13"/>
      <c r="K1318" s="13"/>
      <c r="M1318" s="13"/>
    </row>
    <row r="1319" spans="1:13">
      <c r="A1319" s="13"/>
      <c r="B1319" s="181">
        <v>2004</v>
      </c>
      <c r="C1319" s="182">
        <v>8</v>
      </c>
      <c r="D1319" s="183">
        <v>7</v>
      </c>
      <c r="E1319" s="184">
        <v>0.3</v>
      </c>
      <c r="F1319" s="185">
        <v>1.2</v>
      </c>
      <c r="G1319" s="186">
        <v>1</v>
      </c>
      <c r="H1319" s="13"/>
      <c r="I1319" s="13"/>
      <c r="J1319" s="13"/>
      <c r="K1319" s="13"/>
      <c r="M1319" s="13"/>
    </row>
    <row r="1320" spans="1:13">
      <c r="A1320" s="13"/>
      <c r="B1320" s="181">
        <v>2004</v>
      </c>
      <c r="C1320" s="182">
        <v>8</v>
      </c>
      <c r="D1320" s="183">
        <v>8</v>
      </c>
      <c r="E1320" s="184">
        <v>0</v>
      </c>
      <c r="F1320" s="185">
        <v>1.5</v>
      </c>
      <c r="G1320" s="186">
        <v>1</v>
      </c>
      <c r="H1320" s="13"/>
      <c r="I1320" s="13"/>
      <c r="J1320" s="13"/>
      <c r="K1320" s="13"/>
      <c r="M1320" s="13"/>
    </row>
    <row r="1321" spans="1:13">
      <c r="A1321" s="13"/>
      <c r="B1321" s="181">
        <v>2004</v>
      </c>
      <c r="C1321" s="182">
        <v>8</v>
      </c>
      <c r="D1321" s="183">
        <v>9</v>
      </c>
      <c r="E1321" s="184">
        <v>0</v>
      </c>
      <c r="F1321" s="185">
        <v>1.9</v>
      </c>
      <c r="G1321" s="186">
        <v>1</v>
      </c>
      <c r="H1321" s="13"/>
      <c r="I1321" s="13"/>
      <c r="J1321" s="13"/>
      <c r="K1321" s="13"/>
      <c r="M1321" s="13"/>
    </row>
    <row r="1322" spans="1:13">
      <c r="A1322" s="13"/>
      <c r="B1322" s="181">
        <v>2004</v>
      </c>
      <c r="C1322" s="182">
        <v>8</v>
      </c>
      <c r="D1322" s="183">
        <v>10</v>
      </c>
      <c r="E1322" s="184">
        <v>0</v>
      </c>
      <c r="F1322" s="185">
        <v>1.8</v>
      </c>
      <c r="G1322" s="186">
        <v>1</v>
      </c>
      <c r="H1322" s="13"/>
      <c r="I1322" s="13"/>
      <c r="J1322" s="13"/>
      <c r="K1322" s="13"/>
      <c r="M1322" s="13"/>
    </row>
    <row r="1323" spans="1:13">
      <c r="A1323" s="13"/>
      <c r="B1323" s="181">
        <v>2004</v>
      </c>
      <c r="C1323" s="182">
        <v>8</v>
      </c>
      <c r="D1323" s="183">
        <v>11</v>
      </c>
      <c r="E1323" s="184">
        <v>3</v>
      </c>
      <c r="F1323" s="185">
        <v>2</v>
      </c>
      <c r="G1323" s="186">
        <v>1</v>
      </c>
      <c r="H1323" s="13"/>
      <c r="I1323" s="13"/>
      <c r="J1323" s="13"/>
      <c r="K1323" s="13"/>
      <c r="M1323" s="13"/>
    </row>
    <row r="1324" spans="1:13">
      <c r="A1324" s="13"/>
      <c r="B1324" s="181">
        <v>2004</v>
      </c>
      <c r="C1324" s="182">
        <v>8</v>
      </c>
      <c r="D1324" s="183">
        <v>12</v>
      </c>
      <c r="E1324" s="184">
        <v>0</v>
      </c>
      <c r="F1324" s="185">
        <v>1.8</v>
      </c>
      <c r="G1324" s="186">
        <v>1</v>
      </c>
      <c r="H1324" s="13"/>
      <c r="I1324" s="13"/>
      <c r="J1324" s="13"/>
      <c r="K1324" s="13"/>
      <c r="M1324" s="13"/>
    </row>
    <row r="1325" spans="1:13">
      <c r="A1325" s="13"/>
      <c r="B1325" s="181">
        <v>2004</v>
      </c>
      <c r="C1325" s="182">
        <v>8</v>
      </c>
      <c r="D1325" s="183">
        <v>13</v>
      </c>
      <c r="E1325" s="184">
        <v>0.2</v>
      </c>
      <c r="F1325" s="185">
        <v>3.4</v>
      </c>
      <c r="G1325" s="186">
        <v>1</v>
      </c>
      <c r="H1325" s="13"/>
      <c r="I1325" s="13"/>
      <c r="J1325" s="13"/>
      <c r="K1325" s="13"/>
      <c r="M1325" s="13"/>
    </row>
    <row r="1326" spans="1:13">
      <c r="A1326" s="13"/>
      <c r="B1326" s="181">
        <v>2004</v>
      </c>
      <c r="C1326" s="182">
        <v>8</v>
      </c>
      <c r="D1326" s="183">
        <v>14</v>
      </c>
      <c r="E1326" s="184">
        <v>16</v>
      </c>
      <c r="F1326" s="185">
        <v>1.3</v>
      </c>
      <c r="G1326" s="186">
        <v>1</v>
      </c>
      <c r="H1326" s="13"/>
      <c r="I1326" s="13"/>
      <c r="J1326" s="13"/>
      <c r="K1326" s="13"/>
      <c r="M1326" s="13"/>
    </row>
    <row r="1327" spans="1:13">
      <c r="A1327" s="13"/>
      <c r="B1327" s="181">
        <v>2004</v>
      </c>
      <c r="C1327" s="182">
        <v>8</v>
      </c>
      <c r="D1327" s="183">
        <v>15</v>
      </c>
      <c r="E1327" s="184">
        <v>2</v>
      </c>
      <c r="F1327" s="185">
        <v>0.9</v>
      </c>
      <c r="G1327" s="186">
        <v>1</v>
      </c>
      <c r="H1327" s="13"/>
      <c r="I1327" s="13"/>
      <c r="J1327" s="13"/>
      <c r="K1327" s="13"/>
      <c r="M1327" s="13"/>
    </row>
    <row r="1328" spans="1:13">
      <c r="A1328" s="13"/>
      <c r="B1328" s="181">
        <v>2004</v>
      </c>
      <c r="C1328" s="182">
        <v>8</v>
      </c>
      <c r="D1328" s="183">
        <v>16</v>
      </c>
      <c r="E1328" s="184">
        <v>0.7</v>
      </c>
      <c r="F1328" s="185">
        <v>1.5</v>
      </c>
      <c r="G1328" s="186">
        <v>1</v>
      </c>
      <c r="H1328" s="13"/>
      <c r="I1328" s="13"/>
      <c r="J1328" s="13"/>
      <c r="K1328" s="13"/>
      <c r="M1328" s="13"/>
    </row>
    <row r="1329" spans="1:13">
      <c r="A1329" s="13"/>
      <c r="B1329" s="181">
        <v>2004</v>
      </c>
      <c r="C1329" s="182">
        <v>8</v>
      </c>
      <c r="D1329" s="183">
        <v>17</v>
      </c>
      <c r="E1329" s="184">
        <v>0.2</v>
      </c>
      <c r="F1329" s="185">
        <v>1</v>
      </c>
      <c r="G1329" s="186">
        <v>1</v>
      </c>
      <c r="H1329" s="13"/>
      <c r="I1329" s="13"/>
      <c r="J1329" s="13"/>
      <c r="K1329" s="13"/>
      <c r="M1329" s="13"/>
    </row>
    <row r="1330" spans="1:13">
      <c r="A1330" s="13"/>
      <c r="B1330" s="181">
        <v>2004</v>
      </c>
      <c r="C1330" s="182">
        <v>8</v>
      </c>
      <c r="D1330" s="183">
        <v>18</v>
      </c>
      <c r="E1330" s="184">
        <v>0</v>
      </c>
      <c r="F1330" s="185">
        <v>1.2</v>
      </c>
      <c r="G1330" s="186">
        <v>1</v>
      </c>
      <c r="H1330" s="13"/>
      <c r="I1330" s="13"/>
      <c r="J1330" s="13"/>
      <c r="K1330" s="13"/>
      <c r="M1330" s="13"/>
    </row>
    <row r="1331" spans="1:13">
      <c r="A1331" s="13"/>
      <c r="B1331" s="181">
        <v>2004</v>
      </c>
      <c r="C1331" s="182">
        <v>8</v>
      </c>
      <c r="D1331" s="183">
        <v>19</v>
      </c>
      <c r="E1331" s="184">
        <v>9</v>
      </c>
      <c r="F1331" s="185">
        <v>0.7</v>
      </c>
      <c r="G1331" s="186">
        <v>1</v>
      </c>
      <c r="H1331" s="13"/>
      <c r="I1331" s="13"/>
      <c r="J1331" s="13"/>
      <c r="K1331" s="13"/>
      <c r="M1331" s="13"/>
    </row>
    <row r="1332" spans="1:13">
      <c r="A1332" s="13"/>
      <c r="B1332" s="181">
        <v>2004</v>
      </c>
      <c r="C1332" s="182">
        <v>8</v>
      </c>
      <c r="D1332" s="183">
        <v>20</v>
      </c>
      <c r="E1332" s="184">
        <v>19</v>
      </c>
      <c r="F1332" s="185">
        <v>0.6</v>
      </c>
      <c r="G1332" s="186">
        <v>1</v>
      </c>
      <c r="H1332" s="13"/>
      <c r="I1332" s="13"/>
      <c r="J1332" s="13"/>
      <c r="K1332" s="13"/>
      <c r="M1332" s="13"/>
    </row>
    <row r="1333" spans="1:13">
      <c r="A1333" s="13"/>
      <c r="B1333" s="181">
        <v>2004</v>
      </c>
      <c r="C1333" s="182">
        <v>8</v>
      </c>
      <c r="D1333" s="183">
        <v>21</v>
      </c>
      <c r="E1333" s="184">
        <v>0.4</v>
      </c>
      <c r="F1333" s="185">
        <v>0.8</v>
      </c>
      <c r="G1333" s="186">
        <v>1</v>
      </c>
      <c r="H1333" s="13"/>
      <c r="I1333" s="13"/>
      <c r="J1333" s="13"/>
      <c r="K1333" s="13"/>
      <c r="M1333" s="13"/>
    </row>
    <row r="1334" spans="1:13">
      <c r="A1334" s="13"/>
      <c r="B1334" s="181">
        <v>2004</v>
      </c>
      <c r="C1334" s="182">
        <v>8</v>
      </c>
      <c r="D1334" s="183">
        <v>22</v>
      </c>
      <c r="E1334" s="184">
        <v>0</v>
      </c>
      <c r="F1334" s="185">
        <v>0.9</v>
      </c>
      <c r="G1334" s="186">
        <v>1</v>
      </c>
      <c r="H1334" s="13"/>
      <c r="I1334" s="13"/>
      <c r="J1334" s="13"/>
      <c r="K1334" s="13"/>
      <c r="M1334" s="13"/>
    </row>
    <row r="1335" spans="1:13">
      <c r="A1335" s="13"/>
      <c r="B1335" s="181">
        <v>2004</v>
      </c>
      <c r="C1335" s="182">
        <v>8</v>
      </c>
      <c r="D1335" s="183">
        <v>23</v>
      </c>
      <c r="E1335" s="184">
        <v>0</v>
      </c>
      <c r="F1335" s="185">
        <v>2.8</v>
      </c>
      <c r="G1335" s="186">
        <v>1</v>
      </c>
      <c r="H1335" s="13"/>
      <c r="I1335" s="13"/>
      <c r="J1335" s="13"/>
      <c r="K1335" s="13"/>
      <c r="M1335" s="13"/>
    </row>
    <row r="1336" spans="1:13">
      <c r="A1336" s="13"/>
      <c r="B1336" s="181">
        <v>2004</v>
      </c>
      <c r="C1336" s="182">
        <v>8</v>
      </c>
      <c r="D1336" s="183">
        <v>24</v>
      </c>
      <c r="E1336" s="184">
        <v>0</v>
      </c>
      <c r="F1336" s="185">
        <v>2.6</v>
      </c>
      <c r="G1336" s="186">
        <v>1</v>
      </c>
      <c r="H1336" s="13"/>
      <c r="I1336" s="13"/>
      <c r="J1336" s="13"/>
      <c r="K1336" s="13"/>
      <c r="M1336" s="13"/>
    </row>
    <row r="1337" spans="1:13">
      <c r="A1337" s="13"/>
      <c r="B1337" s="181">
        <v>2004</v>
      </c>
      <c r="C1337" s="182">
        <v>8</v>
      </c>
      <c r="D1337" s="183">
        <v>25</v>
      </c>
      <c r="E1337" s="184">
        <v>0</v>
      </c>
      <c r="F1337" s="185">
        <v>2.5</v>
      </c>
      <c r="G1337" s="186">
        <v>1</v>
      </c>
      <c r="H1337" s="13"/>
      <c r="I1337" s="13"/>
      <c r="J1337" s="13"/>
      <c r="K1337" s="13"/>
      <c r="M1337" s="13"/>
    </row>
    <row r="1338" spans="1:13">
      <c r="A1338" s="13"/>
      <c r="B1338" s="181">
        <v>2004</v>
      </c>
      <c r="C1338" s="182">
        <v>8</v>
      </c>
      <c r="D1338" s="183">
        <v>26</v>
      </c>
      <c r="E1338" s="184">
        <v>0</v>
      </c>
      <c r="F1338" s="185">
        <v>2.5</v>
      </c>
      <c r="G1338" s="186">
        <v>1</v>
      </c>
      <c r="H1338" s="13"/>
      <c r="I1338" s="13"/>
      <c r="J1338" s="13"/>
      <c r="K1338" s="13"/>
      <c r="M1338" s="13"/>
    </row>
    <row r="1339" spans="1:13">
      <c r="A1339" s="13"/>
      <c r="B1339" s="181">
        <v>2004</v>
      </c>
      <c r="C1339" s="182">
        <v>8</v>
      </c>
      <c r="D1339" s="183">
        <v>27</v>
      </c>
      <c r="E1339" s="184">
        <v>0.2</v>
      </c>
      <c r="F1339" s="185">
        <v>1.6</v>
      </c>
      <c r="G1339" s="186">
        <v>1</v>
      </c>
      <c r="H1339" s="13"/>
      <c r="I1339" s="13"/>
      <c r="J1339" s="13"/>
      <c r="K1339" s="13"/>
      <c r="M1339" s="13"/>
    </row>
    <row r="1340" spans="1:13">
      <c r="A1340" s="13"/>
      <c r="B1340" s="181">
        <v>2004</v>
      </c>
      <c r="C1340" s="182">
        <v>8</v>
      </c>
      <c r="D1340" s="183">
        <v>28</v>
      </c>
      <c r="E1340" s="184">
        <v>0</v>
      </c>
      <c r="F1340" s="185">
        <v>2.2000000000000002</v>
      </c>
      <c r="G1340" s="186">
        <v>1</v>
      </c>
      <c r="H1340" s="13"/>
      <c r="I1340" s="13"/>
      <c r="J1340" s="13"/>
      <c r="K1340" s="13"/>
      <c r="M1340" s="13"/>
    </row>
    <row r="1341" spans="1:13">
      <c r="A1341" s="13"/>
      <c r="B1341" s="181">
        <v>2004</v>
      </c>
      <c r="C1341" s="182">
        <v>8</v>
      </c>
      <c r="D1341" s="183">
        <v>29</v>
      </c>
      <c r="E1341" s="184">
        <v>0</v>
      </c>
      <c r="F1341" s="185">
        <v>3.1</v>
      </c>
      <c r="G1341" s="186">
        <v>1</v>
      </c>
      <c r="H1341" s="13"/>
      <c r="I1341" s="13"/>
      <c r="J1341" s="13"/>
      <c r="K1341" s="13"/>
      <c r="M1341" s="13"/>
    </row>
    <row r="1342" spans="1:13">
      <c r="A1342" s="13"/>
      <c r="B1342" s="181">
        <v>2004</v>
      </c>
      <c r="C1342" s="182">
        <v>8</v>
      </c>
      <c r="D1342" s="183">
        <v>30</v>
      </c>
      <c r="E1342" s="184">
        <v>0</v>
      </c>
      <c r="F1342" s="185">
        <v>2</v>
      </c>
      <c r="G1342" s="186">
        <v>1</v>
      </c>
      <c r="H1342" s="13"/>
      <c r="I1342" s="13"/>
      <c r="J1342" s="13"/>
      <c r="K1342" s="13"/>
      <c r="M1342" s="13"/>
    </row>
    <row r="1343" spans="1:13">
      <c r="A1343" s="13"/>
      <c r="B1343" s="181">
        <v>2004</v>
      </c>
      <c r="C1343" s="182">
        <v>8</v>
      </c>
      <c r="D1343" s="183">
        <v>31</v>
      </c>
      <c r="E1343" s="184">
        <v>2</v>
      </c>
      <c r="F1343" s="185">
        <v>2.2000000000000002</v>
      </c>
      <c r="G1343" s="186">
        <v>1</v>
      </c>
      <c r="H1343" s="13"/>
      <c r="I1343" s="13"/>
      <c r="J1343" s="13"/>
      <c r="K1343" s="13"/>
      <c r="M1343" s="13"/>
    </row>
    <row r="1344" spans="1:13">
      <c r="A1344" s="13"/>
      <c r="B1344" s="181">
        <v>2004</v>
      </c>
      <c r="C1344" s="182">
        <v>9</v>
      </c>
      <c r="D1344" s="183">
        <v>1</v>
      </c>
      <c r="E1344" s="184">
        <v>0</v>
      </c>
      <c r="F1344" s="185">
        <v>1.7</v>
      </c>
      <c r="G1344" s="186">
        <v>1</v>
      </c>
      <c r="H1344" s="13"/>
      <c r="I1344" s="13"/>
      <c r="J1344" s="13"/>
      <c r="K1344" s="13"/>
      <c r="M1344" s="13"/>
    </row>
    <row r="1345" spans="1:13">
      <c r="A1345" s="13"/>
      <c r="B1345" s="181">
        <v>2004</v>
      </c>
      <c r="C1345" s="182">
        <v>9</v>
      </c>
      <c r="D1345" s="183">
        <v>2</v>
      </c>
      <c r="E1345" s="184">
        <v>0</v>
      </c>
      <c r="F1345" s="185">
        <v>1.8</v>
      </c>
      <c r="G1345" s="186">
        <v>1</v>
      </c>
      <c r="H1345" s="13"/>
      <c r="I1345" s="13"/>
      <c r="J1345" s="13"/>
      <c r="K1345" s="13"/>
      <c r="M1345" s="13"/>
    </row>
    <row r="1346" spans="1:13">
      <c r="A1346" s="13"/>
      <c r="B1346" s="181">
        <v>2004</v>
      </c>
      <c r="C1346" s="182">
        <v>9</v>
      </c>
      <c r="D1346" s="183">
        <v>3</v>
      </c>
      <c r="E1346" s="184">
        <v>0.3</v>
      </c>
      <c r="F1346" s="185">
        <v>2.8</v>
      </c>
      <c r="G1346" s="186">
        <v>1</v>
      </c>
      <c r="H1346" s="13"/>
      <c r="I1346" s="13"/>
      <c r="J1346" s="13"/>
      <c r="K1346" s="13"/>
      <c r="M1346" s="13"/>
    </row>
    <row r="1347" spans="1:13">
      <c r="A1347" s="13"/>
      <c r="B1347" s="181">
        <v>2004</v>
      </c>
      <c r="C1347" s="182">
        <v>9</v>
      </c>
      <c r="D1347" s="183">
        <v>4</v>
      </c>
      <c r="E1347" s="184">
        <v>40</v>
      </c>
      <c r="F1347" s="185">
        <v>1.8</v>
      </c>
      <c r="G1347" s="186">
        <v>1</v>
      </c>
      <c r="H1347" s="13"/>
      <c r="I1347" s="13"/>
      <c r="J1347" s="13"/>
      <c r="K1347" s="13"/>
      <c r="M1347" s="13"/>
    </row>
    <row r="1348" spans="1:13">
      <c r="A1348" s="13"/>
      <c r="B1348" s="181">
        <v>2004</v>
      </c>
      <c r="C1348" s="182">
        <v>9</v>
      </c>
      <c r="D1348" s="183">
        <v>5</v>
      </c>
      <c r="E1348" s="184">
        <v>0</v>
      </c>
      <c r="F1348" s="185">
        <v>2.5</v>
      </c>
      <c r="G1348" s="186">
        <v>1</v>
      </c>
      <c r="H1348" s="13"/>
      <c r="I1348" s="13"/>
      <c r="J1348" s="13"/>
      <c r="K1348" s="13"/>
      <c r="M1348" s="13"/>
    </row>
    <row r="1349" spans="1:13">
      <c r="A1349" s="13"/>
      <c r="B1349" s="181">
        <v>2004</v>
      </c>
      <c r="C1349" s="182">
        <v>9</v>
      </c>
      <c r="D1349" s="183">
        <v>6</v>
      </c>
      <c r="E1349" s="184">
        <v>0</v>
      </c>
      <c r="F1349" s="185">
        <v>1.8</v>
      </c>
      <c r="G1349" s="186">
        <v>1</v>
      </c>
      <c r="H1349" s="13"/>
      <c r="I1349" s="13"/>
      <c r="J1349" s="13"/>
      <c r="K1349" s="13"/>
      <c r="M1349" s="13"/>
    </row>
    <row r="1350" spans="1:13">
      <c r="A1350" s="13"/>
      <c r="B1350" s="181">
        <v>2004</v>
      </c>
      <c r="C1350" s="182">
        <v>9</v>
      </c>
      <c r="D1350" s="183">
        <v>7</v>
      </c>
      <c r="E1350" s="184">
        <v>0</v>
      </c>
      <c r="F1350" s="185">
        <v>2.2000000000000002</v>
      </c>
      <c r="G1350" s="186">
        <v>1</v>
      </c>
      <c r="H1350" s="13"/>
      <c r="I1350" s="13"/>
      <c r="J1350" s="13"/>
      <c r="K1350" s="13"/>
      <c r="M1350" s="13"/>
    </row>
    <row r="1351" spans="1:13">
      <c r="A1351" s="13"/>
      <c r="B1351" s="181">
        <v>2004</v>
      </c>
      <c r="C1351" s="182">
        <v>9</v>
      </c>
      <c r="D1351" s="183">
        <v>8</v>
      </c>
      <c r="E1351" s="184">
        <v>0</v>
      </c>
      <c r="F1351" s="185">
        <v>2.1</v>
      </c>
      <c r="G1351" s="186">
        <v>1</v>
      </c>
      <c r="H1351" s="13"/>
      <c r="I1351" s="13"/>
      <c r="J1351" s="13"/>
      <c r="K1351" s="13"/>
      <c r="M1351" s="13"/>
    </row>
    <row r="1352" spans="1:13">
      <c r="A1352" s="13"/>
      <c r="B1352" s="181">
        <v>2004</v>
      </c>
      <c r="C1352" s="182">
        <v>9</v>
      </c>
      <c r="D1352" s="183">
        <v>9</v>
      </c>
      <c r="E1352" s="184">
        <v>0</v>
      </c>
      <c r="F1352" s="185">
        <v>2.8</v>
      </c>
      <c r="G1352" s="186">
        <v>1</v>
      </c>
      <c r="H1352" s="13"/>
      <c r="I1352" s="13"/>
      <c r="J1352" s="13"/>
      <c r="K1352" s="13"/>
      <c r="M1352" s="13"/>
    </row>
    <row r="1353" spans="1:13">
      <c r="A1353" s="13"/>
      <c r="B1353" s="181">
        <v>2004</v>
      </c>
      <c r="C1353" s="182">
        <v>9</v>
      </c>
      <c r="D1353" s="183">
        <v>10</v>
      </c>
      <c r="E1353" s="184">
        <v>0</v>
      </c>
      <c r="F1353" s="185">
        <v>2.2999999999999998</v>
      </c>
      <c r="G1353" s="186">
        <v>1</v>
      </c>
      <c r="H1353" s="13"/>
      <c r="I1353" s="13"/>
      <c r="J1353" s="13"/>
      <c r="K1353" s="13"/>
      <c r="M1353" s="13"/>
    </row>
    <row r="1354" spans="1:13">
      <c r="A1354" s="13"/>
      <c r="B1354" s="181">
        <v>2004</v>
      </c>
      <c r="C1354" s="182">
        <v>9</v>
      </c>
      <c r="D1354" s="183">
        <v>11</v>
      </c>
      <c r="E1354" s="184">
        <v>0</v>
      </c>
      <c r="F1354" s="185">
        <v>1.9</v>
      </c>
      <c r="G1354" s="186">
        <v>1</v>
      </c>
      <c r="H1354" s="13"/>
      <c r="I1354" s="13"/>
      <c r="J1354" s="13"/>
      <c r="K1354" s="13"/>
      <c r="M1354" s="13"/>
    </row>
    <row r="1355" spans="1:13">
      <c r="A1355" s="13"/>
      <c r="B1355" s="181">
        <v>2004</v>
      </c>
      <c r="C1355" s="182">
        <v>9</v>
      </c>
      <c r="D1355" s="183">
        <v>12</v>
      </c>
      <c r="E1355" s="184">
        <v>0</v>
      </c>
      <c r="F1355" s="185">
        <v>3.3</v>
      </c>
      <c r="G1355" s="186">
        <v>1</v>
      </c>
      <c r="H1355" s="13"/>
      <c r="I1355" s="13"/>
      <c r="J1355" s="13"/>
      <c r="K1355" s="13"/>
      <c r="M1355" s="13"/>
    </row>
    <row r="1356" spans="1:13">
      <c r="A1356" s="13"/>
      <c r="B1356" s="181">
        <v>2004</v>
      </c>
      <c r="C1356" s="182">
        <v>9</v>
      </c>
      <c r="D1356" s="183">
        <v>13</v>
      </c>
      <c r="E1356" s="184">
        <v>0</v>
      </c>
      <c r="F1356" s="185">
        <v>4.2</v>
      </c>
      <c r="G1356" s="186">
        <v>1</v>
      </c>
      <c r="H1356" s="13"/>
      <c r="I1356" s="13"/>
      <c r="J1356" s="13"/>
      <c r="K1356" s="13"/>
      <c r="M1356" s="13"/>
    </row>
    <row r="1357" spans="1:13">
      <c r="A1357" s="13"/>
      <c r="B1357" s="181">
        <v>2004</v>
      </c>
      <c r="C1357" s="182">
        <v>9</v>
      </c>
      <c r="D1357" s="183">
        <v>14</v>
      </c>
      <c r="E1357" s="184">
        <v>0</v>
      </c>
      <c r="F1357" s="185">
        <v>2.9</v>
      </c>
      <c r="G1357" s="186">
        <v>1</v>
      </c>
      <c r="H1357" s="13"/>
      <c r="I1357" s="13"/>
      <c r="J1357" s="13"/>
      <c r="K1357" s="13"/>
      <c r="M1357" s="13"/>
    </row>
    <row r="1358" spans="1:13">
      <c r="A1358" s="13"/>
      <c r="B1358" s="181">
        <v>2004</v>
      </c>
      <c r="C1358" s="182">
        <v>9</v>
      </c>
      <c r="D1358" s="183">
        <v>15</v>
      </c>
      <c r="E1358" s="184">
        <v>0</v>
      </c>
      <c r="F1358" s="185">
        <v>2.8</v>
      </c>
      <c r="G1358" s="186">
        <v>1</v>
      </c>
      <c r="H1358" s="13"/>
      <c r="I1358" s="13"/>
      <c r="J1358" s="13"/>
      <c r="K1358" s="13"/>
      <c r="M1358" s="13"/>
    </row>
    <row r="1359" spans="1:13">
      <c r="A1359" s="13"/>
      <c r="B1359" s="181">
        <v>2004</v>
      </c>
      <c r="C1359" s="182">
        <v>9</v>
      </c>
      <c r="D1359" s="183">
        <v>16</v>
      </c>
      <c r="E1359" s="184">
        <v>0</v>
      </c>
      <c r="F1359" s="185">
        <v>4.5999999999999996</v>
      </c>
      <c r="G1359" s="186">
        <v>1</v>
      </c>
      <c r="H1359" s="13"/>
      <c r="I1359" s="13"/>
      <c r="J1359" s="13"/>
      <c r="K1359" s="13"/>
      <c r="M1359" s="13"/>
    </row>
    <row r="1360" spans="1:13">
      <c r="A1360" s="13"/>
      <c r="B1360" s="181">
        <v>2004</v>
      </c>
      <c r="C1360" s="182">
        <v>9</v>
      </c>
      <c r="D1360" s="183">
        <v>17</v>
      </c>
      <c r="E1360" s="184">
        <v>0</v>
      </c>
      <c r="F1360" s="185">
        <v>4.5</v>
      </c>
      <c r="G1360" s="186">
        <v>1</v>
      </c>
      <c r="H1360" s="13"/>
      <c r="I1360" s="13"/>
      <c r="J1360" s="13"/>
      <c r="K1360" s="13"/>
      <c r="M1360" s="13"/>
    </row>
    <row r="1361" spans="1:13">
      <c r="A1361" s="13"/>
      <c r="B1361" s="181">
        <v>2004</v>
      </c>
      <c r="C1361" s="182">
        <v>9</v>
      </c>
      <c r="D1361" s="183">
        <v>18</v>
      </c>
      <c r="E1361" s="184">
        <v>0</v>
      </c>
      <c r="F1361" s="185">
        <v>3</v>
      </c>
      <c r="G1361" s="186">
        <v>1</v>
      </c>
      <c r="H1361" s="13"/>
      <c r="I1361" s="13"/>
      <c r="J1361" s="13"/>
      <c r="K1361" s="13"/>
      <c r="M1361" s="13"/>
    </row>
    <row r="1362" spans="1:13">
      <c r="A1362" s="13"/>
      <c r="B1362" s="181">
        <v>2004</v>
      </c>
      <c r="C1362" s="182">
        <v>9</v>
      </c>
      <c r="D1362" s="183">
        <v>19</v>
      </c>
      <c r="E1362" s="184">
        <v>0</v>
      </c>
      <c r="F1362" s="185">
        <v>3</v>
      </c>
      <c r="G1362" s="186">
        <v>1</v>
      </c>
      <c r="H1362" s="13"/>
      <c r="I1362" s="13"/>
      <c r="J1362" s="13"/>
      <c r="K1362" s="13"/>
      <c r="M1362" s="13"/>
    </row>
    <row r="1363" spans="1:13">
      <c r="A1363" s="13"/>
      <c r="B1363" s="181">
        <v>2004</v>
      </c>
      <c r="C1363" s="182">
        <v>9</v>
      </c>
      <c r="D1363" s="183">
        <v>20</v>
      </c>
      <c r="E1363" s="184">
        <v>0</v>
      </c>
      <c r="F1363" s="185">
        <v>2.7</v>
      </c>
      <c r="G1363" s="186">
        <v>1</v>
      </c>
      <c r="H1363" s="13"/>
      <c r="I1363" s="13"/>
      <c r="J1363" s="13"/>
      <c r="K1363" s="13"/>
      <c r="M1363" s="13"/>
    </row>
    <row r="1364" spans="1:13">
      <c r="A1364" s="13"/>
      <c r="B1364" s="181">
        <v>2004</v>
      </c>
      <c r="C1364" s="182">
        <v>9</v>
      </c>
      <c r="D1364" s="183">
        <v>21</v>
      </c>
      <c r="E1364" s="184">
        <v>0</v>
      </c>
      <c r="F1364" s="185">
        <v>1.8</v>
      </c>
      <c r="G1364" s="186">
        <v>1</v>
      </c>
      <c r="H1364" s="13"/>
      <c r="I1364" s="13"/>
      <c r="J1364" s="13"/>
      <c r="K1364" s="13"/>
      <c r="M1364" s="13"/>
    </row>
    <row r="1365" spans="1:13">
      <c r="A1365" s="13"/>
      <c r="B1365" s="181">
        <v>2004</v>
      </c>
      <c r="C1365" s="182">
        <v>9</v>
      </c>
      <c r="D1365" s="183">
        <v>22</v>
      </c>
      <c r="E1365" s="184">
        <v>0</v>
      </c>
      <c r="F1365" s="185">
        <v>3.5</v>
      </c>
      <c r="G1365" s="186">
        <v>1</v>
      </c>
      <c r="H1365" s="13"/>
      <c r="I1365" s="13"/>
      <c r="J1365" s="13"/>
      <c r="K1365" s="13"/>
      <c r="M1365" s="13"/>
    </row>
    <row r="1366" spans="1:13">
      <c r="A1366" s="13"/>
      <c r="B1366" s="181">
        <v>2004</v>
      </c>
      <c r="C1366" s="182">
        <v>9</v>
      </c>
      <c r="D1366" s="183">
        <v>23</v>
      </c>
      <c r="E1366" s="184">
        <v>0</v>
      </c>
      <c r="F1366" s="185">
        <v>5</v>
      </c>
      <c r="G1366" s="186">
        <v>1</v>
      </c>
      <c r="H1366" s="13"/>
      <c r="I1366" s="13"/>
      <c r="J1366" s="13"/>
      <c r="K1366" s="13"/>
      <c r="M1366" s="13"/>
    </row>
    <row r="1367" spans="1:13">
      <c r="A1367" s="13"/>
      <c r="B1367" s="181">
        <v>2004</v>
      </c>
      <c r="C1367" s="182">
        <v>9</v>
      </c>
      <c r="D1367" s="183">
        <v>24</v>
      </c>
      <c r="E1367" s="184">
        <v>0</v>
      </c>
      <c r="F1367" s="185">
        <v>3</v>
      </c>
      <c r="G1367" s="186">
        <v>1</v>
      </c>
      <c r="H1367" s="13"/>
      <c r="I1367" s="13"/>
      <c r="J1367" s="13"/>
      <c r="K1367" s="13"/>
      <c r="M1367" s="13"/>
    </row>
    <row r="1368" spans="1:13">
      <c r="A1368" s="13"/>
      <c r="B1368" s="181">
        <v>2004</v>
      </c>
      <c r="C1368" s="182">
        <v>9</v>
      </c>
      <c r="D1368" s="183">
        <v>25</v>
      </c>
      <c r="E1368" s="184">
        <v>0</v>
      </c>
      <c r="F1368" s="185">
        <v>4.0999999999999996</v>
      </c>
      <c r="G1368" s="186">
        <v>1</v>
      </c>
      <c r="H1368" s="13"/>
      <c r="I1368" s="13"/>
      <c r="J1368" s="13"/>
      <c r="K1368" s="13"/>
      <c r="M1368" s="13"/>
    </row>
    <row r="1369" spans="1:13">
      <c r="A1369" s="13"/>
      <c r="B1369" s="181">
        <v>2004</v>
      </c>
      <c r="C1369" s="182">
        <v>9</v>
      </c>
      <c r="D1369" s="183">
        <v>26</v>
      </c>
      <c r="E1369" s="184">
        <v>0.3</v>
      </c>
      <c r="F1369" s="185">
        <v>3.9</v>
      </c>
      <c r="G1369" s="186">
        <v>1</v>
      </c>
      <c r="H1369" s="13"/>
      <c r="I1369" s="13"/>
      <c r="J1369" s="13"/>
      <c r="K1369" s="13"/>
      <c r="M1369" s="13"/>
    </row>
    <row r="1370" spans="1:13">
      <c r="A1370" s="13"/>
      <c r="B1370" s="181">
        <v>2004</v>
      </c>
      <c r="C1370" s="182">
        <v>9</v>
      </c>
      <c r="D1370" s="183">
        <v>27</v>
      </c>
      <c r="E1370" s="184">
        <v>25</v>
      </c>
      <c r="F1370" s="185">
        <v>1.4</v>
      </c>
      <c r="G1370" s="186">
        <v>1</v>
      </c>
      <c r="H1370" s="13"/>
      <c r="I1370" s="13"/>
      <c r="J1370" s="13"/>
      <c r="K1370" s="13"/>
      <c r="M1370" s="13"/>
    </row>
    <row r="1371" spans="1:13">
      <c r="A1371" s="13"/>
      <c r="B1371" s="181">
        <v>2004</v>
      </c>
      <c r="C1371" s="182">
        <v>9</v>
      </c>
      <c r="D1371" s="183">
        <v>28</v>
      </c>
      <c r="E1371" s="184">
        <v>0.3</v>
      </c>
      <c r="F1371" s="185">
        <v>3.2</v>
      </c>
      <c r="G1371" s="186">
        <v>1</v>
      </c>
      <c r="H1371" s="13"/>
      <c r="I1371" s="13"/>
      <c r="J1371" s="13"/>
      <c r="K1371" s="13"/>
      <c r="M1371" s="13"/>
    </row>
    <row r="1372" spans="1:13">
      <c r="A1372" s="13"/>
      <c r="B1372" s="181">
        <v>2004</v>
      </c>
      <c r="C1372" s="182">
        <v>9</v>
      </c>
      <c r="D1372" s="183">
        <v>29</v>
      </c>
      <c r="E1372" s="184">
        <v>0</v>
      </c>
      <c r="F1372" s="185">
        <v>2.6</v>
      </c>
      <c r="G1372" s="186">
        <v>1</v>
      </c>
      <c r="H1372" s="13"/>
      <c r="I1372" s="13"/>
      <c r="J1372" s="13"/>
      <c r="K1372" s="13"/>
      <c r="M1372" s="13"/>
    </row>
    <row r="1373" spans="1:13">
      <c r="A1373" s="13"/>
      <c r="B1373" s="181">
        <v>2004</v>
      </c>
      <c r="C1373" s="182">
        <v>9</v>
      </c>
      <c r="D1373" s="183">
        <v>30</v>
      </c>
      <c r="E1373" s="184">
        <v>3</v>
      </c>
      <c r="F1373" s="185">
        <v>1.9</v>
      </c>
      <c r="G1373" s="186">
        <v>1</v>
      </c>
      <c r="H1373" s="13"/>
      <c r="I1373" s="13"/>
      <c r="J1373" s="13"/>
      <c r="K1373" s="13"/>
      <c r="M1373" s="13"/>
    </row>
    <row r="1374" spans="1:13">
      <c r="A1374" s="13"/>
      <c r="B1374" s="181">
        <v>2004</v>
      </c>
      <c r="C1374" s="182">
        <v>10</v>
      </c>
      <c r="D1374" s="183">
        <v>1</v>
      </c>
      <c r="E1374" s="184">
        <v>0</v>
      </c>
      <c r="F1374" s="185">
        <v>2.6</v>
      </c>
      <c r="G1374" s="186">
        <v>1</v>
      </c>
      <c r="H1374" s="13"/>
      <c r="I1374" s="13"/>
      <c r="J1374" s="13"/>
      <c r="K1374" s="13"/>
      <c r="M1374" s="13"/>
    </row>
    <row r="1375" spans="1:13">
      <c r="A1375" s="13"/>
      <c r="B1375" s="181">
        <v>2004</v>
      </c>
      <c r="C1375" s="182">
        <v>10</v>
      </c>
      <c r="D1375" s="183">
        <v>2</v>
      </c>
      <c r="E1375" s="184">
        <v>0</v>
      </c>
      <c r="F1375" s="185">
        <v>2.4</v>
      </c>
      <c r="G1375" s="186">
        <v>1</v>
      </c>
      <c r="H1375" s="13"/>
      <c r="I1375" s="13"/>
      <c r="J1375" s="13"/>
      <c r="K1375" s="13"/>
      <c r="M1375" s="13"/>
    </row>
    <row r="1376" spans="1:13">
      <c r="A1376" s="13"/>
      <c r="B1376" s="181">
        <v>2004</v>
      </c>
      <c r="C1376" s="182">
        <v>10</v>
      </c>
      <c r="D1376" s="183">
        <v>3</v>
      </c>
      <c r="E1376" s="184">
        <v>0</v>
      </c>
      <c r="F1376" s="185">
        <v>2.1</v>
      </c>
      <c r="G1376" s="186">
        <v>1</v>
      </c>
      <c r="H1376" s="13"/>
      <c r="I1376" s="13"/>
      <c r="J1376" s="13"/>
      <c r="K1376" s="13"/>
      <c r="M1376" s="13"/>
    </row>
    <row r="1377" spans="1:13">
      <c r="A1377" s="13"/>
      <c r="B1377" s="181">
        <v>2004</v>
      </c>
      <c r="C1377" s="182">
        <v>10</v>
      </c>
      <c r="D1377" s="183">
        <v>4</v>
      </c>
      <c r="E1377" s="184">
        <v>0</v>
      </c>
      <c r="F1377" s="185">
        <v>2.9</v>
      </c>
      <c r="G1377" s="186">
        <v>1</v>
      </c>
      <c r="H1377" s="13"/>
      <c r="I1377" s="13"/>
      <c r="J1377" s="13"/>
      <c r="K1377" s="13"/>
      <c r="M1377" s="13"/>
    </row>
    <row r="1378" spans="1:13">
      <c r="A1378" s="13"/>
      <c r="B1378" s="181">
        <v>2004</v>
      </c>
      <c r="C1378" s="182">
        <v>10</v>
      </c>
      <c r="D1378" s="183">
        <v>5</v>
      </c>
      <c r="E1378" s="184">
        <v>0</v>
      </c>
      <c r="F1378" s="185">
        <v>4</v>
      </c>
      <c r="G1378" s="186">
        <v>1</v>
      </c>
      <c r="H1378" s="13"/>
      <c r="I1378" s="13"/>
      <c r="J1378" s="13"/>
      <c r="K1378" s="13"/>
      <c r="M1378" s="13"/>
    </row>
    <row r="1379" spans="1:13">
      <c r="A1379" s="13"/>
      <c r="B1379" s="181">
        <v>2004</v>
      </c>
      <c r="C1379" s="182">
        <v>10</v>
      </c>
      <c r="D1379" s="183">
        <v>6</v>
      </c>
      <c r="E1379" s="184">
        <v>7</v>
      </c>
      <c r="F1379" s="185">
        <v>5.3</v>
      </c>
      <c r="G1379" s="186">
        <v>1</v>
      </c>
      <c r="H1379" s="13"/>
      <c r="I1379" s="13"/>
      <c r="J1379" s="13"/>
      <c r="K1379" s="13"/>
      <c r="M1379" s="13"/>
    </row>
    <row r="1380" spans="1:13">
      <c r="A1380" s="13"/>
      <c r="B1380" s="181">
        <v>2004</v>
      </c>
      <c r="C1380" s="182">
        <v>10</v>
      </c>
      <c r="D1380" s="183">
        <v>7</v>
      </c>
      <c r="E1380" s="184">
        <v>13</v>
      </c>
      <c r="F1380" s="185">
        <v>2.1</v>
      </c>
      <c r="G1380" s="186">
        <v>1</v>
      </c>
      <c r="H1380" s="13"/>
      <c r="I1380" s="13"/>
      <c r="J1380" s="13"/>
      <c r="K1380" s="13"/>
      <c r="M1380" s="13"/>
    </row>
    <row r="1381" spans="1:13">
      <c r="A1381" s="13"/>
      <c r="B1381" s="181">
        <v>2004</v>
      </c>
      <c r="C1381" s="182">
        <v>10</v>
      </c>
      <c r="D1381" s="183">
        <v>8</v>
      </c>
      <c r="E1381" s="184">
        <v>3</v>
      </c>
      <c r="F1381" s="185">
        <v>1.5</v>
      </c>
      <c r="G1381" s="186">
        <v>1</v>
      </c>
      <c r="H1381" s="13"/>
      <c r="I1381" s="13"/>
      <c r="J1381" s="13"/>
      <c r="K1381" s="13"/>
      <c r="M1381" s="13"/>
    </row>
    <row r="1382" spans="1:13">
      <c r="A1382" s="13"/>
      <c r="B1382" s="181">
        <v>2004</v>
      </c>
      <c r="C1382" s="182">
        <v>10</v>
      </c>
      <c r="D1382" s="183">
        <v>9</v>
      </c>
      <c r="E1382" s="184">
        <v>5</v>
      </c>
      <c r="F1382" s="185">
        <v>1.9</v>
      </c>
      <c r="G1382" s="186">
        <v>1</v>
      </c>
      <c r="H1382" s="13"/>
      <c r="I1382" s="13"/>
      <c r="J1382" s="13"/>
      <c r="K1382" s="13"/>
      <c r="M1382" s="13"/>
    </row>
    <row r="1383" spans="1:13">
      <c r="A1383" s="13"/>
      <c r="B1383" s="181">
        <v>2004</v>
      </c>
      <c r="C1383" s="182">
        <v>10</v>
      </c>
      <c r="D1383" s="183">
        <v>10</v>
      </c>
      <c r="E1383" s="184">
        <v>9</v>
      </c>
      <c r="F1383" s="185">
        <v>1.2</v>
      </c>
      <c r="G1383" s="186">
        <v>1</v>
      </c>
      <c r="H1383" s="13"/>
      <c r="I1383" s="13"/>
      <c r="J1383" s="13"/>
      <c r="K1383" s="13"/>
      <c r="M1383" s="13"/>
    </row>
    <row r="1384" spans="1:13">
      <c r="A1384" s="13"/>
      <c r="B1384" s="181">
        <v>2004</v>
      </c>
      <c r="C1384" s="182">
        <v>10</v>
      </c>
      <c r="D1384" s="183">
        <v>11</v>
      </c>
      <c r="E1384" s="184">
        <v>20</v>
      </c>
      <c r="F1384" s="185">
        <v>1.1000000000000001</v>
      </c>
      <c r="G1384" s="186">
        <v>1</v>
      </c>
      <c r="H1384" s="13"/>
      <c r="I1384" s="13"/>
      <c r="J1384" s="13"/>
      <c r="K1384" s="13"/>
      <c r="M1384" s="13"/>
    </row>
    <row r="1385" spans="1:13">
      <c r="A1385" s="13"/>
      <c r="B1385" s="181">
        <v>2004</v>
      </c>
      <c r="C1385" s="182">
        <v>10</v>
      </c>
      <c r="D1385" s="183">
        <v>12</v>
      </c>
      <c r="E1385" s="184">
        <v>14</v>
      </c>
      <c r="F1385" s="185">
        <v>1.2</v>
      </c>
      <c r="G1385" s="186">
        <v>1</v>
      </c>
      <c r="H1385" s="13"/>
      <c r="I1385" s="13"/>
      <c r="J1385" s="13"/>
      <c r="K1385" s="13"/>
      <c r="M1385" s="13"/>
    </row>
    <row r="1386" spans="1:13">
      <c r="A1386" s="13"/>
      <c r="B1386" s="181">
        <v>2004</v>
      </c>
      <c r="C1386" s="182">
        <v>10</v>
      </c>
      <c r="D1386" s="183">
        <v>13</v>
      </c>
      <c r="E1386" s="184">
        <v>9</v>
      </c>
      <c r="F1386" s="185">
        <v>1.2</v>
      </c>
      <c r="G1386" s="186">
        <v>1</v>
      </c>
      <c r="H1386" s="13"/>
      <c r="I1386" s="13"/>
      <c r="J1386" s="13"/>
      <c r="K1386" s="13"/>
      <c r="M1386" s="13"/>
    </row>
    <row r="1387" spans="1:13">
      <c r="A1387" s="13"/>
      <c r="B1387" s="181">
        <v>2004</v>
      </c>
      <c r="C1387" s="182">
        <v>10</v>
      </c>
      <c r="D1387" s="183">
        <v>14</v>
      </c>
      <c r="E1387" s="184">
        <v>0</v>
      </c>
      <c r="F1387" s="185">
        <v>3.9</v>
      </c>
      <c r="G1387" s="186">
        <v>1</v>
      </c>
      <c r="H1387" s="13"/>
      <c r="I1387" s="13"/>
      <c r="J1387" s="13"/>
      <c r="K1387" s="13"/>
      <c r="M1387" s="13"/>
    </row>
    <row r="1388" spans="1:13">
      <c r="A1388" s="13"/>
      <c r="B1388" s="181">
        <v>2004</v>
      </c>
      <c r="C1388" s="182">
        <v>10</v>
      </c>
      <c r="D1388" s="183">
        <v>15</v>
      </c>
      <c r="E1388" s="184">
        <v>7</v>
      </c>
      <c r="F1388" s="185">
        <v>4.2</v>
      </c>
      <c r="G1388" s="186">
        <v>1</v>
      </c>
      <c r="H1388" s="13"/>
      <c r="I1388" s="13"/>
      <c r="J1388" s="13"/>
      <c r="K1388" s="13"/>
      <c r="M1388" s="13"/>
    </row>
    <row r="1389" spans="1:13">
      <c r="A1389" s="13"/>
      <c r="B1389" s="181">
        <v>2004</v>
      </c>
      <c r="C1389" s="182">
        <v>10</v>
      </c>
      <c r="D1389" s="183">
        <v>16</v>
      </c>
      <c r="E1389" s="184">
        <v>0.5</v>
      </c>
      <c r="F1389" s="185">
        <v>3.9</v>
      </c>
      <c r="G1389" s="186">
        <v>1</v>
      </c>
      <c r="H1389" s="13"/>
      <c r="I1389" s="13"/>
      <c r="J1389" s="13"/>
      <c r="K1389" s="13"/>
      <c r="M1389" s="13"/>
    </row>
    <row r="1390" spans="1:13">
      <c r="A1390" s="13"/>
      <c r="B1390" s="181">
        <v>2004</v>
      </c>
      <c r="C1390" s="182">
        <v>10</v>
      </c>
      <c r="D1390" s="183">
        <v>17</v>
      </c>
      <c r="E1390" s="184">
        <v>0</v>
      </c>
      <c r="F1390" s="185">
        <v>3.7</v>
      </c>
      <c r="G1390" s="186">
        <v>1</v>
      </c>
      <c r="H1390" s="13"/>
      <c r="I1390" s="13"/>
      <c r="J1390" s="13"/>
      <c r="K1390" s="13"/>
      <c r="M1390" s="13"/>
    </row>
    <row r="1391" spans="1:13">
      <c r="A1391" s="13"/>
      <c r="B1391" s="181">
        <v>2004</v>
      </c>
      <c r="C1391" s="182">
        <v>10</v>
      </c>
      <c r="D1391" s="183">
        <v>18</v>
      </c>
      <c r="E1391" s="184">
        <v>0</v>
      </c>
      <c r="F1391" s="185">
        <v>4.5999999999999996</v>
      </c>
      <c r="G1391" s="186">
        <v>1</v>
      </c>
      <c r="H1391" s="13"/>
      <c r="I1391" s="13"/>
      <c r="J1391" s="13"/>
      <c r="K1391" s="13"/>
      <c r="M1391" s="13"/>
    </row>
    <row r="1392" spans="1:13">
      <c r="A1392" s="13"/>
      <c r="B1392" s="181">
        <v>2004</v>
      </c>
      <c r="C1392" s="182">
        <v>10</v>
      </c>
      <c r="D1392" s="183">
        <v>19</v>
      </c>
      <c r="E1392" s="184">
        <v>0</v>
      </c>
      <c r="F1392" s="185">
        <v>4.7</v>
      </c>
      <c r="G1392" s="186">
        <v>1</v>
      </c>
      <c r="H1392" s="13"/>
      <c r="I1392" s="13"/>
      <c r="J1392" s="13"/>
      <c r="K1392" s="13"/>
      <c r="M1392" s="13"/>
    </row>
    <row r="1393" spans="1:13">
      <c r="A1393" s="13"/>
      <c r="B1393" s="181">
        <v>2004</v>
      </c>
      <c r="C1393" s="182">
        <v>10</v>
      </c>
      <c r="D1393" s="183">
        <v>20</v>
      </c>
      <c r="E1393" s="184">
        <v>0</v>
      </c>
      <c r="F1393" s="185">
        <v>5.0999999999999996</v>
      </c>
      <c r="G1393" s="186">
        <v>1</v>
      </c>
      <c r="H1393" s="13"/>
      <c r="I1393" s="13"/>
      <c r="J1393" s="13"/>
      <c r="K1393" s="13"/>
      <c r="M1393" s="13"/>
    </row>
    <row r="1394" spans="1:13">
      <c r="A1394" s="13"/>
      <c r="B1394" s="181">
        <v>2004</v>
      </c>
      <c r="C1394" s="182">
        <v>10</v>
      </c>
      <c r="D1394" s="183">
        <v>21</v>
      </c>
      <c r="E1394" s="184">
        <v>1</v>
      </c>
      <c r="F1394" s="185">
        <v>6</v>
      </c>
      <c r="G1394" s="186">
        <v>1</v>
      </c>
      <c r="H1394" s="13"/>
      <c r="I1394" s="13"/>
      <c r="J1394" s="13"/>
      <c r="K1394" s="13"/>
      <c r="M1394" s="13"/>
    </row>
    <row r="1395" spans="1:13">
      <c r="A1395" s="13"/>
      <c r="B1395" s="181">
        <v>2004</v>
      </c>
      <c r="C1395" s="182">
        <v>10</v>
      </c>
      <c r="D1395" s="183">
        <v>22</v>
      </c>
      <c r="E1395" s="184">
        <v>0</v>
      </c>
      <c r="F1395" s="185">
        <v>2.9</v>
      </c>
      <c r="G1395" s="186">
        <v>1</v>
      </c>
      <c r="H1395" s="13"/>
      <c r="I1395" s="13"/>
      <c r="J1395" s="13"/>
      <c r="K1395" s="13"/>
      <c r="M1395" s="13"/>
    </row>
    <row r="1396" spans="1:13">
      <c r="A1396" s="13"/>
      <c r="B1396" s="181">
        <v>2004</v>
      </c>
      <c r="C1396" s="182">
        <v>10</v>
      </c>
      <c r="D1396" s="183">
        <v>23</v>
      </c>
      <c r="E1396" s="184">
        <v>0</v>
      </c>
      <c r="F1396" s="185">
        <v>4</v>
      </c>
      <c r="G1396" s="186">
        <v>1</v>
      </c>
      <c r="H1396" s="13"/>
      <c r="I1396" s="13"/>
      <c r="J1396" s="13"/>
      <c r="K1396" s="13"/>
      <c r="M1396" s="13"/>
    </row>
    <row r="1397" spans="1:13">
      <c r="A1397" s="13"/>
      <c r="B1397" s="181">
        <v>2004</v>
      </c>
      <c r="C1397" s="182">
        <v>10</v>
      </c>
      <c r="D1397" s="183">
        <v>24</v>
      </c>
      <c r="E1397" s="184">
        <v>0</v>
      </c>
      <c r="F1397" s="185">
        <v>3.5</v>
      </c>
      <c r="G1397" s="186">
        <v>1</v>
      </c>
      <c r="H1397" s="13"/>
      <c r="I1397" s="13"/>
      <c r="J1397" s="13"/>
      <c r="K1397" s="13"/>
      <c r="M1397" s="13"/>
    </row>
    <row r="1398" spans="1:13">
      <c r="A1398" s="13"/>
      <c r="B1398" s="181">
        <v>2004</v>
      </c>
      <c r="C1398" s="182">
        <v>10</v>
      </c>
      <c r="D1398" s="183">
        <v>25</v>
      </c>
      <c r="E1398" s="184">
        <v>0.4</v>
      </c>
      <c r="F1398" s="185">
        <v>5.4</v>
      </c>
      <c r="G1398" s="186">
        <v>1</v>
      </c>
      <c r="H1398" s="13"/>
      <c r="I1398" s="13"/>
      <c r="J1398" s="13"/>
      <c r="K1398" s="13"/>
      <c r="M1398" s="13"/>
    </row>
    <row r="1399" spans="1:13">
      <c r="A1399" s="13"/>
      <c r="B1399" s="181">
        <v>2004</v>
      </c>
      <c r="C1399" s="182">
        <v>10</v>
      </c>
      <c r="D1399" s="183">
        <v>26</v>
      </c>
      <c r="E1399" s="184">
        <v>0.1</v>
      </c>
      <c r="F1399" s="185">
        <v>4.2</v>
      </c>
      <c r="G1399" s="186">
        <v>1</v>
      </c>
      <c r="H1399" s="13"/>
      <c r="I1399" s="13"/>
      <c r="J1399" s="13"/>
      <c r="K1399" s="13"/>
      <c r="M1399" s="13"/>
    </row>
    <row r="1400" spans="1:13">
      <c r="A1400" s="13"/>
      <c r="B1400" s="181">
        <v>2004</v>
      </c>
      <c r="C1400" s="182">
        <v>10</v>
      </c>
      <c r="D1400" s="183">
        <v>27</v>
      </c>
      <c r="E1400" s="184">
        <v>0</v>
      </c>
      <c r="F1400" s="185">
        <v>6.8</v>
      </c>
      <c r="G1400" s="186">
        <v>1</v>
      </c>
      <c r="H1400" s="13"/>
      <c r="I1400" s="13"/>
      <c r="J1400" s="13"/>
      <c r="K1400" s="13"/>
      <c r="M1400" s="13"/>
    </row>
    <row r="1401" spans="1:13">
      <c r="A1401" s="13"/>
      <c r="B1401" s="181">
        <v>2004</v>
      </c>
      <c r="C1401" s="182">
        <v>10</v>
      </c>
      <c r="D1401" s="183">
        <v>28</v>
      </c>
      <c r="E1401" s="184">
        <v>0</v>
      </c>
      <c r="F1401" s="185">
        <v>4.2</v>
      </c>
      <c r="G1401" s="186">
        <v>1</v>
      </c>
      <c r="H1401" s="13"/>
      <c r="I1401" s="13"/>
      <c r="J1401" s="13"/>
      <c r="K1401" s="13"/>
      <c r="M1401" s="13"/>
    </row>
    <row r="1402" spans="1:13">
      <c r="A1402" s="13"/>
      <c r="B1402" s="181">
        <v>2004</v>
      </c>
      <c r="C1402" s="182">
        <v>10</v>
      </c>
      <c r="D1402" s="183">
        <v>29</v>
      </c>
      <c r="E1402" s="184">
        <v>0</v>
      </c>
      <c r="F1402" s="185">
        <v>4.5</v>
      </c>
      <c r="G1402" s="186">
        <v>1</v>
      </c>
      <c r="H1402" s="13"/>
      <c r="I1402" s="13"/>
      <c r="J1402" s="13"/>
      <c r="K1402" s="13"/>
      <c r="M1402" s="13"/>
    </row>
    <row r="1403" spans="1:13">
      <c r="A1403" s="13"/>
      <c r="B1403" s="181">
        <v>2004</v>
      </c>
      <c r="C1403" s="182">
        <v>10</v>
      </c>
      <c r="D1403" s="183">
        <v>30</v>
      </c>
      <c r="E1403" s="184">
        <v>0</v>
      </c>
      <c r="F1403" s="185">
        <v>5.2</v>
      </c>
      <c r="G1403" s="186">
        <v>1</v>
      </c>
      <c r="H1403" s="13"/>
      <c r="I1403" s="13"/>
      <c r="J1403" s="13"/>
      <c r="K1403" s="13"/>
      <c r="M1403" s="13"/>
    </row>
    <row r="1404" spans="1:13">
      <c r="A1404" s="13"/>
      <c r="B1404" s="181">
        <v>2004</v>
      </c>
      <c r="C1404" s="182">
        <v>10</v>
      </c>
      <c r="D1404" s="183">
        <v>31</v>
      </c>
      <c r="E1404" s="184">
        <v>25</v>
      </c>
      <c r="F1404" s="185">
        <v>6.1</v>
      </c>
      <c r="G1404" s="186">
        <v>1</v>
      </c>
      <c r="H1404" s="13"/>
      <c r="I1404" s="13"/>
      <c r="J1404" s="13"/>
      <c r="K1404" s="13"/>
      <c r="M1404" s="13"/>
    </row>
    <row r="1405" spans="1:13">
      <c r="A1405" s="13"/>
      <c r="B1405" s="181">
        <v>2004</v>
      </c>
      <c r="C1405" s="182">
        <v>11</v>
      </c>
      <c r="D1405" s="183">
        <v>1</v>
      </c>
      <c r="E1405" s="184">
        <v>3</v>
      </c>
      <c r="F1405" s="185">
        <v>4.5</v>
      </c>
      <c r="G1405" s="186">
        <v>1</v>
      </c>
      <c r="H1405" s="13"/>
      <c r="I1405" s="13"/>
      <c r="J1405" s="13"/>
      <c r="K1405" s="13"/>
      <c r="M1405" s="13"/>
    </row>
    <row r="1406" spans="1:13">
      <c r="A1406" s="13"/>
      <c r="B1406" s="181">
        <v>2004</v>
      </c>
      <c r="C1406" s="182">
        <v>11</v>
      </c>
      <c r="D1406" s="183">
        <v>2</v>
      </c>
      <c r="E1406" s="184">
        <v>0.9</v>
      </c>
      <c r="F1406" s="185">
        <v>3.4</v>
      </c>
      <c r="G1406" s="186">
        <v>1</v>
      </c>
      <c r="H1406" s="13"/>
      <c r="I1406" s="13"/>
      <c r="J1406" s="13"/>
      <c r="K1406" s="13"/>
      <c r="M1406" s="13"/>
    </row>
    <row r="1407" spans="1:13">
      <c r="A1407" s="13"/>
      <c r="B1407" s="181">
        <v>2004</v>
      </c>
      <c r="C1407" s="182">
        <v>11</v>
      </c>
      <c r="D1407" s="183">
        <v>3</v>
      </c>
      <c r="E1407" s="184">
        <v>0.8</v>
      </c>
      <c r="F1407" s="185">
        <v>4.5</v>
      </c>
      <c r="G1407" s="186">
        <v>1</v>
      </c>
      <c r="H1407" s="13"/>
      <c r="I1407" s="13"/>
      <c r="J1407" s="13"/>
      <c r="K1407" s="13"/>
      <c r="M1407" s="13"/>
    </row>
    <row r="1408" spans="1:13">
      <c r="A1408" s="13"/>
      <c r="B1408" s="181">
        <v>2004</v>
      </c>
      <c r="C1408" s="182">
        <v>11</v>
      </c>
      <c r="D1408" s="183">
        <v>4</v>
      </c>
      <c r="E1408" s="184">
        <v>7</v>
      </c>
      <c r="F1408" s="185">
        <v>1.8</v>
      </c>
      <c r="G1408" s="186">
        <v>1</v>
      </c>
      <c r="H1408" s="13"/>
      <c r="I1408" s="13"/>
      <c r="J1408" s="13"/>
      <c r="K1408" s="13"/>
      <c r="M1408" s="13"/>
    </row>
    <row r="1409" spans="1:13">
      <c r="A1409" s="13"/>
      <c r="B1409" s="181">
        <v>2004</v>
      </c>
      <c r="C1409" s="182">
        <v>11</v>
      </c>
      <c r="D1409" s="183">
        <v>5</v>
      </c>
      <c r="E1409" s="184">
        <v>3</v>
      </c>
      <c r="F1409" s="185">
        <v>3.5</v>
      </c>
      <c r="G1409" s="186">
        <v>1</v>
      </c>
      <c r="H1409" s="13"/>
      <c r="I1409" s="13"/>
      <c r="J1409" s="13"/>
      <c r="K1409" s="13"/>
      <c r="M1409" s="13"/>
    </row>
    <row r="1410" spans="1:13">
      <c r="A1410" s="13"/>
      <c r="B1410" s="181">
        <v>2004</v>
      </c>
      <c r="C1410" s="182">
        <v>11</v>
      </c>
      <c r="D1410" s="183">
        <v>6</v>
      </c>
      <c r="E1410" s="184">
        <v>0</v>
      </c>
      <c r="F1410" s="185">
        <v>3.9</v>
      </c>
      <c r="G1410" s="186">
        <v>1</v>
      </c>
      <c r="H1410" s="13"/>
      <c r="I1410" s="13"/>
      <c r="J1410" s="13"/>
      <c r="K1410" s="13"/>
      <c r="M1410" s="13"/>
    </row>
    <row r="1411" spans="1:13">
      <c r="A1411" s="13"/>
      <c r="B1411" s="181">
        <v>2004</v>
      </c>
      <c r="C1411" s="182">
        <v>11</v>
      </c>
      <c r="D1411" s="183">
        <v>7</v>
      </c>
      <c r="E1411" s="184">
        <v>0</v>
      </c>
      <c r="F1411" s="185">
        <v>4.9000000000000004</v>
      </c>
      <c r="G1411" s="186">
        <v>1</v>
      </c>
      <c r="H1411" s="13"/>
      <c r="I1411" s="13"/>
      <c r="J1411" s="13"/>
      <c r="K1411" s="13"/>
      <c r="M1411" s="13"/>
    </row>
    <row r="1412" spans="1:13">
      <c r="A1412" s="13"/>
      <c r="B1412" s="181">
        <v>2004</v>
      </c>
      <c r="C1412" s="182">
        <v>11</v>
      </c>
      <c r="D1412" s="183">
        <v>8</v>
      </c>
      <c r="E1412" s="184">
        <v>0</v>
      </c>
      <c r="F1412" s="185">
        <v>4.7</v>
      </c>
      <c r="G1412" s="186">
        <v>1</v>
      </c>
      <c r="H1412" s="13"/>
      <c r="I1412" s="13"/>
      <c r="J1412" s="13"/>
      <c r="K1412" s="13"/>
      <c r="M1412" s="13"/>
    </row>
    <row r="1413" spans="1:13">
      <c r="A1413" s="13"/>
      <c r="B1413" s="181">
        <v>2004</v>
      </c>
      <c r="C1413" s="182">
        <v>11</v>
      </c>
      <c r="D1413" s="183">
        <v>9</v>
      </c>
      <c r="E1413" s="184">
        <v>0</v>
      </c>
      <c r="F1413" s="185">
        <v>4.4000000000000004</v>
      </c>
      <c r="G1413" s="186">
        <v>1</v>
      </c>
      <c r="H1413" s="13"/>
      <c r="I1413" s="13"/>
      <c r="J1413" s="13"/>
      <c r="K1413" s="13"/>
      <c r="M1413" s="13"/>
    </row>
    <row r="1414" spans="1:13">
      <c r="A1414" s="13"/>
      <c r="B1414" s="181">
        <v>2004</v>
      </c>
      <c r="C1414" s="182">
        <v>11</v>
      </c>
      <c r="D1414" s="183">
        <v>10</v>
      </c>
      <c r="E1414" s="184">
        <v>4</v>
      </c>
      <c r="F1414" s="185">
        <v>1.6</v>
      </c>
      <c r="G1414" s="186">
        <v>1</v>
      </c>
      <c r="H1414" s="13"/>
      <c r="I1414" s="13"/>
      <c r="J1414" s="13"/>
      <c r="K1414" s="13"/>
      <c r="M1414" s="13"/>
    </row>
    <row r="1415" spans="1:13">
      <c r="A1415" s="13"/>
      <c r="B1415" s="181">
        <v>2004</v>
      </c>
      <c r="C1415" s="182">
        <v>11</v>
      </c>
      <c r="D1415" s="183">
        <v>11</v>
      </c>
      <c r="E1415" s="184">
        <v>0</v>
      </c>
      <c r="F1415" s="185">
        <v>3.1</v>
      </c>
      <c r="G1415" s="186">
        <v>1</v>
      </c>
      <c r="H1415" s="13"/>
      <c r="I1415" s="13"/>
      <c r="J1415" s="13"/>
      <c r="K1415" s="13"/>
      <c r="M1415" s="13"/>
    </row>
    <row r="1416" spans="1:13">
      <c r="A1416" s="13"/>
      <c r="B1416" s="181">
        <v>2004</v>
      </c>
      <c r="C1416" s="182">
        <v>11</v>
      </c>
      <c r="D1416" s="183">
        <v>12</v>
      </c>
      <c r="E1416" s="184">
        <v>0</v>
      </c>
      <c r="F1416" s="185">
        <v>4</v>
      </c>
      <c r="G1416" s="186">
        <v>1</v>
      </c>
      <c r="H1416" s="13"/>
      <c r="I1416" s="13"/>
      <c r="J1416" s="13"/>
      <c r="K1416" s="13"/>
      <c r="M1416" s="13"/>
    </row>
    <row r="1417" spans="1:13">
      <c r="A1417" s="13"/>
      <c r="B1417" s="181">
        <v>2004</v>
      </c>
      <c r="C1417" s="182">
        <v>11</v>
      </c>
      <c r="D1417" s="183">
        <v>13</v>
      </c>
      <c r="E1417" s="184">
        <v>3</v>
      </c>
      <c r="F1417" s="185">
        <v>3.2</v>
      </c>
      <c r="G1417" s="186">
        <v>1</v>
      </c>
      <c r="H1417" s="13"/>
      <c r="I1417" s="13"/>
      <c r="J1417" s="13"/>
      <c r="K1417" s="13"/>
      <c r="M1417" s="13"/>
    </row>
    <row r="1418" spans="1:13">
      <c r="A1418" s="13"/>
      <c r="B1418" s="181">
        <v>2004</v>
      </c>
      <c r="C1418" s="182">
        <v>11</v>
      </c>
      <c r="D1418" s="183">
        <v>14</v>
      </c>
      <c r="E1418" s="184">
        <v>0</v>
      </c>
      <c r="F1418" s="185">
        <v>4.7</v>
      </c>
      <c r="G1418" s="186">
        <v>1</v>
      </c>
      <c r="H1418" s="13"/>
      <c r="I1418" s="13"/>
      <c r="J1418" s="13"/>
      <c r="K1418" s="13"/>
      <c r="M1418" s="13"/>
    </row>
    <row r="1419" spans="1:13">
      <c r="A1419" s="13"/>
      <c r="B1419" s="181">
        <v>2004</v>
      </c>
      <c r="C1419" s="182">
        <v>11</v>
      </c>
      <c r="D1419" s="183">
        <v>15</v>
      </c>
      <c r="E1419" s="184">
        <v>0</v>
      </c>
      <c r="F1419" s="185">
        <v>3.7</v>
      </c>
      <c r="G1419" s="186">
        <v>1</v>
      </c>
      <c r="H1419" s="13"/>
      <c r="I1419" s="13"/>
      <c r="J1419" s="13"/>
      <c r="K1419" s="13"/>
      <c r="M1419" s="13"/>
    </row>
    <row r="1420" spans="1:13">
      <c r="A1420" s="13"/>
      <c r="B1420" s="181">
        <v>2004</v>
      </c>
      <c r="C1420" s="182">
        <v>11</v>
      </c>
      <c r="D1420" s="183">
        <v>16</v>
      </c>
      <c r="E1420" s="184">
        <v>13</v>
      </c>
      <c r="F1420" s="185">
        <v>3.2</v>
      </c>
      <c r="G1420" s="186">
        <v>1</v>
      </c>
      <c r="H1420" s="13"/>
      <c r="I1420" s="13"/>
      <c r="J1420" s="13"/>
      <c r="K1420" s="13"/>
      <c r="M1420" s="13"/>
    </row>
    <row r="1421" spans="1:13">
      <c r="A1421" s="13"/>
      <c r="B1421" s="181">
        <v>2004</v>
      </c>
      <c r="C1421" s="182">
        <v>11</v>
      </c>
      <c r="D1421" s="183">
        <v>17</v>
      </c>
      <c r="E1421" s="184">
        <v>2</v>
      </c>
      <c r="F1421" s="185">
        <v>2.4</v>
      </c>
      <c r="G1421" s="186">
        <v>1</v>
      </c>
      <c r="H1421" s="13"/>
      <c r="I1421" s="13"/>
      <c r="J1421" s="13"/>
      <c r="K1421" s="13"/>
      <c r="M1421" s="13"/>
    </row>
    <row r="1422" spans="1:13">
      <c r="A1422" s="13"/>
      <c r="B1422" s="181">
        <v>2004</v>
      </c>
      <c r="C1422" s="182">
        <v>11</v>
      </c>
      <c r="D1422" s="183">
        <v>18</v>
      </c>
      <c r="E1422" s="184">
        <v>0.3</v>
      </c>
      <c r="F1422" s="185">
        <v>2.5</v>
      </c>
      <c r="G1422" s="186">
        <v>1</v>
      </c>
      <c r="H1422" s="13"/>
      <c r="I1422" s="13"/>
      <c r="J1422" s="13"/>
      <c r="K1422" s="13"/>
      <c r="M1422" s="13"/>
    </row>
    <row r="1423" spans="1:13">
      <c r="A1423" s="13"/>
      <c r="B1423" s="181">
        <v>2004</v>
      </c>
      <c r="C1423" s="182">
        <v>11</v>
      </c>
      <c r="D1423" s="183">
        <v>19</v>
      </c>
      <c r="E1423" s="184">
        <v>0</v>
      </c>
      <c r="F1423" s="185">
        <v>4.4000000000000004</v>
      </c>
      <c r="G1423" s="186">
        <v>1</v>
      </c>
      <c r="H1423" s="13"/>
      <c r="I1423" s="13"/>
      <c r="J1423" s="13"/>
      <c r="K1423" s="13"/>
      <c r="M1423" s="13"/>
    </row>
    <row r="1424" spans="1:13">
      <c r="A1424" s="13"/>
      <c r="B1424" s="181">
        <v>2004</v>
      </c>
      <c r="C1424" s="182">
        <v>11</v>
      </c>
      <c r="D1424" s="183">
        <v>20</v>
      </c>
      <c r="E1424" s="184">
        <v>0</v>
      </c>
      <c r="F1424" s="185">
        <v>6</v>
      </c>
      <c r="G1424" s="186">
        <v>1</v>
      </c>
      <c r="H1424" s="13"/>
      <c r="I1424" s="13"/>
      <c r="J1424" s="13"/>
      <c r="K1424" s="13"/>
      <c r="M1424" s="13"/>
    </row>
    <row r="1425" spans="1:13">
      <c r="A1425" s="13"/>
      <c r="B1425" s="181">
        <v>2004</v>
      </c>
      <c r="C1425" s="182">
        <v>11</v>
      </c>
      <c r="D1425" s="183">
        <v>21</v>
      </c>
      <c r="E1425" s="184">
        <v>0</v>
      </c>
      <c r="F1425" s="185">
        <v>4.0999999999999996</v>
      </c>
      <c r="G1425" s="186">
        <v>1</v>
      </c>
      <c r="H1425" s="13"/>
      <c r="I1425" s="13"/>
      <c r="J1425" s="13"/>
      <c r="K1425" s="13"/>
      <c r="M1425" s="13"/>
    </row>
    <row r="1426" spans="1:13">
      <c r="A1426" s="13"/>
      <c r="B1426" s="181">
        <v>2004</v>
      </c>
      <c r="C1426" s="182">
        <v>11</v>
      </c>
      <c r="D1426" s="183">
        <v>22</v>
      </c>
      <c r="E1426" s="184">
        <v>0</v>
      </c>
      <c r="F1426" s="185">
        <v>3.3</v>
      </c>
      <c r="G1426" s="186">
        <v>1</v>
      </c>
      <c r="H1426" s="13"/>
      <c r="I1426" s="13"/>
      <c r="J1426" s="13"/>
      <c r="K1426" s="13"/>
      <c r="M1426" s="13"/>
    </row>
    <row r="1427" spans="1:13">
      <c r="A1427" s="13"/>
      <c r="B1427" s="181">
        <v>2004</v>
      </c>
      <c r="C1427" s="182">
        <v>11</v>
      </c>
      <c r="D1427" s="183">
        <v>23</v>
      </c>
      <c r="E1427" s="184">
        <v>0.2</v>
      </c>
      <c r="F1427" s="185">
        <v>2.7</v>
      </c>
      <c r="G1427" s="186">
        <v>1</v>
      </c>
      <c r="H1427" s="13"/>
      <c r="I1427" s="13"/>
      <c r="J1427" s="13"/>
      <c r="K1427" s="13"/>
      <c r="M1427" s="13"/>
    </row>
    <row r="1428" spans="1:13">
      <c r="A1428" s="13"/>
      <c r="B1428" s="181">
        <v>2004</v>
      </c>
      <c r="C1428" s="182">
        <v>11</v>
      </c>
      <c r="D1428" s="183">
        <v>24</v>
      </c>
      <c r="E1428" s="184">
        <v>0</v>
      </c>
      <c r="F1428" s="185">
        <v>3.9</v>
      </c>
      <c r="G1428" s="186">
        <v>1</v>
      </c>
      <c r="H1428" s="13"/>
      <c r="I1428" s="13"/>
      <c r="J1428" s="13"/>
      <c r="K1428" s="13"/>
      <c r="M1428" s="13"/>
    </row>
    <row r="1429" spans="1:13">
      <c r="A1429" s="13"/>
      <c r="B1429" s="181">
        <v>2004</v>
      </c>
      <c r="C1429" s="182">
        <v>11</v>
      </c>
      <c r="D1429" s="183">
        <v>25</v>
      </c>
      <c r="E1429" s="184">
        <v>0</v>
      </c>
      <c r="F1429" s="185">
        <v>4.8</v>
      </c>
      <c r="G1429" s="186">
        <v>1</v>
      </c>
      <c r="H1429" s="13"/>
      <c r="I1429" s="13"/>
      <c r="J1429" s="13"/>
      <c r="K1429" s="13"/>
      <c r="M1429" s="13"/>
    </row>
    <row r="1430" spans="1:13">
      <c r="A1430" s="13"/>
      <c r="B1430" s="181">
        <v>2004</v>
      </c>
      <c r="C1430" s="182">
        <v>11</v>
      </c>
      <c r="D1430" s="183">
        <v>26</v>
      </c>
      <c r="E1430" s="184">
        <v>0.8</v>
      </c>
      <c r="F1430" s="185">
        <v>4.2</v>
      </c>
      <c r="G1430" s="186">
        <v>1</v>
      </c>
      <c r="H1430" s="13"/>
      <c r="I1430" s="13"/>
      <c r="J1430" s="13"/>
      <c r="K1430" s="13"/>
      <c r="M1430" s="13"/>
    </row>
    <row r="1431" spans="1:13">
      <c r="A1431" s="13"/>
      <c r="B1431" s="181">
        <v>2004</v>
      </c>
      <c r="C1431" s="182">
        <v>11</v>
      </c>
      <c r="D1431" s="183">
        <v>27</v>
      </c>
      <c r="E1431" s="184">
        <v>0</v>
      </c>
      <c r="F1431" s="185">
        <v>5</v>
      </c>
      <c r="G1431" s="186">
        <v>1</v>
      </c>
      <c r="H1431" s="13"/>
      <c r="I1431" s="13"/>
      <c r="J1431" s="13"/>
      <c r="K1431" s="13"/>
      <c r="M1431" s="13"/>
    </row>
    <row r="1432" spans="1:13">
      <c r="A1432" s="13"/>
      <c r="B1432" s="181">
        <v>2004</v>
      </c>
      <c r="C1432" s="182">
        <v>11</v>
      </c>
      <c r="D1432" s="183">
        <v>28</v>
      </c>
      <c r="E1432" s="184">
        <v>24</v>
      </c>
      <c r="F1432" s="185">
        <v>5.9</v>
      </c>
      <c r="G1432" s="186">
        <v>1</v>
      </c>
      <c r="H1432" s="13"/>
      <c r="I1432" s="13"/>
      <c r="J1432" s="13"/>
      <c r="K1432" s="13"/>
      <c r="M1432" s="13"/>
    </row>
    <row r="1433" spans="1:13">
      <c r="A1433" s="13"/>
      <c r="B1433" s="181">
        <v>2004</v>
      </c>
      <c r="C1433" s="182">
        <v>11</v>
      </c>
      <c r="D1433" s="183">
        <v>29</v>
      </c>
      <c r="E1433" s="184">
        <v>0</v>
      </c>
      <c r="F1433" s="185">
        <v>5.5</v>
      </c>
      <c r="G1433" s="186">
        <v>1</v>
      </c>
      <c r="H1433" s="13"/>
      <c r="I1433" s="13"/>
      <c r="J1433" s="13"/>
      <c r="K1433" s="13"/>
      <c r="M1433" s="13"/>
    </row>
    <row r="1434" spans="1:13">
      <c r="A1434" s="13"/>
      <c r="B1434" s="181">
        <v>2004</v>
      </c>
      <c r="C1434" s="182">
        <v>11</v>
      </c>
      <c r="D1434" s="183">
        <v>30</v>
      </c>
      <c r="E1434" s="184">
        <v>0</v>
      </c>
      <c r="F1434" s="185">
        <v>6.7</v>
      </c>
      <c r="G1434" s="186">
        <v>1</v>
      </c>
      <c r="H1434" s="13"/>
      <c r="I1434" s="13"/>
      <c r="J1434" s="13"/>
      <c r="K1434" s="13"/>
      <c r="M1434" s="13"/>
    </row>
    <row r="1435" spans="1:13">
      <c r="A1435" s="13"/>
      <c r="B1435" s="181">
        <v>2004</v>
      </c>
      <c r="C1435" s="182">
        <v>12</v>
      </c>
      <c r="D1435" s="183">
        <v>1</v>
      </c>
      <c r="E1435" s="184">
        <v>0</v>
      </c>
      <c r="F1435" s="185">
        <v>6.4</v>
      </c>
      <c r="G1435" s="186">
        <v>1</v>
      </c>
      <c r="H1435" s="13"/>
      <c r="I1435" s="13"/>
      <c r="J1435" s="13"/>
      <c r="K1435" s="13"/>
      <c r="M1435" s="13"/>
    </row>
    <row r="1436" spans="1:13">
      <c r="A1436" s="13"/>
      <c r="B1436" s="181">
        <v>2004</v>
      </c>
      <c r="C1436" s="182">
        <v>12</v>
      </c>
      <c r="D1436" s="183">
        <v>2</v>
      </c>
      <c r="E1436" s="184">
        <v>61</v>
      </c>
      <c r="F1436" s="185">
        <v>5.3</v>
      </c>
      <c r="G1436" s="186">
        <v>1</v>
      </c>
      <c r="H1436" s="13"/>
      <c r="I1436" s="13"/>
      <c r="J1436" s="13"/>
      <c r="K1436" s="13"/>
      <c r="M1436" s="13"/>
    </row>
    <row r="1437" spans="1:13">
      <c r="A1437" s="13"/>
      <c r="B1437" s="181">
        <v>2004</v>
      </c>
      <c r="C1437" s="182">
        <v>12</v>
      </c>
      <c r="D1437" s="183">
        <v>3</v>
      </c>
      <c r="E1437" s="184">
        <v>14</v>
      </c>
      <c r="F1437" s="185">
        <v>3.5</v>
      </c>
      <c r="G1437" s="186">
        <v>1</v>
      </c>
      <c r="H1437" s="13"/>
      <c r="I1437" s="13"/>
      <c r="J1437" s="13"/>
      <c r="K1437" s="13"/>
      <c r="M1437" s="13"/>
    </row>
    <row r="1438" spans="1:13">
      <c r="A1438" s="13"/>
      <c r="B1438" s="181">
        <v>2004</v>
      </c>
      <c r="C1438" s="182">
        <v>12</v>
      </c>
      <c r="D1438" s="183">
        <v>4</v>
      </c>
      <c r="E1438" s="184">
        <v>1</v>
      </c>
      <c r="F1438" s="185">
        <v>5.5</v>
      </c>
      <c r="G1438" s="186">
        <v>1</v>
      </c>
      <c r="H1438" s="13"/>
      <c r="I1438" s="13"/>
      <c r="J1438" s="13"/>
      <c r="K1438" s="13"/>
      <c r="M1438" s="13"/>
    </row>
    <row r="1439" spans="1:13">
      <c r="A1439" s="13"/>
      <c r="B1439" s="181">
        <v>2004</v>
      </c>
      <c r="C1439" s="182">
        <v>12</v>
      </c>
      <c r="D1439" s="183">
        <v>5</v>
      </c>
      <c r="E1439" s="184">
        <v>4</v>
      </c>
      <c r="F1439" s="185">
        <v>3.8</v>
      </c>
      <c r="G1439" s="186">
        <v>1</v>
      </c>
      <c r="H1439" s="13"/>
      <c r="I1439" s="13"/>
      <c r="J1439" s="13"/>
      <c r="K1439" s="13"/>
      <c r="M1439" s="13"/>
    </row>
    <row r="1440" spans="1:13">
      <c r="A1440" s="13"/>
      <c r="B1440" s="181">
        <v>2004</v>
      </c>
      <c r="C1440" s="182">
        <v>12</v>
      </c>
      <c r="D1440" s="183">
        <v>6</v>
      </c>
      <c r="E1440" s="184">
        <v>0</v>
      </c>
      <c r="F1440" s="185">
        <v>3.9</v>
      </c>
      <c r="G1440" s="186">
        <v>1</v>
      </c>
      <c r="H1440" s="13"/>
      <c r="I1440" s="13"/>
      <c r="J1440" s="13"/>
      <c r="K1440" s="13"/>
      <c r="M1440" s="13"/>
    </row>
    <row r="1441" spans="1:13">
      <c r="A1441" s="13"/>
      <c r="B1441" s="181">
        <v>2004</v>
      </c>
      <c r="C1441" s="182">
        <v>12</v>
      </c>
      <c r="D1441" s="183">
        <v>7</v>
      </c>
      <c r="E1441" s="184">
        <v>2</v>
      </c>
      <c r="F1441" s="185">
        <v>4.3</v>
      </c>
      <c r="G1441" s="186">
        <v>1</v>
      </c>
      <c r="H1441" s="13"/>
      <c r="I1441" s="13"/>
      <c r="J1441" s="13"/>
      <c r="K1441" s="13"/>
      <c r="M1441" s="13"/>
    </row>
    <row r="1442" spans="1:13">
      <c r="A1442" s="13"/>
      <c r="B1442" s="181">
        <v>2004</v>
      </c>
      <c r="C1442" s="182">
        <v>12</v>
      </c>
      <c r="D1442" s="183">
        <v>8</v>
      </c>
      <c r="E1442" s="184">
        <v>0</v>
      </c>
      <c r="F1442" s="185">
        <v>3.7</v>
      </c>
      <c r="G1442" s="186">
        <v>1</v>
      </c>
      <c r="H1442" s="13"/>
      <c r="I1442" s="13"/>
      <c r="J1442" s="13"/>
      <c r="K1442" s="13"/>
      <c r="M1442" s="13"/>
    </row>
    <row r="1443" spans="1:13">
      <c r="A1443" s="13"/>
      <c r="B1443" s="181">
        <v>2004</v>
      </c>
      <c r="C1443" s="182">
        <v>12</v>
      </c>
      <c r="D1443" s="183">
        <v>9</v>
      </c>
      <c r="E1443" s="184">
        <v>0</v>
      </c>
      <c r="F1443" s="185">
        <v>5.5</v>
      </c>
      <c r="G1443" s="186">
        <v>1</v>
      </c>
      <c r="H1443" s="13"/>
      <c r="I1443" s="13"/>
      <c r="J1443" s="13"/>
      <c r="K1443" s="13"/>
      <c r="M1443" s="13"/>
    </row>
    <row r="1444" spans="1:13">
      <c r="A1444" s="13"/>
      <c r="B1444" s="181">
        <v>2004</v>
      </c>
      <c r="C1444" s="182">
        <v>12</v>
      </c>
      <c r="D1444" s="183">
        <v>10</v>
      </c>
      <c r="E1444" s="184">
        <v>0</v>
      </c>
      <c r="F1444" s="185">
        <v>6.2</v>
      </c>
      <c r="G1444" s="186">
        <v>1</v>
      </c>
      <c r="H1444" s="13"/>
      <c r="I1444" s="13"/>
      <c r="J1444" s="13"/>
      <c r="K1444" s="13"/>
      <c r="M1444" s="13"/>
    </row>
    <row r="1445" spans="1:13">
      <c r="A1445" s="13"/>
      <c r="B1445" s="181">
        <v>2004</v>
      </c>
      <c r="C1445" s="182">
        <v>12</v>
      </c>
      <c r="D1445" s="183">
        <v>11</v>
      </c>
      <c r="E1445" s="184">
        <v>0</v>
      </c>
      <c r="F1445" s="185">
        <v>7</v>
      </c>
      <c r="G1445" s="186">
        <v>1</v>
      </c>
      <c r="H1445" s="13"/>
      <c r="I1445" s="13"/>
      <c r="J1445" s="13"/>
      <c r="K1445" s="13"/>
      <c r="M1445" s="13"/>
    </row>
    <row r="1446" spans="1:13">
      <c r="A1446" s="13"/>
      <c r="B1446" s="181">
        <v>2004</v>
      </c>
      <c r="C1446" s="182">
        <v>12</v>
      </c>
      <c r="D1446" s="183">
        <v>12</v>
      </c>
      <c r="E1446" s="184">
        <v>0</v>
      </c>
      <c r="F1446" s="185">
        <v>6.8</v>
      </c>
      <c r="G1446" s="186">
        <v>1</v>
      </c>
      <c r="H1446" s="13"/>
      <c r="I1446" s="13"/>
      <c r="J1446" s="13"/>
      <c r="K1446" s="13"/>
      <c r="M1446" s="13"/>
    </row>
    <row r="1447" spans="1:13">
      <c r="A1447" s="13"/>
      <c r="B1447" s="181">
        <v>2004</v>
      </c>
      <c r="C1447" s="182">
        <v>12</v>
      </c>
      <c r="D1447" s="183">
        <v>13</v>
      </c>
      <c r="E1447" s="184">
        <v>0</v>
      </c>
      <c r="F1447" s="185">
        <v>5.6</v>
      </c>
      <c r="G1447" s="186">
        <v>1</v>
      </c>
      <c r="H1447" s="13"/>
      <c r="I1447" s="13"/>
      <c r="J1447" s="13"/>
      <c r="K1447" s="13"/>
      <c r="M1447" s="13"/>
    </row>
    <row r="1448" spans="1:13">
      <c r="A1448" s="13"/>
      <c r="B1448" s="181">
        <v>2004</v>
      </c>
      <c r="C1448" s="182">
        <v>12</v>
      </c>
      <c r="D1448" s="183">
        <v>14</v>
      </c>
      <c r="E1448" s="184">
        <v>25</v>
      </c>
      <c r="F1448" s="185">
        <v>7.4</v>
      </c>
      <c r="G1448" s="186">
        <v>1</v>
      </c>
      <c r="H1448" s="13"/>
      <c r="I1448" s="13"/>
      <c r="J1448" s="13"/>
      <c r="K1448" s="13"/>
      <c r="M1448" s="13"/>
    </row>
    <row r="1449" spans="1:13">
      <c r="A1449" s="13"/>
      <c r="B1449" s="181">
        <v>2004</v>
      </c>
      <c r="C1449" s="182">
        <v>12</v>
      </c>
      <c r="D1449" s="183">
        <v>15</v>
      </c>
      <c r="E1449" s="184">
        <v>0</v>
      </c>
      <c r="F1449" s="185">
        <v>4.5</v>
      </c>
      <c r="G1449" s="186">
        <v>1</v>
      </c>
      <c r="H1449" s="13"/>
      <c r="I1449" s="13"/>
      <c r="J1449" s="13"/>
      <c r="K1449" s="13"/>
      <c r="M1449" s="13"/>
    </row>
    <row r="1450" spans="1:13">
      <c r="A1450" s="13"/>
      <c r="B1450" s="181">
        <v>2004</v>
      </c>
      <c r="C1450" s="182">
        <v>12</v>
      </c>
      <c r="D1450" s="183">
        <v>16</v>
      </c>
      <c r="E1450" s="184">
        <v>0</v>
      </c>
      <c r="F1450" s="185">
        <v>5.6</v>
      </c>
      <c r="G1450" s="186">
        <v>1</v>
      </c>
      <c r="H1450" s="13"/>
      <c r="I1450" s="13"/>
      <c r="J1450" s="13"/>
      <c r="K1450" s="13"/>
      <c r="M1450" s="13"/>
    </row>
    <row r="1451" spans="1:13">
      <c r="A1451" s="13"/>
      <c r="B1451" s="181">
        <v>2004</v>
      </c>
      <c r="C1451" s="182">
        <v>12</v>
      </c>
      <c r="D1451" s="183">
        <v>17</v>
      </c>
      <c r="E1451" s="184">
        <v>0</v>
      </c>
      <c r="F1451" s="185">
        <v>7</v>
      </c>
      <c r="G1451" s="186">
        <v>1</v>
      </c>
      <c r="H1451" s="13"/>
      <c r="I1451" s="13"/>
      <c r="J1451" s="13"/>
      <c r="K1451" s="13"/>
      <c r="M1451" s="13"/>
    </row>
    <row r="1452" spans="1:13">
      <c r="A1452" s="13"/>
      <c r="B1452" s="181">
        <v>2004</v>
      </c>
      <c r="C1452" s="182">
        <v>12</v>
      </c>
      <c r="D1452" s="183">
        <v>18</v>
      </c>
      <c r="E1452" s="184">
        <v>0.2</v>
      </c>
      <c r="F1452" s="185">
        <v>6.9</v>
      </c>
      <c r="G1452" s="186">
        <v>1</v>
      </c>
      <c r="H1452" s="13"/>
      <c r="I1452" s="13"/>
      <c r="J1452" s="13"/>
      <c r="K1452" s="13"/>
      <c r="M1452" s="13"/>
    </row>
    <row r="1453" spans="1:13">
      <c r="A1453" s="13"/>
      <c r="B1453" s="181">
        <v>2004</v>
      </c>
      <c r="C1453" s="182">
        <v>12</v>
      </c>
      <c r="D1453" s="183">
        <v>19</v>
      </c>
      <c r="E1453" s="184">
        <v>0</v>
      </c>
      <c r="F1453" s="185">
        <v>6.2</v>
      </c>
      <c r="G1453" s="186">
        <v>1</v>
      </c>
      <c r="H1453" s="13"/>
      <c r="I1453" s="13"/>
      <c r="J1453" s="13"/>
      <c r="K1453" s="13"/>
      <c r="M1453" s="13"/>
    </row>
    <row r="1454" spans="1:13">
      <c r="A1454" s="13"/>
      <c r="B1454" s="181">
        <v>2004</v>
      </c>
      <c r="C1454" s="182">
        <v>12</v>
      </c>
      <c r="D1454" s="183">
        <v>20</v>
      </c>
      <c r="E1454" s="184">
        <v>0</v>
      </c>
      <c r="F1454" s="185">
        <v>6.3</v>
      </c>
      <c r="G1454" s="186">
        <v>1</v>
      </c>
      <c r="H1454" s="13"/>
      <c r="I1454" s="13"/>
      <c r="J1454" s="13"/>
      <c r="K1454" s="13"/>
      <c r="M1454" s="13"/>
    </row>
    <row r="1455" spans="1:13">
      <c r="A1455" s="13"/>
      <c r="B1455" s="181">
        <v>2004</v>
      </c>
      <c r="C1455" s="182">
        <v>12</v>
      </c>
      <c r="D1455" s="183">
        <v>21</v>
      </c>
      <c r="E1455" s="184">
        <v>0</v>
      </c>
      <c r="F1455" s="185">
        <v>7.3</v>
      </c>
      <c r="G1455" s="186">
        <v>1</v>
      </c>
      <c r="H1455" s="13"/>
      <c r="I1455" s="13"/>
      <c r="J1455" s="13"/>
      <c r="K1455" s="13"/>
      <c r="M1455" s="13"/>
    </row>
    <row r="1456" spans="1:13">
      <c r="A1456" s="13"/>
      <c r="B1456" s="181">
        <v>2004</v>
      </c>
      <c r="C1456" s="182">
        <v>12</v>
      </c>
      <c r="D1456" s="183">
        <v>22</v>
      </c>
      <c r="E1456" s="184">
        <v>0</v>
      </c>
      <c r="F1456" s="185">
        <v>7.8</v>
      </c>
      <c r="G1456" s="186">
        <v>1</v>
      </c>
      <c r="H1456" s="13"/>
      <c r="I1456" s="13"/>
      <c r="J1456" s="13"/>
      <c r="K1456" s="13"/>
      <c r="M1456" s="13"/>
    </row>
    <row r="1457" spans="1:13">
      <c r="A1457" s="13"/>
      <c r="B1457" s="181">
        <v>2004</v>
      </c>
      <c r="C1457" s="182">
        <v>12</v>
      </c>
      <c r="D1457" s="183">
        <v>23</v>
      </c>
      <c r="E1457" s="184">
        <v>0</v>
      </c>
      <c r="F1457" s="185">
        <v>7.9</v>
      </c>
      <c r="G1457" s="186">
        <v>1</v>
      </c>
      <c r="H1457" s="13"/>
      <c r="I1457" s="13"/>
      <c r="J1457" s="13"/>
      <c r="K1457" s="13"/>
      <c r="M1457" s="13"/>
    </row>
    <row r="1458" spans="1:13">
      <c r="A1458" s="13"/>
      <c r="B1458" s="181">
        <v>2004</v>
      </c>
      <c r="C1458" s="182">
        <v>12</v>
      </c>
      <c r="D1458" s="183">
        <v>24</v>
      </c>
      <c r="E1458" s="184">
        <v>7</v>
      </c>
      <c r="F1458" s="185">
        <v>3.1</v>
      </c>
      <c r="G1458" s="186">
        <v>1</v>
      </c>
      <c r="H1458" s="13"/>
      <c r="I1458" s="13"/>
      <c r="J1458" s="13"/>
      <c r="K1458" s="13"/>
      <c r="M1458" s="13"/>
    </row>
    <row r="1459" spans="1:13">
      <c r="A1459" s="13"/>
      <c r="B1459" s="181">
        <v>2004</v>
      </c>
      <c r="C1459" s="182">
        <v>12</v>
      </c>
      <c r="D1459" s="183">
        <v>25</v>
      </c>
      <c r="E1459" s="184">
        <v>27</v>
      </c>
      <c r="F1459" s="185">
        <v>2.7</v>
      </c>
      <c r="G1459" s="186">
        <v>1</v>
      </c>
      <c r="H1459" s="13"/>
      <c r="I1459" s="13"/>
      <c r="J1459" s="13"/>
      <c r="K1459" s="13"/>
      <c r="M1459" s="13"/>
    </row>
    <row r="1460" spans="1:13">
      <c r="A1460" s="13"/>
      <c r="B1460" s="181">
        <v>2004</v>
      </c>
      <c r="C1460" s="182">
        <v>12</v>
      </c>
      <c r="D1460" s="183">
        <v>26</v>
      </c>
      <c r="E1460" s="184">
        <v>0</v>
      </c>
      <c r="F1460" s="185">
        <v>3.3</v>
      </c>
      <c r="G1460" s="186">
        <v>1</v>
      </c>
      <c r="H1460" s="13"/>
      <c r="I1460" s="13"/>
      <c r="J1460" s="13"/>
      <c r="K1460" s="13"/>
      <c r="M1460" s="13"/>
    </row>
    <row r="1461" spans="1:13">
      <c r="A1461" s="13"/>
      <c r="B1461" s="181">
        <v>2004</v>
      </c>
      <c r="C1461" s="182">
        <v>12</v>
      </c>
      <c r="D1461" s="183">
        <v>27</v>
      </c>
      <c r="E1461" s="184">
        <v>0</v>
      </c>
      <c r="F1461" s="185">
        <v>4.9000000000000004</v>
      </c>
      <c r="G1461" s="186">
        <v>1</v>
      </c>
      <c r="H1461" s="13"/>
      <c r="I1461" s="13"/>
      <c r="J1461" s="13"/>
      <c r="K1461" s="13"/>
      <c r="M1461" s="13"/>
    </row>
    <row r="1462" spans="1:13">
      <c r="A1462" s="13"/>
      <c r="B1462" s="181">
        <v>2004</v>
      </c>
      <c r="C1462" s="182">
        <v>12</v>
      </c>
      <c r="D1462" s="183">
        <v>28</v>
      </c>
      <c r="E1462" s="184">
        <v>0</v>
      </c>
      <c r="F1462" s="185">
        <v>4.4000000000000004</v>
      </c>
      <c r="G1462" s="186">
        <v>1</v>
      </c>
      <c r="H1462" s="13"/>
      <c r="I1462" s="13"/>
      <c r="J1462" s="13"/>
      <c r="K1462" s="13"/>
      <c r="M1462" s="13"/>
    </row>
    <row r="1463" spans="1:13">
      <c r="A1463" s="13"/>
      <c r="B1463" s="181">
        <v>2004</v>
      </c>
      <c r="C1463" s="182">
        <v>12</v>
      </c>
      <c r="D1463" s="183">
        <v>29</v>
      </c>
      <c r="E1463" s="184">
        <v>0</v>
      </c>
      <c r="F1463" s="185">
        <v>7.5</v>
      </c>
      <c r="G1463" s="186">
        <v>1</v>
      </c>
      <c r="H1463" s="13"/>
      <c r="I1463" s="13"/>
      <c r="J1463" s="13"/>
      <c r="K1463" s="13"/>
      <c r="M1463" s="13"/>
    </row>
    <row r="1464" spans="1:13">
      <c r="A1464" s="13"/>
      <c r="B1464" s="181">
        <v>2004</v>
      </c>
      <c r="C1464" s="182">
        <v>12</v>
      </c>
      <c r="D1464" s="183">
        <v>30</v>
      </c>
      <c r="E1464" s="184">
        <v>0</v>
      </c>
      <c r="F1464" s="185">
        <v>6.7</v>
      </c>
      <c r="G1464" s="186">
        <v>1</v>
      </c>
      <c r="H1464" s="13"/>
      <c r="I1464" s="13"/>
      <c r="J1464" s="13"/>
      <c r="K1464" s="13"/>
      <c r="M1464" s="13"/>
    </row>
    <row r="1465" spans="1:13">
      <c r="A1465" s="13"/>
      <c r="B1465" s="181">
        <v>2004</v>
      </c>
      <c r="C1465" s="182">
        <v>12</v>
      </c>
      <c r="D1465" s="183">
        <v>31</v>
      </c>
      <c r="E1465" s="184">
        <v>0</v>
      </c>
      <c r="F1465" s="185">
        <v>8.3000000000000007</v>
      </c>
      <c r="G1465" s="186">
        <v>1</v>
      </c>
      <c r="H1465" s="13"/>
      <c r="I1465" s="13"/>
      <c r="J1465" s="13"/>
      <c r="K1465" s="13"/>
      <c r="M1465" s="13"/>
    </row>
    <row r="1466" spans="1:13">
      <c r="A1466" s="13"/>
      <c r="B1466" s="181">
        <v>2005</v>
      </c>
      <c r="C1466" s="182">
        <v>1</v>
      </c>
      <c r="D1466" s="183">
        <v>1</v>
      </c>
      <c r="E1466" s="184">
        <v>0</v>
      </c>
      <c r="F1466" s="185">
        <v>6.3</v>
      </c>
      <c r="G1466" s="186">
        <v>1</v>
      </c>
      <c r="H1466" s="13"/>
      <c r="I1466" s="13"/>
      <c r="J1466" s="13"/>
      <c r="K1466" s="13"/>
      <c r="M1466" s="13"/>
    </row>
    <row r="1467" spans="1:13">
      <c r="A1467" s="13"/>
      <c r="B1467" s="181">
        <v>2005</v>
      </c>
      <c r="C1467" s="182">
        <v>1</v>
      </c>
      <c r="D1467" s="183">
        <v>2</v>
      </c>
      <c r="E1467" s="184">
        <v>23</v>
      </c>
      <c r="F1467" s="185">
        <v>5.6</v>
      </c>
      <c r="G1467" s="186">
        <v>1</v>
      </c>
      <c r="H1467" s="13"/>
      <c r="I1467" s="13"/>
      <c r="J1467" s="13"/>
      <c r="K1467" s="13"/>
      <c r="M1467" s="13"/>
    </row>
    <row r="1468" spans="1:13">
      <c r="A1468" s="13"/>
      <c r="B1468" s="181">
        <v>2005</v>
      </c>
      <c r="C1468" s="182">
        <v>1</v>
      </c>
      <c r="D1468" s="183">
        <v>3</v>
      </c>
      <c r="E1468" s="184">
        <v>0</v>
      </c>
      <c r="F1468" s="185">
        <v>6.1</v>
      </c>
      <c r="G1468" s="186">
        <v>1</v>
      </c>
      <c r="H1468" s="13"/>
      <c r="I1468" s="13"/>
      <c r="J1468" s="13"/>
      <c r="K1468" s="13"/>
      <c r="M1468" s="13"/>
    </row>
    <row r="1469" spans="1:13">
      <c r="A1469" s="13"/>
      <c r="B1469" s="181">
        <v>2005</v>
      </c>
      <c r="C1469" s="182">
        <v>1</v>
      </c>
      <c r="D1469" s="183">
        <v>4</v>
      </c>
      <c r="E1469" s="184">
        <v>0</v>
      </c>
      <c r="F1469" s="185">
        <v>6</v>
      </c>
      <c r="G1469" s="186">
        <v>1</v>
      </c>
      <c r="H1469" s="13"/>
      <c r="I1469" s="13"/>
      <c r="J1469" s="13"/>
      <c r="K1469" s="13"/>
      <c r="M1469" s="13"/>
    </row>
    <row r="1470" spans="1:13">
      <c r="A1470" s="13"/>
      <c r="B1470" s="181">
        <v>2005</v>
      </c>
      <c r="C1470" s="182">
        <v>1</v>
      </c>
      <c r="D1470" s="183">
        <v>5</v>
      </c>
      <c r="E1470" s="184">
        <v>3</v>
      </c>
      <c r="F1470" s="185">
        <v>7.3</v>
      </c>
      <c r="G1470" s="186">
        <v>1</v>
      </c>
      <c r="H1470" s="13"/>
      <c r="I1470" s="13"/>
      <c r="J1470" s="13"/>
      <c r="K1470" s="13"/>
      <c r="M1470" s="13"/>
    </row>
    <row r="1471" spans="1:13">
      <c r="A1471" s="13"/>
      <c r="B1471" s="181">
        <v>2005</v>
      </c>
      <c r="C1471" s="182">
        <v>1</v>
      </c>
      <c r="D1471" s="183">
        <v>6</v>
      </c>
      <c r="E1471" s="184">
        <v>4</v>
      </c>
      <c r="F1471" s="185">
        <v>6.3</v>
      </c>
      <c r="G1471" s="186">
        <v>1</v>
      </c>
      <c r="H1471" s="13"/>
      <c r="I1471" s="13"/>
      <c r="J1471" s="13"/>
      <c r="K1471" s="13"/>
      <c r="M1471" s="13"/>
    </row>
    <row r="1472" spans="1:13">
      <c r="A1472" s="13"/>
      <c r="B1472" s="181">
        <v>2005</v>
      </c>
      <c r="C1472" s="182">
        <v>1</v>
      </c>
      <c r="D1472" s="183">
        <v>7</v>
      </c>
      <c r="E1472" s="184">
        <v>0</v>
      </c>
      <c r="F1472" s="185">
        <v>5.7</v>
      </c>
      <c r="G1472" s="186">
        <v>1</v>
      </c>
      <c r="H1472" s="13"/>
      <c r="I1472" s="13"/>
      <c r="J1472" s="13"/>
      <c r="K1472" s="13"/>
      <c r="M1472" s="13"/>
    </row>
    <row r="1473" spans="1:13">
      <c r="A1473" s="13"/>
      <c r="B1473" s="181">
        <v>2005</v>
      </c>
      <c r="C1473" s="182">
        <v>1</v>
      </c>
      <c r="D1473" s="183">
        <v>8</v>
      </c>
      <c r="E1473" s="184">
        <v>3</v>
      </c>
      <c r="F1473" s="185">
        <v>6.2</v>
      </c>
      <c r="G1473" s="186">
        <v>1</v>
      </c>
      <c r="H1473" s="13"/>
      <c r="I1473" s="13"/>
      <c r="J1473" s="13"/>
      <c r="K1473" s="13"/>
      <c r="M1473" s="13"/>
    </row>
    <row r="1474" spans="1:13">
      <c r="A1474" s="13"/>
      <c r="B1474" s="181">
        <v>2005</v>
      </c>
      <c r="C1474" s="182">
        <v>1</v>
      </c>
      <c r="D1474" s="183">
        <v>9</v>
      </c>
      <c r="E1474" s="184">
        <v>0</v>
      </c>
      <c r="F1474" s="185">
        <v>5.9</v>
      </c>
      <c r="G1474" s="186">
        <v>1</v>
      </c>
      <c r="H1474" s="13"/>
      <c r="I1474" s="13"/>
      <c r="J1474" s="13"/>
      <c r="K1474" s="13"/>
      <c r="M1474" s="13"/>
    </row>
    <row r="1475" spans="1:13">
      <c r="A1475" s="13"/>
      <c r="B1475" s="181">
        <v>2005</v>
      </c>
      <c r="C1475" s="182">
        <v>1</v>
      </c>
      <c r="D1475" s="183">
        <v>10</v>
      </c>
      <c r="E1475" s="184">
        <v>0</v>
      </c>
      <c r="F1475" s="185">
        <v>6</v>
      </c>
      <c r="G1475" s="186">
        <v>1</v>
      </c>
      <c r="H1475" s="13"/>
      <c r="I1475" s="13"/>
      <c r="J1475" s="13"/>
      <c r="K1475" s="13"/>
      <c r="M1475" s="13"/>
    </row>
    <row r="1476" spans="1:13">
      <c r="A1476" s="13"/>
      <c r="B1476" s="181">
        <v>2005</v>
      </c>
      <c r="C1476" s="182">
        <v>1</v>
      </c>
      <c r="D1476" s="183">
        <v>11</v>
      </c>
      <c r="E1476" s="184">
        <v>0</v>
      </c>
      <c r="F1476" s="185">
        <v>8.1999999999999993</v>
      </c>
      <c r="G1476" s="186">
        <v>1</v>
      </c>
      <c r="H1476" s="13"/>
      <c r="I1476" s="13"/>
      <c r="J1476" s="13"/>
      <c r="K1476" s="13"/>
      <c r="M1476" s="13"/>
    </row>
    <row r="1477" spans="1:13">
      <c r="A1477" s="13"/>
      <c r="B1477" s="181">
        <v>2005</v>
      </c>
      <c r="C1477" s="182">
        <v>1</v>
      </c>
      <c r="D1477" s="183">
        <v>12</v>
      </c>
      <c r="E1477" s="184">
        <v>0.2</v>
      </c>
      <c r="F1477" s="185">
        <v>5.9</v>
      </c>
      <c r="G1477" s="186">
        <v>1</v>
      </c>
      <c r="H1477" s="13"/>
      <c r="I1477" s="13"/>
      <c r="J1477" s="13"/>
      <c r="K1477" s="13"/>
      <c r="M1477" s="13"/>
    </row>
    <row r="1478" spans="1:13">
      <c r="A1478" s="13"/>
      <c r="B1478" s="181">
        <v>2005</v>
      </c>
      <c r="C1478" s="182">
        <v>1</v>
      </c>
      <c r="D1478" s="183">
        <v>13</v>
      </c>
      <c r="E1478" s="184">
        <v>0</v>
      </c>
      <c r="F1478" s="185">
        <v>6.6</v>
      </c>
      <c r="G1478" s="186">
        <v>1</v>
      </c>
      <c r="H1478" s="13"/>
      <c r="I1478" s="13"/>
      <c r="J1478" s="13"/>
      <c r="K1478" s="13"/>
      <c r="M1478" s="13"/>
    </row>
    <row r="1479" spans="1:13">
      <c r="A1479" s="13"/>
      <c r="B1479" s="181">
        <v>2005</v>
      </c>
      <c r="C1479" s="182">
        <v>1</v>
      </c>
      <c r="D1479" s="183">
        <v>14</v>
      </c>
      <c r="E1479" s="184">
        <v>11</v>
      </c>
      <c r="F1479" s="185">
        <v>6</v>
      </c>
      <c r="G1479" s="186">
        <v>1</v>
      </c>
      <c r="H1479" s="13"/>
      <c r="I1479" s="13"/>
      <c r="J1479" s="13"/>
      <c r="K1479" s="13"/>
      <c r="M1479" s="13"/>
    </row>
    <row r="1480" spans="1:13">
      <c r="A1480" s="13"/>
      <c r="B1480" s="181">
        <v>2005</v>
      </c>
      <c r="C1480" s="182">
        <v>1</v>
      </c>
      <c r="D1480" s="183">
        <v>15</v>
      </c>
      <c r="E1480" s="184">
        <v>0</v>
      </c>
      <c r="F1480" s="185">
        <v>6.2</v>
      </c>
      <c r="G1480" s="186">
        <v>1</v>
      </c>
      <c r="H1480" s="13"/>
      <c r="I1480" s="13"/>
      <c r="J1480" s="13"/>
      <c r="K1480" s="13"/>
      <c r="M1480" s="13"/>
    </row>
    <row r="1481" spans="1:13">
      <c r="A1481" s="13"/>
      <c r="B1481" s="181">
        <v>2005</v>
      </c>
      <c r="C1481" s="182">
        <v>1</v>
      </c>
      <c r="D1481" s="183">
        <v>16</v>
      </c>
      <c r="E1481" s="184">
        <v>0</v>
      </c>
      <c r="F1481" s="185">
        <v>7.8</v>
      </c>
      <c r="G1481" s="186">
        <v>1</v>
      </c>
      <c r="H1481" s="13"/>
      <c r="I1481" s="13"/>
      <c r="J1481" s="13"/>
      <c r="K1481" s="13"/>
      <c r="M1481" s="13"/>
    </row>
    <row r="1482" spans="1:13">
      <c r="A1482" s="13"/>
      <c r="B1482" s="181">
        <v>2005</v>
      </c>
      <c r="C1482" s="182">
        <v>1</v>
      </c>
      <c r="D1482" s="183">
        <v>17</v>
      </c>
      <c r="E1482" s="184">
        <v>0</v>
      </c>
      <c r="F1482" s="185">
        <v>7.1</v>
      </c>
      <c r="G1482" s="186">
        <v>1</v>
      </c>
      <c r="H1482" s="13"/>
      <c r="I1482" s="13"/>
      <c r="J1482" s="13"/>
      <c r="K1482" s="13"/>
      <c r="M1482" s="13"/>
    </row>
    <row r="1483" spans="1:13">
      <c r="A1483" s="13"/>
      <c r="B1483" s="181">
        <v>2005</v>
      </c>
      <c r="C1483" s="182">
        <v>1</v>
      </c>
      <c r="D1483" s="183">
        <v>18</v>
      </c>
      <c r="E1483" s="184">
        <v>0.6</v>
      </c>
      <c r="F1483" s="185">
        <v>5</v>
      </c>
      <c r="G1483" s="186">
        <v>1</v>
      </c>
      <c r="H1483" s="13"/>
      <c r="I1483" s="13"/>
      <c r="J1483" s="13"/>
      <c r="K1483" s="13"/>
      <c r="M1483" s="13"/>
    </row>
    <row r="1484" spans="1:13">
      <c r="A1484" s="13"/>
      <c r="B1484" s="181">
        <v>2005</v>
      </c>
      <c r="C1484" s="182">
        <v>1</v>
      </c>
      <c r="D1484" s="183">
        <v>19</v>
      </c>
      <c r="E1484" s="184">
        <v>0.2</v>
      </c>
      <c r="F1484" s="185">
        <v>6.3</v>
      </c>
      <c r="G1484" s="186">
        <v>1</v>
      </c>
      <c r="H1484" s="13"/>
      <c r="I1484" s="13"/>
      <c r="J1484" s="13"/>
      <c r="K1484" s="13"/>
      <c r="M1484" s="13"/>
    </row>
    <row r="1485" spans="1:13">
      <c r="A1485" s="13"/>
      <c r="B1485" s="181">
        <v>2005</v>
      </c>
      <c r="C1485" s="182">
        <v>1</v>
      </c>
      <c r="D1485" s="183">
        <v>20</v>
      </c>
      <c r="E1485" s="184">
        <v>0</v>
      </c>
      <c r="F1485" s="185">
        <v>5.4</v>
      </c>
      <c r="G1485" s="186">
        <v>1</v>
      </c>
      <c r="H1485" s="13"/>
      <c r="I1485" s="13"/>
      <c r="J1485" s="13"/>
      <c r="K1485" s="13"/>
      <c r="M1485" s="13"/>
    </row>
    <row r="1486" spans="1:13">
      <c r="A1486" s="13"/>
      <c r="B1486" s="181">
        <v>2005</v>
      </c>
      <c r="C1486" s="182">
        <v>1</v>
      </c>
      <c r="D1486" s="183">
        <v>21</v>
      </c>
      <c r="E1486" s="184">
        <v>6</v>
      </c>
      <c r="F1486" s="185">
        <v>7.8</v>
      </c>
      <c r="G1486" s="186">
        <v>1</v>
      </c>
      <c r="H1486" s="13"/>
      <c r="I1486" s="13"/>
      <c r="J1486" s="13"/>
      <c r="K1486" s="13"/>
      <c r="M1486" s="13"/>
    </row>
    <row r="1487" spans="1:13">
      <c r="A1487" s="13"/>
      <c r="B1487" s="181">
        <v>2005</v>
      </c>
      <c r="C1487" s="182">
        <v>1</v>
      </c>
      <c r="D1487" s="183">
        <v>22</v>
      </c>
      <c r="E1487" s="184">
        <v>0</v>
      </c>
      <c r="F1487" s="185">
        <v>5.6</v>
      </c>
      <c r="G1487" s="186">
        <v>1</v>
      </c>
      <c r="H1487" s="13"/>
      <c r="I1487" s="13"/>
      <c r="J1487" s="13"/>
      <c r="K1487" s="13"/>
      <c r="M1487" s="13"/>
    </row>
    <row r="1488" spans="1:13">
      <c r="A1488" s="13"/>
      <c r="B1488" s="181">
        <v>2005</v>
      </c>
      <c r="C1488" s="182">
        <v>1</v>
      </c>
      <c r="D1488" s="183">
        <v>23</v>
      </c>
      <c r="E1488" s="184">
        <v>0</v>
      </c>
      <c r="F1488" s="185">
        <v>8.9</v>
      </c>
      <c r="G1488" s="186">
        <v>1</v>
      </c>
      <c r="H1488" s="13"/>
      <c r="I1488" s="13"/>
      <c r="J1488" s="13"/>
      <c r="K1488" s="13"/>
      <c r="M1488" s="13"/>
    </row>
    <row r="1489" spans="1:13">
      <c r="A1489" s="13"/>
      <c r="B1489" s="181">
        <v>2005</v>
      </c>
      <c r="C1489" s="182">
        <v>1</v>
      </c>
      <c r="D1489" s="183">
        <v>24</v>
      </c>
      <c r="E1489" s="184">
        <v>0</v>
      </c>
      <c r="F1489" s="185">
        <v>8.5</v>
      </c>
      <c r="G1489" s="186">
        <v>1</v>
      </c>
      <c r="H1489" s="13"/>
      <c r="I1489" s="13"/>
      <c r="J1489" s="13"/>
      <c r="K1489" s="13"/>
      <c r="M1489" s="13"/>
    </row>
    <row r="1490" spans="1:13">
      <c r="A1490" s="13"/>
      <c r="B1490" s="181">
        <v>2005</v>
      </c>
      <c r="C1490" s="182">
        <v>1</v>
      </c>
      <c r="D1490" s="183">
        <v>25</v>
      </c>
      <c r="E1490" s="184">
        <v>0</v>
      </c>
      <c r="F1490" s="185">
        <v>6.1</v>
      </c>
      <c r="G1490" s="186">
        <v>1</v>
      </c>
      <c r="H1490" s="13"/>
      <c r="I1490" s="13"/>
      <c r="J1490" s="13"/>
      <c r="K1490" s="13"/>
      <c r="M1490" s="13"/>
    </row>
    <row r="1491" spans="1:13">
      <c r="A1491" s="13"/>
      <c r="B1491" s="181">
        <v>2005</v>
      </c>
      <c r="C1491" s="182">
        <v>1</v>
      </c>
      <c r="D1491" s="183">
        <v>26</v>
      </c>
      <c r="E1491" s="184">
        <v>0</v>
      </c>
      <c r="F1491" s="185">
        <v>5.6</v>
      </c>
      <c r="G1491" s="186">
        <v>1</v>
      </c>
      <c r="H1491" s="13"/>
      <c r="I1491" s="13"/>
      <c r="J1491" s="13"/>
      <c r="K1491" s="13"/>
      <c r="M1491" s="13"/>
    </row>
    <row r="1492" spans="1:13">
      <c r="A1492" s="13"/>
      <c r="B1492" s="181">
        <v>2005</v>
      </c>
      <c r="C1492" s="182">
        <v>1</v>
      </c>
      <c r="D1492" s="183">
        <v>27</v>
      </c>
      <c r="E1492" s="184">
        <v>0</v>
      </c>
      <c r="F1492" s="185">
        <v>7.5</v>
      </c>
      <c r="G1492" s="186">
        <v>1</v>
      </c>
      <c r="H1492" s="13"/>
      <c r="I1492" s="13"/>
      <c r="J1492" s="13"/>
      <c r="K1492" s="13"/>
      <c r="M1492" s="13"/>
    </row>
    <row r="1493" spans="1:13">
      <c r="A1493" s="13"/>
      <c r="B1493" s="181">
        <v>2005</v>
      </c>
      <c r="C1493" s="182">
        <v>1</v>
      </c>
      <c r="D1493" s="183">
        <v>28</v>
      </c>
      <c r="E1493" s="184">
        <v>10</v>
      </c>
      <c r="F1493" s="185">
        <v>8.3000000000000007</v>
      </c>
      <c r="G1493" s="186">
        <v>1</v>
      </c>
      <c r="H1493" s="13"/>
      <c r="I1493" s="13"/>
      <c r="J1493" s="13"/>
      <c r="K1493" s="13"/>
      <c r="M1493" s="13"/>
    </row>
    <row r="1494" spans="1:13">
      <c r="A1494" s="13"/>
      <c r="B1494" s="181">
        <v>2005</v>
      </c>
      <c r="C1494" s="182">
        <v>1</v>
      </c>
      <c r="D1494" s="183">
        <v>29</v>
      </c>
      <c r="E1494" s="184">
        <v>22</v>
      </c>
      <c r="F1494" s="185">
        <v>3.9</v>
      </c>
      <c r="G1494" s="186">
        <v>1</v>
      </c>
      <c r="H1494" s="13"/>
      <c r="I1494" s="13"/>
      <c r="J1494" s="13"/>
      <c r="K1494" s="13"/>
      <c r="M1494" s="13"/>
    </row>
    <row r="1495" spans="1:13">
      <c r="A1495" s="13"/>
      <c r="B1495" s="181">
        <v>2005</v>
      </c>
      <c r="C1495" s="182">
        <v>1</v>
      </c>
      <c r="D1495" s="183">
        <v>30</v>
      </c>
      <c r="E1495" s="184">
        <v>0.3</v>
      </c>
      <c r="F1495" s="185">
        <v>3</v>
      </c>
      <c r="G1495" s="186">
        <v>1</v>
      </c>
      <c r="H1495" s="13"/>
      <c r="I1495" s="13"/>
      <c r="J1495" s="13"/>
      <c r="K1495" s="13"/>
      <c r="M1495" s="13"/>
    </row>
    <row r="1496" spans="1:13">
      <c r="A1496" s="13"/>
      <c r="B1496" s="181">
        <v>2005</v>
      </c>
      <c r="C1496" s="182">
        <v>1</v>
      </c>
      <c r="D1496" s="183">
        <v>31</v>
      </c>
      <c r="E1496" s="184">
        <v>1</v>
      </c>
      <c r="F1496" s="185">
        <v>4</v>
      </c>
      <c r="G1496" s="186">
        <v>1</v>
      </c>
      <c r="H1496" s="13"/>
      <c r="I1496" s="13"/>
      <c r="J1496" s="13"/>
      <c r="K1496" s="13"/>
      <c r="M1496" s="13"/>
    </row>
    <row r="1497" spans="1:13">
      <c r="A1497" s="13"/>
      <c r="B1497" s="181">
        <v>2005</v>
      </c>
      <c r="C1497" s="182">
        <v>2</v>
      </c>
      <c r="D1497" s="183">
        <v>1</v>
      </c>
      <c r="E1497" s="184">
        <v>0.8</v>
      </c>
      <c r="F1497" s="185">
        <v>4</v>
      </c>
      <c r="G1497" s="186">
        <v>1</v>
      </c>
      <c r="H1497" s="13"/>
      <c r="I1497" s="13"/>
      <c r="J1497" s="13"/>
      <c r="K1497" s="13"/>
      <c r="M1497" s="13"/>
    </row>
    <row r="1498" spans="1:13">
      <c r="A1498" s="13"/>
      <c r="B1498" s="181">
        <v>2005</v>
      </c>
      <c r="C1498" s="182">
        <v>2</v>
      </c>
      <c r="D1498" s="183">
        <v>2</v>
      </c>
      <c r="E1498" s="184">
        <v>0</v>
      </c>
      <c r="F1498" s="185">
        <v>5.8</v>
      </c>
      <c r="G1498" s="186">
        <v>1</v>
      </c>
      <c r="H1498" s="13"/>
      <c r="I1498" s="13"/>
      <c r="J1498" s="13"/>
      <c r="K1498" s="13"/>
      <c r="M1498" s="13"/>
    </row>
    <row r="1499" spans="1:13">
      <c r="A1499" s="13"/>
      <c r="B1499" s="181">
        <v>2005</v>
      </c>
      <c r="C1499" s="182">
        <v>2</v>
      </c>
      <c r="D1499" s="183">
        <v>3</v>
      </c>
      <c r="E1499" s="184">
        <v>0</v>
      </c>
      <c r="F1499" s="185">
        <v>6.4</v>
      </c>
      <c r="G1499" s="186">
        <v>1</v>
      </c>
      <c r="H1499" s="13"/>
      <c r="I1499" s="13"/>
      <c r="J1499" s="13"/>
      <c r="K1499" s="13"/>
      <c r="M1499" s="13"/>
    </row>
    <row r="1500" spans="1:13">
      <c r="A1500" s="13"/>
      <c r="B1500" s="181">
        <v>2005</v>
      </c>
      <c r="C1500" s="182">
        <v>2</v>
      </c>
      <c r="D1500" s="183">
        <v>4</v>
      </c>
      <c r="E1500" s="184">
        <v>0</v>
      </c>
      <c r="F1500" s="185">
        <v>6.8</v>
      </c>
      <c r="G1500" s="186">
        <v>1</v>
      </c>
      <c r="H1500" s="13"/>
      <c r="I1500" s="13"/>
      <c r="J1500" s="13"/>
      <c r="K1500" s="13"/>
      <c r="M1500" s="13"/>
    </row>
    <row r="1501" spans="1:13">
      <c r="A1501" s="13"/>
      <c r="B1501" s="181">
        <v>2005</v>
      </c>
      <c r="C1501" s="182">
        <v>2</v>
      </c>
      <c r="D1501" s="183">
        <v>5</v>
      </c>
      <c r="E1501" s="184">
        <v>0</v>
      </c>
      <c r="F1501" s="185">
        <v>7.8</v>
      </c>
      <c r="G1501" s="186">
        <v>1</v>
      </c>
      <c r="H1501" s="13"/>
      <c r="I1501" s="13"/>
      <c r="J1501" s="13"/>
      <c r="K1501" s="13"/>
      <c r="M1501" s="13"/>
    </row>
    <row r="1502" spans="1:13">
      <c r="A1502" s="13"/>
      <c r="B1502" s="181">
        <v>2005</v>
      </c>
      <c r="C1502" s="182">
        <v>2</v>
      </c>
      <c r="D1502" s="183">
        <v>6</v>
      </c>
      <c r="E1502" s="184">
        <v>30.6</v>
      </c>
      <c r="F1502" s="185">
        <v>5.8</v>
      </c>
      <c r="G1502" s="186">
        <v>1</v>
      </c>
      <c r="H1502" s="13"/>
      <c r="I1502" s="13"/>
      <c r="J1502" s="13"/>
      <c r="K1502" s="13"/>
      <c r="M1502" s="13"/>
    </row>
    <row r="1503" spans="1:13">
      <c r="A1503" s="13"/>
      <c r="B1503" s="181">
        <v>2005</v>
      </c>
      <c r="C1503" s="182">
        <v>2</v>
      </c>
      <c r="D1503" s="183">
        <v>7</v>
      </c>
      <c r="E1503" s="184">
        <v>27.8</v>
      </c>
      <c r="F1503" s="185">
        <v>2.4</v>
      </c>
      <c r="G1503" s="186">
        <v>1</v>
      </c>
      <c r="H1503" s="13"/>
      <c r="I1503" s="13"/>
      <c r="J1503" s="13"/>
      <c r="K1503" s="13"/>
      <c r="M1503" s="13"/>
    </row>
    <row r="1504" spans="1:13">
      <c r="A1504" s="13"/>
      <c r="B1504" s="181">
        <v>2005</v>
      </c>
      <c r="C1504" s="182">
        <v>2</v>
      </c>
      <c r="D1504" s="183">
        <v>8</v>
      </c>
      <c r="E1504" s="184">
        <v>14.5</v>
      </c>
      <c r="F1504" s="185">
        <v>4</v>
      </c>
      <c r="G1504" s="186">
        <v>1</v>
      </c>
      <c r="H1504" s="13"/>
      <c r="I1504" s="13"/>
      <c r="J1504" s="13"/>
      <c r="K1504" s="13"/>
      <c r="M1504" s="13"/>
    </row>
    <row r="1505" spans="1:13">
      <c r="A1505" s="13"/>
      <c r="B1505" s="181">
        <v>2005</v>
      </c>
      <c r="C1505" s="182">
        <v>2</v>
      </c>
      <c r="D1505" s="183">
        <v>9</v>
      </c>
      <c r="E1505" s="184">
        <v>3.8</v>
      </c>
      <c r="F1505" s="185">
        <v>3.8</v>
      </c>
      <c r="G1505" s="186">
        <v>1</v>
      </c>
      <c r="H1505" s="13"/>
      <c r="I1505" s="13"/>
      <c r="J1505" s="13"/>
      <c r="K1505" s="13"/>
      <c r="M1505" s="13"/>
    </row>
    <row r="1506" spans="1:13">
      <c r="A1506" s="13"/>
      <c r="B1506" s="181">
        <v>2005</v>
      </c>
      <c r="C1506" s="182">
        <v>2</v>
      </c>
      <c r="D1506" s="183">
        <v>10</v>
      </c>
      <c r="E1506" s="184">
        <v>0.8</v>
      </c>
      <c r="F1506" s="185">
        <v>1.9</v>
      </c>
      <c r="G1506" s="186">
        <v>1</v>
      </c>
      <c r="H1506" s="13"/>
      <c r="I1506" s="13"/>
      <c r="J1506" s="13"/>
      <c r="K1506" s="13"/>
      <c r="M1506" s="13"/>
    </row>
    <row r="1507" spans="1:13">
      <c r="A1507" s="13"/>
      <c r="B1507" s="181">
        <v>2005</v>
      </c>
      <c r="C1507" s="182">
        <v>2</v>
      </c>
      <c r="D1507" s="183">
        <v>11</v>
      </c>
      <c r="E1507" s="184">
        <v>1.9</v>
      </c>
      <c r="F1507" s="185">
        <v>2.5</v>
      </c>
      <c r="G1507" s="186">
        <v>1</v>
      </c>
      <c r="H1507" s="13"/>
      <c r="I1507" s="13"/>
      <c r="J1507" s="13"/>
      <c r="K1507" s="13"/>
      <c r="M1507" s="13"/>
    </row>
    <row r="1508" spans="1:13">
      <c r="A1508" s="13"/>
      <c r="B1508" s="181">
        <v>2005</v>
      </c>
      <c r="C1508" s="182">
        <v>2</v>
      </c>
      <c r="D1508" s="183">
        <v>12</v>
      </c>
      <c r="E1508" s="184">
        <v>0.2</v>
      </c>
      <c r="F1508" s="185">
        <v>3.7</v>
      </c>
      <c r="G1508" s="186">
        <v>1</v>
      </c>
      <c r="H1508" s="13"/>
      <c r="I1508" s="13"/>
      <c r="J1508" s="13"/>
      <c r="K1508" s="13"/>
      <c r="M1508" s="13"/>
    </row>
    <row r="1509" spans="1:13">
      <c r="A1509" s="13"/>
      <c r="B1509" s="181">
        <v>2005</v>
      </c>
      <c r="C1509" s="182">
        <v>2</v>
      </c>
      <c r="D1509" s="183">
        <v>13</v>
      </c>
      <c r="E1509" s="184">
        <v>0</v>
      </c>
      <c r="F1509" s="185">
        <v>3.9</v>
      </c>
      <c r="G1509" s="186">
        <v>1</v>
      </c>
      <c r="H1509" s="13"/>
      <c r="I1509" s="13"/>
      <c r="J1509" s="13"/>
      <c r="K1509" s="13"/>
      <c r="M1509" s="13"/>
    </row>
    <row r="1510" spans="1:13">
      <c r="A1510" s="13"/>
      <c r="B1510" s="181">
        <v>2005</v>
      </c>
      <c r="C1510" s="182">
        <v>2</v>
      </c>
      <c r="D1510" s="183">
        <v>14</v>
      </c>
      <c r="E1510" s="184">
        <v>66</v>
      </c>
      <c r="F1510" s="185">
        <v>3.1</v>
      </c>
      <c r="G1510" s="186">
        <v>1</v>
      </c>
      <c r="H1510" s="13"/>
      <c r="I1510" s="13"/>
      <c r="J1510" s="13"/>
      <c r="K1510" s="13"/>
      <c r="M1510" s="13"/>
    </row>
    <row r="1511" spans="1:13">
      <c r="A1511" s="13"/>
      <c r="B1511" s="181">
        <v>2005</v>
      </c>
      <c r="C1511" s="182">
        <v>2</v>
      </c>
      <c r="D1511" s="183">
        <v>15</v>
      </c>
      <c r="E1511" s="184">
        <v>0</v>
      </c>
      <c r="F1511" s="185">
        <v>4.4000000000000004</v>
      </c>
      <c r="G1511" s="186">
        <v>1</v>
      </c>
      <c r="H1511" s="13"/>
      <c r="I1511" s="13"/>
      <c r="J1511" s="13"/>
      <c r="K1511" s="13"/>
      <c r="M1511" s="13"/>
    </row>
    <row r="1512" spans="1:13">
      <c r="A1512" s="13"/>
      <c r="B1512" s="181">
        <v>2005</v>
      </c>
      <c r="C1512" s="182">
        <v>2</v>
      </c>
      <c r="D1512" s="183">
        <v>16</v>
      </c>
      <c r="E1512" s="184">
        <v>0</v>
      </c>
      <c r="F1512" s="185">
        <v>4.7</v>
      </c>
      <c r="G1512" s="186">
        <v>1</v>
      </c>
      <c r="H1512" s="13"/>
      <c r="I1512" s="13"/>
      <c r="J1512" s="13"/>
      <c r="K1512" s="13"/>
      <c r="M1512" s="13"/>
    </row>
    <row r="1513" spans="1:13">
      <c r="A1513" s="13"/>
      <c r="B1513" s="181">
        <v>2005</v>
      </c>
      <c r="C1513" s="182">
        <v>2</v>
      </c>
      <c r="D1513" s="183">
        <v>17</v>
      </c>
      <c r="E1513" s="184">
        <v>0</v>
      </c>
      <c r="F1513" s="185">
        <v>5</v>
      </c>
      <c r="G1513" s="186">
        <v>1</v>
      </c>
      <c r="H1513" s="13"/>
      <c r="I1513" s="13"/>
      <c r="J1513" s="13"/>
      <c r="K1513" s="13"/>
      <c r="M1513" s="13"/>
    </row>
    <row r="1514" spans="1:13">
      <c r="A1514" s="13"/>
      <c r="B1514" s="181">
        <v>2005</v>
      </c>
      <c r="C1514" s="182">
        <v>2</v>
      </c>
      <c r="D1514" s="183">
        <v>18</v>
      </c>
      <c r="E1514" s="184">
        <v>0</v>
      </c>
      <c r="F1514" s="185">
        <v>5</v>
      </c>
      <c r="G1514" s="186">
        <v>1</v>
      </c>
      <c r="H1514" s="13"/>
      <c r="I1514" s="13"/>
      <c r="J1514" s="13"/>
      <c r="K1514" s="13"/>
      <c r="M1514" s="13"/>
    </row>
    <row r="1515" spans="1:13">
      <c r="A1515" s="13"/>
      <c r="B1515" s="181">
        <v>2005</v>
      </c>
      <c r="C1515" s="182">
        <v>2</v>
      </c>
      <c r="D1515" s="183">
        <v>19</v>
      </c>
      <c r="E1515" s="184">
        <v>0</v>
      </c>
      <c r="F1515" s="185">
        <v>5</v>
      </c>
      <c r="G1515" s="186">
        <v>1</v>
      </c>
      <c r="H1515" s="13"/>
      <c r="I1515" s="13"/>
      <c r="J1515" s="13"/>
      <c r="K1515" s="13"/>
      <c r="M1515" s="13"/>
    </row>
    <row r="1516" spans="1:13">
      <c r="A1516" s="13"/>
      <c r="B1516" s="181">
        <v>2005</v>
      </c>
      <c r="C1516" s="182">
        <v>2</v>
      </c>
      <c r="D1516" s="183">
        <v>20</v>
      </c>
      <c r="E1516" s="184">
        <v>0</v>
      </c>
      <c r="F1516" s="185">
        <v>4.8</v>
      </c>
      <c r="G1516" s="186">
        <v>1</v>
      </c>
      <c r="H1516" s="13"/>
      <c r="I1516" s="13"/>
      <c r="J1516" s="13"/>
      <c r="K1516" s="13"/>
      <c r="M1516" s="13"/>
    </row>
    <row r="1517" spans="1:13">
      <c r="A1517" s="13"/>
      <c r="B1517" s="181">
        <v>2005</v>
      </c>
      <c r="C1517" s="182">
        <v>2</v>
      </c>
      <c r="D1517" s="183">
        <v>21</v>
      </c>
      <c r="E1517" s="184">
        <v>4</v>
      </c>
      <c r="F1517" s="185">
        <v>3.4</v>
      </c>
      <c r="G1517" s="186">
        <v>1</v>
      </c>
      <c r="H1517" s="13"/>
      <c r="I1517" s="13"/>
      <c r="J1517" s="13"/>
      <c r="K1517" s="13"/>
      <c r="M1517" s="13"/>
    </row>
    <row r="1518" spans="1:13">
      <c r="A1518" s="13"/>
      <c r="B1518" s="181">
        <v>2005</v>
      </c>
      <c r="C1518" s="182">
        <v>2</v>
      </c>
      <c r="D1518" s="183">
        <v>22</v>
      </c>
      <c r="E1518" s="184">
        <v>87.3</v>
      </c>
      <c r="F1518" s="185">
        <v>3.7</v>
      </c>
      <c r="G1518" s="186">
        <v>1</v>
      </c>
      <c r="H1518" s="13"/>
      <c r="I1518" s="13"/>
      <c r="J1518" s="13"/>
      <c r="K1518" s="13"/>
      <c r="M1518" s="13"/>
    </row>
    <row r="1519" spans="1:13">
      <c r="A1519" s="13"/>
      <c r="B1519" s="181">
        <v>2005</v>
      </c>
      <c r="C1519" s="182">
        <v>2</v>
      </c>
      <c r="D1519" s="183">
        <v>23</v>
      </c>
      <c r="E1519" s="184">
        <v>0.1</v>
      </c>
      <c r="F1519" s="185">
        <v>5.5</v>
      </c>
      <c r="G1519" s="186">
        <v>1</v>
      </c>
      <c r="H1519" s="13"/>
      <c r="I1519" s="13"/>
      <c r="J1519" s="13"/>
      <c r="K1519" s="13"/>
      <c r="M1519" s="13"/>
    </row>
    <row r="1520" spans="1:13">
      <c r="A1520" s="13"/>
      <c r="B1520" s="181">
        <v>2005</v>
      </c>
      <c r="C1520" s="182">
        <v>2</v>
      </c>
      <c r="D1520" s="183">
        <v>24</v>
      </c>
      <c r="E1520" s="184">
        <v>9</v>
      </c>
      <c r="F1520" s="185">
        <v>4.5999999999999996</v>
      </c>
      <c r="G1520" s="186">
        <v>1</v>
      </c>
      <c r="H1520" s="13"/>
      <c r="I1520" s="13"/>
      <c r="J1520" s="13"/>
      <c r="K1520" s="13"/>
      <c r="M1520" s="13"/>
    </row>
    <row r="1521" spans="1:13">
      <c r="A1521" s="13"/>
      <c r="B1521" s="181">
        <v>2005</v>
      </c>
      <c r="C1521" s="182">
        <v>2</v>
      </c>
      <c r="D1521" s="183">
        <v>25</v>
      </c>
      <c r="E1521" s="184">
        <v>0</v>
      </c>
      <c r="F1521" s="185">
        <v>4.8</v>
      </c>
      <c r="G1521" s="186">
        <v>1</v>
      </c>
      <c r="H1521" s="13"/>
      <c r="I1521" s="13"/>
      <c r="J1521" s="13"/>
      <c r="K1521" s="13"/>
      <c r="M1521" s="13"/>
    </row>
    <row r="1522" spans="1:13">
      <c r="A1522" s="13"/>
      <c r="B1522" s="181">
        <v>2005</v>
      </c>
      <c r="C1522" s="182">
        <v>2</v>
      </c>
      <c r="D1522" s="183">
        <v>26</v>
      </c>
      <c r="E1522" s="184">
        <v>0</v>
      </c>
      <c r="F1522" s="185">
        <v>4.5999999999999996</v>
      </c>
      <c r="G1522" s="186">
        <v>1</v>
      </c>
      <c r="H1522" s="13"/>
      <c r="I1522" s="13"/>
      <c r="J1522" s="13"/>
      <c r="K1522" s="13"/>
      <c r="M1522" s="13"/>
    </row>
    <row r="1523" spans="1:13">
      <c r="A1523" s="13"/>
      <c r="B1523" s="181">
        <v>2005</v>
      </c>
      <c r="C1523" s="182">
        <v>2</v>
      </c>
      <c r="D1523" s="183">
        <v>27</v>
      </c>
      <c r="E1523" s="184">
        <v>0</v>
      </c>
      <c r="F1523" s="185">
        <v>6.2</v>
      </c>
      <c r="G1523" s="186">
        <v>1</v>
      </c>
      <c r="H1523" s="13"/>
      <c r="I1523" s="13"/>
      <c r="J1523" s="13"/>
      <c r="K1523" s="13"/>
      <c r="M1523" s="13"/>
    </row>
    <row r="1524" spans="1:13">
      <c r="A1524" s="13"/>
      <c r="B1524" s="181">
        <v>2005</v>
      </c>
      <c r="C1524" s="182">
        <v>2</v>
      </c>
      <c r="D1524" s="183">
        <v>28</v>
      </c>
      <c r="E1524" s="184">
        <v>0.2</v>
      </c>
      <c r="F1524" s="185">
        <v>3.8</v>
      </c>
      <c r="G1524" s="186">
        <v>1</v>
      </c>
      <c r="H1524" s="13"/>
      <c r="I1524" s="13"/>
      <c r="J1524" s="13"/>
      <c r="K1524" s="13"/>
      <c r="M1524" s="13"/>
    </row>
    <row r="1525" spans="1:13">
      <c r="A1525" s="13"/>
      <c r="B1525" s="181">
        <v>2005</v>
      </c>
      <c r="C1525" s="182">
        <v>3</v>
      </c>
      <c r="D1525" s="183">
        <v>1</v>
      </c>
      <c r="E1525" s="184">
        <v>0</v>
      </c>
      <c r="F1525" s="185">
        <v>3.5</v>
      </c>
      <c r="G1525" s="186">
        <v>1</v>
      </c>
      <c r="H1525" s="13"/>
      <c r="I1525" s="13"/>
      <c r="J1525" s="13"/>
      <c r="K1525" s="13"/>
      <c r="M1525" s="13"/>
    </row>
    <row r="1526" spans="1:13">
      <c r="A1526" s="13"/>
      <c r="B1526" s="181">
        <v>2005</v>
      </c>
      <c r="C1526" s="182">
        <v>3</v>
      </c>
      <c r="D1526" s="183">
        <v>2</v>
      </c>
      <c r="E1526" s="184">
        <v>1.9</v>
      </c>
      <c r="F1526" s="185">
        <v>4.2</v>
      </c>
      <c r="G1526" s="186">
        <v>1</v>
      </c>
      <c r="H1526" s="13"/>
      <c r="I1526" s="13"/>
      <c r="J1526" s="13"/>
      <c r="K1526" s="13"/>
      <c r="M1526" s="13"/>
    </row>
    <row r="1527" spans="1:13">
      <c r="A1527" s="13"/>
      <c r="B1527" s="181">
        <v>2005</v>
      </c>
      <c r="C1527" s="182">
        <v>3</v>
      </c>
      <c r="D1527" s="183">
        <v>3</v>
      </c>
      <c r="E1527" s="184">
        <v>0</v>
      </c>
      <c r="F1527" s="185">
        <v>5.0999999999999996</v>
      </c>
      <c r="G1527" s="186">
        <v>1</v>
      </c>
      <c r="H1527" s="13"/>
      <c r="I1527" s="13"/>
      <c r="J1527" s="13"/>
      <c r="K1527" s="13"/>
      <c r="M1527" s="13"/>
    </row>
    <row r="1528" spans="1:13">
      <c r="A1528" s="13"/>
      <c r="B1528" s="181">
        <v>2005</v>
      </c>
      <c r="C1528" s="182">
        <v>3</v>
      </c>
      <c r="D1528" s="183">
        <v>4</v>
      </c>
      <c r="E1528" s="184">
        <v>0</v>
      </c>
      <c r="F1528" s="185">
        <v>6.3</v>
      </c>
      <c r="G1528" s="186">
        <v>1</v>
      </c>
      <c r="H1528" s="13"/>
      <c r="I1528" s="13"/>
      <c r="J1528" s="13"/>
      <c r="K1528" s="13"/>
      <c r="M1528" s="13"/>
    </row>
    <row r="1529" spans="1:13">
      <c r="A1529" s="13"/>
      <c r="B1529" s="181">
        <v>2005</v>
      </c>
      <c r="C1529" s="182">
        <v>3</v>
      </c>
      <c r="D1529" s="183">
        <v>5</v>
      </c>
      <c r="E1529" s="184">
        <v>0</v>
      </c>
      <c r="F1529" s="185">
        <v>3.7</v>
      </c>
      <c r="G1529" s="186">
        <v>1</v>
      </c>
      <c r="H1529" s="13"/>
      <c r="I1529" s="13"/>
      <c r="J1529" s="13"/>
      <c r="K1529" s="13"/>
      <c r="M1529" s="13"/>
    </row>
    <row r="1530" spans="1:13">
      <c r="A1530" s="13"/>
      <c r="B1530" s="181">
        <v>2005</v>
      </c>
      <c r="C1530" s="182">
        <v>3</v>
      </c>
      <c r="D1530" s="183">
        <v>6</v>
      </c>
      <c r="E1530" s="184">
        <v>0.3</v>
      </c>
      <c r="F1530" s="185">
        <v>2.9</v>
      </c>
      <c r="G1530" s="186">
        <v>1</v>
      </c>
      <c r="H1530" s="13"/>
      <c r="I1530" s="13"/>
      <c r="J1530" s="13"/>
      <c r="K1530" s="13"/>
      <c r="M1530" s="13"/>
    </row>
    <row r="1531" spans="1:13">
      <c r="A1531" s="13"/>
      <c r="B1531" s="181">
        <v>2005</v>
      </c>
      <c r="C1531" s="182">
        <v>3</v>
      </c>
      <c r="D1531" s="183">
        <v>7</v>
      </c>
      <c r="E1531" s="184">
        <v>3.3</v>
      </c>
      <c r="F1531" s="185">
        <v>3.3</v>
      </c>
      <c r="G1531" s="186">
        <v>1</v>
      </c>
      <c r="H1531" s="13"/>
      <c r="I1531" s="13"/>
      <c r="J1531" s="13"/>
      <c r="K1531" s="13"/>
      <c r="M1531" s="13"/>
    </row>
    <row r="1532" spans="1:13">
      <c r="A1532" s="13"/>
      <c r="B1532" s="181">
        <v>2005</v>
      </c>
      <c r="C1532" s="182">
        <v>3</v>
      </c>
      <c r="D1532" s="183">
        <v>8</v>
      </c>
      <c r="E1532" s="184">
        <v>0</v>
      </c>
      <c r="F1532" s="185">
        <v>4.0999999999999996</v>
      </c>
      <c r="G1532" s="186">
        <v>1</v>
      </c>
      <c r="H1532" s="13"/>
      <c r="I1532" s="13"/>
      <c r="J1532" s="13"/>
      <c r="K1532" s="13"/>
      <c r="M1532" s="13"/>
    </row>
    <row r="1533" spans="1:13">
      <c r="A1533" s="13"/>
      <c r="B1533" s="181">
        <v>2005</v>
      </c>
      <c r="C1533" s="182">
        <v>3</v>
      </c>
      <c r="D1533" s="183">
        <v>9</v>
      </c>
      <c r="E1533" s="184">
        <v>0</v>
      </c>
      <c r="F1533" s="185">
        <v>5.3</v>
      </c>
      <c r="G1533" s="186">
        <v>1</v>
      </c>
      <c r="H1533" s="13"/>
      <c r="I1533" s="13"/>
      <c r="J1533" s="13"/>
      <c r="K1533" s="13"/>
      <c r="M1533" s="13"/>
    </row>
    <row r="1534" spans="1:13">
      <c r="A1534" s="13"/>
      <c r="B1534" s="181">
        <v>2005</v>
      </c>
      <c r="C1534" s="182">
        <v>3</v>
      </c>
      <c r="D1534" s="183">
        <v>10</v>
      </c>
      <c r="E1534" s="184">
        <v>0</v>
      </c>
      <c r="F1534" s="185">
        <v>6</v>
      </c>
      <c r="G1534" s="186">
        <v>1</v>
      </c>
      <c r="H1534" s="13"/>
      <c r="I1534" s="13"/>
      <c r="J1534" s="13"/>
      <c r="K1534" s="13"/>
      <c r="M1534" s="13"/>
    </row>
    <row r="1535" spans="1:13">
      <c r="A1535" s="13"/>
      <c r="B1535" s="181">
        <v>2005</v>
      </c>
      <c r="C1535" s="182">
        <v>3</v>
      </c>
      <c r="D1535" s="183">
        <v>11</v>
      </c>
      <c r="E1535" s="184">
        <v>0</v>
      </c>
      <c r="F1535" s="185">
        <v>4.3</v>
      </c>
      <c r="G1535" s="186">
        <v>1</v>
      </c>
      <c r="H1535" s="13"/>
      <c r="I1535" s="13"/>
      <c r="J1535" s="13"/>
      <c r="K1535" s="13"/>
      <c r="M1535" s="13"/>
    </row>
    <row r="1536" spans="1:13">
      <c r="A1536" s="13"/>
      <c r="B1536" s="181">
        <v>2005</v>
      </c>
      <c r="C1536" s="182">
        <v>3</v>
      </c>
      <c r="D1536" s="183">
        <v>12</v>
      </c>
      <c r="E1536" s="184">
        <v>0</v>
      </c>
      <c r="F1536" s="185">
        <v>4.7</v>
      </c>
      <c r="G1536" s="186">
        <v>1</v>
      </c>
      <c r="H1536" s="13"/>
      <c r="I1536" s="13"/>
      <c r="J1536" s="13"/>
      <c r="K1536" s="13"/>
      <c r="M1536" s="13"/>
    </row>
    <row r="1537" spans="1:13">
      <c r="A1537" s="13"/>
      <c r="B1537" s="181">
        <v>2005</v>
      </c>
      <c r="C1537" s="182">
        <v>3</v>
      </c>
      <c r="D1537" s="183">
        <v>13</v>
      </c>
      <c r="E1537" s="184">
        <v>0</v>
      </c>
      <c r="F1537" s="185">
        <v>5.4</v>
      </c>
      <c r="G1537" s="186">
        <v>1</v>
      </c>
      <c r="H1537" s="13"/>
      <c r="I1537" s="13"/>
      <c r="J1537" s="13"/>
      <c r="K1537" s="13"/>
      <c r="M1537" s="13"/>
    </row>
    <row r="1538" spans="1:13">
      <c r="A1538" s="13"/>
      <c r="B1538" s="181">
        <v>2005</v>
      </c>
      <c r="C1538" s="182">
        <v>3</v>
      </c>
      <c r="D1538" s="183">
        <v>14</v>
      </c>
      <c r="E1538" s="184">
        <v>0</v>
      </c>
      <c r="F1538" s="185">
        <v>5.8</v>
      </c>
      <c r="G1538" s="186">
        <v>1</v>
      </c>
      <c r="H1538" s="13"/>
      <c r="I1538" s="13"/>
      <c r="J1538" s="13"/>
      <c r="K1538" s="13"/>
      <c r="M1538" s="13"/>
    </row>
    <row r="1539" spans="1:13">
      <c r="A1539" s="13"/>
      <c r="B1539" s="181">
        <v>2005</v>
      </c>
      <c r="C1539" s="182">
        <v>3</v>
      </c>
      <c r="D1539" s="183">
        <v>15</v>
      </c>
      <c r="E1539" s="184">
        <v>0</v>
      </c>
      <c r="F1539" s="185">
        <v>6</v>
      </c>
      <c r="G1539" s="186">
        <v>1</v>
      </c>
      <c r="H1539" s="13"/>
      <c r="I1539" s="13"/>
      <c r="J1539" s="13"/>
      <c r="K1539" s="13"/>
      <c r="M1539" s="13"/>
    </row>
    <row r="1540" spans="1:13">
      <c r="A1540" s="13"/>
      <c r="B1540" s="181">
        <v>2005</v>
      </c>
      <c r="C1540" s="182">
        <v>3</v>
      </c>
      <c r="D1540" s="183">
        <v>16</v>
      </c>
      <c r="E1540" s="184">
        <v>0</v>
      </c>
      <c r="F1540" s="185">
        <v>5</v>
      </c>
      <c r="G1540" s="186">
        <v>1</v>
      </c>
      <c r="H1540" s="13"/>
      <c r="I1540" s="13"/>
      <c r="J1540" s="13"/>
      <c r="K1540" s="13"/>
      <c r="M1540" s="13"/>
    </row>
    <row r="1541" spans="1:13">
      <c r="A1541" s="13"/>
      <c r="B1541" s="181">
        <v>2005</v>
      </c>
      <c r="C1541" s="182">
        <v>3</v>
      </c>
      <c r="D1541" s="183">
        <v>17</v>
      </c>
      <c r="E1541" s="184">
        <v>9</v>
      </c>
      <c r="F1541" s="185">
        <v>2.8</v>
      </c>
      <c r="G1541" s="186">
        <v>1</v>
      </c>
      <c r="H1541" s="13"/>
      <c r="I1541" s="13"/>
      <c r="J1541" s="13"/>
      <c r="K1541" s="13"/>
      <c r="M1541" s="13"/>
    </row>
    <row r="1542" spans="1:13">
      <c r="A1542" s="13"/>
      <c r="B1542" s="181">
        <v>2005</v>
      </c>
      <c r="C1542" s="182">
        <v>3</v>
      </c>
      <c r="D1542" s="183">
        <v>18</v>
      </c>
      <c r="E1542" s="184">
        <v>0</v>
      </c>
      <c r="F1542" s="185">
        <v>3.3</v>
      </c>
      <c r="G1542" s="186">
        <v>1</v>
      </c>
      <c r="H1542" s="13"/>
      <c r="I1542" s="13"/>
      <c r="J1542" s="13"/>
      <c r="K1542" s="13"/>
      <c r="M1542" s="13"/>
    </row>
    <row r="1543" spans="1:13">
      <c r="A1543" s="13"/>
      <c r="B1543" s="181">
        <v>2005</v>
      </c>
      <c r="C1543" s="182">
        <v>3</v>
      </c>
      <c r="D1543" s="183">
        <v>19</v>
      </c>
      <c r="E1543" s="184">
        <v>0.5</v>
      </c>
      <c r="F1543" s="185">
        <v>3</v>
      </c>
      <c r="G1543" s="186">
        <v>1</v>
      </c>
      <c r="H1543" s="13"/>
      <c r="I1543" s="13"/>
      <c r="J1543" s="13"/>
      <c r="K1543" s="13"/>
      <c r="M1543" s="13"/>
    </row>
    <row r="1544" spans="1:13">
      <c r="A1544" s="13"/>
      <c r="B1544" s="181">
        <v>2005</v>
      </c>
      <c r="C1544" s="182">
        <v>3</v>
      </c>
      <c r="D1544" s="183">
        <v>20</v>
      </c>
      <c r="E1544" s="184">
        <v>0.2</v>
      </c>
      <c r="F1544" s="185">
        <v>5.9</v>
      </c>
      <c r="G1544" s="186">
        <v>1</v>
      </c>
      <c r="H1544" s="13"/>
      <c r="I1544" s="13"/>
      <c r="J1544" s="13"/>
      <c r="K1544" s="13"/>
      <c r="M1544" s="13"/>
    </row>
    <row r="1545" spans="1:13">
      <c r="A1545" s="13"/>
      <c r="B1545" s="181">
        <v>2005</v>
      </c>
      <c r="C1545" s="182">
        <v>3</v>
      </c>
      <c r="D1545" s="183">
        <v>21</v>
      </c>
      <c r="E1545" s="184">
        <v>0</v>
      </c>
      <c r="F1545" s="185">
        <v>4.2</v>
      </c>
      <c r="G1545" s="186">
        <v>1</v>
      </c>
      <c r="H1545" s="13"/>
      <c r="I1545" s="13"/>
      <c r="J1545" s="13"/>
      <c r="K1545" s="13"/>
      <c r="M1545" s="13"/>
    </row>
    <row r="1546" spans="1:13">
      <c r="A1546" s="13"/>
      <c r="B1546" s="181">
        <v>2005</v>
      </c>
      <c r="C1546" s="182">
        <v>3</v>
      </c>
      <c r="D1546" s="183">
        <v>22</v>
      </c>
      <c r="E1546" s="184">
        <v>0</v>
      </c>
      <c r="F1546" s="185">
        <v>3.3</v>
      </c>
      <c r="G1546" s="186">
        <v>1</v>
      </c>
      <c r="H1546" s="13"/>
      <c r="I1546" s="13"/>
      <c r="J1546" s="13"/>
      <c r="K1546" s="13"/>
      <c r="M1546" s="13"/>
    </row>
    <row r="1547" spans="1:13">
      <c r="A1547" s="13"/>
      <c r="B1547" s="181">
        <v>2005</v>
      </c>
      <c r="C1547" s="182">
        <v>3</v>
      </c>
      <c r="D1547" s="183">
        <v>23</v>
      </c>
      <c r="E1547" s="184">
        <v>0</v>
      </c>
      <c r="F1547" s="185">
        <v>4.3</v>
      </c>
      <c r="G1547" s="186">
        <v>1</v>
      </c>
      <c r="H1547" s="13"/>
      <c r="I1547" s="13"/>
      <c r="J1547" s="13"/>
      <c r="K1547" s="13"/>
      <c r="M1547" s="13"/>
    </row>
    <row r="1548" spans="1:13">
      <c r="A1548" s="13"/>
      <c r="B1548" s="181">
        <v>2005</v>
      </c>
      <c r="C1548" s="182">
        <v>3</v>
      </c>
      <c r="D1548" s="183">
        <v>24</v>
      </c>
      <c r="E1548" s="184">
        <v>0</v>
      </c>
      <c r="F1548" s="185">
        <v>4.5</v>
      </c>
      <c r="G1548" s="186">
        <v>1</v>
      </c>
      <c r="H1548" s="13"/>
      <c r="I1548" s="13"/>
      <c r="J1548" s="13"/>
      <c r="K1548" s="13"/>
      <c r="M1548" s="13"/>
    </row>
    <row r="1549" spans="1:13">
      <c r="A1549" s="13"/>
      <c r="B1549" s="181">
        <v>2005</v>
      </c>
      <c r="C1549" s="182">
        <v>3</v>
      </c>
      <c r="D1549" s="183">
        <v>25</v>
      </c>
      <c r="E1549" s="184">
        <v>0</v>
      </c>
      <c r="F1549" s="185">
        <v>4.5</v>
      </c>
      <c r="G1549" s="186">
        <v>1</v>
      </c>
      <c r="H1549" s="13"/>
      <c r="I1549" s="13"/>
      <c r="J1549" s="13"/>
      <c r="K1549" s="13"/>
      <c r="M1549" s="13"/>
    </row>
    <row r="1550" spans="1:13">
      <c r="A1550" s="13"/>
      <c r="B1550" s="181">
        <v>2005</v>
      </c>
      <c r="C1550" s="182">
        <v>3</v>
      </c>
      <c r="D1550" s="183">
        <v>26</v>
      </c>
      <c r="E1550" s="184">
        <v>6</v>
      </c>
      <c r="F1550" s="185">
        <v>4.2</v>
      </c>
      <c r="G1550" s="186">
        <v>1</v>
      </c>
      <c r="H1550" s="13"/>
      <c r="I1550" s="13"/>
      <c r="J1550" s="13"/>
      <c r="K1550" s="13"/>
      <c r="M1550" s="13"/>
    </row>
    <row r="1551" spans="1:13">
      <c r="A1551" s="13"/>
      <c r="B1551" s="181">
        <v>2005</v>
      </c>
      <c r="C1551" s="182">
        <v>3</v>
      </c>
      <c r="D1551" s="183">
        <v>27</v>
      </c>
      <c r="E1551" s="184">
        <v>0</v>
      </c>
      <c r="F1551" s="185">
        <v>3.2</v>
      </c>
      <c r="G1551" s="186">
        <v>1</v>
      </c>
      <c r="H1551" s="13"/>
      <c r="I1551" s="13"/>
      <c r="J1551" s="13"/>
      <c r="K1551" s="13"/>
      <c r="M1551" s="13"/>
    </row>
    <row r="1552" spans="1:13">
      <c r="A1552" s="13"/>
      <c r="B1552" s="181">
        <v>2005</v>
      </c>
      <c r="C1552" s="182">
        <v>3</v>
      </c>
      <c r="D1552" s="183">
        <v>28</v>
      </c>
      <c r="E1552" s="184">
        <v>2.2999999999999998</v>
      </c>
      <c r="F1552" s="185">
        <v>1.3</v>
      </c>
      <c r="G1552" s="186">
        <v>1</v>
      </c>
      <c r="H1552" s="13"/>
      <c r="I1552" s="13"/>
      <c r="J1552" s="13"/>
      <c r="K1552" s="13"/>
      <c r="M1552" s="13"/>
    </row>
    <row r="1553" spans="1:13">
      <c r="A1553" s="13"/>
      <c r="B1553" s="181">
        <v>2005</v>
      </c>
      <c r="C1553" s="182">
        <v>3</v>
      </c>
      <c r="D1553" s="183">
        <v>29</v>
      </c>
      <c r="E1553" s="184">
        <v>0</v>
      </c>
      <c r="F1553" s="185">
        <v>3</v>
      </c>
      <c r="G1553" s="186">
        <v>1</v>
      </c>
      <c r="H1553" s="13"/>
      <c r="I1553" s="13"/>
      <c r="J1553" s="13"/>
      <c r="K1553" s="13"/>
      <c r="M1553" s="13"/>
    </row>
    <row r="1554" spans="1:13">
      <c r="A1554" s="13"/>
      <c r="B1554" s="181">
        <v>2005</v>
      </c>
      <c r="C1554" s="182">
        <v>3</v>
      </c>
      <c r="D1554" s="183">
        <v>30</v>
      </c>
      <c r="E1554" s="184">
        <v>6</v>
      </c>
      <c r="F1554" s="185">
        <v>2.6</v>
      </c>
      <c r="G1554" s="186">
        <v>1</v>
      </c>
      <c r="H1554" s="13"/>
      <c r="I1554" s="13"/>
      <c r="J1554" s="13"/>
      <c r="K1554" s="13"/>
      <c r="M1554" s="13"/>
    </row>
    <row r="1555" spans="1:13">
      <c r="A1555" s="13"/>
      <c r="B1555" s="181">
        <v>2005</v>
      </c>
      <c r="C1555" s="182">
        <v>3</v>
      </c>
      <c r="D1555" s="183">
        <v>31</v>
      </c>
      <c r="E1555" s="184">
        <v>3.5</v>
      </c>
      <c r="F1555" s="185">
        <v>1.7</v>
      </c>
      <c r="G1555" s="186">
        <v>1</v>
      </c>
      <c r="H1555" s="13"/>
      <c r="I1555" s="13"/>
      <c r="J1555" s="13"/>
      <c r="K1555" s="13"/>
      <c r="M1555" s="13"/>
    </row>
    <row r="1556" spans="1:13">
      <c r="A1556" s="13"/>
      <c r="B1556" s="181">
        <v>2005</v>
      </c>
      <c r="C1556" s="182">
        <v>4</v>
      </c>
      <c r="D1556" s="183">
        <v>1</v>
      </c>
      <c r="E1556" s="184">
        <v>0.5</v>
      </c>
      <c r="F1556" s="185">
        <v>2</v>
      </c>
      <c r="G1556" s="186">
        <v>1</v>
      </c>
      <c r="H1556" s="13"/>
      <c r="I1556" s="13"/>
      <c r="J1556" s="13"/>
      <c r="K1556" s="13"/>
      <c r="M1556" s="13"/>
    </row>
    <row r="1557" spans="1:13">
      <c r="A1557" s="13"/>
      <c r="B1557" s="181">
        <v>2005</v>
      </c>
      <c r="C1557" s="182">
        <v>4</v>
      </c>
      <c r="D1557" s="183">
        <v>2</v>
      </c>
      <c r="E1557" s="184">
        <v>0.3</v>
      </c>
      <c r="F1557" s="185">
        <v>2.8</v>
      </c>
      <c r="G1557" s="186">
        <v>1</v>
      </c>
      <c r="H1557" s="13"/>
      <c r="I1557" s="13"/>
      <c r="J1557" s="13"/>
      <c r="K1557" s="13"/>
      <c r="M1557" s="13"/>
    </row>
    <row r="1558" spans="1:13">
      <c r="A1558" s="13"/>
      <c r="B1558" s="181">
        <v>2005</v>
      </c>
      <c r="C1558" s="182">
        <v>4</v>
      </c>
      <c r="D1558" s="183">
        <v>3</v>
      </c>
      <c r="E1558" s="184">
        <v>0</v>
      </c>
      <c r="F1558" s="185">
        <v>2.8</v>
      </c>
      <c r="G1558" s="186">
        <v>1</v>
      </c>
      <c r="H1558" s="13"/>
      <c r="I1558" s="13"/>
      <c r="J1558" s="13"/>
      <c r="K1558" s="13"/>
      <c r="M1558" s="13"/>
    </row>
    <row r="1559" spans="1:13">
      <c r="A1559" s="13"/>
      <c r="B1559" s="181">
        <v>2005</v>
      </c>
      <c r="C1559" s="182">
        <v>4</v>
      </c>
      <c r="D1559" s="183">
        <v>4</v>
      </c>
      <c r="E1559" s="184">
        <v>0</v>
      </c>
      <c r="F1559" s="185">
        <v>4.0999999999999996</v>
      </c>
      <c r="G1559" s="186">
        <v>1</v>
      </c>
      <c r="H1559" s="13"/>
      <c r="I1559" s="13"/>
      <c r="J1559" s="13"/>
      <c r="K1559" s="13"/>
      <c r="M1559" s="13"/>
    </row>
    <row r="1560" spans="1:13">
      <c r="A1560" s="13"/>
      <c r="B1560" s="181">
        <v>2005</v>
      </c>
      <c r="C1560" s="182">
        <v>4</v>
      </c>
      <c r="D1560" s="183">
        <v>5</v>
      </c>
      <c r="E1560" s="184">
        <v>0</v>
      </c>
      <c r="F1560" s="185">
        <v>4.5</v>
      </c>
      <c r="G1560" s="186">
        <v>1</v>
      </c>
      <c r="H1560" s="13"/>
      <c r="I1560" s="13"/>
      <c r="J1560" s="13"/>
      <c r="K1560" s="13"/>
      <c r="M1560" s="13"/>
    </row>
    <row r="1561" spans="1:13">
      <c r="A1561" s="13"/>
      <c r="B1561" s="181">
        <v>2005</v>
      </c>
      <c r="C1561" s="182">
        <v>4</v>
      </c>
      <c r="D1561" s="183">
        <v>6</v>
      </c>
      <c r="E1561" s="184">
        <v>0.2</v>
      </c>
      <c r="F1561" s="185">
        <v>2.9</v>
      </c>
      <c r="G1561" s="186">
        <v>1</v>
      </c>
      <c r="H1561" s="13"/>
      <c r="I1561" s="13"/>
      <c r="J1561" s="13"/>
      <c r="K1561" s="13"/>
      <c r="M1561" s="13"/>
    </row>
    <row r="1562" spans="1:13">
      <c r="A1562" s="13"/>
      <c r="B1562" s="181">
        <v>2005</v>
      </c>
      <c r="C1562" s="182">
        <v>4</v>
      </c>
      <c r="D1562" s="183">
        <v>7</v>
      </c>
      <c r="E1562" s="184">
        <v>0</v>
      </c>
      <c r="F1562" s="185">
        <v>4.3</v>
      </c>
      <c r="G1562" s="186">
        <v>1</v>
      </c>
      <c r="H1562" s="13"/>
      <c r="I1562" s="13"/>
      <c r="J1562" s="13"/>
      <c r="K1562" s="13"/>
      <c r="M1562" s="13"/>
    </row>
    <row r="1563" spans="1:13">
      <c r="A1563" s="13"/>
      <c r="B1563" s="181">
        <v>2005</v>
      </c>
      <c r="C1563" s="182">
        <v>4</v>
      </c>
      <c r="D1563" s="183">
        <v>8</v>
      </c>
      <c r="E1563" s="184">
        <v>0</v>
      </c>
      <c r="F1563" s="185">
        <v>3.3</v>
      </c>
      <c r="G1563" s="186">
        <v>1</v>
      </c>
      <c r="H1563" s="13"/>
      <c r="I1563" s="13"/>
      <c r="J1563" s="13"/>
      <c r="K1563" s="13"/>
      <c r="M1563" s="13"/>
    </row>
    <row r="1564" spans="1:13">
      <c r="A1564" s="13"/>
      <c r="B1564" s="181">
        <v>2005</v>
      </c>
      <c r="C1564" s="182">
        <v>4</v>
      </c>
      <c r="D1564" s="183">
        <v>9</v>
      </c>
      <c r="E1564" s="184">
        <v>0</v>
      </c>
      <c r="F1564" s="185">
        <v>4.2</v>
      </c>
      <c r="G1564" s="186">
        <v>1</v>
      </c>
      <c r="H1564" s="13"/>
      <c r="I1564" s="13"/>
      <c r="J1564" s="13"/>
      <c r="K1564" s="13"/>
      <c r="M1564" s="13"/>
    </row>
    <row r="1565" spans="1:13">
      <c r="A1565" s="13"/>
      <c r="B1565" s="181">
        <v>2005</v>
      </c>
      <c r="C1565" s="182">
        <v>4</v>
      </c>
      <c r="D1565" s="183">
        <v>10</v>
      </c>
      <c r="E1565" s="184">
        <v>0</v>
      </c>
      <c r="F1565" s="185">
        <v>3.6</v>
      </c>
      <c r="G1565" s="186">
        <v>1</v>
      </c>
      <c r="H1565" s="13"/>
      <c r="I1565" s="13"/>
      <c r="J1565" s="13"/>
      <c r="K1565" s="13"/>
      <c r="M1565" s="13"/>
    </row>
    <row r="1566" spans="1:13">
      <c r="A1566" s="13"/>
      <c r="B1566" s="181">
        <v>2005</v>
      </c>
      <c r="C1566" s="182">
        <v>4</v>
      </c>
      <c r="D1566" s="183">
        <v>11</v>
      </c>
      <c r="E1566" s="184">
        <v>1.1000000000000001</v>
      </c>
      <c r="F1566" s="185">
        <v>3.2</v>
      </c>
      <c r="G1566" s="186">
        <v>1</v>
      </c>
      <c r="H1566" s="13"/>
      <c r="I1566" s="13"/>
      <c r="J1566" s="13"/>
      <c r="K1566" s="13"/>
      <c r="M1566" s="13"/>
    </row>
    <row r="1567" spans="1:13">
      <c r="A1567" s="13"/>
      <c r="B1567" s="181">
        <v>2005</v>
      </c>
      <c r="C1567" s="182">
        <v>4</v>
      </c>
      <c r="D1567" s="183">
        <v>12</v>
      </c>
      <c r="E1567" s="184">
        <v>0</v>
      </c>
      <c r="F1567" s="185">
        <v>1.8</v>
      </c>
      <c r="G1567" s="186">
        <v>1</v>
      </c>
      <c r="H1567" s="13"/>
      <c r="I1567" s="13"/>
      <c r="J1567" s="13"/>
      <c r="K1567" s="13"/>
      <c r="M1567" s="13"/>
    </row>
    <row r="1568" spans="1:13">
      <c r="A1568" s="13"/>
      <c r="B1568" s="181">
        <v>2005</v>
      </c>
      <c r="C1568" s="182">
        <v>4</v>
      </c>
      <c r="D1568" s="183">
        <v>13</v>
      </c>
      <c r="E1568" s="184">
        <v>0.2</v>
      </c>
      <c r="F1568" s="185">
        <v>2.7</v>
      </c>
      <c r="G1568" s="186">
        <v>1</v>
      </c>
      <c r="H1568" s="13"/>
      <c r="I1568" s="13"/>
      <c r="J1568" s="13"/>
      <c r="K1568" s="13"/>
      <c r="M1568" s="13"/>
    </row>
    <row r="1569" spans="1:13">
      <c r="A1569" s="13"/>
      <c r="B1569" s="181">
        <v>2005</v>
      </c>
      <c r="C1569" s="182">
        <v>4</v>
      </c>
      <c r="D1569" s="183">
        <v>14</v>
      </c>
      <c r="E1569" s="184">
        <v>0</v>
      </c>
      <c r="F1569" s="185">
        <v>1.9</v>
      </c>
      <c r="G1569" s="186">
        <v>1</v>
      </c>
      <c r="H1569" s="13"/>
      <c r="I1569" s="13"/>
      <c r="J1569" s="13"/>
      <c r="K1569" s="13"/>
      <c r="M1569" s="13"/>
    </row>
    <row r="1570" spans="1:13">
      <c r="A1570" s="13"/>
      <c r="B1570" s="181">
        <v>2005</v>
      </c>
      <c r="C1570" s="182">
        <v>4</v>
      </c>
      <c r="D1570" s="183">
        <v>15</v>
      </c>
      <c r="E1570" s="184">
        <v>0</v>
      </c>
      <c r="F1570" s="185">
        <v>2.5</v>
      </c>
      <c r="G1570" s="186">
        <v>1</v>
      </c>
      <c r="H1570" s="13"/>
      <c r="I1570" s="13"/>
      <c r="J1570" s="13"/>
      <c r="K1570" s="13"/>
      <c r="M1570" s="13"/>
    </row>
    <row r="1571" spans="1:13">
      <c r="A1571" s="13"/>
      <c r="B1571" s="181">
        <v>2005</v>
      </c>
      <c r="C1571" s="182">
        <v>4</v>
      </c>
      <c r="D1571" s="183">
        <v>16</v>
      </c>
      <c r="E1571" s="184">
        <v>0</v>
      </c>
      <c r="F1571" s="185">
        <v>3.8</v>
      </c>
      <c r="G1571" s="186">
        <v>1</v>
      </c>
      <c r="H1571" s="13"/>
      <c r="I1571" s="13"/>
      <c r="J1571" s="13"/>
      <c r="K1571" s="13"/>
      <c r="M1571" s="13"/>
    </row>
    <row r="1572" spans="1:13">
      <c r="A1572" s="13"/>
      <c r="B1572" s="181">
        <v>2005</v>
      </c>
      <c r="C1572" s="182">
        <v>4</v>
      </c>
      <c r="D1572" s="183">
        <v>17</v>
      </c>
      <c r="E1572" s="184">
        <v>0</v>
      </c>
      <c r="F1572" s="185">
        <v>3.4</v>
      </c>
      <c r="G1572" s="186">
        <v>1</v>
      </c>
      <c r="H1572" s="13"/>
      <c r="I1572" s="13"/>
      <c r="J1572" s="13"/>
      <c r="K1572" s="13"/>
      <c r="M1572" s="13"/>
    </row>
    <row r="1573" spans="1:13">
      <c r="A1573" s="13"/>
      <c r="B1573" s="181">
        <v>2005</v>
      </c>
      <c r="C1573" s="182">
        <v>4</v>
      </c>
      <c r="D1573" s="183">
        <v>18</v>
      </c>
      <c r="E1573" s="184">
        <v>0</v>
      </c>
      <c r="F1573" s="185">
        <v>3.6</v>
      </c>
      <c r="G1573" s="186">
        <v>1</v>
      </c>
      <c r="H1573" s="13"/>
      <c r="I1573" s="13"/>
      <c r="J1573" s="13"/>
      <c r="K1573" s="13"/>
      <c r="M1573" s="13"/>
    </row>
    <row r="1574" spans="1:13">
      <c r="A1574" s="13"/>
      <c r="B1574" s="181">
        <v>2005</v>
      </c>
      <c r="C1574" s="182">
        <v>4</v>
      </c>
      <c r="D1574" s="183">
        <v>19</v>
      </c>
      <c r="E1574" s="184">
        <v>0</v>
      </c>
      <c r="F1574" s="185">
        <v>2.5</v>
      </c>
      <c r="G1574" s="186">
        <v>1</v>
      </c>
      <c r="H1574" s="13"/>
      <c r="I1574" s="13"/>
      <c r="J1574" s="13"/>
      <c r="K1574" s="13"/>
      <c r="M1574" s="13"/>
    </row>
    <row r="1575" spans="1:13">
      <c r="A1575" s="13"/>
      <c r="B1575" s="181">
        <v>2005</v>
      </c>
      <c r="C1575" s="182">
        <v>4</v>
      </c>
      <c r="D1575" s="183">
        <v>20</v>
      </c>
      <c r="E1575" s="184">
        <v>0</v>
      </c>
      <c r="F1575" s="185">
        <v>2.6</v>
      </c>
      <c r="G1575" s="186">
        <v>1</v>
      </c>
      <c r="H1575" s="13"/>
      <c r="I1575" s="13"/>
      <c r="J1575" s="13"/>
      <c r="K1575" s="13"/>
      <c r="M1575" s="13"/>
    </row>
    <row r="1576" spans="1:13">
      <c r="A1576" s="13"/>
      <c r="B1576" s="181">
        <v>2005</v>
      </c>
      <c r="C1576" s="182">
        <v>4</v>
      </c>
      <c r="D1576" s="183">
        <v>21</v>
      </c>
      <c r="E1576" s="184">
        <v>0</v>
      </c>
      <c r="F1576" s="185">
        <v>3.7</v>
      </c>
      <c r="G1576" s="186">
        <v>1</v>
      </c>
      <c r="H1576" s="13"/>
      <c r="I1576" s="13"/>
      <c r="J1576" s="13"/>
      <c r="K1576" s="13"/>
      <c r="M1576" s="13"/>
    </row>
    <row r="1577" spans="1:13">
      <c r="A1577" s="13"/>
      <c r="B1577" s="181">
        <v>2005</v>
      </c>
      <c r="C1577" s="182">
        <v>4</v>
      </c>
      <c r="D1577" s="183">
        <v>22</v>
      </c>
      <c r="E1577" s="184">
        <v>3.6</v>
      </c>
      <c r="F1577" s="185">
        <v>3.5</v>
      </c>
      <c r="G1577" s="186">
        <v>1</v>
      </c>
      <c r="H1577" s="13"/>
      <c r="I1577" s="13"/>
      <c r="J1577" s="13"/>
      <c r="K1577" s="13"/>
      <c r="M1577" s="13"/>
    </row>
    <row r="1578" spans="1:13">
      <c r="A1578" s="13"/>
      <c r="B1578" s="181">
        <v>2005</v>
      </c>
      <c r="C1578" s="182">
        <v>4</v>
      </c>
      <c r="D1578" s="183">
        <v>23</v>
      </c>
      <c r="E1578" s="184">
        <v>2.6</v>
      </c>
      <c r="F1578" s="185">
        <v>2.6</v>
      </c>
      <c r="G1578" s="186">
        <v>1</v>
      </c>
      <c r="H1578" s="13"/>
      <c r="I1578" s="13"/>
      <c r="J1578" s="13"/>
      <c r="K1578" s="13"/>
      <c r="M1578" s="13"/>
    </row>
    <row r="1579" spans="1:13">
      <c r="A1579" s="13"/>
      <c r="B1579" s="181">
        <v>2005</v>
      </c>
      <c r="C1579" s="182">
        <v>4</v>
      </c>
      <c r="D1579" s="183">
        <v>24</v>
      </c>
      <c r="E1579" s="184">
        <v>0.3</v>
      </c>
      <c r="F1579" s="185">
        <v>2.1</v>
      </c>
      <c r="G1579" s="186">
        <v>1</v>
      </c>
      <c r="H1579" s="13"/>
      <c r="I1579" s="13"/>
      <c r="J1579" s="13"/>
      <c r="K1579" s="13"/>
      <c r="M1579" s="13"/>
    </row>
    <row r="1580" spans="1:13">
      <c r="A1580" s="13"/>
      <c r="B1580" s="181">
        <v>2005</v>
      </c>
      <c r="C1580" s="182">
        <v>4</v>
      </c>
      <c r="D1580" s="183">
        <v>25</v>
      </c>
      <c r="E1580" s="184">
        <v>0</v>
      </c>
      <c r="F1580" s="185">
        <v>1.9</v>
      </c>
      <c r="G1580" s="186">
        <v>1</v>
      </c>
      <c r="H1580" s="13"/>
      <c r="I1580" s="13"/>
      <c r="J1580" s="13"/>
      <c r="K1580" s="13"/>
      <c r="M1580" s="13"/>
    </row>
    <row r="1581" spans="1:13">
      <c r="A1581" s="13"/>
      <c r="B1581" s="181">
        <v>2005</v>
      </c>
      <c r="C1581" s="182">
        <v>4</v>
      </c>
      <c r="D1581" s="183">
        <v>26</v>
      </c>
      <c r="E1581" s="184">
        <v>0</v>
      </c>
      <c r="F1581" s="185">
        <v>2.7</v>
      </c>
      <c r="G1581" s="186">
        <v>1</v>
      </c>
      <c r="H1581" s="13"/>
      <c r="I1581" s="13"/>
      <c r="J1581" s="13"/>
      <c r="K1581" s="13"/>
      <c r="M1581" s="13"/>
    </row>
    <row r="1582" spans="1:13">
      <c r="A1582" s="13"/>
      <c r="B1582" s="181">
        <v>2005</v>
      </c>
      <c r="C1582" s="182">
        <v>4</v>
      </c>
      <c r="D1582" s="183">
        <v>27</v>
      </c>
      <c r="E1582" s="184">
        <v>0</v>
      </c>
      <c r="F1582" s="185">
        <v>3.1</v>
      </c>
      <c r="G1582" s="186">
        <v>1</v>
      </c>
      <c r="H1582" s="13"/>
      <c r="I1582" s="13"/>
      <c r="J1582" s="13"/>
      <c r="K1582" s="13"/>
      <c r="M1582" s="13"/>
    </row>
    <row r="1583" spans="1:13">
      <c r="A1583" s="13"/>
      <c r="B1583" s="181">
        <v>2005</v>
      </c>
      <c r="C1583" s="182">
        <v>4</v>
      </c>
      <c r="D1583" s="183">
        <v>28</v>
      </c>
      <c r="E1583" s="184">
        <v>0</v>
      </c>
      <c r="F1583" s="185">
        <v>2.6</v>
      </c>
      <c r="G1583" s="186">
        <v>1</v>
      </c>
      <c r="H1583" s="13"/>
      <c r="I1583" s="13"/>
      <c r="J1583" s="13"/>
      <c r="K1583" s="13"/>
      <c r="M1583" s="13"/>
    </row>
    <row r="1584" spans="1:13">
      <c r="A1584" s="13"/>
      <c r="B1584" s="181">
        <v>2005</v>
      </c>
      <c r="C1584" s="182">
        <v>4</v>
      </c>
      <c r="D1584" s="183">
        <v>29</v>
      </c>
      <c r="E1584" s="184">
        <v>0</v>
      </c>
      <c r="F1584" s="185">
        <v>2.4</v>
      </c>
      <c r="G1584" s="186">
        <v>1</v>
      </c>
      <c r="H1584" s="13"/>
      <c r="I1584" s="13"/>
      <c r="J1584" s="13"/>
      <c r="K1584" s="13"/>
      <c r="M1584" s="13"/>
    </row>
    <row r="1585" spans="1:13">
      <c r="A1585" s="13"/>
      <c r="B1585" s="181">
        <v>2005</v>
      </c>
      <c r="C1585" s="182">
        <v>4</v>
      </c>
      <c r="D1585" s="183">
        <v>30</v>
      </c>
      <c r="E1585" s="184">
        <v>0</v>
      </c>
      <c r="F1585" s="185">
        <v>4</v>
      </c>
      <c r="G1585" s="186">
        <v>1</v>
      </c>
      <c r="H1585" s="13"/>
      <c r="I1585" s="13"/>
      <c r="J1585" s="13"/>
      <c r="K1585" s="13"/>
      <c r="M1585" s="13"/>
    </row>
    <row r="1586" spans="1:13">
      <c r="A1586" s="13"/>
      <c r="B1586" s="181">
        <v>2005</v>
      </c>
      <c r="C1586" s="182">
        <v>5</v>
      </c>
      <c r="D1586" s="183">
        <v>1</v>
      </c>
      <c r="E1586" s="184">
        <v>0</v>
      </c>
      <c r="F1586" s="185">
        <v>3.8</v>
      </c>
      <c r="G1586" s="186">
        <v>1</v>
      </c>
      <c r="H1586" s="13"/>
      <c r="I1586" s="13"/>
      <c r="J1586" s="13"/>
      <c r="K1586" s="13"/>
      <c r="M1586" s="13"/>
    </row>
    <row r="1587" spans="1:13">
      <c r="A1587" s="13"/>
      <c r="B1587" s="181">
        <v>2005</v>
      </c>
      <c r="C1587" s="182">
        <v>5</v>
      </c>
      <c r="D1587" s="183">
        <v>2</v>
      </c>
      <c r="E1587" s="184">
        <v>0</v>
      </c>
      <c r="F1587" s="185">
        <v>3.8</v>
      </c>
      <c r="G1587" s="186">
        <v>1</v>
      </c>
      <c r="H1587" s="13"/>
      <c r="I1587" s="13"/>
      <c r="J1587" s="13"/>
      <c r="K1587" s="13"/>
      <c r="M1587" s="13"/>
    </row>
    <row r="1588" spans="1:13">
      <c r="A1588" s="13"/>
      <c r="B1588" s="181">
        <v>2005</v>
      </c>
      <c r="C1588" s="182">
        <v>5</v>
      </c>
      <c r="D1588" s="183">
        <v>3</v>
      </c>
      <c r="E1588" s="184">
        <v>0</v>
      </c>
      <c r="F1588" s="185">
        <v>2.8</v>
      </c>
      <c r="G1588" s="186">
        <v>1</v>
      </c>
      <c r="H1588" s="13"/>
      <c r="I1588" s="13"/>
      <c r="J1588" s="13"/>
      <c r="K1588" s="13"/>
      <c r="M1588" s="13"/>
    </row>
    <row r="1589" spans="1:13">
      <c r="A1589" s="13"/>
      <c r="B1589" s="181">
        <v>2005</v>
      </c>
      <c r="C1589" s="182">
        <v>5</v>
      </c>
      <c r="D1589" s="183">
        <v>4</v>
      </c>
      <c r="E1589" s="184">
        <v>0.2</v>
      </c>
      <c r="F1589" s="185">
        <v>1.9</v>
      </c>
      <c r="G1589" s="186">
        <v>1</v>
      </c>
      <c r="H1589" s="13"/>
      <c r="I1589" s="13"/>
      <c r="J1589" s="13"/>
      <c r="K1589" s="13"/>
      <c r="M1589" s="13"/>
    </row>
    <row r="1590" spans="1:13">
      <c r="A1590" s="13"/>
      <c r="B1590" s="181">
        <v>2005</v>
      </c>
      <c r="C1590" s="182">
        <v>5</v>
      </c>
      <c r="D1590" s="183">
        <v>5</v>
      </c>
      <c r="E1590" s="184">
        <v>0</v>
      </c>
      <c r="F1590" s="185">
        <v>1.6</v>
      </c>
      <c r="G1590" s="186">
        <v>1</v>
      </c>
      <c r="H1590" s="13"/>
      <c r="I1590" s="13"/>
      <c r="J1590" s="13"/>
      <c r="K1590" s="13"/>
      <c r="M1590" s="13"/>
    </row>
    <row r="1591" spans="1:13">
      <c r="A1591" s="13"/>
      <c r="B1591" s="181">
        <v>2005</v>
      </c>
      <c r="C1591" s="182">
        <v>5</v>
      </c>
      <c r="D1591" s="183">
        <v>6</v>
      </c>
      <c r="E1591" s="184">
        <v>0</v>
      </c>
      <c r="F1591" s="185">
        <v>1.1000000000000001</v>
      </c>
      <c r="G1591" s="186">
        <v>1</v>
      </c>
      <c r="H1591" s="13"/>
      <c r="I1591" s="13"/>
      <c r="J1591" s="13"/>
      <c r="K1591" s="13"/>
      <c r="M1591" s="13"/>
    </row>
    <row r="1592" spans="1:13">
      <c r="A1592" s="13"/>
      <c r="B1592" s="181">
        <v>2005</v>
      </c>
      <c r="C1592" s="182">
        <v>5</v>
      </c>
      <c r="D1592" s="183">
        <v>7</v>
      </c>
      <c r="E1592" s="184">
        <v>0</v>
      </c>
      <c r="F1592" s="185">
        <v>1.4</v>
      </c>
      <c r="G1592" s="186">
        <v>1</v>
      </c>
      <c r="H1592" s="13"/>
      <c r="I1592" s="13"/>
      <c r="J1592" s="13"/>
      <c r="K1592" s="13"/>
      <c r="M1592" s="13"/>
    </row>
    <row r="1593" spans="1:13">
      <c r="A1593" s="13"/>
      <c r="B1593" s="181">
        <v>2005</v>
      </c>
      <c r="C1593" s="182">
        <v>5</v>
      </c>
      <c r="D1593" s="183">
        <v>8</v>
      </c>
      <c r="E1593" s="184">
        <v>0.5</v>
      </c>
      <c r="F1593" s="185">
        <v>1.8</v>
      </c>
      <c r="G1593" s="186">
        <v>1</v>
      </c>
      <c r="H1593" s="13"/>
      <c r="I1593" s="13"/>
      <c r="J1593" s="13"/>
      <c r="K1593" s="13"/>
      <c r="M1593" s="13"/>
    </row>
    <row r="1594" spans="1:13">
      <c r="A1594" s="13"/>
      <c r="B1594" s="181">
        <v>2005</v>
      </c>
      <c r="C1594" s="182">
        <v>5</v>
      </c>
      <c r="D1594" s="183">
        <v>9</v>
      </c>
      <c r="E1594" s="184">
        <v>0</v>
      </c>
      <c r="F1594" s="185">
        <v>2.1</v>
      </c>
      <c r="G1594" s="186">
        <v>1</v>
      </c>
      <c r="H1594" s="13"/>
      <c r="I1594" s="13"/>
      <c r="J1594" s="13"/>
      <c r="K1594" s="13"/>
      <c r="M1594" s="13"/>
    </row>
    <row r="1595" spans="1:13">
      <c r="A1595" s="13"/>
      <c r="B1595" s="181">
        <v>2005</v>
      </c>
      <c r="C1595" s="182">
        <v>5</v>
      </c>
      <c r="D1595" s="183">
        <v>10</v>
      </c>
      <c r="E1595" s="184">
        <v>0.8</v>
      </c>
      <c r="F1595" s="185">
        <v>1.3</v>
      </c>
      <c r="G1595" s="186">
        <v>1</v>
      </c>
      <c r="H1595" s="13"/>
      <c r="I1595" s="13"/>
      <c r="J1595" s="13"/>
      <c r="K1595" s="13"/>
      <c r="M1595" s="13"/>
    </row>
    <row r="1596" spans="1:13">
      <c r="A1596" s="13"/>
      <c r="B1596" s="181">
        <v>2005</v>
      </c>
      <c r="C1596" s="182">
        <v>5</v>
      </c>
      <c r="D1596" s="183">
        <v>11</v>
      </c>
      <c r="E1596" s="184">
        <v>0</v>
      </c>
      <c r="F1596" s="185">
        <v>3</v>
      </c>
      <c r="G1596" s="186">
        <v>1</v>
      </c>
      <c r="H1596" s="13"/>
      <c r="I1596" s="13"/>
      <c r="J1596" s="13"/>
      <c r="K1596" s="13"/>
      <c r="M1596" s="13"/>
    </row>
    <row r="1597" spans="1:13">
      <c r="A1597" s="13"/>
      <c r="B1597" s="181">
        <v>2005</v>
      </c>
      <c r="C1597" s="182">
        <v>5</v>
      </c>
      <c r="D1597" s="183">
        <v>12</v>
      </c>
      <c r="E1597" s="184">
        <v>0</v>
      </c>
      <c r="F1597" s="185">
        <v>3.1</v>
      </c>
      <c r="G1597" s="186">
        <v>1</v>
      </c>
      <c r="H1597" s="13"/>
      <c r="I1597" s="13"/>
      <c r="J1597" s="13"/>
      <c r="K1597" s="13"/>
      <c r="M1597" s="13"/>
    </row>
    <row r="1598" spans="1:13">
      <c r="A1598" s="13"/>
      <c r="B1598" s="181">
        <v>2005</v>
      </c>
      <c r="C1598" s="182">
        <v>5</v>
      </c>
      <c r="D1598" s="183">
        <v>13</v>
      </c>
      <c r="E1598" s="184">
        <v>1.4</v>
      </c>
      <c r="F1598" s="185">
        <v>1.7</v>
      </c>
      <c r="G1598" s="186">
        <v>1</v>
      </c>
      <c r="H1598" s="13"/>
      <c r="I1598" s="13"/>
      <c r="J1598" s="13"/>
      <c r="K1598" s="13"/>
      <c r="M1598" s="13"/>
    </row>
    <row r="1599" spans="1:13">
      <c r="A1599" s="13"/>
      <c r="B1599" s="181">
        <v>2005</v>
      </c>
      <c r="C1599" s="182">
        <v>5</v>
      </c>
      <c r="D1599" s="183">
        <v>14</v>
      </c>
      <c r="E1599" s="184">
        <v>0</v>
      </c>
      <c r="F1599" s="185">
        <v>1.2</v>
      </c>
      <c r="G1599" s="186">
        <v>1</v>
      </c>
      <c r="H1599" s="13"/>
      <c r="I1599" s="13"/>
      <c r="J1599" s="13"/>
      <c r="K1599" s="13"/>
      <c r="M1599" s="13"/>
    </row>
    <row r="1600" spans="1:13">
      <c r="A1600" s="13"/>
      <c r="B1600" s="181">
        <v>2005</v>
      </c>
      <c r="C1600" s="182">
        <v>5</v>
      </c>
      <c r="D1600" s="183">
        <v>15</v>
      </c>
      <c r="E1600" s="184">
        <v>0</v>
      </c>
      <c r="F1600" s="185">
        <v>1.9</v>
      </c>
      <c r="G1600" s="186">
        <v>1</v>
      </c>
      <c r="H1600" s="13"/>
      <c r="I1600" s="13"/>
      <c r="J1600" s="13"/>
      <c r="K1600" s="13"/>
      <c r="M1600" s="13"/>
    </row>
    <row r="1601" spans="1:13">
      <c r="A1601" s="13"/>
      <c r="B1601" s="181">
        <v>2005</v>
      </c>
      <c r="C1601" s="182">
        <v>5</v>
      </c>
      <c r="D1601" s="183">
        <v>16</v>
      </c>
      <c r="E1601" s="184">
        <v>0</v>
      </c>
      <c r="F1601" s="185">
        <v>1.7</v>
      </c>
      <c r="G1601" s="186">
        <v>1</v>
      </c>
      <c r="H1601" s="13"/>
      <c r="I1601" s="13"/>
      <c r="J1601" s="13"/>
      <c r="K1601" s="13"/>
      <c r="M1601" s="13"/>
    </row>
    <row r="1602" spans="1:13">
      <c r="A1602" s="13"/>
      <c r="B1602" s="181">
        <v>2005</v>
      </c>
      <c r="C1602" s="182">
        <v>5</v>
      </c>
      <c r="D1602" s="183">
        <v>17</v>
      </c>
      <c r="E1602" s="184">
        <v>0</v>
      </c>
      <c r="F1602" s="185">
        <v>2.2999999999999998</v>
      </c>
      <c r="G1602" s="186">
        <v>1</v>
      </c>
      <c r="H1602" s="13"/>
      <c r="I1602" s="13"/>
      <c r="J1602" s="13"/>
      <c r="K1602" s="13"/>
      <c r="M1602" s="13"/>
    </row>
    <row r="1603" spans="1:13">
      <c r="A1603" s="13"/>
      <c r="B1603" s="181">
        <v>2005</v>
      </c>
      <c r="C1603" s="182">
        <v>5</v>
      </c>
      <c r="D1603" s="183">
        <v>18</v>
      </c>
      <c r="E1603" s="184">
        <v>2</v>
      </c>
      <c r="F1603" s="185">
        <v>2</v>
      </c>
      <c r="G1603" s="186">
        <v>1</v>
      </c>
      <c r="H1603" s="13"/>
      <c r="I1603" s="13"/>
      <c r="J1603" s="13"/>
      <c r="K1603" s="13"/>
      <c r="M1603" s="13"/>
    </row>
    <row r="1604" spans="1:13">
      <c r="A1604" s="13"/>
      <c r="B1604" s="181">
        <v>2005</v>
      </c>
      <c r="C1604" s="182">
        <v>5</v>
      </c>
      <c r="D1604" s="183">
        <v>19</v>
      </c>
      <c r="E1604" s="184">
        <v>0</v>
      </c>
      <c r="F1604" s="185">
        <v>2</v>
      </c>
      <c r="G1604" s="186">
        <v>1</v>
      </c>
      <c r="H1604" s="13"/>
      <c r="I1604" s="13"/>
      <c r="J1604" s="13"/>
      <c r="K1604" s="13"/>
      <c r="M1604" s="13"/>
    </row>
    <row r="1605" spans="1:13">
      <c r="A1605" s="13"/>
      <c r="B1605" s="181">
        <v>2005</v>
      </c>
      <c r="C1605" s="182">
        <v>5</v>
      </c>
      <c r="D1605" s="183">
        <v>20</v>
      </c>
      <c r="E1605" s="184">
        <v>0</v>
      </c>
      <c r="F1605" s="185">
        <v>2.2999999999999998</v>
      </c>
      <c r="G1605" s="186">
        <v>1</v>
      </c>
      <c r="H1605" s="13"/>
      <c r="I1605" s="13"/>
      <c r="J1605" s="13"/>
      <c r="K1605" s="13"/>
      <c r="M1605" s="13"/>
    </row>
    <row r="1606" spans="1:13">
      <c r="A1606" s="13"/>
      <c r="B1606" s="181">
        <v>2005</v>
      </c>
      <c r="C1606" s="182">
        <v>5</v>
      </c>
      <c r="D1606" s="183">
        <v>21</v>
      </c>
      <c r="E1606" s="184">
        <v>0</v>
      </c>
      <c r="F1606" s="185">
        <v>2.8</v>
      </c>
      <c r="G1606" s="186">
        <v>1</v>
      </c>
      <c r="H1606" s="13"/>
      <c r="I1606" s="13"/>
      <c r="J1606" s="13"/>
      <c r="K1606" s="13"/>
      <c r="M1606" s="13"/>
    </row>
    <row r="1607" spans="1:13">
      <c r="A1607" s="13"/>
      <c r="B1607" s="181">
        <v>2005</v>
      </c>
      <c r="C1607" s="182">
        <v>5</v>
      </c>
      <c r="D1607" s="183">
        <v>22</v>
      </c>
      <c r="E1607" s="184">
        <v>0</v>
      </c>
      <c r="F1607" s="185">
        <v>2.8</v>
      </c>
      <c r="G1607" s="186">
        <v>1</v>
      </c>
      <c r="H1607" s="13"/>
      <c r="I1607" s="13"/>
      <c r="J1607" s="13"/>
      <c r="K1607" s="13"/>
      <c r="M1607" s="13"/>
    </row>
    <row r="1608" spans="1:13">
      <c r="A1608" s="13"/>
      <c r="B1608" s="181">
        <v>2005</v>
      </c>
      <c r="C1608" s="182">
        <v>5</v>
      </c>
      <c r="D1608" s="183">
        <v>23</v>
      </c>
      <c r="E1608" s="184">
        <v>0</v>
      </c>
      <c r="F1608" s="185">
        <v>2</v>
      </c>
      <c r="G1608" s="186">
        <v>1</v>
      </c>
      <c r="H1608" s="13"/>
      <c r="I1608" s="13"/>
      <c r="J1608" s="13"/>
      <c r="K1608" s="13"/>
      <c r="M1608" s="13"/>
    </row>
    <row r="1609" spans="1:13">
      <c r="A1609" s="13"/>
      <c r="B1609" s="181">
        <v>2005</v>
      </c>
      <c r="C1609" s="182">
        <v>5</v>
      </c>
      <c r="D1609" s="183">
        <v>24</v>
      </c>
      <c r="E1609" s="184">
        <v>2.4</v>
      </c>
      <c r="F1609" s="185">
        <v>1.5</v>
      </c>
      <c r="G1609" s="186">
        <v>1</v>
      </c>
      <c r="H1609" s="13"/>
      <c r="I1609" s="13"/>
      <c r="J1609" s="13"/>
      <c r="K1609" s="13"/>
      <c r="M1609" s="13"/>
    </row>
    <row r="1610" spans="1:13">
      <c r="A1610" s="13"/>
      <c r="B1610" s="181">
        <v>2005</v>
      </c>
      <c r="C1610" s="182">
        <v>5</v>
      </c>
      <c r="D1610" s="183">
        <v>25</v>
      </c>
      <c r="E1610" s="184">
        <v>1</v>
      </c>
      <c r="F1610" s="185">
        <v>1.2</v>
      </c>
      <c r="G1610" s="186">
        <v>1</v>
      </c>
      <c r="H1610" s="13"/>
      <c r="I1610" s="13"/>
      <c r="J1610" s="13"/>
      <c r="K1610" s="13"/>
      <c r="M1610" s="13"/>
    </row>
    <row r="1611" spans="1:13">
      <c r="A1611" s="13"/>
      <c r="B1611" s="181">
        <v>2005</v>
      </c>
      <c r="C1611" s="182">
        <v>5</v>
      </c>
      <c r="D1611" s="183">
        <v>26</v>
      </c>
      <c r="E1611" s="184">
        <v>0.5</v>
      </c>
      <c r="F1611" s="185">
        <v>2.5</v>
      </c>
      <c r="G1611" s="186">
        <v>1</v>
      </c>
      <c r="H1611" s="13"/>
      <c r="I1611" s="13"/>
      <c r="J1611" s="13"/>
      <c r="K1611" s="13"/>
      <c r="M1611" s="13"/>
    </row>
    <row r="1612" spans="1:13">
      <c r="A1612" s="13"/>
      <c r="B1612" s="181">
        <v>2005</v>
      </c>
      <c r="C1612" s="182">
        <v>5</v>
      </c>
      <c r="D1612" s="183">
        <v>27</v>
      </c>
      <c r="E1612" s="184">
        <v>0</v>
      </c>
      <c r="F1612" s="185">
        <v>1.6</v>
      </c>
      <c r="G1612" s="186">
        <v>1</v>
      </c>
      <c r="H1612" s="13"/>
      <c r="I1612" s="13"/>
      <c r="J1612" s="13"/>
      <c r="K1612" s="13"/>
      <c r="M1612" s="13"/>
    </row>
    <row r="1613" spans="1:13">
      <c r="A1613" s="13"/>
      <c r="B1613" s="181">
        <v>2005</v>
      </c>
      <c r="C1613" s="182">
        <v>5</v>
      </c>
      <c r="D1613" s="183">
        <v>28</v>
      </c>
      <c r="E1613" s="184">
        <v>0</v>
      </c>
      <c r="F1613" s="185">
        <v>2</v>
      </c>
      <c r="G1613" s="186">
        <v>1</v>
      </c>
      <c r="H1613" s="13"/>
      <c r="I1613" s="13"/>
      <c r="J1613" s="13"/>
      <c r="K1613" s="13"/>
      <c r="M1613" s="13"/>
    </row>
    <row r="1614" spans="1:13">
      <c r="A1614" s="13"/>
      <c r="B1614" s="181">
        <v>2005</v>
      </c>
      <c r="C1614" s="182">
        <v>5</v>
      </c>
      <c r="D1614" s="183">
        <v>29</v>
      </c>
      <c r="E1614" s="184">
        <v>0</v>
      </c>
      <c r="F1614" s="185">
        <v>2.2999999999999998</v>
      </c>
      <c r="G1614" s="186">
        <v>1</v>
      </c>
      <c r="H1614" s="13"/>
      <c r="I1614" s="13"/>
      <c r="J1614" s="13"/>
      <c r="K1614" s="13"/>
      <c r="M1614" s="13"/>
    </row>
    <row r="1615" spans="1:13">
      <c r="A1615" s="13"/>
      <c r="B1615" s="181">
        <v>2005</v>
      </c>
      <c r="C1615" s="182">
        <v>5</v>
      </c>
      <c r="D1615" s="183">
        <v>30</v>
      </c>
      <c r="E1615" s="184">
        <v>0</v>
      </c>
      <c r="F1615" s="185">
        <v>2.2999999999999998</v>
      </c>
      <c r="G1615" s="186">
        <v>1</v>
      </c>
      <c r="H1615" s="13"/>
      <c r="I1615" s="13"/>
      <c r="J1615" s="13"/>
      <c r="K1615" s="13"/>
      <c r="M1615" s="13"/>
    </row>
    <row r="1616" spans="1:13">
      <c r="A1616" s="13"/>
      <c r="B1616" s="181">
        <v>2005</v>
      </c>
      <c r="C1616" s="182">
        <v>5</v>
      </c>
      <c r="D1616" s="183">
        <v>31</v>
      </c>
      <c r="E1616" s="184">
        <v>0</v>
      </c>
      <c r="F1616" s="185">
        <v>3</v>
      </c>
      <c r="G1616" s="186">
        <v>1</v>
      </c>
      <c r="H1616" s="13"/>
      <c r="I1616" s="13"/>
      <c r="J1616" s="13"/>
      <c r="K1616" s="13"/>
      <c r="M1616" s="13"/>
    </row>
    <row r="1617" spans="1:13">
      <c r="A1617" s="13"/>
      <c r="B1617" s="181">
        <v>2005</v>
      </c>
      <c r="C1617" s="182">
        <v>6</v>
      </c>
      <c r="D1617" s="183">
        <v>1</v>
      </c>
      <c r="E1617" s="184">
        <v>2.2999999999999998</v>
      </c>
      <c r="F1617" s="185">
        <v>1.2</v>
      </c>
      <c r="G1617" s="186">
        <v>1</v>
      </c>
      <c r="H1617" s="13"/>
      <c r="I1617" s="13"/>
      <c r="J1617" s="13"/>
      <c r="K1617" s="13"/>
      <c r="M1617" s="13"/>
    </row>
    <row r="1618" spans="1:13">
      <c r="A1618" s="13"/>
      <c r="B1618" s="181">
        <v>2005</v>
      </c>
      <c r="C1618" s="182">
        <v>6</v>
      </c>
      <c r="D1618" s="183">
        <v>2</v>
      </c>
      <c r="E1618" s="184">
        <v>0</v>
      </c>
      <c r="F1618" s="185">
        <v>1.3</v>
      </c>
      <c r="G1618" s="186">
        <v>1</v>
      </c>
      <c r="H1618" s="13"/>
      <c r="I1618" s="13"/>
      <c r="J1618" s="13"/>
      <c r="K1618" s="13"/>
      <c r="M1618" s="13"/>
    </row>
    <row r="1619" spans="1:13">
      <c r="A1619" s="13"/>
      <c r="B1619" s="181">
        <v>2005</v>
      </c>
      <c r="C1619" s="182">
        <v>6</v>
      </c>
      <c r="D1619" s="183">
        <v>3</v>
      </c>
      <c r="E1619" s="184">
        <v>0</v>
      </c>
      <c r="F1619" s="185">
        <v>1.6</v>
      </c>
      <c r="G1619" s="186">
        <v>1</v>
      </c>
      <c r="H1619" s="13"/>
      <c r="I1619" s="13"/>
      <c r="J1619" s="13"/>
      <c r="K1619" s="13"/>
      <c r="M1619" s="13"/>
    </row>
    <row r="1620" spans="1:13">
      <c r="A1620" s="13"/>
      <c r="B1620" s="181">
        <v>2005</v>
      </c>
      <c r="C1620" s="182">
        <v>6</v>
      </c>
      <c r="D1620" s="183">
        <v>4</v>
      </c>
      <c r="E1620" s="184">
        <v>0</v>
      </c>
      <c r="F1620" s="185">
        <v>1.2</v>
      </c>
      <c r="G1620" s="186">
        <v>1</v>
      </c>
      <c r="H1620" s="13"/>
      <c r="I1620" s="13"/>
      <c r="J1620" s="13"/>
      <c r="K1620" s="13"/>
      <c r="M1620" s="13"/>
    </row>
    <row r="1621" spans="1:13">
      <c r="A1621" s="13"/>
      <c r="B1621" s="181">
        <v>2005</v>
      </c>
      <c r="C1621" s="182">
        <v>6</v>
      </c>
      <c r="D1621" s="183">
        <v>5</v>
      </c>
      <c r="E1621" s="184">
        <v>0</v>
      </c>
      <c r="F1621" s="185">
        <v>0.6</v>
      </c>
      <c r="G1621" s="186">
        <v>1</v>
      </c>
      <c r="H1621" s="13"/>
      <c r="I1621" s="13"/>
      <c r="J1621" s="13"/>
      <c r="K1621" s="13"/>
      <c r="M1621" s="13"/>
    </row>
    <row r="1622" spans="1:13">
      <c r="A1622" s="13"/>
      <c r="B1622" s="181">
        <v>2005</v>
      </c>
      <c r="C1622" s="182">
        <v>6</v>
      </c>
      <c r="D1622" s="183">
        <v>6</v>
      </c>
      <c r="E1622" s="184">
        <v>0.9</v>
      </c>
      <c r="F1622" s="185">
        <v>1.2</v>
      </c>
      <c r="G1622" s="186">
        <v>1</v>
      </c>
      <c r="H1622" s="13"/>
      <c r="I1622" s="13"/>
      <c r="J1622" s="13"/>
      <c r="K1622" s="13"/>
      <c r="M1622" s="13"/>
    </row>
    <row r="1623" spans="1:13">
      <c r="A1623" s="13"/>
      <c r="B1623" s="181">
        <v>2005</v>
      </c>
      <c r="C1623" s="182">
        <v>6</v>
      </c>
      <c r="D1623" s="183">
        <v>7</v>
      </c>
      <c r="E1623" s="184">
        <v>0.8</v>
      </c>
      <c r="F1623" s="185">
        <v>0.7</v>
      </c>
      <c r="G1623" s="186">
        <v>1</v>
      </c>
      <c r="H1623" s="13"/>
      <c r="I1623" s="13"/>
      <c r="J1623" s="13"/>
      <c r="K1623" s="13"/>
      <c r="M1623" s="13"/>
    </row>
    <row r="1624" spans="1:13">
      <c r="A1624" s="13"/>
      <c r="B1624" s="181">
        <v>2005</v>
      </c>
      <c r="C1624" s="182">
        <v>6</v>
      </c>
      <c r="D1624" s="183">
        <v>8</v>
      </c>
      <c r="E1624" s="184">
        <v>0</v>
      </c>
      <c r="F1624" s="185">
        <v>0.9</v>
      </c>
      <c r="G1624" s="186">
        <v>1</v>
      </c>
      <c r="H1624" s="13"/>
      <c r="I1624" s="13"/>
      <c r="J1624" s="13"/>
      <c r="K1624" s="13"/>
      <c r="M1624" s="13"/>
    </row>
    <row r="1625" spans="1:13">
      <c r="A1625" s="13"/>
      <c r="B1625" s="181">
        <v>2005</v>
      </c>
      <c r="C1625" s="182">
        <v>6</v>
      </c>
      <c r="D1625" s="183">
        <v>9</v>
      </c>
      <c r="E1625" s="184">
        <v>0.2</v>
      </c>
      <c r="F1625" s="185">
        <v>0.9</v>
      </c>
      <c r="G1625" s="186">
        <v>1</v>
      </c>
      <c r="H1625" s="13"/>
      <c r="I1625" s="13"/>
      <c r="J1625" s="13"/>
      <c r="K1625" s="13"/>
      <c r="M1625" s="13"/>
    </row>
    <row r="1626" spans="1:13">
      <c r="A1626" s="13"/>
      <c r="B1626" s="181">
        <v>2005</v>
      </c>
      <c r="C1626" s="182">
        <v>6</v>
      </c>
      <c r="D1626" s="183">
        <v>10</v>
      </c>
      <c r="E1626" s="184">
        <v>0.6</v>
      </c>
      <c r="F1626" s="185">
        <v>0.6</v>
      </c>
      <c r="G1626" s="186">
        <v>1</v>
      </c>
      <c r="H1626" s="13"/>
      <c r="I1626" s="13"/>
      <c r="J1626" s="13"/>
      <c r="K1626" s="13"/>
      <c r="M1626" s="13"/>
    </row>
    <row r="1627" spans="1:13">
      <c r="A1627" s="13"/>
      <c r="B1627" s="181">
        <v>2005</v>
      </c>
      <c r="C1627" s="182">
        <v>6</v>
      </c>
      <c r="D1627" s="183">
        <v>11</v>
      </c>
      <c r="E1627" s="184">
        <v>0</v>
      </c>
      <c r="F1627" s="185">
        <v>2.6</v>
      </c>
      <c r="G1627" s="186">
        <v>1</v>
      </c>
      <c r="H1627" s="13"/>
      <c r="I1627" s="13"/>
      <c r="J1627" s="13"/>
      <c r="K1627" s="13"/>
      <c r="M1627" s="13"/>
    </row>
    <row r="1628" spans="1:13">
      <c r="A1628" s="13"/>
      <c r="B1628" s="181">
        <v>2005</v>
      </c>
      <c r="C1628" s="182">
        <v>6</v>
      </c>
      <c r="D1628" s="183">
        <v>12</v>
      </c>
      <c r="E1628" s="184">
        <v>0</v>
      </c>
      <c r="F1628" s="185">
        <v>2.5</v>
      </c>
      <c r="G1628" s="186">
        <v>1</v>
      </c>
      <c r="H1628" s="13"/>
      <c r="I1628" s="13"/>
      <c r="J1628" s="13"/>
      <c r="K1628" s="13"/>
      <c r="M1628" s="13"/>
    </row>
    <row r="1629" spans="1:13">
      <c r="A1629" s="13"/>
      <c r="B1629" s="181">
        <v>2005</v>
      </c>
      <c r="C1629" s="182">
        <v>6</v>
      </c>
      <c r="D1629" s="183">
        <v>13</v>
      </c>
      <c r="E1629" s="184">
        <v>0</v>
      </c>
      <c r="F1629" s="185">
        <v>1.1000000000000001</v>
      </c>
      <c r="G1629" s="186">
        <v>1</v>
      </c>
      <c r="H1629" s="13"/>
      <c r="I1629" s="13"/>
      <c r="J1629" s="13"/>
      <c r="K1629" s="13"/>
      <c r="M1629" s="13"/>
    </row>
    <row r="1630" spans="1:13">
      <c r="A1630" s="13"/>
      <c r="B1630" s="181">
        <v>2005</v>
      </c>
      <c r="C1630" s="182">
        <v>6</v>
      </c>
      <c r="D1630" s="183">
        <v>14</v>
      </c>
      <c r="E1630" s="184">
        <v>0.1</v>
      </c>
      <c r="F1630" s="185">
        <v>0.9</v>
      </c>
      <c r="G1630" s="186">
        <v>1</v>
      </c>
      <c r="H1630" s="13"/>
      <c r="I1630" s="13"/>
      <c r="J1630" s="13"/>
      <c r="K1630" s="13"/>
      <c r="M1630" s="13"/>
    </row>
    <row r="1631" spans="1:13">
      <c r="A1631" s="13"/>
      <c r="B1631" s="181">
        <v>2005</v>
      </c>
      <c r="C1631" s="182">
        <v>6</v>
      </c>
      <c r="D1631" s="183">
        <v>15</v>
      </c>
      <c r="E1631" s="184">
        <v>1.7</v>
      </c>
      <c r="F1631" s="185">
        <v>0.7</v>
      </c>
      <c r="G1631" s="186">
        <v>1</v>
      </c>
      <c r="H1631" s="13"/>
      <c r="I1631" s="13"/>
      <c r="J1631" s="13"/>
      <c r="K1631" s="13"/>
      <c r="M1631" s="13"/>
    </row>
    <row r="1632" spans="1:13">
      <c r="A1632" s="13"/>
      <c r="B1632" s="181">
        <v>2005</v>
      </c>
      <c r="C1632" s="182">
        <v>6</v>
      </c>
      <c r="D1632" s="183">
        <v>16</v>
      </c>
      <c r="E1632" s="184">
        <v>4.3</v>
      </c>
      <c r="F1632" s="185">
        <v>0.4</v>
      </c>
      <c r="G1632" s="186">
        <v>1</v>
      </c>
      <c r="H1632" s="13"/>
      <c r="I1632" s="13"/>
      <c r="J1632" s="13"/>
      <c r="K1632" s="13"/>
      <c r="M1632" s="13"/>
    </row>
    <row r="1633" spans="1:13">
      <c r="A1633" s="13"/>
      <c r="B1633" s="181">
        <v>2005</v>
      </c>
      <c r="C1633" s="182">
        <v>6</v>
      </c>
      <c r="D1633" s="183">
        <v>17</v>
      </c>
      <c r="E1633" s="184">
        <v>0.1</v>
      </c>
      <c r="F1633" s="185">
        <v>0.6</v>
      </c>
      <c r="G1633" s="186">
        <v>1</v>
      </c>
      <c r="H1633" s="13"/>
      <c r="I1633" s="13"/>
      <c r="J1633" s="13"/>
      <c r="K1633" s="13"/>
      <c r="M1633" s="13"/>
    </row>
    <row r="1634" spans="1:13">
      <c r="A1634" s="13"/>
      <c r="B1634" s="181">
        <v>2005</v>
      </c>
      <c r="C1634" s="182">
        <v>6</v>
      </c>
      <c r="D1634" s="183">
        <v>18</v>
      </c>
      <c r="E1634" s="184">
        <v>1.1000000000000001</v>
      </c>
      <c r="F1634" s="185">
        <v>0.9</v>
      </c>
      <c r="G1634" s="186">
        <v>1</v>
      </c>
      <c r="H1634" s="13"/>
      <c r="I1634" s="13"/>
      <c r="J1634" s="13"/>
      <c r="K1634" s="13"/>
      <c r="M1634" s="13"/>
    </row>
    <row r="1635" spans="1:13">
      <c r="A1635" s="13"/>
      <c r="B1635" s="181">
        <v>2005</v>
      </c>
      <c r="C1635" s="182">
        <v>6</v>
      </c>
      <c r="D1635" s="183">
        <v>19</v>
      </c>
      <c r="E1635" s="184">
        <v>0.2</v>
      </c>
      <c r="F1635" s="185">
        <v>0.9</v>
      </c>
      <c r="G1635" s="186">
        <v>1</v>
      </c>
      <c r="H1635" s="13"/>
      <c r="I1635" s="13"/>
      <c r="J1635" s="13"/>
      <c r="K1635" s="13"/>
      <c r="M1635" s="13"/>
    </row>
    <row r="1636" spans="1:13">
      <c r="A1636" s="13"/>
      <c r="B1636" s="181">
        <v>2005</v>
      </c>
      <c r="C1636" s="182">
        <v>6</v>
      </c>
      <c r="D1636" s="183">
        <v>20</v>
      </c>
      <c r="E1636" s="184">
        <v>0.3</v>
      </c>
      <c r="F1636" s="185">
        <v>0.8</v>
      </c>
      <c r="G1636" s="186">
        <v>1</v>
      </c>
      <c r="H1636" s="13"/>
      <c r="I1636" s="13"/>
      <c r="J1636" s="13"/>
      <c r="K1636" s="13"/>
      <c r="M1636" s="13"/>
    </row>
    <row r="1637" spans="1:13">
      <c r="A1637" s="13"/>
      <c r="B1637" s="181">
        <v>2005</v>
      </c>
      <c r="C1637" s="182">
        <v>6</v>
      </c>
      <c r="D1637" s="183">
        <v>21</v>
      </c>
      <c r="E1637" s="184">
        <v>0</v>
      </c>
      <c r="F1637" s="185">
        <v>0.9</v>
      </c>
      <c r="G1637" s="186">
        <v>1</v>
      </c>
      <c r="H1637" s="13"/>
      <c r="I1637" s="13"/>
      <c r="J1637" s="13"/>
      <c r="K1637" s="13"/>
      <c r="M1637" s="13"/>
    </row>
    <row r="1638" spans="1:13">
      <c r="A1638" s="13"/>
      <c r="B1638" s="181">
        <v>2005</v>
      </c>
      <c r="C1638" s="182">
        <v>6</v>
      </c>
      <c r="D1638" s="183">
        <v>22</v>
      </c>
      <c r="E1638" s="184">
        <v>0</v>
      </c>
      <c r="F1638" s="185">
        <v>1.4</v>
      </c>
      <c r="G1638" s="186">
        <v>1</v>
      </c>
      <c r="H1638" s="13"/>
      <c r="I1638" s="13"/>
      <c r="J1638" s="13"/>
      <c r="K1638" s="13"/>
      <c r="M1638" s="13"/>
    </row>
    <row r="1639" spans="1:13">
      <c r="A1639" s="13"/>
      <c r="B1639" s="181">
        <v>2005</v>
      </c>
      <c r="C1639" s="182">
        <v>6</v>
      </c>
      <c r="D1639" s="183">
        <v>23</v>
      </c>
      <c r="E1639" s="184">
        <v>0</v>
      </c>
      <c r="F1639" s="185">
        <v>0.9</v>
      </c>
      <c r="G1639" s="186">
        <v>1</v>
      </c>
      <c r="H1639" s="13"/>
      <c r="I1639" s="13"/>
      <c r="J1639" s="13"/>
      <c r="K1639" s="13"/>
      <c r="M1639" s="13"/>
    </row>
    <row r="1640" spans="1:13">
      <c r="A1640" s="13"/>
      <c r="B1640" s="181">
        <v>2005</v>
      </c>
      <c r="C1640" s="182">
        <v>6</v>
      </c>
      <c r="D1640" s="183">
        <v>24</v>
      </c>
      <c r="E1640" s="184">
        <v>0</v>
      </c>
      <c r="F1640" s="185">
        <v>1.9</v>
      </c>
      <c r="G1640" s="186">
        <v>1</v>
      </c>
      <c r="H1640" s="13"/>
      <c r="I1640" s="13"/>
      <c r="J1640" s="13"/>
      <c r="K1640" s="13"/>
      <c r="M1640" s="13"/>
    </row>
    <row r="1641" spans="1:13">
      <c r="A1641" s="13"/>
      <c r="B1641" s="181">
        <v>2005</v>
      </c>
      <c r="C1641" s="182">
        <v>6</v>
      </c>
      <c r="D1641" s="183">
        <v>25</v>
      </c>
      <c r="E1641" s="184">
        <v>0</v>
      </c>
      <c r="F1641" s="185">
        <v>1</v>
      </c>
      <c r="G1641" s="186">
        <v>1</v>
      </c>
      <c r="H1641" s="13"/>
      <c r="I1641" s="13"/>
      <c r="J1641" s="13"/>
      <c r="K1641" s="13"/>
      <c r="M1641" s="13"/>
    </row>
    <row r="1642" spans="1:13">
      <c r="A1642" s="13"/>
      <c r="B1642" s="181">
        <v>2005</v>
      </c>
      <c r="C1642" s="182">
        <v>6</v>
      </c>
      <c r="D1642" s="183">
        <v>26</v>
      </c>
      <c r="E1642" s="184">
        <v>0</v>
      </c>
      <c r="F1642" s="185">
        <v>0.7</v>
      </c>
      <c r="G1642" s="186">
        <v>1</v>
      </c>
      <c r="H1642" s="13"/>
      <c r="I1642" s="13"/>
      <c r="J1642" s="13"/>
      <c r="K1642" s="13"/>
      <c r="M1642" s="13"/>
    </row>
    <row r="1643" spans="1:13">
      <c r="A1643" s="13"/>
      <c r="B1643" s="181">
        <v>2005</v>
      </c>
      <c r="C1643" s="182">
        <v>6</v>
      </c>
      <c r="D1643" s="183">
        <v>27</v>
      </c>
      <c r="E1643" s="184">
        <v>1</v>
      </c>
      <c r="F1643" s="185">
        <v>1</v>
      </c>
      <c r="G1643" s="186">
        <v>1</v>
      </c>
      <c r="H1643" s="13"/>
      <c r="I1643" s="13"/>
      <c r="J1643" s="13"/>
      <c r="K1643" s="13"/>
      <c r="M1643" s="13"/>
    </row>
    <row r="1644" spans="1:13">
      <c r="A1644" s="13"/>
      <c r="B1644" s="181">
        <v>2005</v>
      </c>
      <c r="C1644" s="182">
        <v>6</v>
      </c>
      <c r="D1644" s="183">
        <v>28</v>
      </c>
      <c r="E1644" s="184">
        <v>0</v>
      </c>
      <c r="F1644" s="185">
        <v>1.9</v>
      </c>
      <c r="G1644" s="186">
        <v>1</v>
      </c>
      <c r="H1644" s="13"/>
      <c r="I1644" s="13"/>
      <c r="J1644" s="13"/>
      <c r="K1644" s="13"/>
      <c r="M1644" s="13"/>
    </row>
    <row r="1645" spans="1:13">
      <c r="A1645" s="13"/>
      <c r="B1645" s="181">
        <v>2005</v>
      </c>
      <c r="C1645" s="182">
        <v>6</v>
      </c>
      <c r="D1645" s="183">
        <v>29</v>
      </c>
      <c r="E1645" s="184">
        <v>0</v>
      </c>
      <c r="F1645" s="185">
        <v>1.1000000000000001</v>
      </c>
      <c r="G1645" s="186">
        <v>1</v>
      </c>
      <c r="H1645" s="13"/>
      <c r="I1645" s="13"/>
      <c r="J1645" s="13"/>
      <c r="K1645" s="13"/>
      <c r="M1645" s="13"/>
    </row>
    <row r="1646" spans="1:13">
      <c r="A1646" s="13"/>
      <c r="B1646" s="181">
        <v>2005</v>
      </c>
      <c r="C1646" s="182">
        <v>6</v>
      </c>
      <c r="D1646" s="183">
        <v>30</v>
      </c>
      <c r="E1646" s="184">
        <v>0</v>
      </c>
      <c r="F1646" s="185">
        <v>1</v>
      </c>
      <c r="G1646" s="186">
        <v>1</v>
      </c>
      <c r="H1646" s="13"/>
      <c r="I1646" s="13"/>
      <c r="J1646" s="13"/>
      <c r="K1646" s="13"/>
      <c r="M1646" s="13"/>
    </row>
    <row r="1647" spans="1:13">
      <c r="A1647" s="13"/>
      <c r="B1647" s="181">
        <v>2005</v>
      </c>
      <c r="C1647" s="182">
        <v>7</v>
      </c>
      <c r="D1647" s="183">
        <v>1</v>
      </c>
      <c r="E1647" s="184">
        <v>0</v>
      </c>
      <c r="F1647" s="185">
        <v>0.9</v>
      </c>
      <c r="G1647" s="186">
        <v>1</v>
      </c>
      <c r="H1647" s="13"/>
      <c r="I1647" s="13"/>
      <c r="J1647" s="13"/>
      <c r="K1647" s="13"/>
      <c r="M1647" s="13"/>
    </row>
    <row r="1648" spans="1:13">
      <c r="A1648" s="13"/>
      <c r="B1648" s="181">
        <v>2005</v>
      </c>
      <c r="C1648" s="182">
        <v>7</v>
      </c>
      <c r="D1648" s="183">
        <v>2</v>
      </c>
      <c r="E1648" s="184">
        <v>0.4</v>
      </c>
      <c r="F1648" s="185">
        <v>0.8</v>
      </c>
      <c r="G1648" s="186">
        <v>1</v>
      </c>
      <c r="H1648" s="13"/>
      <c r="I1648" s="13"/>
      <c r="J1648" s="13"/>
      <c r="K1648" s="13"/>
      <c r="M1648" s="13"/>
    </row>
    <row r="1649" spans="1:13">
      <c r="A1649" s="13"/>
      <c r="B1649" s="181">
        <v>2005</v>
      </c>
      <c r="C1649" s="182">
        <v>7</v>
      </c>
      <c r="D1649" s="183">
        <v>3</v>
      </c>
      <c r="E1649" s="184">
        <v>0.2</v>
      </c>
      <c r="F1649" s="185">
        <v>1.3</v>
      </c>
      <c r="G1649" s="186">
        <v>1</v>
      </c>
      <c r="H1649" s="13"/>
      <c r="I1649" s="13"/>
      <c r="J1649" s="13"/>
      <c r="K1649" s="13"/>
      <c r="M1649" s="13"/>
    </row>
    <row r="1650" spans="1:13">
      <c r="A1650" s="13"/>
      <c r="B1650" s="181">
        <v>2005</v>
      </c>
      <c r="C1650" s="182">
        <v>7</v>
      </c>
      <c r="D1650" s="183">
        <v>4</v>
      </c>
      <c r="E1650" s="184">
        <v>0.5</v>
      </c>
      <c r="F1650" s="185">
        <v>0.8</v>
      </c>
      <c r="G1650" s="186">
        <v>1</v>
      </c>
      <c r="H1650" s="13"/>
      <c r="I1650" s="13"/>
      <c r="J1650" s="13"/>
      <c r="K1650" s="13"/>
      <c r="M1650" s="13"/>
    </row>
    <row r="1651" spans="1:13">
      <c r="A1651" s="13"/>
      <c r="B1651" s="181">
        <v>2005</v>
      </c>
      <c r="C1651" s="182">
        <v>7</v>
      </c>
      <c r="D1651" s="183">
        <v>5</v>
      </c>
      <c r="E1651" s="184">
        <v>1.5</v>
      </c>
      <c r="F1651" s="185">
        <v>0.7</v>
      </c>
      <c r="G1651" s="186">
        <v>1</v>
      </c>
      <c r="H1651" s="13"/>
      <c r="I1651" s="13"/>
      <c r="J1651" s="13"/>
      <c r="K1651" s="13"/>
      <c r="M1651" s="13"/>
    </row>
    <row r="1652" spans="1:13">
      <c r="A1652" s="13"/>
      <c r="B1652" s="181">
        <v>2005</v>
      </c>
      <c r="C1652" s="182">
        <v>7</v>
      </c>
      <c r="D1652" s="183">
        <v>6</v>
      </c>
      <c r="E1652" s="184">
        <v>0</v>
      </c>
      <c r="F1652" s="185">
        <v>0.8</v>
      </c>
      <c r="G1652" s="186">
        <v>1</v>
      </c>
      <c r="H1652" s="13"/>
      <c r="I1652" s="13"/>
      <c r="J1652" s="13"/>
      <c r="K1652" s="13"/>
      <c r="M1652" s="13"/>
    </row>
    <row r="1653" spans="1:13">
      <c r="A1653" s="13"/>
      <c r="B1653" s="181">
        <v>2005</v>
      </c>
      <c r="C1653" s="182">
        <v>7</v>
      </c>
      <c r="D1653" s="183">
        <v>7</v>
      </c>
      <c r="E1653" s="184">
        <v>0</v>
      </c>
      <c r="F1653" s="185">
        <v>1.6</v>
      </c>
      <c r="G1653" s="186">
        <v>1</v>
      </c>
      <c r="H1653" s="13"/>
      <c r="I1653" s="13"/>
      <c r="J1653" s="13"/>
      <c r="K1653" s="13"/>
      <c r="M1653" s="13"/>
    </row>
    <row r="1654" spans="1:13">
      <c r="A1654" s="13"/>
      <c r="B1654" s="181">
        <v>2005</v>
      </c>
      <c r="C1654" s="182">
        <v>7</v>
      </c>
      <c r="D1654" s="183">
        <v>8</v>
      </c>
      <c r="E1654" s="184">
        <v>0</v>
      </c>
      <c r="F1654" s="185">
        <v>1.1000000000000001</v>
      </c>
      <c r="G1654" s="186">
        <v>1</v>
      </c>
      <c r="H1654" s="13"/>
      <c r="I1654" s="13"/>
      <c r="J1654" s="13"/>
      <c r="K1654" s="13"/>
      <c r="M1654" s="13"/>
    </row>
    <row r="1655" spans="1:13">
      <c r="A1655" s="13"/>
      <c r="B1655" s="181">
        <v>2005</v>
      </c>
      <c r="C1655" s="182">
        <v>7</v>
      </c>
      <c r="D1655" s="183">
        <v>9</v>
      </c>
      <c r="E1655" s="184">
        <v>0</v>
      </c>
      <c r="F1655" s="185">
        <v>1.1000000000000001</v>
      </c>
      <c r="G1655" s="186">
        <v>1</v>
      </c>
      <c r="H1655" s="13"/>
      <c r="I1655" s="13"/>
      <c r="J1655" s="13"/>
      <c r="K1655" s="13"/>
      <c r="M1655" s="13"/>
    </row>
    <row r="1656" spans="1:13">
      <c r="A1656" s="13"/>
      <c r="B1656" s="181">
        <v>2005</v>
      </c>
      <c r="C1656" s="182">
        <v>7</v>
      </c>
      <c r="D1656" s="183">
        <v>10</v>
      </c>
      <c r="E1656" s="184">
        <v>0</v>
      </c>
      <c r="F1656" s="185">
        <v>1.6</v>
      </c>
      <c r="G1656" s="186">
        <v>1</v>
      </c>
      <c r="H1656" s="13"/>
      <c r="I1656" s="13"/>
      <c r="J1656" s="13"/>
      <c r="K1656" s="13"/>
      <c r="M1656" s="13"/>
    </row>
    <row r="1657" spans="1:13">
      <c r="A1657" s="13"/>
      <c r="B1657" s="181">
        <v>2005</v>
      </c>
      <c r="C1657" s="182">
        <v>7</v>
      </c>
      <c r="D1657" s="183">
        <v>11</v>
      </c>
      <c r="E1657" s="184">
        <v>0</v>
      </c>
      <c r="F1657" s="185">
        <v>1.4</v>
      </c>
      <c r="G1657" s="186">
        <v>1</v>
      </c>
      <c r="H1657" s="13"/>
      <c r="I1657" s="13"/>
      <c r="J1657" s="13"/>
      <c r="K1657" s="13"/>
      <c r="M1657" s="13"/>
    </row>
    <row r="1658" spans="1:13">
      <c r="A1658" s="13"/>
      <c r="B1658" s="181">
        <v>2005</v>
      </c>
      <c r="C1658" s="182">
        <v>7</v>
      </c>
      <c r="D1658" s="183">
        <v>12</v>
      </c>
      <c r="E1658" s="184">
        <v>0</v>
      </c>
      <c r="F1658" s="185">
        <v>1.6</v>
      </c>
      <c r="G1658" s="186">
        <v>1</v>
      </c>
      <c r="H1658" s="13"/>
      <c r="I1658" s="13"/>
      <c r="J1658" s="13"/>
      <c r="K1658" s="13"/>
      <c r="M1658" s="13"/>
    </row>
    <row r="1659" spans="1:13">
      <c r="A1659" s="13"/>
      <c r="B1659" s="181">
        <v>2005</v>
      </c>
      <c r="C1659" s="182">
        <v>7</v>
      </c>
      <c r="D1659" s="183">
        <v>13</v>
      </c>
      <c r="E1659" s="184">
        <v>4.0999999999999996</v>
      </c>
      <c r="F1659" s="185">
        <v>1.5</v>
      </c>
      <c r="G1659" s="186">
        <v>1</v>
      </c>
      <c r="H1659" s="13"/>
      <c r="I1659" s="13"/>
      <c r="J1659" s="13"/>
      <c r="K1659" s="13"/>
      <c r="M1659" s="13"/>
    </row>
    <row r="1660" spans="1:13">
      <c r="A1660" s="13"/>
      <c r="B1660" s="181">
        <v>2005</v>
      </c>
      <c r="C1660" s="182">
        <v>7</v>
      </c>
      <c r="D1660" s="183">
        <v>14</v>
      </c>
      <c r="E1660" s="184">
        <v>8.5</v>
      </c>
      <c r="F1660" s="185">
        <v>1.1000000000000001</v>
      </c>
      <c r="G1660" s="186">
        <v>1</v>
      </c>
      <c r="H1660" s="13"/>
      <c r="I1660" s="13"/>
      <c r="J1660" s="13"/>
      <c r="K1660" s="13"/>
      <c r="M1660" s="13"/>
    </row>
    <row r="1661" spans="1:13">
      <c r="A1661" s="13"/>
      <c r="B1661" s="181">
        <v>2005</v>
      </c>
      <c r="C1661" s="182">
        <v>7</v>
      </c>
      <c r="D1661" s="183">
        <v>15</v>
      </c>
      <c r="E1661" s="184">
        <v>0</v>
      </c>
      <c r="F1661" s="185">
        <v>0.9</v>
      </c>
      <c r="G1661" s="186">
        <v>1</v>
      </c>
      <c r="H1661" s="13"/>
      <c r="I1661" s="13"/>
      <c r="J1661" s="13"/>
      <c r="K1661" s="13"/>
      <c r="M1661" s="13"/>
    </row>
    <row r="1662" spans="1:13">
      <c r="A1662" s="13"/>
      <c r="B1662" s="181">
        <v>2005</v>
      </c>
      <c r="C1662" s="182">
        <v>7</v>
      </c>
      <c r="D1662" s="183">
        <v>16</v>
      </c>
      <c r="E1662" s="184">
        <v>0</v>
      </c>
      <c r="F1662" s="185">
        <v>1.1000000000000001</v>
      </c>
      <c r="G1662" s="186">
        <v>1</v>
      </c>
      <c r="H1662" s="13"/>
      <c r="I1662" s="13"/>
      <c r="J1662" s="13"/>
      <c r="K1662" s="13"/>
      <c r="M1662" s="13"/>
    </row>
    <row r="1663" spans="1:13">
      <c r="A1663" s="13"/>
      <c r="B1663" s="181">
        <v>2005</v>
      </c>
      <c r="C1663" s="182">
        <v>7</v>
      </c>
      <c r="D1663" s="183">
        <v>17</v>
      </c>
      <c r="E1663" s="184">
        <v>4.7</v>
      </c>
      <c r="F1663" s="185">
        <v>1.4</v>
      </c>
      <c r="G1663" s="186">
        <v>1</v>
      </c>
      <c r="H1663" s="13"/>
      <c r="I1663" s="13"/>
      <c r="J1663" s="13"/>
      <c r="K1663" s="13"/>
      <c r="M1663" s="13"/>
    </row>
    <row r="1664" spans="1:13">
      <c r="A1664" s="13"/>
      <c r="B1664" s="181">
        <v>2005</v>
      </c>
      <c r="C1664" s="182">
        <v>7</v>
      </c>
      <c r="D1664" s="183">
        <v>18</v>
      </c>
      <c r="E1664" s="184">
        <v>0.5</v>
      </c>
      <c r="F1664" s="185">
        <v>1</v>
      </c>
      <c r="G1664" s="186">
        <v>1</v>
      </c>
      <c r="H1664" s="13"/>
      <c r="I1664" s="13"/>
      <c r="J1664" s="13"/>
      <c r="K1664" s="13"/>
      <c r="M1664" s="13"/>
    </row>
    <row r="1665" spans="1:13">
      <c r="A1665" s="13"/>
      <c r="B1665" s="181">
        <v>2005</v>
      </c>
      <c r="C1665" s="182">
        <v>7</v>
      </c>
      <c r="D1665" s="183">
        <v>19</v>
      </c>
      <c r="E1665" s="184">
        <v>0</v>
      </c>
      <c r="F1665" s="185">
        <v>2</v>
      </c>
      <c r="G1665" s="186">
        <v>1</v>
      </c>
      <c r="H1665" s="13"/>
      <c r="I1665" s="13"/>
      <c r="J1665" s="13"/>
      <c r="K1665" s="13"/>
      <c r="M1665" s="13"/>
    </row>
    <row r="1666" spans="1:13">
      <c r="A1666" s="13"/>
      <c r="B1666" s="181">
        <v>2005</v>
      </c>
      <c r="C1666" s="182">
        <v>7</v>
      </c>
      <c r="D1666" s="183">
        <v>20</v>
      </c>
      <c r="E1666" s="184">
        <v>0</v>
      </c>
      <c r="F1666" s="185">
        <v>2.2000000000000002</v>
      </c>
      <c r="G1666" s="186">
        <v>1</v>
      </c>
      <c r="H1666" s="13"/>
      <c r="I1666" s="13"/>
      <c r="J1666" s="13"/>
      <c r="K1666" s="13"/>
      <c r="M1666" s="13"/>
    </row>
    <row r="1667" spans="1:13">
      <c r="A1667" s="13"/>
      <c r="B1667" s="181">
        <v>2005</v>
      </c>
      <c r="C1667" s="182">
        <v>7</v>
      </c>
      <c r="D1667" s="183">
        <v>21</v>
      </c>
      <c r="E1667" s="184">
        <v>0.8</v>
      </c>
      <c r="F1667" s="185">
        <v>1.2</v>
      </c>
      <c r="G1667" s="186">
        <v>1</v>
      </c>
      <c r="H1667" s="13"/>
      <c r="I1667" s="13"/>
      <c r="J1667" s="13"/>
      <c r="K1667" s="13"/>
      <c r="M1667" s="13"/>
    </row>
    <row r="1668" spans="1:13">
      <c r="A1668" s="13"/>
      <c r="B1668" s="181">
        <v>2005</v>
      </c>
      <c r="C1668" s="182">
        <v>7</v>
      </c>
      <c r="D1668" s="183">
        <v>22</v>
      </c>
      <c r="E1668" s="184">
        <v>7</v>
      </c>
      <c r="F1668" s="185">
        <v>0.7</v>
      </c>
      <c r="G1668" s="186">
        <v>1</v>
      </c>
      <c r="H1668" s="13"/>
      <c r="I1668" s="13"/>
      <c r="J1668" s="13"/>
      <c r="K1668" s="13"/>
      <c r="M1668" s="13"/>
    </row>
    <row r="1669" spans="1:13">
      <c r="A1669" s="13"/>
      <c r="B1669" s="181">
        <v>2005</v>
      </c>
      <c r="C1669" s="182">
        <v>7</v>
      </c>
      <c r="D1669" s="183">
        <v>23</v>
      </c>
      <c r="E1669" s="184">
        <v>0.2</v>
      </c>
      <c r="F1669" s="185">
        <v>0.4</v>
      </c>
      <c r="G1669" s="186">
        <v>1</v>
      </c>
      <c r="H1669" s="13"/>
      <c r="I1669" s="13"/>
      <c r="J1669" s="13"/>
      <c r="K1669" s="13"/>
      <c r="M1669" s="13"/>
    </row>
    <row r="1670" spans="1:13">
      <c r="A1670" s="13"/>
      <c r="B1670" s="181">
        <v>2005</v>
      </c>
      <c r="C1670" s="182">
        <v>7</v>
      </c>
      <c r="D1670" s="183">
        <v>24</v>
      </c>
      <c r="E1670" s="184">
        <v>1.4</v>
      </c>
      <c r="F1670" s="185">
        <v>0.5</v>
      </c>
      <c r="G1670" s="186">
        <v>1</v>
      </c>
      <c r="H1670" s="13"/>
      <c r="I1670" s="13"/>
      <c r="J1670" s="13"/>
      <c r="K1670" s="13"/>
      <c r="M1670" s="13"/>
    </row>
    <row r="1671" spans="1:13">
      <c r="A1671" s="13"/>
      <c r="B1671" s="181">
        <v>2005</v>
      </c>
      <c r="C1671" s="182">
        <v>7</v>
      </c>
      <c r="D1671" s="183">
        <v>25</v>
      </c>
      <c r="E1671" s="184">
        <v>0</v>
      </c>
      <c r="F1671" s="185">
        <v>0.7</v>
      </c>
      <c r="G1671" s="186">
        <v>1</v>
      </c>
      <c r="H1671" s="13"/>
      <c r="I1671" s="13"/>
      <c r="J1671" s="13"/>
      <c r="K1671" s="13"/>
      <c r="M1671" s="13"/>
    </row>
    <row r="1672" spans="1:13">
      <c r="A1672" s="13"/>
      <c r="B1672" s="181">
        <v>2005</v>
      </c>
      <c r="C1672" s="182">
        <v>7</v>
      </c>
      <c r="D1672" s="183">
        <v>26</v>
      </c>
      <c r="E1672" s="184">
        <v>0</v>
      </c>
      <c r="F1672" s="185">
        <v>0.9</v>
      </c>
      <c r="G1672" s="186">
        <v>1</v>
      </c>
      <c r="H1672" s="13"/>
      <c r="I1672" s="13"/>
      <c r="J1672" s="13"/>
      <c r="K1672" s="13"/>
      <c r="M1672" s="13"/>
    </row>
    <row r="1673" spans="1:13">
      <c r="A1673" s="13"/>
      <c r="B1673" s="181">
        <v>2005</v>
      </c>
      <c r="C1673" s="182">
        <v>7</v>
      </c>
      <c r="D1673" s="183">
        <v>27</v>
      </c>
      <c r="E1673" s="184">
        <v>0</v>
      </c>
      <c r="F1673" s="185">
        <v>1.5</v>
      </c>
      <c r="G1673" s="186">
        <v>1</v>
      </c>
      <c r="H1673" s="13"/>
      <c r="I1673" s="13"/>
      <c r="J1673" s="13"/>
      <c r="K1673" s="13"/>
      <c r="M1673" s="13"/>
    </row>
    <row r="1674" spans="1:13">
      <c r="A1674" s="13"/>
      <c r="B1674" s="181">
        <v>2005</v>
      </c>
      <c r="C1674" s="182">
        <v>7</v>
      </c>
      <c r="D1674" s="183">
        <v>28</v>
      </c>
      <c r="E1674" s="184">
        <v>0</v>
      </c>
      <c r="F1674" s="185">
        <v>0.9</v>
      </c>
      <c r="G1674" s="186">
        <v>1</v>
      </c>
      <c r="H1674" s="13"/>
      <c r="I1674" s="13"/>
      <c r="J1674" s="13"/>
      <c r="K1674" s="13"/>
      <c r="M1674" s="13"/>
    </row>
    <row r="1675" spans="1:13">
      <c r="A1675" s="13"/>
      <c r="B1675" s="181">
        <v>2005</v>
      </c>
      <c r="C1675" s="182">
        <v>7</v>
      </c>
      <c r="D1675" s="183">
        <v>29</v>
      </c>
      <c r="E1675" s="184">
        <v>0</v>
      </c>
      <c r="F1675" s="185">
        <v>1.9</v>
      </c>
      <c r="G1675" s="186">
        <v>1</v>
      </c>
      <c r="H1675" s="13"/>
      <c r="I1675" s="13"/>
      <c r="J1675" s="13"/>
      <c r="K1675" s="13"/>
      <c r="M1675" s="13"/>
    </row>
    <row r="1676" spans="1:13">
      <c r="A1676" s="13"/>
      <c r="B1676" s="181">
        <v>2005</v>
      </c>
      <c r="C1676" s="182">
        <v>7</v>
      </c>
      <c r="D1676" s="183">
        <v>30</v>
      </c>
      <c r="E1676" s="184">
        <v>0</v>
      </c>
      <c r="F1676" s="185">
        <v>1.4</v>
      </c>
      <c r="G1676" s="186">
        <v>1</v>
      </c>
      <c r="H1676" s="13"/>
      <c r="I1676" s="13"/>
      <c r="J1676" s="13"/>
      <c r="K1676" s="13"/>
      <c r="M1676" s="13"/>
    </row>
    <row r="1677" spans="1:13">
      <c r="A1677" s="13"/>
      <c r="B1677" s="181">
        <v>2005</v>
      </c>
      <c r="C1677" s="182">
        <v>7</v>
      </c>
      <c r="D1677" s="183">
        <v>31</v>
      </c>
      <c r="E1677" s="184">
        <v>0</v>
      </c>
      <c r="F1677" s="185">
        <v>2.4</v>
      </c>
      <c r="G1677" s="186">
        <v>1</v>
      </c>
      <c r="H1677" s="13"/>
      <c r="I1677" s="13"/>
      <c r="J1677" s="13"/>
      <c r="K1677" s="13"/>
      <c r="M1677" s="13"/>
    </row>
    <row r="1678" spans="1:13">
      <c r="A1678" s="13"/>
      <c r="B1678" s="181">
        <v>2005</v>
      </c>
      <c r="C1678" s="182">
        <v>8</v>
      </c>
      <c r="D1678" s="183">
        <v>1</v>
      </c>
      <c r="E1678" s="184">
        <v>0</v>
      </c>
      <c r="F1678" s="185">
        <v>2.1</v>
      </c>
      <c r="G1678" s="186">
        <v>1</v>
      </c>
      <c r="H1678" s="13"/>
      <c r="I1678" s="13"/>
      <c r="J1678" s="13"/>
      <c r="K1678" s="13"/>
      <c r="M1678" s="13"/>
    </row>
    <row r="1679" spans="1:13">
      <c r="A1679" s="13"/>
      <c r="B1679" s="181">
        <v>2005</v>
      </c>
      <c r="C1679" s="182">
        <v>8</v>
      </c>
      <c r="D1679" s="183">
        <v>2</v>
      </c>
      <c r="E1679" s="184">
        <v>0</v>
      </c>
      <c r="F1679" s="185">
        <v>2.1</v>
      </c>
      <c r="G1679" s="186">
        <v>1</v>
      </c>
      <c r="H1679" s="13"/>
      <c r="I1679" s="13"/>
      <c r="J1679" s="13"/>
      <c r="K1679" s="13"/>
      <c r="M1679" s="13"/>
    </row>
    <row r="1680" spans="1:13">
      <c r="A1680" s="13"/>
      <c r="B1680" s="181">
        <v>2005</v>
      </c>
      <c r="C1680" s="182">
        <v>8</v>
      </c>
      <c r="D1680" s="183">
        <v>3</v>
      </c>
      <c r="E1680" s="184">
        <v>0</v>
      </c>
      <c r="F1680" s="185">
        <v>2</v>
      </c>
      <c r="G1680" s="186">
        <v>1</v>
      </c>
      <c r="H1680" s="13"/>
      <c r="I1680" s="13"/>
      <c r="J1680" s="13"/>
      <c r="K1680" s="13"/>
      <c r="M1680" s="13"/>
    </row>
    <row r="1681" spans="1:13">
      <c r="A1681" s="13"/>
      <c r="B1681" s="181">
        <v>2005</v>
      </c>
      <c r="C1681" s="182">
        <v>8</v>
      </c>
      <c r="D1681" s="183">
        <v>4</v>
      </c>
      <c r="E1681" s="184">
        <v>0</v>
      </c>
      <c r="F1681" s="185">
        <v>1.3</v>
      </c>
      <c r="G1681" s="186">
        <v>1</v>
      </c>
      <c r="H1681" s="13"/>
      <c r="I1681" s="13"/>
      <c r="J1681" s="13"/>
      <c r="K1681" s="13"/>
      <c r="M1681" s="13"/>
    </row>
    <row r="1682" spans="1:13">
      <c r="A1682" s="13"/>
      <c r="B1682" s="181">
        <v>2005</v>
      </c>
      <c r="C1682" s="182">
        <v>8</v>
      </c>
      <c r="D1682" s="183">
        <v>5</v>
      </c>
      <c r="E1682" s="184">
        <v>0.9</v>
      </c>
      <c r="F1682" s="185">
        <v>0.7</v>
      </c>
      <c r="G1682" s="186">
        <v>1</v>
      </c>
      <c r="H1682" s="13"/>
      <c r="I1682" s="13"/>
      <c r="J1682" s="13"/>
      <c r="K1682" s="13"/>
      <c r="M1682" s="13"/>
    </row>
    <row r="1683" spans="1:13">
      <c r="A1683" s="13"/>
      <c r="B1683" s="181">
        <v>2005</v>
      </c>
      <c r="C1683" s="182">
        <v>8</v>
      </c>
      <c r="D1683" s="183">
        <v>6</v>
      </c>
      <c r="E1683" s="184">
        <v>0</v>
      </c>
      <c r="F1683" s="185">
        <v>2.4</v>
      </c>
      <c r="G1683" s="186">
        <v>1</v>
      </c>
      <c r="H1683" s="13"/>
      <c r="I1683" s="13"/>
      <c r="J1683" s="13"/>
      <c r="K1683" s="13"/>
      <c r="M1683" s="13"/>
    </row>
    <row r="1684" spans="1:13">
      <c r="A1684" s="13"/>
      <c r="B1684" s="181">
        <v>2005</v>
      </c>
      <c r="C1684" s="182">
        <v>8</v>
      </c>
      <c r="D1684" s="183">
        <v>7</v>
      </c>
      <c r="E1684" s="184">
        <v>0.1</v>
      </c>
      <c r="F1684" s="185">
        <v>1.4</v>
      </c>
      <c r="G1684" s="186">
        <v>1</v>
      </c>
      <c r="H1684" s="13"/>
      <c r="I1684" s="13"/>
      <c r="J1684" s="13"/>
      <c r="K1684" s="13"/>
      <c r="M1684" s="13"/>
    </row>
    <row r="1685" spans="1:13">
      <c r="A1685" s="13"/>
      <c r="B1685" s="181">
        <v>2005</v>
      </c>
      <c r="C1685" s="182">
        <v>8</v>
      </c>
      <c r="D1685" s="183">
        <v>8</v>
      </c>
      <c r="E1685" s="184">
        <v>0</v>
      </c>
      <c r="F1685" s="185">
        <v>1.4</v>
      </c>
      <c r="G1685" s="186">
        <v>1</v>
      </c>
      <c r="H1685" s="13"/>
      <c r="I1685" s="13"/>
      <c r="J1685" s="13"/>
      <c r="K1685" s="13"/>
      <c r="M1685" s="13"/>
    </row>
    <row r="1686" spans="1:13">
      <c r="A1686" s="13"/>
      <c r="B1686" s="181">
        <v>2005</v>
      </c>
      <c r="C1686" s="182">
        <v>8</v>
      </c>
      <c r="D1686" s="183">
        <v>9</v>
      </c>
      <c r="E1686" s="184">
        <v>0</v>
      </c>
      <c r="F1686" s="185">
        <v>2.6</v>
      </c>
      <c r="G1686" s="186">
        <v>1</v>
      </c>
      <c r="H1686" s="13"/>
      <c r="I1686" s="13"/>
      <c r="J1686" s="13"/>
      <c r="K1686" s="13"/>
      <c r="M1686" s="13"/>
    </row>
    <row r="1687" spans="1:13">
      <c r="A1687" s="13"/>
      <c r="B1687" s="181">
        <v>2005</v>
      </c>
      <c r="C1687" s="182">
        <v>8</v>
      </c>
      <c r="D1687" s="183">
        <v>10</v>
      </c>
      <c r="E1687" s="184">
        <v>0</v>
      </c>
      <c r="F1687" s="185">
        <v>2.8</v>
      </c>
      <c r="G1687" s="186">
        <v>1</v>
      </c>
      <c r="H1687" s="13"/>
      <c r="I1687" s="13"/>
      <c r="J1687" s="13"/>
      <c r="K1687" s="13"/>
      <c r="M1687" s="13"/>
    </row>
    <row r="1688" spans="1:13">
      <c r="A1688" s="13"/>
      <c r="B1688" s="181">
        <v>2005</v>
      </c>
      <c r="C1688" s="182">
        <v>8</v>
      </c>
      <c r="D1688" s="183">
        <v>11</v>
      </c>
      <c r="E1688" s="184">
        <v>0</v>
      </c>
      <c r="F1688" s="185">
        <v>2.4</v>
      </c>
      <c r="G1688" s="186">
        <v>1</v>
      </c>
      <c r="H1688" s="13"/>
      <c r="I1688" s="13"/>
      <c r="J1688" s="13"/>
      <c r="K1688" s="13"/>
      <c r="M1688" s="13"/>
    </row>
    <row r="1689" spans="1:13">
      <c r="A1689" s="13"/>
      <c r="B1689" s="181">
        <v>2005</v>
      </c>
      <c r="C1689" s="182">
        <v>8</v>
      </c>
      <c r="D1689" s="183">
        <v>12</v>
      </c>
      <c r="E1689" s="184">
        <v>0</v>
      </c>
      <c r="F1689" s="185">
        <v>2.9</v>
      </c>
      <c r="G1689" s="186">
        <v>1</v>
      </c>
      <c r="H1689" s="13"/>
      <c r="I1689" s="13"/>
      <c r="J1689" s="13"/>
      <c r="K1689" s="13"/>
      <c r="M1689" s="13"/>
    </row>
    <row r="1690" spans="1:13">
      <c r="A1690" s="13"/>
      <c r="B1690" s="181">
        <v>2005</v>
      </c>
      <c r="C1690" s="182">
        <v>8</v>
      </c>
      <c r="D1690" s="183">
        <v>13</v>
      </c>
      <c r="E1690" s="184">
        <v>6</v>
      </c>
      <c r="F1690" s="185">
        <v>1.4</v>
      </c>
      <c r="G1690" s="186">
        <v>1</v>
      </c>
      <c r="H1690" s="13"/>
      <c r="I1690" s="13"/>
      <c r="J1690" s="13"/>
      <c r="K1690" s="13"/>
      <c r="M1690" s="13"/>
    </row>
    <row r="1691" spans="1:13">
      <c r="A1691" s="13"/>
      <c r="B1691" s="181">
        <v>2005</v>
      </c>
      <c r="C1691" s="182">
        <v>8</v>
      </c>
      <c r="D1691" s="183">
        <v>14</v>
      </c>
      <c r="E1691" s="184">
        <v>11</v>
      </c>
      <c r="F1691" s="185">
        <v>0.6</v>
      </c>
      <c r="G1691" s="186">
        <v>1</v>
      </c>
      <c r="H1691" s="13"/>
      <c r="I1691" s="13"/>
      <c r="J1691" s="13"/>
      <c r="K1691" s="13"/>
      <c r="M1691" s="13"/>
    </row>
    <row r="1692" spans="1:13">
      <c r="A1692" s="13"/>
      <c r="B1692" s="181">
        <v>2005</v>
      </c>
      <c r="C1692" s="182">
        <v>8</v>
      </c>
      <c r="D1692" s="183">
        <v>15</v>
      </c>
      <c r="E1692" s="184">
        <v>6</v>
      </c>
      <c r="F1692" s="185">
        <v>1.2</v>
      </c>
      <c r="G1692" s="186">
        <v>1</v>
      </c>
      <c r="H1692" s="13"/>
      <c r="I1692" s="13"/>
      <c r="J1692" s="13"/>
      <c r="K1692" s="13"/>
      <c r="M1692" s="13"/>
    </row>
    <row r="1693" spans="1:13">
      <c r="A1693" s="13"/>
      <c r="B1693" s="181">
        <v>2005</v>
      </c>
      <c r="C1693" s="182">
        <v>8</v>
      </c>
      <c r="D1693" s="183">
        <v>16</v>
      </c>
      <c r="E1693" s="184">
        <v>7</v>
      </c>
      <c r="F1693" s="185">
        <v>0.7</v>
      </c>
      <c r="G1693" s="186">
        <v>1</v>
      </c>
      <c r="H1693" s="13"/>
      <c r="I1693" s="13"/>
      <c r="J1693" s="13"/>
      <c r="K1693" s="13"/>
      <c r="M1693" s="13"/>
    </row>
    <row r="1694" spans="1:13">
      <c r="A1694" s="13"/>
      <c r="B1694" s="181">
        <v>2005</v>
      </c>
      <c r="C1694" s="182">
        <v>8</v>
      </c>
      <c r="D1694" s="183">
        <v>17</v>
      </c>
      <c r="E1694" s="184">
        <v>0</v>
      </c>
      <c r="F1694" s="185">
        <v>2.1</v>
      </c>
      <c r="G1694" s="186">
        <v>1</v>
      </c>
      <c r="H1694" s="13"/>
      <c r="I1694" s="13"/>
      <c r="J1694" s="13"/>
      <c r="K1694" s="13"/>
      <c r="M1694" s="13"/>
    </row>
    <row r="1695" spans="1:13">
      <c r="A1695" s="13"/>
      <c r="B1695" s="181">
        <v>2005</v>
      </c>
      <c r="C1695" s="182">
        <v>8</v>
      </c>
      <c r="D1695" s="183">
        <v>18</v>
      </c>
      <c r="E1695" s="184">
        <v>0</v>
      </c>
      <c r="F1695" s="185">
        <v>2</v>
      </c>
      <c r="G1695" s="186">
        <v>1</v>
      </c>
      <c r="H1695" s="13"/>
      <c r="I1695" s="13"/>
      <c r="J1695" s="13"/>
      <c r="K1695" s="13"/>
      <c r="M1695" s="13"/>
    </row>
    <row r="1696" spans="1:13">
      <c r="A1696" s="13"/>
      <c r="B1696" s="181">
        <v>2005</v>
      </c>
      <c r="C1696" s="182">
        <v>8</v>
      </c>
      <c r="D1696" s="183">
        <v>19</v>
      </c>
      <c r="E1696" s="184">
        <v>0</v>
      </c>
      <c r="F1696" s="185">
        <v>1.7</v>
      </c>
      <c r="G1696" s="186">
        <v>1</v>
      </c>
      <c r="H1696" s="13"/>
      <c r="I1696" s="13"/>
      <c r="J1696" s="13"/>
      <c r="K1696" s="13"/>
      <c r="M1696" s="13"/>
    </row>
    <row r="1697" spans="1:13">
      <c r="A1697" s="13"/>
      <c r="B1697" s="181">
        <v>2005</v>
      </c>
      <c r="C1697" s="182">
        <v>8</v>
      </c>
      <c r="D1697" s="183">
        <v>20</v>
      </c>
      <c r="E1697" s="184">
        <v>0.8</v>
      </c>
      <c r="F1697" s="185">
        <v>1.4</v>
      </c>
      <c r="G1697" s="186">
        <v>1</v>
      </c>
      <c r="H1697" s="13"/>
      <c r="I1697" s="13"/>
      <c r="J1697" s="13"/>
      <c r="K1697" s="13"/>
      <c r="M1697" s="13"/>
    </row>
    <row r="1698" spans="1:13">
      <c r="A1698" s="13"/>
      <c r="B1698" s="181">
        <v>2005</v>
      </c>
      <c r="C1698" s="182">
        <v>8</v>
      </c>
      <c r="D1698" s="183">
        <v>21</v>
      </c>
      <c r="E1698" s="184">
        <v>0.4</v>
      </c>
      <c r="F1698" s="185">
        <v>2.2999999999999998</v>
      </c>
      <c r="G1698" s="186">
        <v>1</v>
      </c>
      <c r="H1698" s="13"/>
      <c r="I1698" s="13"/>
      <c r="J1698" s="13"/>
      <c r="K1698" s="13"/>
      <c r="M1698" s="13"/>
    </row>
    <row r="1699" spans="1:13">
      <c r="A1699" s="13"/>
      <c r="B1699" s="181">
        <v>2005</v>
      </c>
      <c r="C1699" s="182">
        <v>8</v>
      </c>
      <c r="D1699" s="183">
        <v>22</v>
      </c>
      <c r="E1699" s="184">
        <v>0</v>
      </c>
      <c r="F1699" s="185">
        <v>1.3</v>
      </c>
      <c r="G1699" s="186">
        <v>1</v>
      </c>
      <c r="H1699" s="13"/>
      <c r="I1699" s="13"/>
      <c r="J1699" s="13"/>
      <c r="K1699" s="13"/>
      <c r="M1699" s="13"/>
    </row>
    <row r="1700" spans="1:13">
      <c r="A1700" s="13"/>
      <c r="B1700" s="181">
        <v>2005</v>
      </c>
      <c r="C1700" s="182">
        <v>8</v>
      </c>
      <c r="D1700" s="183">
        <v>23</v>
      </c>
      <c r="E1700" s="184">
        <v>0.2</v>
      </c>
      <c r="F1700" s="185">
        <v>1.4</v>
      </c>
      <c r="G1700" s="186">
        <v>1</v>
      </c>
      <c r="H1700" s="13"/>
      <c r="I1700" s="13"/>
      <c r="J1700" s="13"/>
      <c r="K1700" s="13"/>
      <c r="M1700" s="13"/>
    </row>
    <row r="1701" spans="1:13">
      <c r="A1701" s="13"/>
      <c r="B1701" s="181">
        <v>2005</v>
      </c>
      <c r="C1701" s="182">
        <v>8</v>
      </c>
      <c r="D1701" s="183">
        <v>24</v>
      </c>
      <c r="E1701" s="184">
        <v>0.1</v>
      </c>
      <c r="F1701" s="185">
        <v>1.6</v>
      </c>
      <c r="G1701" s="186">
        <v>1</v>
      </c>
      <c r="H1701" s="13"/>
      <c r="I1701" s="13"/>
      <c r="J1701" s="13"/>
      <c r="K1701" s="13"/>
      <c r="M1701" s="13"/>
    </row>
    <row r="1702" spans="1:13">
      <c r="A1702" s="13"/>
      <c r="B1702" s="181">
        <v>2005</v>
      </c>
      <c r="C1702" s="182">
        <v>8</v>
      </c>
      <c r="D1702" s="183">
        <v>25</v>
      </c>
      <c r="E1702" s="184">
        <v>0</v>
      </c>
      <c r="F1702" s="185">
        <v>2</v>
      </c>
      <c r="G1702" s="186">
        <v>1</v>
      </c>
      <c r="H1702" s="13"/>
      <c r="I1702" s="13"/>
      <c r="J1702" s="13"/>
      <c r="K1702" s="13"/>
      <c r="M1702" s="13"/>
    </row>
    <row r="1703" spans="1:13">
      <c r="A1703" s="13"/>
      <c r="B1703" s="181">
        <v>2005</v>
      </c>
      <c r="C1703" s="182">
        <v>8</v>
      </c>
      <c r="D1703" s="183">
        <v>26</v>
      </c>
      <c r="E1703" s="184">
        <v>4</v>
      </c>
      <c r="F1703" s="185">
        <v>3.6</v>
      </c>
      <c r="G1703" s="186">
        <v>1</v>
      </c>
      <c r="H1703" s="13"/>
      <c r="I1703" s="13"/>
      <c r="J1703" s="13"/>
      <c r="K1703" s="13"/>
      <c r="M1703" s="13"/>
    </row>
    <row r="1704" spans="1:13">
      <c r="A1704" s="13"/>
      <c r="B1704" s="181">
        <v>2005</v>
      </c>
      <c r="C1704" s="182">
        <v>8</v>
      </c>
      <c r="D1704" s="183">
        <v>27</v>
      </c>
      <c r="E1704" s="184">
        <v>0</v>
      </c>
      <c r="F1704" s="185">
        <v>2</v>
      </c>
      <c r="G1704" s="186">
        <v>1</v>
      </c>
      <c r="H1704" s="13"/>
      <c r="I1704" s="13"/>
      <c r="J1704" s="13"/>
      <c r="K1704" s="13"/>
      <c r="M1704" s="13"/>
    </row>
    <row r="1705" spans="1:13">
      <c r="A1705" s="13"/>
      <c r="B1705" s="181">
        <v>2005</v>
      </c>
      <c r="C1705" s="182">
        <v>8</v>
      </c>
      <c r="D1705" s="183">
        <v>28</v>
      </c>
      <c r="E1705" s="184">
        <v>0.6</v>
      </c>
      <c r="F1705" s="185">
        <v>1.6</v>
      </c>
      <c r="G1705" s="186">
        <v>1</v>
      </c>
      <c r="H1705" s="13"/>
      <c r="I1705" s="13"/>
      <c r="J1705" s="13"/>
      <c r="K1705" s="13"/>
      <c r="M1705" s="13"/>
    </row>
    <row r="1706" spans="1:13">
      <c r="A1706" s="13"/>
      <c r="B1706" s="181">
        <v>2005</v>
      </c>
      <c r="C1706" s="182">
        <v>8</v>
      </c>
      <c r="D1706" s="183">
        <v>29</v>
      </c>
      <c r="E1706" s="184">
        <v>1</v>
      </c>
      <c r="F1706" s="185">
        <v>1.6</v>
      </c>
      <c r="G1706" s="186">
        <v>1</v>
      </c>
      <c r="H1706" s="13"/>
      <c r="I1706" s="13"/>
      <c r="J1706" s="13"/>
      <c r="K1706" s="13"/>
      <c r="M1706" s="13"/>
    </row>
    <row r="1707" spans="1:13">
      <c r="A1707" s="13"/>
      <c r="B1707" s="181">
        <v>2005</v>
      </c>
      <c r="C1707" s="182">
        <v>8</v>
      </c>
      <c r="D1707" s="183">
        <v>30</v>
      </c>
      <c r="E1707" s="184">
        <v>1</v>
      </c>
      <c r="F1707" s="185">
        <v>1.5</v>
      </c>
      <c r="G1707" s="186">
        <v>1</v>
      </c>
      <c r="H1707" s="13"/>
      <c r="I1707" s="13"/>
      <c r="J1707" s="13"/>
      <c r="K1707" s="13"/>
      <c r="M1707" s="13"/>
    </row>
    <row r="1708" spans="1:13">
      <c r="A1708" s="13"/>
      <c r="B1708" s="181">
        <v>2005</v>
      </c>
      <c r="C1708" s="182">
        <v>8</v>
      </c>
      <c r="D1708" s="183">
        <v>31</v>
      </c>
      <c r="E1708" s="184">
        <v>0.1</v>
      </c>
      <c r="F1708" s="185">
        <v>1.4</v>
      </c>
      <c r="G1708" s="186">
        <v>1</v>
      </c>
      <c r="H1708" s="13"/>
      <c r="I1708" s="13"/>
      <c r="J1708" s="13"/>
      <c r="K1708" s="13"/>
      <c r="M1708" s="13"/>
    </row>
    <row r="1709" spans="1:13">
      <c r="A1709" s="13"/>
      <c r="B1709" s="181">
        <v>2005</v>
      </c>
      <c r="C1709" s="182">
        <v>9</v>
      </c>
      <c r="D1709" s="183">
        <v>1</v>
      </c>
      <c r="E1709" s="184">
        <v>0</v>
      </c>
      <c r="F1709" s="185">
        <v>1.1000000000000001</v>
      </c>
      <c r="G1709" s="186">
        <v>1</v>
      </c>
      <c r="H1709" s="13"/>
      <c r="I1709" s="13"/>
      <c r="J1709" s="13"/>
      <c r="K1709" s="13"/>
      <c r="M1709" s="13"/>
    </row>
    <row r="1710" spans="1:13">
      <c r="A1710" s="13"/>
      <c r="B1710" s="181">
        <v>2005</v>
      </c>
      <c r="C1710" s="182">
        <v>9</v>
      </c>
      <c r="D1710" s="183">
        <v>2</v>
      </c>
      <c r="E1710" s="184">
        <v>0</v>
      </c>
      <c r="F1710" s="185">
        <v>1.7</v>
      </c>
      <c r="G1710" s="186">
        <v>1</v>
      </c>
      <c r="H1710" s="13"/>
      <c r="I1710" s="13"/>
      <c r="J1710" s="13"/>
      <c r="K1710" s="13"/>
      <c r="M1710" s="13"/>
    </row>
    <row r="1711" spans="1:13">
      <c r="A1711" s="13"/>
      <c r="B1711" s="181">
        <v>2005</v>
      </c>
      <c r="C1711" s="182">
        <v>9</v>
      </c>
      <c r="D1711" s="183">
        <v>3</v>
      </c>
      <c r="E1711" s="184">
        <v>0</v>
      </c>
      <c r="F1711" s="185">
        <v>1.8</v>
      </c>
      <c r="G1711" s="186">
        <v>1</v>
      </c>
      <c r="H1711" s="13"/>
      <c r="I1711" s="13"/>
      <c r="J1711" s="13"/>
      <c r="K1711" s="13"/>
      <c r="M1711" s="13"/>
    </row>
    <row r="1712" spans="1:13">
      <c r="A1712" s="13"/>
      <c r="B1712" s="181">
        <v>2005</v>
      </c>
      <c r="C1712" s="182">
        <v>9</v>
      </c>
      <c r="D1712" s="183">
        <v>4</v>
      </c>
      <c r="E1712" s="184">
        <v>2.8</v>
      </c>
      <c r="F1712" s="185">
        <v>1.5</v>
      </c>
      <c r="G1712" s="186">
        <v>1</v>
      </c>
      <c r="H1712" s="13"/>
      <c r="I1712" s="13"/>
      <c r="J1712" s="13"/>
      <c r="K1712" s="13"/>
      <c r="M1712" s="13"/>
    </row>
    <row r="1713" spans="1:13">
      <c r="A1713" s="13"/>
      <c r="B1713" s="181">
        <v>2005</v>
      </c>
      <c r="C1713" s="182">
        <v>9</v>
      </c>
      <c r="D1713" s="183">
        <v>5</v>
      </c>
      <c r="E1713" s="184">
        <v>0.1</v>
      </c>
      <c r="F1713" s="185">
        <v>1.6</v>
      </c>
      <c r="G1713" s="186">
        <v>1</v>
      </c>
      <c r="H1713" s="13"/>
      <c r="I1713" s="13"/>
      <c r="J1713" s="13"/>
      <c r="K1713" s="13"/>
      <c r="M1713" s="13"/>
    </row>
    <row r="1714" spans="1:13">
      <c r="A1714" s="13"/>
      <c r="B1714" s="181">
        <v>2005</v>
      </c>
      <c r="C1714" s="182">
        <v>9</v>
      </c>
      <c r="D1714" s="183">
        <v>6</v>
      </c>
      <c r="E1714" s="184">
        <v>0</v>
      </c>
      <c r="F1714" s="185">
        <v>1.8</v>
      </c>
      <c r="G1714" s="186">
        <v>1</v>
      </c>
      <c r="H1714" s="13"/>
      <c r="I1714" s="13"/>
      <c r="J1714" s="13"/>
      <c r="K1714" s="13"/>
      <c r="M1714" s="13"/>
    </row>
    <row r="1715" spans="1:13">
      <c r="A1715" s="13"/>
      <c r="B1715" s="181">
        <v>2005</v>
      </c>
      <c r="C1715" s="182">
        <v>9</v>
      </c>
      <c r="D1715" s="183">
        <v>7</v>
      </c>
      <c r="E1715" s="184">
        <v>3.7</v>
      </c>
      <c r="F1715" s="185">
        <v>3.8</v>
      </c>
      <c r="G1715" s="186">
        <v>1</v>
      </c>
      <c r="H1715" s="13"/>
      <c r="I1715" s="13"/>
      <c r="J1715" s="13"/>
      <c r="K1715" s="13"/>
      <c r="M1715" s="13"/>
    </row>
    <row r="1716" spans="1:13">
      <c r="A1716" s="13"/>
      <c r="B1716" s="181">
        <v>2005</v>
      </c>
      <c r="C1716" s="182">
        <v>9</v>
      </c>
      <c r="D1716" s="183">
        <v>8</v>
      </c>
      <c r="E1716" s="184">
        <v>0</v>
      </c>
      <c r="F1716" s="185">
        <v>2.2999999999999998</v>
      </c>
      <c r="G1716" s="186">
        <v>1</v>
      </c>
      <c r="H1716" s="13"/>
      <c r="I1716" s="13"/>
      <c r="J1716" s="13"/>
      <c r="K1716" s="13"/>
      <c r="M1716" s="13"/>
    </row>
    <row r="1717" spans="1:13">
      <c r="A1717" s="13"/>
      <c r="B1717" s="181">
        <v>2005</v>
      </c>
      <c r="C1717" s="182">
        <v>9</v>
      </c>
      <c r="D1717" s="183">
        <v>9</v>
      </c>
      <c r="E1717" s="184">
        <v>3.8</v>
      </c>
      <c r="F1717" s="185">
        <v>1.9</v>
      </c>
      <c r="G1717" s="186">
        <v>1</v>
      </c>
      <c r="H1717" s="13"/>
      <c r="I1717" s="13"/>
      <c r="J1717" s="13"/>
      <c r="K1717" s="13"/>
      <c r="M1717" s="13"/>
    </row>
    <row r="1718" spans="1:13">
      <c r="A1718" s="13"/>
      <c r="B1718" s="181">
        <v>2005</v>
      </c>
      <c r="C1718" s="182">
        <v>9</v>
      </c>
      <c r="D1718" s="183">
        <v>10</v>
      </c>
      <c r="E1718" s="184">
        <v>0.5</v>
      </c>
      <c r="F1718" s="185">
        <v>1.6</v>
      </c>
      <c r="G1718" s="186">
        <v>1</v>
      </c>
      <c r="H1718" s="13"/>
      <c r="I1718" s="13"/>
      <c r="J1718" s="13"/>
      <c r="K1718" s="13"/>
      <c r="M1718" s="13"/>
    </row>
    <row r="1719" spans="1:13">
      <c r="A1719" s="13"/>
      <c r="B1719" s="181">
        <v>2005</v>
      </c>
      <c r="C1719" s="182">
        <v>9</v>
      </c>
      <c r="D1719" s="183">
        <v>11</v>
      </c>
      <c r="E1719" s="184">
        <v>0.9</v>
      </c>
      <c r="F1719" s="185">
        <v>2</v>
      </c>
      <c r="G1719" s="186">
        <v>1</v>
      </c>
      <c r="H1719" s="13"/>
      <c r="I1719" s="13"/>
      <c r="J1719" s="13"/>
      <c r="K1719" s="13"/>
      <c r="M1719" s="13"/>
    </row>
    <row r="1720" spans="1:13">
      <c r="A1720" s="13"/>
      <c r="B1720" s="181">
        <v>2005</v>
      </c>
      <c r="C1720" s="182">
        <v>9</v>
      </c>
      <c r="D1720" s="183">
        <v>12</v>
      </c>
      <c r="E1720" s="184">
        <v>0</v>
      </c>
      <c r="F1720" s="185">
        <v>2.2999999999999998</v>
      </c>
      <c r="G1720" s="186">
        <v>1</v>
      </c>
      <c r="H1720" s="13"/>
      <c r="I1720" s="13"/>
      <c r="J1720" s="13"/>
      <c r="K1720" s="13"/>
      <c r="M1720" s="13"/>
    </row>
    <row r="1721" spans="1:13">
      <c r="A1721" s="13"/>
      <c r="B1721" s="181">
        <v>2005</v>
      </c>
      <c r="C1721" s="182">
        <v>9</v>
      </c>
      <c r="D1721" s="183">
        <v>13</v>
      </c>
      <c r="E1721" s="184">
        <v>0</v>
      </c>
      <c r="F1721" s="185">
        <v>2.2000000000000002</v>
      </c>
      <c r="G1721" s="186">
        <v>1</v>
      </c>
      <c r="H1721" s="13"/>
      <c r="I1721" s="13"/>
      <c r="J1721" s="13"/>
      <c r="K1721" s="13"/>
      <c r="M1721" s="13"/>
    </row>
    <row r="1722" spans="1:13">
      <c r="A1722" s="13"/>
      <c r="B1722" s="181">
        <v>2005</v>
      </c>
      <c r="C1722" s="182">
        <v>9</v>
      </c>
      <c r="D1722" s="183">
        <v>14</v>
      </c>
      <c r="E1722" s="184">
        <v>0</v>
      </c>
      <c r="F1722" s="185">
        <v>2.7</v>
      </c>
      <c r="G1722" s="186">
        <v>1</v>
      </c>
      <c r="H1722" s="13"/>
      <c r="I1722" s="13"/>
      <c r="J1722" s="13"/>
      <c r="K1722" s="13"/>
      <c r="M1722" s="13"/>
    </row>
    <row r="1723" spans="1:13">
      <c r="A1723" s="13"/>
      <c r="B1723" s="181">
        <v>2005</v>
      </c>
      <c r="C1723" s="182">
        <v>9</v>
      </c>
      <c r="D1723" s="183">
        <v>15</v>
      </c>
      <c r="E1723" s="184">
        <v>0</v>
      </c>
      <c r="F1723" s="185">
        <v>2.6</v>
      </c>
      <c r="G1723" s="186">
        <v>1</v>
      </c>
      <c r="H1723" s="13"/>
      <c r="I1723" s="13"/>
      <c r="J1723" s="13"/>
      <c r="K1723" s="13"/>
      <c r="M1723" s="13"/>
    </row>
    <row r="1724" spans="1:13">
      <c r="A1724" s="13"/>
      <c r="B1724" s="181">
        <v>2005</v>
      </c>
      <c r="C1724" s="182">
        <v>9</v>
      </c>
      <c r="D1724" s="183">
        <v>16</v>
      </c>
      <c r="E1724" s="184">
        <v>0</v>
      </c>
      <c r="F1724" s="185">
        <v>2.5</v>
      </c>
      <c r="G1724" s="186">
        <v>1</v>
      </c>
      <c r="H1724" s="13"/>
      <c r="I1724" s="13"/>
      <c r="J1724" s="13"/>
      <c r="K1724" s="13"/>
      <c r="M1724" s="13"/>
    </row>
    <row r="1725" spans="1:13">
      <c r="A1725" s="13"/>
      <c r="B1725" s="181">
        <v>2005</v>
      </c>
      <c r="C1725" s="182">
        <v>9</v>
      </c>
      <c r="D1725" s="183">
        <v>17</v>
      </c>
      <c r="E1725" s="184">
        <v>0</v>
      </c>
      <c r="F1725" s="185">
        <v>3.6</v>
      </c>
      <c r="G1725" s="186">
        <v>1</v>
      </c>
      <c r="H1725" s="13"/>
      <c r="I1725" s="13"/>
      <c r="J1725" s="13"/>
      <c r="K1725" s="13"/>
      <c r="M1725" s="13"/>
    </row>
    <row r="1726" spans="1:13">
      <c r="A1726" s="13"/>
      <c r="B1726" s="181">
        <v>2005</v>
      </c>
      <c r="C1726" s="182">
        <v>9</v>
      </c>
      <c r="D1726" s="183">
        <v>18</v>
      </c>
      <c r="E1726" s="184">
        <v>0</v>
      </c>
      <c r="F1726" s="185">
        <v>3.4</v>
      </c>
      <c r="G1726" s="186">
        <v>1</v>
      </c>
      <c r="H1726" s="13"/>
      <c r="I1726" s="13"/>
      <c r="J1726" s="13"/>
      <c r="K1726" s="13"/>
      <c r="M1726" s="13"/>
    </row>
    <row r="1727" spans="1:13">
      <c r="A1727" s="13"/>
      <c r="B1727" s="181">
        <v>2005</v>
      </c>
      <c r="C1727" s="182">
        <v>9</v>
      </c>
      <c r="D1727" s="183">
        <v>19</v>
      </c>
      <c r="E1727" s="184">
        <v>0</v>
      </c>
      <c r="F1727" s="185">
        <v>3.4</v>
      </c>
      <c r="G1727" s="186">
        <v>1</v>
      </c>
      <c r="H1727" s="13"/>
      <c r="I1727" s="13"/>
      <c r="J1727" s="13"/>
      <c r="K1727" s="13"/>
      <c r="M1727" s="13"/>
    </row>
    <row r="1728" spans="1:13">
      <c r="A1728" s="13"/>
      <c r="B1728" s="181">
        <v>2005</v>
      </c>
      <c r="C1728" s="182">
        <v>9</v>
      </c>
      <c r="D1728" s="183">
        <v>20</v>
      </c>
      <c r="E1728" s="184">
        <v>0</v>
      </c>
      <c r="F1728" s="185">
        <v>3.2</v>
      </c>
      <c r="G1728" s="186">
        <v>1</v>
      </c>
      <c r="H1728" s="13"/>
      <c r="I1728" s="13"/>
      <c r="J1728" s="13"/>
      <c r="K1728" s="13"/>
      <c r="M1728" s="13"/>
    </row>
    <row r="1729" spans="1:13">
      <c r="A1729" s="13"/>
      <c r="B1729" s="181">
        <v>2005</v>
      </c>
      <c r="C1729" s="182">
        <v>9</v>
      </c>
      <c r="D1729" s="183">
        <v>21</v>
      </c>
      <c r="E1729" s="184">
        <v>0</v>
      </c>
      <c r="F1729" s="185">
        <v>2.7</v>
      </c>
      <c r="G1729" s="186">
        <v>1</v>
      </c>
      <c r="H1729" s="13"/>
      <c r="I1729" s="13"/>
      <c r="J1729" s="13"/>
      <c r="K1729" s="13"/>
      <c r="M1729" s="13"/>
    </row>
    <row r="1730" spans="1:13">
      <c r="A1730" s="13"/>
      <c r="B1730" s="181">
        <v>2005</v>
      </c>
      <c r="C1730" s="182">
        <v>9</v>
      </c>
      <c r="D1730" s="183">
        <v>22</v>
      </c>
      <c r="E1730" s="184">
        <v>0</v>
      </c>
      <c r="F1730" s="185">
        <v>4.0999999999999996</v>
      </c>
      <c r="G1730" s="186">
        <v>1</v>
      </c>
      <c r="H1730" s="13"/>
      <c r="I1730" s="13"/>
      <c r="J1730" s="13"/>
      <c r="K1730" s="13"/>
      <c r="M1730" s="13"/>
    </row>
    <row r="1731" spans="1:13">
      <c r="A1731" s="13"/>
      <c r="B1731" s="181">
        <v>2005</v>
      </c>
      <c r="C1731" s="182">
        <v>9</v>
      </c>
      <c r="D1731" s="183">
        <v>23</v>
      </c>
      <c r="E1731" s="184">
        <v>0.2</v>
      </c>
      <c r="F1731" s="185">
        <v>1.7</v>
      </c>
      <c r="G1731" s="186">
        <v>1</v>
      </c>
      <c r="H1731" s="13"/>
      <c r="I1731" s="13"/>
      <c r="J1731" s="13"/>
      <c r="K1731" s="13"/>
      <c r="M1731" s="13"/>
    </row>
    <row r="1732" spans="1:13">
      <c r="A1732" s="13"/>
      <c r="B1732" s="181">
        <v>2005</v>
      </c>
      <c r="C1732" s="182">
        <v>9</v>
      </c>
      <c r="D1732" s="183">
        <v>24</v>
      </c>
      <c r="E1732" s="184">
        <v>0</v>
      </c>
      <c r="F1732" s="185">
        <v>2.7</v>
      </c>
      <c r="G1732" s="186">
        <v>1</v>
      </c>
      <c r="H1732" s="13"/>
      <c r="I1732" s="13"/>
      <c r="J1732" s="13"/>
      <c r="K1732" s="13"/>
      <c r="M1732" s="13"/>
    </row>
    <row r="1733" spans="1:13">
      <c r="A1733" s="13"/>
      <c r="B1733" s="181">
        <v>2005</v>
      </c>
      <c r="C1733" s="182">
        <v>9</v>
      </c>
      <c r="D1733" s="183">
        <v>25</v>
      </c>
      <c r="E1733" s="184">
        <v>0</v>
      </c>
      <c r="F1733" s="185">
        <v>3.4</v>
      </c>
      <c r="G1733" s="186">
        <v>1</v>
      </c>
      <c r="H1733" s="13"/>
      <c r="I1733" s="13"/>
      <c r="J1733" s="13"/>
      <c r="K1733" s="13"/>
      <c r="M1733" s="13"/>
    </row>
    <row r="1734" spans="1:13">
      <c r="A1734" s="13"/>
      <c r="B1734" s="181">
        <v>2005</v>
      </c>
      <c r="C1734" s="182">
        <v>9</v>
      </c>
      <c r="D1734" s="183">
        <v>26</v>
      </c>
      <c r="E1734" s="184">
        <v>0</v>
      </c>
      <c r="F1734" s="185">
        <v>4.8</v>
      </c>
      <c r="G1734" s="186">
        <v>1</v>
      </c>
      <c r="H1734" s="13"/>
      <c r="I1734" s="13"/>
      <c r="J1734" s="13"/>
      <c r="K1734" s="13"/>
      <c r="M1734" s="13"/>
    </row>
    <row r="1735" spans="1:13">
      <c r="A1735" s="13"/>
      <c r="B1735" s="181">
        <v>2005</v>
      </c>
      <c r="C1735" s="182">
        <v>9</v>
      </c>
      <c r="D1735" s="183">
        <v>27</v>
      </c>
      <c r="E1735" s="184">
        <v>0</v>
      </c>
      <c r="F1735" s="185">
        <v>5.7</v>
      </c>
      <c r="G1735" s="186">
        <v>1</v>
      </c>
      <c r="H1735" s="13"/>
      <c r="I1735" s="13"/>
      <c r="J1735" s="13"/>
      <c r="K1735" s="13"/>
      <c r="M1735" s="13"/>
    </row>
    <row r="1736" spans="1:13">
      <c r="A1736" s="13"/>
      <c r="B1736" s="181">
        <v>2005</v>
      </c>
      <c r="C1736" s="182">
        <v>9</v>
      </c>
      <c r="D1736" s="183">
        <v>28</v>
      </c>
      <c r="E1736" s="184">
        <v>8.4</v>
      </c>
      <c r="F1736" s="185">
        <v>4.9000000000000004</v>
      </c>
      <c r="G1736" s="186">
        <v>1</v>
      </c>
      <c r="H1736" s="13"/>
      <c r="I1736" s="13"/>
      <c r="J1736" s="13"/>
      <c r="K1736" s="13"/>
      <c r="M1736" s="13"/>
    </row>
    <row r="1737" spans="1:13">
      <c r="A1737" s="13"/>
      <c r="B1737" s="181">
        <v>2005</v>
      </c>
      <c r="C1737" s="182">
        <v>9</v>
      </c>
      <c r="D1737" s="183">
        <v>29</v>
      </c>
      <c r="E1737" s="184">
        <v>37</v>
      </c>
      <c r="F1737" s="185">
        <v>1.8</v>
      </c>
      <c r="G1737" s="186">
        <v>1</v>
      </c>
      <c r="H1737" s="13"/>
      <c r="I1737" s="13"/>
      <c r="J1737" s="13"/>
      <c r="K1737" s="13"/>
      <c r="M1737" s="13"/>
    </row>
    <row r="1738" spans="1:13">
      <c r="A1738" s="13"/>
      <c r="B1738" s="181">
        <v>2005</v>
      </c>
      <c r="C1738" s="182">
        <v>9</v>
      </c>
      <c r="D1738" s="183">
        <v>30</v>
      </c>
      <c r="E1738" s="184">
        <v>0.4</v>
      </c>
      <c r="F1738" s="185">
        <v>2.7</v>
      </c>
      <c r="G1738" s="186">
        <v>1</v>
      </c>
      <c r="H1738" s="13"/>
      <c r="I1738" s="13"/>
      <c r="J1738" s="13"/>
      <c r="K1738" s="13"/>
      <c r="M1738" s="13"/>
    </row>
    <row r="1739" spans="1:13">
      <c r="A1739" s="13"/>
      <c r="B1739" s="181">
        <v>2005</v>
      </c>
      <c r="C1739" s="182">
        <v>10</v>
      </c>
      <c r="D1739" s="183">
        <v>1</v>
      </c>
      <c r="E1739" s="184">
        <v>0</v>
      </c>
      <c r="F1739" s="185">
        <v>3.8</v>
      </c>
      <c r="G1739" s="186">
        <v>1</v>
      </c>
      <c r="H1739" s="13"/>
      <c r="I1739" s="13"/>
      <c r="J1739" s="13"/>
      <c r="K1739" s="13"/>
      <c r="M1739" s="13"/>
    </row>
    <row r="1740" spans="1:13">
      <c r="A1740" s="13"/>
      <c r="B1740" s="181">
        <v>2005</v>
      </c>
      <c r="C1740" s="182">
        <v>10</v>
      </c>
      <c r="D1740" s="183">
        <v>2</v>
      </c>
      <c r="E1740" s="184">
        <v>38.6</v>
      </c>
      <c r="F1740" s="185">
        <v>2.5</v>
      </c>
      <c r="G1740" s="186">
        <v>1</v>
      </c>
      <c r="H1740" s="13"/>
      <c r="I1740" s="13"/>
      <c r="J1740" s="13"/>
      <c r="K1740" s="13"/>
      <c r="M1740" s="13"/>
    </row>
    <row r="1741" spans="1:13">
      <c r="A1741" s="13"/>
      <c r="B1741" s="181">
        <v>2005</v>
      </c>
      <c r="C1741" s="182">
        <v>10</v>
      </c>
      <c r="D1741" s="183">
        <v>3</v>
      </c>
      <c r="E1741" s="184">
        <v>5.5</v>
      </c>
      <c r="F1741" s="185">
        <v>1.1000000000000001</v>
      </c>
      <c r="G1741" s="186">
        <v>1</v>
      </c>
      <c r="H1741" s="13"/>
      <c r="I1741" s="13"/>
      <c r="J1741" s="13"/>
      <c r="K1741" s="13"/>
      <c r="M1741" s="13"/>
    </row>
    <row r="1742" spans="1:13">
      <c r="A1742" s="13"/>
      <c r="B1742" s="181">
        <v>2005</v>
      </c>
      <c r="C1742" s="182">
        <v>10</v>
      </c>
      <c r="D1742" s="183">
        <v>4</v>
      </c>
      <c r="E1742" s="184">
        <v>0.3</v>
      </c>
      <c r="F1742" s="185">
        <v>2.2000000000000002</v>
      </c>
      <c r="G1742" s="186">
        <v>1</v>
      </c>
      <c r="H1742" s="13"/>
      <c r="I1742" s="13"/>
      <c r="J1742" s="13"/>
      <c r="K1742" s="13"/>
      <c r="M1742" s="13"/>
    </row>
    <row r="1743" spans="1:13">
      <c r="A1743" s="13"/>
      <c r="B1743" s="181">
        <v>2005</v>
      </c>
      <c r="C1743" s="182">
        <v>10</v>
      </c>
      <c r="D1743" s="183">
        <v>5</v>
      </c>
      <c r="E1743" s="184">
        <v>0.2</v>
      </c>
      <c r="F1743" s="185">
        <v>2.2999999999999998</v>
      </c>
      <c r="G1743" s="186">
        <v>1</v>
      </c>
      <c r="H1743" s="13"/>
      <c r="I1743" s="13"/>
      <c r="J1743" s="13"/>
      <c r="K1743" s="13"/>
      <c r="M1743" s="13"/>
    </row>
    <row r="1744" spans="1:13">
      <c r="A1744" s="13"/>
      <c r="B1744" s="181">
        <v>2005</v>
      </c>
      <c r="C1744" s="182">
        <v>10</v>
      </c>
      <c r="D1744" s="183">
        <v>6</v>
      </c>
      <c r="E1744" s="184">
        <v>0</v>
      </c>
      <c r="F1744" s="185">
        <v>3.4</v>
      </c>
      <c r="G1744" s="186">
        <v>1</v>
      </c>
      <c r="H1744" s="13"/>
      <c r="I1744" s="13"/>
      <c r="J1744" s="13"/>
      <c r="K1744" s="13"/>
      <c r="M1744" s="13"/>
    </row>
    <row r="1745" spans="1:13">
      <c r="A1745" s="13"/>
      <c r="B1745" s="181">
        <v>2005</v>
      </c>
      <c r="C1745" s="182">
        <v>10</v>
      </c>
      <c r="D1745" s="183">
        <v>7</v>
      </c>
      <c r="E1745" s="184">
        <v>0</v>
      </c>
      <c r="F1745" s="185">
        <v>4.8</v>
      </c>
      <c r="G1745" s="186">
        <v>1</v>
      </c>
      <c r="H1745" s="13"/>
      <c r="I1745" s="13"/>
      <c r="J1745" s="13"/>
      <c r="K1745" s="13"/>
      <c r="M1745" s="13"/>
    </row>
    <row r="1746" spans="1:13">
      <c r="A1746" s="13"/>
      <c r="B1746" s="181">
        <v>2005</v>
      </c>
      <c r="C1746" s="182">
        <v>10</v>
      </c>
      <c r="D1746" s="183">
        <v>8</v>
      </c>
      <c r="E1746" s="184">
        <v>0</v>
      </c>
      <c r="F1746" s="185">
        <v>4.3</v>
      </c>
      <c r="G1746" s="186">
        <v>1</v>
      </c>
      <c r="H1746" s="13"/>
      <c r="I1746" s="13"/>
      <c r="J1746" s="13"/>
      <c r="K1746" s="13"/>
      <c r="M1746" s="13"/>
    </row>
    <row r="1747" spans="1:13">
      <c r="A1747" s="13"/>
      <c r="B1747" s="181">
        <v>2005</v>
      </c>
      <c r="C1747" s="182">
        <v>10</v>
      </c>
      <c r="D1747" s="183">
        <v>9</v>
      </c>
      <c r="E1747" s="184">
        <v>0</v>
      </c>
      <c r="F1747" s="185">
        <v>5.8</v>
      </c>
      <c r="G1747" s="186">
        <v>1</v>
      </c>
      <c r="H1747" s="13"/>
      <c r="I1747" s="13"/>
      <c r="J1747" s="13"/>
      <c r="K1747" s="13"/>
      <c r="M1747" s="13"/>
    </row>
    <row r="1748" spans="1:13">
      <c r="A1748" s="13"/>
      <c r="B1748" s="181">
        <v>2005</v>
      </c>
      <c r="C1748" s="182">
        <v>10</v>
      </c>
      <c r="D1748" s="183">
        <v>10</v>
      </c>
      <c r="E1748" s="184">
        <v>0</v>
      </c>
      <c r="F1748" s="185">
        <v>6.3</v>
      </c>
      <c r="G1748" s="186">
        <v>1</v>
      </c>
      <c r="H1748" s="13"/>
      <c r="I1748" s="13"/>
      <c r="J1748" s="13"/>
      <c r="K1748" s="13"/>
      <c r="M1748" s="13"/>
    </row>
    <row r="1749" spans="1:13">
      <c r="A1749" s="13"/>
      <c r="B1749" s="181">
        <v>2005</v>
      </c>
      <c r="C1749" s="182">
        <v>10</v>
      </c>
      <c r="D1749" s="183">
        <v>11</v>
      </c>
      <c r="E1749" s="184">
        <v>0</v>
      </c>
      <c r="F1749" s="185">
        <v>5.2</v>
      </c>
      <c r="G1749" s="186">
        <v>1</v>
      </c>
      <c r="H1749" s="13"/>
      <c r="I1749" s="13"/>
      <c r="J1749" s="13"/>
      <c r="K1749" s="13"/>
      <c r="M1749" s="13"/>
    </row>
    <row r="1750" spans="1:13">
      <c r="A1750" s="13"/>
      <c r="B1750" s="181">
        <v>2005</v>
      </c>
      <c r="C1750" s="182">
        <v>10</v>
      </c>
      <c r="D1750" s="183">
        <v>12</v>
      </c>
      <c r="E1750" s="184">
        <v>0</v>
      </c>
      <c r="F1750" s="185">
        <v>5.2</v>
      </c>
      <c r="G1750" s="186">
        <v>1</v>
      </c>
      <c r="H1750" s="13"/>
      <c r="I1750" s="13"/>
      <c r="J1750" s="13"/>
      <c r="K1750" s="13"/>
      <c r="M1750" s="13"/>
    </row>
    <row r="1751" spans="1:13">
      <c r="A1751" s="13"/>
      <c r="B1751" s="181">
        <v>2005</v>
      </c>
      <c r="C1751" s="182">
        <v>10</v>
      </c>
      <c r="D1751" s="183">
        <v>13</v>
      </c>
      <c r="E1751" s="184">
        <v>0</v>
      </c>
      <c r="F1751" s="185">
        <v>5</v>
      </c>
      <c r="G1751" s="186">
        <v>1</v>
      </c>
      <c r="H1751" s="13"/>
      <c r="I1751" s="13"/>
      <c r="J1751" s="13"/>
      <c r="K1751" s="13"/>
      <c r="M1751" s="13"/>
    </row>
    <row r="1752" spans="1:13">
      <c r="A1752" s="13"/>
      <c r="B1752" s="181">
        <v>2005</v>
      </c>
      <c r="C1752" s="182">
        <v>10</v>
      </c>
      <c r="D1752" s="183">
        <v>14</v>
      </c>
      <c r="E1752" s="184">
        <v>0</v>
      </c>
      <c r="F1752" s="185">
        <v>3.6</v>
      </c>
      <c r="G1752" s="186">
        <v>1</v>
      </c>
      <c r="H1752" s="13"/>
      <c r="I1752" s="13"/>
      <c r="J1752" s="13"/>
      <c r="K1752" s="13"/>
      <c r="M1752" s="13"/>
    </row>
    <row r="1753" spans="1:13">
      <c r="A1753" s="13"/>
      <c r="B1753" s="181">
        <v>2005</v>
      </c>
      <c r="C1753" s="182">
        <v>10</v>
      </c>
      <c r="D1753" s="183">
        <v>15</v>
      </c>
      <c r="E1753" s="184">
        <v>0</v>
      </c>
      <c r="F1753" s="185">
        <v>3.5</v>
      </c>
      <c r="G1753" s="186">
        <v>1</v>
      </c>
      <c r="H1753" s="13"/>
      <c r="I1753" s="13"/>
      <c r="J1753" s="13"/>
      <c r="K1753" s="13"/>
      <c r="M1753" s="13"/>
    </row>
    <row r="1754" spans="1:13">
      <c r="A1754" s="13"/>
      <c r="B1754" s="181">
        <v>2005</v>
      </c>
      <c r="C1754" s="182">
        <v>10</v>
      </c>
      <c r="D1754" s="183">
        <v>16</v>
      </c>
      <c r="E1754" s="184">
        <v>0</v>
      </c>
      <c r="F1754" s="185">
        <v>2.6</v>
      </c>
      <c r="G1754" s="186">
        <v>1</v>
      </c>
      <c r="H1754" s="13"/>
      <c r="I1754" s="13"/>
      <c r="J1754" s="13"/>
      <c r="K1754" s="13"/>
      <c r="M1754" s="13"/>
    </row>
    <row r="1755" spans="1:13">
      <c r="A1755" s="13"/>
      <c r="B1755" s="181">
        <v>2005</v>
      </c>
      <c r="C1755" s="182">
        <v>10</v>
      </c>
      <c r="D1755" s="183">
        <v>17</v>
      </c>
      <c r="E1755" s="184">
        <v>0.2</v>
      </c>
      <c r="F1755" s="185">
        <v>4.5999999999999996</v>
      </c>
      <c r="G1755" s="186">
        <v>1</v>
      </c>
      <c r="H1755" s="13"/>
      <c r="I1755" s="13"/>
      <c r="J1755" s="13"/>
      <c r="K1755" s="13"/>
      <c r="M1755" s="13"/>
    </row>
    <row r="1756" spans="1:13">
      <c r="A1756" s="13"/>
      <c r="B1756" s="181">
        <v>2005</v>
      </c>
      <c r="C1756" s="182">
        <v>10</v>
      </c>
      <c r="D1756" s="183">
        <v>18</v>
      </c>
      <c r="E1756" s="184">
        <v>0</v>
      </c>
      <c r="F1756" s="185">
        <v>5.6</v>
      </c>
      <c r="G1756" s="186">
        <v>1</v>
      </c>
      <c r="H1756" s="13"/>
      <c r="I1756" s="13"/>
      <c r="J1756" s="13"/>
      <c r="K1756" s="13"/>
      <c r="M1756" s="13"/>
    </row>
    <row r="1757" spans="1:13">
      <c r="A1757" s="13"/>
      <c r="B1757" s="181">
        <v>2005</v>
      </c>
      <c r="C1757" s="182">
        <v>10</v>
      </c>
      <c r="D1757" s="183">
        <v>19</v>
      </c>
      <c r="E1757" s="184">
        <v>0</v>
      </c>
      <c r="F1757" s="185">
        <v>7</v>
      </c>
      <c r="G1757" s="186">
        <v>1</v>
      </c>
      <c r="H1757" s="13"/>
      <c r="I1757" s="13"/>
      <c r="J1757" s="13"/>
      <c r="K1757" s="13"/>
      <c r="M1757" s="13"/>
    </row>
    <row r="1758" spans="1:13">
      <c r="A1758" s="13"/>
      <c r="B1758" s="181">
        <v>2005</v>
      </c>
      <c r="C1758" s="182">
        <v>10</v>
      </c>
      <c r="D1758" s="183">
        <v>20</v>
      </c>
      <c r="E1758" s="184">
        <v>0</v>
      </c>
      <c r="F1758" s="185">
        <v>7.4</v>
      </c>
      <c r="G1758" s="186">
        <v>1</v>
      </c>
      <c r="H1758" s="13"/>
      <c r="I1758" s="13"/>
      <c r="J1758" s="13"/>
      <c r="K1758" s="13"/>
      <c r="M1758" s="13"/>
    </row>
    <row r="1759" spans="1:13">
      <c r="A1759" s="13"/>
      <c r="B1759" s="181">
        <v>2005</v>
      </c>
      <c r="C1759" s="182">
        <v>10</v>
      </c>
      <c r="D1759" s="183">
        <v>21</v>
      </c>
      <c r="E1759" s="184">
        <v>8.3000000000000007</v>
      </c>
      <c r="F1759" s="185">
        <v>3.4</v>
      </c>
      <c r="G1759" s="186">
        <v>1</v>
      </c>
      <c r="H1759" s="13"/>
      <c r="I1759" s="13"/>
      <c r="J1759" s="13"/>
      <c r="K1759" s="13"/>
      <c r="M1759" s="13"/>
    </row>
    <row r="1760" spans="1:13">
      <c r="A1760" s="13"/>
      <c r="B1760" s="181">
        <v>2005</v>
      </c>
      <c r="C1760" s="182">
        <v>10</v>
      </c>
      <c r="D1760" s="183">
        <v>22</v>
      </c>
      <c r="E1760" s="184">
        <v>0</v>
      </c>
      <c r="F1760" s="185">
        <v>3.8</v>
      </c>
      <c r="G1760" s="186">
        <v>1</v>
      </c>
      <c r="H1760" s="13"/>
      <c r="I1760" s="13"/>
      <c r="J1760" s="13"/>
      <c r="K1760" s="13"/>
      <c r="M1760" s="13"/>
    </row>
    <row r="1761" spans="1:13">
      <c r="A1761" s="13"/>
      <c r="B1761" s="181">
        <v>2005</v>
      </c>
      <c r="C1761" s="182">
        <v>10</v>
      </c>
      <c r="D1761" s="183">
        <v>23</v>
      </c>
      <c r="E1761" s="184">
        <v>0</v>
      </c>
      <c r="F1761" s="185">
        <v>3.6</v>
      </c>
      <c r="G1761" s="186">
        <v>1</v>
      </c>
      <c r="H1761" s="13"/>
      <c r="I1761" s="13"/>
      <c r="J1761" s="13"/>
      <c r="K1761" s="13"/>
      <c r="M1761" s="13"/>
    </row>
    <row r="1762" spans="1:13">
      <c r="A1762" s="13"/>
      <c r="B1762" s="181">
        <v>2005</v>
      </c>
      <c r="C1762" s="182">
        <v>10</v>
      </c>
      <c r="D1762" s="183">
        <v>24</v>
      </c>
      <c r="E1762" s="184">
        <v>0</v>
      </c>
      <c r="F1762" s="185">
        <v>2.7</v>
      </c>
      <c r="G1762" s="186">
        <v>1</v>
      </c>
      <c r="H1762" s="13"/>
      <c r="I1762" s="13"/>
      <c r="J1762" s="13"/>
      <c r="K1762" s="13"/>
      <c r="M1762" s="13"/>
    </row>
    <row r="1763" spans="1:13">
      <c r="A1763" s="13"/>
      <c r="B1763" s="181">
        <v>2005</v>
      </c>
      <c r="C1763" s="182">
        <v>10</v>
      </c>
      <c r="D1763" s="183">
        <v>25</v>
      </c>
      <c r="E1763" s="184">
        <v>0</v>
      </c>
      <c r="F1763" s="185">
        <v>2.9</v>
      </c>
      <c r="G1763" s="186">
        <v>1</v>
      </c>
      <c r="H1763" s="13"/>
      <c r="I1763" s="13"/>
      <c r="J1763" s="13"/>
      <c r="K1763" s="13"/>
      <c r="M1763" s="13"/>
    </row>
    <row r="1764" spans="1:13">
      <c r="A1764" s="13"/>
      <c r="B1764" s="181">
        <v>2005</v>
      </c>
      <c r="C1764" s="182">
        <v>10</v>
      </c>
      <c r="D1764" s="183">
        <v>26</v>
      </c>
      <c r="E1764" s="184">
        <v>9</v>
      </c>
      <c r="F1764" s="185">
        <v>3.5</v>
      </c>
      <c r="G1764" s="186">
        <v>1</v>
      </c>
      <c r="H1764" s="13"/>
      <c r="I1764" s="13"/>
      <c r="J1764" s="13"/>
      <c r="K1764" s="13"/>
      <c r="M1764" s="13"/>
    </row>
    <row r="1765" spans="1:13">
      <c r="A1765" s="13"/>
      <c r="B1765" s="181">
        <v>2005</v>
      </c>
      <c r="C1765" s="182">
        <v>10</v>
      </c>
      <c r="D1765" s="183">
        <v>27</v>
      </c>
      <c r="E1765" s="184">
        <v>0</v>
      </c>
      <c r="F1765" s="185">
        <v>4.4000000000000004</v>
      </c>
      <c r="G1765" s="186">
        <v>1</v>
      </c>
      <c r="H1765" s="13"/>
      <c r="I1765" s="13"/>
      <c r="J1765" s="13"/>
      <c r="K1765" s="13"/>
      <c r="M1765" s="13"/>
    </row>
    <row r="1766" spans="1:13">
      <c r="A1766" s="13"/>
      <c r="B1766" s="181">
        <v>2005</v>
      </c>
      <c r="C1766" s="182">
        <v>10</v>
      </c>
      <c r="D1766" s="183">
        <v>28</v>
      </c>
      <c r="E1766" s="184">
        <v>0</v>
      </c>
      <c r="F1766" s="185">
        <v>3.4</v>
      </c>
      <c r="G1766" s="186">
        <v>1</v>
      </c>
      <c r="H1766" s="13"/>
      <c r="I1766" s="13"/>
      <c r="J1766" s="13"/>
      <c r="K1766" s="13"/>
      <c r="M1766" s="13"/>
    </row>
    <row r="1767" spans="1:13">
      <c r="A1767" s="13"/>
      <c r="B1767" s="181">
        <v>2005</v>
      </c>
      <c r="C1767" s="182">
        <v>10</v>
      </c>
      <c r="D1767" s="183">
        <v>29</v>
      </c>
      <c r="E1767" s="184">
        <v>0.2</v>
      </c>
      <c r="F1767" s="185">
        <v>2.7</v>
      </c>
      <c r="G1767" s="186">
        <v>1</v>
      </c>
      <c r="H1767" s="13"/>
      <c r="I1767" s="13"/>
      <c r="J1767" s="13"/>
      <c r="K1767" s="13"/>
      <c r="M1767" s="13"/>
    </row>
    <row r="1768" spans="1:13">
      <c r="A1768" s="13"/>
      <c r="B1768" s="181">
        <v>2005</v>
      </c>
      <c r="C1768" s="182">
        <v>10</v>
      </c>
      <c r="D1768" s="183">
        <v>30</v>
      </c>
      <c r="E1768" s="184">
        <v>0.9</v>
      </c>
      <c r="F1768" s="185">
        <v>2.8</v>
      </c>
      <c r="G1768" s="186">
        <v>1</v>
      </c>
      <c r="H1768" s="13"/>
      <c r="I1768" s="13"/>
      <c r="J1768" s="13"/>
      <c r="K1768" s="13"/>
      <c r="M1768" s="13"/>
    </row>
    <row r="1769" spans="1:13">
      <c r="A1769" s="13"/>
      <c r="B1769" s="181">
        <v>2005</v>
      </c>
      <c r="C1769" s="182">
        <v>10</v>
      </c>
      <c r="D1769" s="183">
        <v>31</v>
      </c>
      <c r="E1769" s="184">
        <v>0</v>
      </c>
      <c r="F1769" s="185">
        <v>4</v>
      </c>
      <c r="G1769" s="186">
        <v>1</v>
      </c>
      <c r="H1769" s="13"/>
      <c r="I1769" s="13"/>
      <c r="J1769" s="13"/>
      <c r="K1769" s="13"/>
      <c r="M1769" s="13"/>
    </row>
    <row r="1770" spans="1:13">
      <c r="A1770" s="13"/>
      <c r="B1770" s="181">
        <v>2005</v>
      </c>
      <c r="C1770" s="182">
        <v>11</v>
      </c>
      <c r="D1770" s="183">
        <v>1</v>
      </c>
      <c r="E1770" s="184">
        <v>0</v>
      </c>
      <c r="F1770" s="185">
        <v>3.9</v>
      </c>
      <c r="G1770" s="186">
        <v>1</v>
      </c>
      <c r="H1770" s="13"/>
      <c r="I1770" s="13"/>
      <c r="J1770" s="13"/>
      <c r="K1770" s="13"/>
      <c r="M1770" s="13"/>
    </row>
    <row r="1771" spans="1:13">
      <c r="A1771" s="13"/>
      <c r="B1771" s="181">
        <v>2005</v>
      </c>
      <c r="C1771" s="182">
        <v>11</v>
      </c>
      <c r="D1771" s="183">
        <v>2</v>
      </c>
      <c r="E1771" s="184">
        <v>0</v>
      </c>
      <c r="F1771" s="185">
        <v>7.9</v>
      </c>
      <c r="G1771" s="186">
        <v>1</v>
      </c>
      <c r="H1771" s="13"/>
      <c r="I1771" s="13"/>
      <c r="J1771" s="13"/>
      <c r="K1771" s="13"/>
      <c r="M1771" s="13"/>
    </row>
    <row r="1772" spans="1:13">
      <c r="A1772" s="13"/>
      <c r="B1772" s="181">
        <v>2005</v>
      </c>
      <c r="C1772" s="182">
        <v>11</v>
      </c>
      <c r="D1772" s="183">
        <v>3</v>
      </c>
      <c r="E1772" s="184">
        <v>12.5</v>
      </c>
      <c r="F1772" s="185">
        <v>5.0999999999999996</v>
      </c>
      <c r="G1772" s="186">
        <v>1</v>
      </c>
      <c r="H1772" s="13"/>
      <c r="I1772" s="13"/>
      <c r="J1772" s="13"/>
      <c r="K1772" s="13"/>
      <c r="M1772" s="13"/>
    </row>
    <row r="1773" spans="1:13">
      <c r="A1773" s="13"/>
      <c r="B1773" s="181">
        <v>2005</v>
      </c>
      <c r="C1773" s="182">
        <v>11</v>
      </c>
      <c r="D1773" s="183">
        <v>4</v>
      </c>
      <c r="E1773" s="184">
        <v>0</v>
      </c>
      <c r="F1773" s="185">
        <v>3.4</v>
      </c>
      <c r="G1773" s="186">
        <v>1</v>
      </c>
      <c r="H1773" s="13"/>
      <c r="I1773" s="13"/>
      <c r="J1773" s="13"/>
      <c r="K1773" s="13"/>
      <c r="M1773" s="13"/>
    </row>
    <row r="1774" spans="1:13">
      <c r="A1774" s="13"/>
      <c r="B1774" s="181">
        <v>2005</v>
      </c>
      <c r="C1774" s="182">
        <v>11</v>
      </c>
      <c r="D1774" s="183">
        <v>5</v>
      </c>
      <c r="E1774" s="184">
        <v>0</v>
      </c>
      <c r="F1774" s="185">
        <v>4.0999999999999996</v>
      </c>
      <c r="G1774" s="186">
        <v>1</v>
      </c>
      <c r="H1774" s="13"/>
      <c r="I1774" s="13"/>
      <c r="J1774" s="13"/>
      <c r="K1774" s="13"/>
      <c r="M1774" s="13"/>
    </row>
    <row r="1775" spans="1:13">
      <c r="A1775" s="13"/>
      <c r="B1775" s="181">
        <v>2005</v>
      </c>
      <c r="C1775" s="182">
        <v>11</v>
      </c>
      <c r="D1775" s="183">
        <v>6</v>
      </c>
      <c r="E1775" s="184">
        <v>0</v>
      </c>
      <c r="F1775" s="185">
        <v>3.3</v>
      </c>
      <c r="G1775" s="186">
        <v>1</v>
      </c>
      <c r="H1775" s="13"/>
      <c r="I1775" s="13"/>
      <c r="J1775" s="13"/>
      <c r="K1775" s="13"/>
      <c r="M1775" s="13"/>
    </row>
    <row r="1776" spans="1:13">
      <c r="A1776" s="13"/>
      <c r="B1776" s="181">
        <v>2005</v>
      </c>
      <c r="C1776" s="182">
        <v>11</v>
      </c>
      <c r="D1776" s="183">
        <v>7</v>
      </c>
      <c r="E1776" s="184">
        <v>0</v>
      </c>
      <c r="F1776" s="185">
        <v>4.3</v>
      </c>
      <c r="G1776" s="186">
        <v>1</v>
      </c>
      <c r="H1776" s="13"/>
      <c r="I1776" s="13"/>
      <c r="J1776" s="13"/>
      <c r="K1776" s="13"/>
      <c r="M1776" s="13"/>
    </row>
    <row r="1777" spans="1:13">
      <c r="A1777" s="13"/>
      <c r="B1777" s="181">
        <v>2005</v>
      </c>
      <c r="C1777" s="182">
        <v>11</v>
      </c>
      <c r="D1777" s="183">
        <v>8</v>
      </c>
      <c r="E1777" s="184">
        <v>0</v>
      </c>
      <c r="F1777" s="185">
        <v>4.7</v>
      </c>
      <c r="G1777" s="186">
        <v>1</v>
      </c>
      <c r="H1777" s="13"/>
      <c r="I1777" s="13"/>
      <c r="J1777" s="13"/>
      <c r="K1777" s="13"/>
      <c r="M1777" s="13"/>
    </row>
    <row r="1778" spans="1:13">
      <c r="A1778" s="13"/>
      <c r="B1778" s="181">
        <v>2005</v>
      </c>
      <c r="C1778" s="182">
        <v>11</v>
      </c>
      <c r="D1778" s="183">
        <v>9</v>
      </c>
      <c r="E1778" s="184">
        <v>0</v>
      </c>
      <c r="F1778" s="185">
        <v>6.9</v>
      </c>
      <c r="G1778" s="186">
        <v>1</v>
      </c>
      <c r="H1778" s="13"/>
      <c r="I1778" s="13"/>
      <c r="J1778" s="13"/>
      <c r="K1778" s="13"/>
      <c r="M1778" s="13"/>
    </row>
    <row r="1779" spans="1:13">
      <c r="A1779" s="13"/>
      <c r="B1779" s="181">
        <v>2005</v>
      </c>
      <c r="C1779" s="182">
        <v>11</v>
      </c>
      <c r="D1779" s="183">
        <v>10</v>
      </c>
      <c r="E1779" s="184">
        <v>0</v>
      </c>
      <c r="F1779" s="185">
        <v>6</v>
      </c>
      <c r="G1779" s="186">
        <v>1</v>
      </c>
      <c r="H1779" s="13"/>
      <c r="I1779" s="13"/>
      <c r="J1779" s="13"/>
      <c r="K1779" s="13"/>
      <c r="M1779" s="13"/>
    </row>
    <row r="1780" spans="1:13">
      <c r="A1780" s="13"/>
      <c r="B1780" s="181">
        <v>2005</v>
      </c>
      <c r="C1780" s="182">
        <v>11</v>
      </c>
      <c r="D1780" s="183">
        <v>11</v>
      </c>
      <c r="E1780" s="184">
        <v>2.7</v>
      </c>
      <c r="F1780" s="185">
        <v>6.5</v>
      </c>
      <c r="G1780" s="186">
        <v>1</v>
      </c>
      <c r="H1780" s="13"/>
      <c r="I1780" s="13"/>
      <c r="J1780" s="13"/>
      <c r="K1780" s="13"/>
      <c r="M1780" s="13"/>
    </row>
    <row r="1781" spans="1:13">
      <c r="A1781" s="13"/>
      <c r="B1781" s="181">
        <v>2005</v>
      </c>
      <c r="C1781" s="182">
        <v>11</v>
      </c>
      <c r="D1781" s="183">
        <v>12</v>
      </c>
      <c r="E1781" s="184">
        <v>11.6</v>
      </c>
      <c r="F1781" s="185">
        <v>3.9</v>
      </c>
      <c r="G1781" s="186">
        <v>1</v>
      </c>
      <c r="H1781" s="13"/>
      <c r="I1781" s="13"/>
      <c r="J1781" s="13"/>
      <c r="K1781" s="13"/>
      <c r="M1781" s="13"/>
    </row>
    <row r="1782" spans="1:13">
      <c r="A1782" s="13"/>
      <c r="B1782" s="181">
        <v>2005</v>
      </c>
      <c r="C1782" s="182">
        <v>11</v>
      </c>
      <c r="D1782" s="183">
        <v>13</v>
      </c>
      <c r="E1782" s="184">
        <v>0</v>
      </c>
      <c r="F1782" s="185">
        <v>3.7</v>
      </c>
      <c r="G1782" s="186">
        <v>1</v>
      </c>
      <c r="H1782" s="13"/>
      <c r="I1782" s="13"/>
      <c r="J1782" s="13"/>
      <c r="K1782" s="13"/>
      <c r="M1782" s="13"/>
    </row>
    <row r="1783" spans="1:13">
      <c r="A1783" s="13"/>
      <c r="B1783" s="181">
        <v>2005</v>
      </c>
      <c r="C1783" s="182">
        <v>11</v>
      </c>
      <c r="D1783" s="183">
        <v>14</v>
      </c>
      <c r="E1783" s="184">
        <v>35.700000000000003</v>
      </c>
      <c r="F1783" s="185">
        <v>3</v>
      </c>
      <c r="G1783" s="186">
        <v>1</v>
      </c>
      <c r="H1783" s="13"/>
      <c r="I1783" s="13"/>
      <c r="J1783" s="13"/>
      <c r="K1783" s="13"/>
      <c r="M1783" s="13"/>
    </row>
    <row r="1784" spans="1:13">
      <c r="A1784" s="13"/>
      <c r="B1784" s="181">
        <v>2005</v>
      </c>
      <c r="C1784" s="182">
        <v>11</v>
      </c>
      <c r="D1784" s="183">
        <v>15</v>
      </c>
      <c r="E1784" s="184">
        <v>0</v>
      </c>
      <c r="F1784" s="185">
        <v>5</v>
      </c>
      <c r="G1784" s="186">
        <v>1</v>
      </c>
      <c r="H1784" s="13"/>
      <c r="I1784" s="13"/>
      <c r="J1784" s="13"/>
      <c r="K1784" s="13"/>
      <c r="M1784" s="13"/>
    </row>
    <row r="1785" spans="1:13">
      <c r="A1785" s="13"/>
      <c r="B1785" s="181">
        <v>2005</v>
      </c>
      <c r="C1785" s="182">
        <v>11</v>
      </c>
      <c r="D1785" s="183">
        <v>16</v>
      </c>
      <c r="E1785" s="184">
        <v>0</v>
      </c>
      <c r="F1785" s="185">
        <v>5.2</v>
      </c>
      <c r="G1785" s="186">
        <v>1</v>
      </c>
      <c r="H1785" s="13"/>
      <c r="I1785" s="13"/>
      <c r="J1785" s="13"/>
      <c r="K1785" s="13"/>
      <c r="M1785" s="13"/>
    </row>
    <row r="1786" spans="1:13">
      <c r="A1786" s="13"/>
      <c r="B1786" s="181">
        <v>2005</v>
      </c>
      <c r="C1786" s="182">
        <v>11</v>
      </c>
      <c r="D1786" s="183">
        <v>17</v>
      </c>
      <c r="E1786" s="184">
        <v>0.6</v>
      </c>
      <c r="F1786" s="185">
        <v>4.9000000000000004</v>
      </c>
      <c r="G1786" s="186">
        <v>1</v>
      </c>
      <c r="H1786" s="13"/>
      <c r="I1786" s="13"/>
      <c r="J1786" s="13"/>
      <c r="K1786" s="13"/>
      <c r="M1786" s="13"/>
    </row>
    <row r="1787" spans="1:13">
      <c r="A1787" s="13"/>
      <c r="B1787" s="181">
        <v>2005</v>
      </c>
      <c r="C1787" s="182">
        <v>11</v>
      </c>
      <c r="D1787" s="183">
        <v>18</v>
      </c>
      <c r="E1787" s="184">
        <v>0</v>
      </c>
      <c r="F1787" s="185">
        <v>6.3</v>
      </c>
      <c r="G1787" s="186">
        <v>1</v>
      </c>
      <c r="H1787" s="13"/>
      <c r="I1787" s="13"/>
      <c r="J1787" s="13"/>
      <c r="K1787" s="13"/>
      <c r="M1787" s="13"/>
    </row>
    <row r="1788" spans="1:13">
      <c r="A1788" s="13"/>
      <c r="B1788" s="181">
        <v>2005</v>
      </c>
      <c r="C1788" s="182">
        <v>11</v>
      </c>
      <c r="D1788" s="183">
        <v>19</v>
      </c>
      <c r="E1788" s="184">
        <v>0</v>
      </c>
      <c r="F1788" s="185">
        <v>5.9</v>
      </c>
      <c r="G1788" s="186">
        <v>1</v>
      </c>
      <c r="H1788" s="13"/>
      <c r="I1788" s="13"/>
      <c r="J1788" s="13"/>
      <c r="K1788" s="13"/>
      <c r="M1788" s="13"/>
    </row>
    <row r="1789" spans="1:13">
      <c r="A1789" s="13"/>
      <c r="B1789" s="181">
        <v>2005</v>
      </c>
      <c r="C1789" s="182">
        <v>11</v>
      </c>
      <c r="D1789" s="183">
        <v>20</v>
      </c>
      <c r="E1789" s="184">
        <v>0.3</v>
      </c>
      <c r="F1789" s="185">
        <v>6.7</v>
      </c>
      <c r="G1789" s="186">
        <v>1</v>
      </c>
      <c r="H1789" s="13"/>
      <c r="I1789" s="13"/>
      <c r="J1789" s="13"/>
      <c r="K1789" s="13"/>
      <c r="M1789" s="13"/>
    </row>
    <row r="1790" spans="1:13">
      <c r="A1790" s="13"/>
      <c r="B1790" s="181">
        <v>2005</v>
      </c>
      <c r="C1790" s="182">
        <v>11</v>
      </c>
      <c r="D1790" s="183">
        <v>21</v>
      </c>
      <c r="E1790" s="184">
        <v>0</v>
      </c>
      <c r="F1790" s="185">
        <v>7.2</v>
      </c>
      <c r="G1790" s="186">
        <v>1</v>
      </c>
      <c r="H1790" s="13"/>
      <c r="I1790" s="13"/>
      <c r="J1790" s="13"/>
      <c r="K1790" s="13"/>
      <c r="M1790" s="13"/>
    </row>
    <row r="1791" spans="1:13">
      <c r="A1791" s="13"/>
      <c r="B1791" s="181">
        <v>2005</v>
      </c>
      <c r="C1791" s="182">
        <v>11</v>
      </c>
      <c r="D1791" s="183">
        <v>22</v>
      </c>
      <c r="E1791" s="184">
        <v>36.6</v>
      </c>
      <c r="F1791" s="185">
        <v>7.3</v>
      </c>
      <c r="G1791" s="186">
        <v>1</v>
      </c>
      <c r="H1791" s="13"/>
      <c r="I1791" s="13"/>
      <c r="J1791" s="13"/>
      <c r="K1791" s="13"/>
      <c r="M1791" s="13"/>
    </row>
    <row r="1792" spans="1:13">
      <c r="A1792" s="13"/>
      <c r="B1792" s="181">
        <v>2005</v>
      </c>
      <c r="C1792" s="182">
        <v>11</v>
      </c>
      <c r="D1792" s="183">
        <v>23</v>
      </c>
      <c r="E1792" s="184">
        <v>0</v>
      </c>
      <c r="F1792" s="185">
        <v>4.2</v>
      </c>
      <c r="G1792" s="186">
        <v>1</v>
      </c>
      <c r="H1792" s="13"/>
      <c r="I1792" s="13"/>
      <c r="J1792" s="13"/>
      <c r="K1792" s="13"/>
      <c r="M1792" s="13"/>
    </row>
    <row r="1793" spans="1:13">
      <c r="A1793" s="13"/>
      <c r="B1793" s="181">
        <v>2005</v>
      </c>
      <c r="C1793" s="182">
        <v>11</v>
      </c>
      <c r="D1793" s="183">
        <v>24</v>
      </c>
      <c r="E1793" s="184">
        <v>0</v>
      </c>
      <c r="F1793" s="185">
        <v>6.5</v>
      </c>
      <c r="G1793" s="186">
        <v>1</v>
      </c>
      <c r="H1793" s="13"/>
      <c r="I1793" s="13"/>
      <c r="J1793" s="13"/>
      <c r="K1793" s="13"/>
      <c r="M1793" s="13"/>
    </row>
    <row r="1794" spans="1:13">
      <c r="A1794" s="13"/>
      <c r="B1794" s="181">
        <v>2005</v>
      </c>
      <c r="C1794" s="182">
        <v>11</v>
      </c>
      <c r="D1794" s="183">
        <v>25</v>
      </c>
      <c r="E1794" s="184">
        <v>0</v>
      </c>
      <c r="F1794" s="185">
        <v>7.8</v>
      </c>
      <c r="G1794" s="186">
        <v>1</v>
      </c>
      <c r="H1794" s="13"/>
      <c r="I1794" s="13"/>
      <c r="J1794" s="13"/>
      <c r="K1794" s="13"/>
      <c r="M1794" s="13"/>
    </row>
    <row r="1795" spans="1:13">
      <c r="A1795" s="13"/>
      <c r="B1795" s="181">
        <v>2005</v>
      </c>
      <c r="C1795" s="182">
        <v>11</v>
      </c>
      <c r="D1795" s="183">
        <v>26</v>
      </c>
      <c r="E1795" s="184">
        <v>0</v>
      </c>
      <c r="F1795" s="185">
        <v>6.5</v>
      </c>
      <c r="G1795" s="186">
        <v>1</v>
      </c>
      <c r="H1795" s="13"/>
      <c r="I1795" s="13"/>
      <c r="J1795" s="13"/>
      <c r="K1795" s="13"/>
      <c r="M1795" s="13"/>
    </row>
    <row r="1796" spans="1:13">
      <c r="A1796" s="13"/>
      <c r="B1796" s="181">
        <v>2005</v>
      </c>
      <c r="C1796" s="182">
        <v>11</v>
      </c>
      <c r="D1796" s="183">
        <v>27</v>
      </c>
      <c r="E1796" s="184">
        <v>9</v>
      </c>
      <c r="F1796" s="185">
        <v>4.4000000000000004</v>
      </c>
      <c r="G1796" s="186">
        <v>1</v>
      </c>
      <c r="H1796" s="13"/>
      <c r="I1796" s="13"/>
      <c r="J1796" s="13"/>
      <c r="K1796" s="13"/>
      <c r="M1796" s="13"/>
    </row>
    <row r="1797" spans="1:13">
      <c r="A1797" s="13"/>
      <c r="B1797" s="181">
        <v>2005</v>
      </c>
      <c r="C1797" s="182">
        <v>11</v>
      </c>
      <c r="D1797" s="183">
        <v>28</v>
      </c>
      <c r="E1797" s="184">
        <v>0</v>
      </c>
      <c r="F1797" s="185">
        <v>4.5999999999999996</v>
      </c>
      <c r="G1797" s="186">
        <v>1</v>
      </c>
      <c r="H1797" s="13"/>
      <c r="I1797" s="13"/>
      <c r="J1797" s="13"/>
      <c r="K1797" s="13"/>
      <c r="M1797" s="13"/>
    </row>
    <row r="1798" spans="1:13">
      <c r="A1798" s="13"/>
      <c r="B1798" s="181">
        <v>2005</v>
      </c>
      <c r="C1798" s="182">
        <v>11</v>
      </c>
      <c r="D1798" s="183">
        <v>29</v>
      </c>
      <c r="E1798" s="184">
        <v>0</v>
      </c>
      <c r="F1798" s="185">
        <v>4.4000000000000004</v>
      </c>
      <c r="G1798" s="186">
        <v>1</v>
      </c>
      <c r="H1798" s="13"/>
      <c r="I1798" s="13"/>
      <c r="J1798" s="13"/>
      <c r="K1798" s="13"/>
      <c r="M1798" s="13"/>
    </row>
    <row r="1799" spans="1:13">
      <c r="A1799" s="13"/>
      <c r="B1799" s="181">
        <v>2005</v>
      </c>
      <c r="C1799" s="182">
        <v>11</v>
      </c>
      <c r="D1799" s="183">
        <v>30</v>
      </c>
      <c r="E1799" s="184">
        <v>0</v>
      </c>
      <c r="F1799" s="185">
        <v>4.8</v>
      </c>
      <c r="G1799" s="186">
        <v>1</v>
      </c>
      <c r="H1799" s="13"/>
      <c r="I1799" s="13"/>
      <c r="J1799" s="13"/>
      <c r="K1799" s="13"/>
      <c r="M1799" s="13"/>
    </row>
    <row r="1800" spans="1:13">
      <c r="A1800" s="13"/>
      <c r="B1800" s="181">
        <v>2005</v>
      </c>
      <c r="C1800" s="182">
        <v>12</v>
      </c>
      <c r="D1800" s="183">
        <v>1</v>
      </c>
      <c r="E1800" s="184">
        <v>0</v>
      </c>
      <c r="F1800" s="185">
        <v>4.5</v>
      </c>
      <c r="G1800" s="186">
        <v>1</v>
      </c>
      <c r="H1800" s="13"/>
      <c r="I1800" s="13"/>
      <c r="J1800" s="13"/>
      <c r="K1800" s="13"/>
      <c r="M1800" s="13"/>
    </row>
    <row r="1801" spans="1:13">
      <c r="A1801" s="13"/>
      <c r="B1801" s="181">
        <v>2005</v>
      </c>
      <c r="C1801" s="182">
        <v>12</v>
      </c>
      <c r="D1801" s="183">
        <v>2</v>
      </c>
      <c r="E1801" s="184">
        <v>3</v>
      </c>
      <c r="F1801" s="185">
        <v>6.5</v>
      </c>
      <c r="G1801" s="186">
        <v>1</v>
      </c>
      <c r="H1801" s="13"/>
      <c r="I1801" s="13"/>
      <c r="J1801" s="13"/>
      <c r="K1801" s="13"/>
      <c r="M1801" s="13"/>
    </row>
    <row r="1802" spans="1:13">
      <c r="A1802" s="13"/>
      <c r="B1802" s="181">
        <v>2005</v>
      </c>
      <c r="C1802" s="182">
        <v>12</v>
      </c>
      <c r="D1802" s="183">
        <v>3</v>
      </c>
      <c r="E1802" s="184">
        <v>11.7</v>
      </c>
      <c r="F1802" s="185">
        <v>3.6</v>
      </c>
      <c r="G1802" s="186">
        <v>1</v>
      </c>
      <c r="H1802" s="13"/>
      <c r="I1802" s="13"/>
      <c r="J1802" s="13"/>
      <c r="K1802" s="13"/>
      <c r="M1802" s="13"/>
    </row>
    <row r="1803" spans="1:13">
      <c r="A1803" s="13"/>
      <c r="B1803" s="181">
        <v>2005</v>
      </c>
      <c r="C1803" s="182">
        <v>12</v>
      </c>
      <c r="D1803" s="183">
        <v>4</v>
      </c>
      <c r="E1803" s="184">
        <v>0</v>
      </c>
      <c r="F1803" s="185">
        <v>5.2</v>
      </c>
      <c r="G1803" s="186">
        <v>1</v>
      </c>
      <c r="H1803" s="13"/>
      <c r="I1803" s="13"/>
      <c r="J1803" s="13"/>
      <c r="K1803" s="13"/>
      <c r="M1803" s="13"/>
    </row>
    <row r="1804" spans="1:13">
      <c r="A1804" s="13"/>
      <c r="B1804" s="181">
        <v>2005</v>
      </c>
      <c r="C1804" s="182">
        <v>12</v>
      </c>
      <c r="D1804" s="183">
        <v>5</v>
      </c>
      <c r="E1804" s="184">
        <v>2.1</v>
      </c>
      <c r="F1804" s="185">
        <v>5.2</v>
      </c>
      <c r="G1804" s="186">
        <v>1</v>
      </c>
      <c r="H1804" s="13"/>
      <c r="I1804" s="13"/>
      <c r="J1804" s="13"/>
      <c r="K1804" s="13"/>
      <c r="M1804" s="13"/>
    </row>
    <row r="1805" spans="1:13">
      <c r="A1805" s="13"/>
      <c r="B1805" s="181">
        <v>2005</v>
      </c>
      <c r="C1805" s="182">
        <v>12</v>
      </c>
      <c r="D1805" s="183">
        <v>6</v>
      </c>
      <c r="E1805" s="184">
        <v>3.4</v>
      </c>
      <c r="F1805" s="185">
        <v>3.2</v>
      </c>
      <c r="G1805" s="186">
        <v>1</v>
      </c>
      <c r="H1805" s="13"/>
      <c r="I1805" s="13"/>
      <c r="J1805" s="13"/>
      <c r="K1805" s="13"/>
      <c r="M1805" s="13"/>
    </row>
    <row r="1806" spans="1:13">
      <c r="A1806" s="13"/>
      <c r="B1806" s="181">
        <v>2005</v>
      </c>
      <c r="C1806" s="182">
        <v>12</v>
      </c>
      <c r="D1806" s="183">
        <v>7</v>
      </c>
      <c r="E1806" s="184">
        <v>0</v>
      </c>
      <c r="F1806" s="185">
        <v>4.0999999999999996</v>
      </c>
      <c r="G1806" s="186">
        <v>1</v>
      </c>
      <c r="H1806" s="13"/>
      <c r="I1806" s="13"/>
      <c r="J1806" s="13"/>
      <c r="K1806" s="13"/>
      <c r="M1806" s="13"/>
    </row>
    <row r="1807" spans="1:13">
      <c r="A1807" s="13"/>
      <c r="B1807" s="181">
        <v>2005</v>
      </c>
      <c r="C1807" s="182">
        <v>12</v>
      </c>
      <c r="D1807" s="183">
        <v>8</v>
      </c>
      <c r="E1807" s="184">
        <v>0</v>
      </c>
      <c r="F1807" s="185">
        <v>6.6</v>
      </c>
      <c r="G1807" s="186">
        <v>1</v>
      </c>
      <c r="H1807" s="13"/>
      <c r="I1807" s="13"/>
      <c r="J1807" s="13"/>
      <c r="K1807" s="13"/>
      <c r="M1807" s="13"/>
    </row>
    <row r="1808" spans="1:13">
      <c r="A1808" s="13"/>
      <c r="B1808" s="181">
        <v>2005</v>
      </c>
      <c r="C1808" s="182">
        <v>12</v>
      </c>
      <c r="D1808" s="183">
        <v>9</v>
      </c>
      <c r="E1808" s="184">
        <v>0</v>
      </c>
      <c r="F1808" s="185">
        <v>5.5</v>
      </c>
      <c r="G1808" s="186">
        <v>1</v>
      </c>
      <c r="H1808" s="13"/>
      <c r="I1808" s="13"/>
      <c r="J1808" s="13"/>
      <c r="K1808" s="13"/>
      <c r="M1808" s="13"/>
    </row>
    <row r="1809" spans="1:13">
      <c r="A1809" s="13"/>
      <c r="B1809" s="181">
        <v>2005</v>
      </c>
      <c r="C1809" s="182">
        <v>12</v>
      </c>
      <c r="D1809" s="183">
        <v>10</v>
      </c>
      <c r="E1809" s="184">
        <v>0</v>
      </c>
      <c r="F1809" s="185">
        <v>4.9000000000000004</v>
      </c>
      <c r="G1809" s="186">
        <v>1</v>
      </c>
      <c r="H1809" s="13"/>
      <c r="I1809" s="13"/>
      <c r="J1809" s="13"/>
      <c r="K1809" s="13"/>
      <c r="M1809" s="13"/>
    </row>
    <row r="1810" spans="1:13">
      <c r="A1810" s="13"/>
      <c r="B1810" s="181">
        <v>2005</v>
      </c>
      <c r="C1810" s="182">
        <v>12</v>
      </c>
      <c r="D1810" s="183">
        <v>11</v>
      </c>
      <c r="E1810" s="184">
        <v>0</v>
      </c>
      <c r="F1810" s="185">
        <v>6.9</v>
      </c>
      <c r="G1810" s="186">
        <v>1</v>
      </c>
      <c r="H1810" s="13"/>
      <c r="I1810" s="13"/>
      <c r="J1810" s="13"/>
      <c r="K1810" s="13"/>
      <c r="M1810" s="13"/>
    </row>
    <row r="1811" spans="1:13">
      <c r="A1811" s="13"/>
      <c r="B1811" s="181">
        <v>2005</v>
      </c>
      <c r="C1811" s="182">
        <v>12</v>
      </c>
      <c r="D1811" s="183">
        <v>12</v>
      </c>
      <c r="E1811" s="184">
        <v>0</v>
      </c>
      <c r="F1811" s="185">
        <v>7.5</v>
      </c>
      <c r="G1811" s="186">
        <v>1</v>
      </c>
      <c r="H1811" s="13"/>
      <c r="I1811" s="13"/>
      <c r="J1811" s="13"/>
      <c r="K1811" s="13"/>
      <c r="M1811" s="13"/>
    </row>
    <row r="1812" spans="1:13">
      <c r="A1812" s="13"/>
      <c r="B1812" s="181">
        <v>2005</v>
      </c>
      <c r="C1812" s="182">
        <v>12</v>
      </c>
      <c r="D1812" s="183">
        <v>13</v>
      </c>
      <c r="E1812" s="184">
        <v>0</v>
      </c>
      <c r="F1812" s="185">
        <v>6.7</v>
      </c>
      <c r="G1812" s="186">
        <v>1</v>
      </c>
      <c r="H1812" s="13"/>
      <c r="I1812" s="13"/>
      <c r="J1812" s="13"/>
      <c r="K1812" s="13"/>
      <c r="M1812" s="13"/>
    </row>
    <row r="1813" spans="1:13">
      <c r="A1813" s="13"/>
      <c r="B1813" s="181">
        <v>2005</v>
      </c>
      <c r="C1813" s="182">
        <v>12</v>
      </c>
      <c r="D1813" s="183">
        <v>14</v>
      </c>
      <c r="E1813" s="184">
        <v>2.2999999999999998</v>
      </c>
      <c r="F1813" s="185">
        <v>4.9000000000000004</v>
      </c>
      <c r="G1813" s="186">
        <v>1</v>
      </c>
      <c r="H1813" s="13"/>
      <c r="I1813" s="13"/>
      <c r="J1813" s="13"/>
      <c r="K1813" s="13"/>
      <c r="M1813" s="13"/>
    </row>
    <row r="1814" spans="1:13">
      <c r="A1814" s="13"/>
      <c r="B1814" s="181">
        <v>2005</v>
      </c>
      <c r="C1814" s="182">
        <v>12</v>
      </c>
      <c r="D1814" s="183">
        <v>15</v>
      </c>
      <c r="E1814" s="184">
        <v>9.1999999999999993</v>
      </c>
      <c r="F1814" s="185">
        <v>3.1</v>
      </c>
      <c r="G1814" s="186">
        <v>1</v>
      </c>
      <c r="H1814" s="13"/>
      <c r="I1814" s="13"/>
      <c r="J1814" s="13"/>
      <c r="K1814" s="13"/>
      <c r="M1814" s="13"/>
    </row>
    <row r="1815" spans="1:13">
      <c r="A1815" s="13"/>
      <c r="B1815" s="181">
        <v>2005</v>
      </c>
      <c r="C1815" s="182">
        <v>12</v>
      </c>
      <c r="D1815" s="183">
        <v>16</v>
      </c>
      <c r="E1815" s="184">
        <v>0</v>
      </c>
      <c r="F1815" s="185">
        <v>3.4</v>
      </c>
      <c r="G1815" s="186">
        <v>1</v>
      </c>
      <c r="H1815" s="13"/>
      <c r="I1815" s="13"/>
      <c r="J1815" s="13"/>
      <c r="K1815" s="13"/>
      <c r="M1815" s="13"/>
    </row>
    <row r="1816" spans="1:13">
      <c r="A1816" s="13"/>
      <c r="B1816" s="181">
        <v>2005</v>
      </c>
      <c r="C1816" s="182">
        <v>12</v>
      </c>
      <c r="D1816" s="183">
        <v>17</v>
      </c>
      <c r="E1816" s="184">
        <v>12</v>
      </c>
      <c r="F1816" s="185">
        <v>4.5999999999999996</v>
      </c>
      <c r="G1816" s="186">
        <v>1</v>
      </c>
      <c r="H1816" s="13"/>
      <c r="I1816" s="13"/>
      <c r="J1816" s="13"/>
      <c r="K1816" s="13"/>
      <c r="M1816" s="13"/>
    </row>
    <row r="1817" spans="1:13">
      <c r="A1817" s="13"/>
      <c r="B1817" s="181">
        <v>2005</v>
      </c>
      <c r="C1817" s="182">
        <v>12</v>
      </c>
      <c r="D1817" s="183">
        <v>18</v>
      </c>
      <c r="E1817" s="184">
        <v>0</v>
      </c>
      <c r="F1817" s="185">
        <v>5.7</v>
      </c>
      <c r="G1817" s="186">
        <v>1</v>
      </c>
      <c r="H1817" s="13"/>
      <c r="I1817" s="13"/>
      <c r="J1817" s="13"/>
      <c r="K1817" s="13"/>
      <c r="M1817" s="13"/>
    </row>
    <row r="1818" spans="1:13">
      <c r="A1818" s="13"/>
      <c r="B1818" s="181">
        <v>2005</v>
      </c>
      <c r="C1818" s="182">
        <v>12</v>
      </c>
      <c r="D1818" s="183">
        <v>19</v>
      </c>
      <c r="E1818" s="184">
        <v>0.8</v>
      </c>
      <c r="F1818" s="185">
        <v>2</v>
      </c>
      <c r="G1818" s="186">
        <v>1</v>
      </c>
      <c r="H1818" s="13"/>
      <c r="I1818" s="13"/>
      <c r="J1818" s="13"/>
      <c r="K1818" s="13"/>
      <c r="M1818" s="13"/>
    </row>
    <row r="1819" spans="1:13">
      <c r="A1819" s="13"/>
      <c r="B1819" s="181">
        <v>2005</v>
      </c>
      <c r="C1819" s="182">
        <v>12</v>
      </c>
      <c r="D1819" s="183">
        <v>20</v>
      </c>
      <c r="E1819" s="184">
        <v>0</v>
      </c>
      <c r="F1819" s="185">
        <v>4.5999999999999996</v>
      </c>
      <c r="G1819" s="186">
        <v>1</v>
      </c>
      <c r="H1819" s="13"/>
      <c r="I1819" s="13"/>
      <c r="J1819" s="13"/>
      <c r="K1819" s="13"/>
      <c r="M1819" s="13"/>
    </row>
    <row r="1820" spans="1:13">
      <c r="A1820" s="13"/>
      <c r="B1820" s="181">
        <v>2005</v>
      </c>
      <c r="C1820" s="182">
        <v>12</v>
      </c>
      <c r="D1820" s="183">
        <v>21</v>
      </c>
      <c r="E1820" s="184">
        <v>0</v>
      </c>
      <c r="F1820" s="185">
        <v>8.1999999999999993</v>
      </c>
      <c r="G1820" s="186">
        <v>1</v>
      </c>
      <c r="H1820" s="13"/>
      <c r="I1820" s="13"/>
      <c r="J1820" s="13"/>
      <c r="K1820" s="13"/>
      <c r="M1820" s="13"/>
    </row>
    <row r="1821" spans="1:13">
      <c r="A1821" s="13"/>
      <c r="B1821" s="181">
        <v>2005</v>
      </c>
      <c r="C1821" s="182">
        <v>12</v>
      </c>
      <c r="D1821" s="183">
        <v>22</v>
      </c>
      <c r="E1821" s="184">
        <v>19.899999999999999</v>
      </c>
      <c r="F1821" s="185">
        <v>4.5</v>
      </c>
      <c r="G1821" s="186">
        <v>1</v>
      </c>
      <c r="H1821" s="13"/>
      <c r="I1821" s="13"/>
      <c r="J1821" s="13"/>
      <c r="K1821" s="13"/>
      <c r="M1821" s="13"/>
    </row>
    <row r="1822" spans="1:13">
      <c r="A1822" s="13"/>
      <c r="B1822" s="181">
        <v>2005</v>
      </c>
      <c r="C1822" s="182">
        <v>12</v>
      </c>
      <c r="D1822" s="183">
        <v>23</v>
      </c>
      <c r="E1822" s="184">
        <v>0</v>
      </c>
      <c r="F1822" s="185">
        <v>4.5</v>
      </c>
      <c r="G1822" s="186">
        <v>1</v>
      </c>
      <c r="H1822" s="13"/>
      <c r="I1822" s="13"/>
      <c r="J1822" s="13"/>
      <c r="K1822" s="13"/>
      <c r="M1822" s="13"/>
    </row>
    <row r="1823" spans="1:13">
      <c r="A1823" s="13"/>
      <c r="B1823" s="181">
        <v>2005</v>
      </c>
      <c r="C1823" s="182">
        <v>12</v>
      </c>
      <c r="D1823" s="183">
        <v>24</v>
      </c>
      <c r="E1823" s="184">
        <v>0</v>
      </c>
      <c r="F1823" s="185">
        <v>6.1</v>
      </c>
      <c r="G1823" s="186">
        <v>1</v>
      </c>
      <c r="H1823" s="13"/>
      <c r="I1823" s="13"/>
      <c r="J1823" s="13"/>
      <c r="K1823" s="13"/>
      <c r="M1823" s="13"/>
    </row>
    <row r="1824" spans="1:13">
      <c r="A1824" s="13"/>
      <c r="B1824" s="181">
        <v>2005</v>
      </c>
      <c r="C1824" s="182">
        <v>12</v>
      </c>
      <c r="D1824" s="183">
        <v>25</v>
      </c>
      <c r="E1824" s="184">
        <v>0</v>
      </c>
      <c r="F1824" s="185">
        <v>5.4</v>
      </c>
      <c r="G1824" s="186">
        <v>1</v>
      </c>
      <c r="H1824" s="13"/>
      <c r="I1824" s="13"/>
      <c r="J1824" s="13"/>
      <c r="K1824" s="13"/>
      <c r="M1824" s="13"/>
    </row>
    <row r="1825" spans="1:13">
      <c r="A1825" s="13"/>
      <c r="B1825" s="181">
        <v>2005</v>
      </c>
      <c r="C1825" s="182">
        <v>12</v>
      </c>
      <c r="D1825" s="183">
        <v>26</v>
      </c>
      <c r="E1825" s="184">
        <v>0</v>
      </c>
      <c r="F1825" s="185">
        <v>7.9</v>
      </c>
      <c r="G1825" s="186">
        <v>1</v>
      </c>
      <c r="H1825" s="13"/>
      <c r="I1825" s="13"/>
      <c r="J1825" s="13"/>
      <c r="K1825" s="13"/>
      <c r="M1825" s="13"/>
    </row>
    <row r="1826" spans="1:13">
      <c r="A1826" s="13"/>
      <c r="B1826" s="181">
        <v>2005</v>
      </c>
      <c r="C1826" s="182">
        <v>12</v>
      </c>
      <c r="D1826" s="183">
        <v>27</v>
      </c>
      <c r="E1826" s="184">
        <v>0.7</v>
      </c>
      <c r="F1826" s="185">
        <v>6.1</v>
      </c>
      <c r="G1826" s="186">
        <v>1</v>
      </c>
      <c r="H1826" s="13"/>
      <c r="I1826" s="13"/>
      <c r="J1826" s="13"/>
      <c r="K1826" s="13"/>
      <c r="M1826" s="13"/>
    </row>
    <row r="1827" spans="1:13">
      <c r="A1827" s="13"/>
      <c r="B1827" s="181">
        <v>2005</v>
      </c>
      <c r="C1827" s="182">
        <v>12</v>
      </c>
      <c r="D1827" s="183">
        <v>28</v>
      </c>
      <c r="E1827" s="184">
        <v>10</v>
      </c>
      <c r="F1827" s="185">
        <v>4.5999999999999996</v>
      </c>
      <c r="G1827" s="186">
        <v>1</v>
      </c>
      <c r="H1827" s="13"/>
      <c r="I1827" s="13"/>
      <c r="J1827" s="13"/>
      <c r="K1827" s="13"/>
      <c r="M1827" s="13"/>
    </row>
    <row r="1828" spans="1:13">
      <c r="A1828" s="13"/>
      <c r="B1828" s="181">
        <v>2005</v>
      </c>
      <c r="C1828" s="182">
        <v>12</v>
      </c>
      <c r="D1828" s="183">
        <v>29</v>
      </c>
      <c r="E1828" s="184">
        <v>0</v>
      </c>
      <c r="F1828" s="185">
        <v>5.2</v>
      </c>
      <c r="G1828" s="186">
        <v>1</v>
      </c>
      <c r="H1828" s="13"/>
      <c r="I1828" s="13"/>
      <c r="J1828" s="13"/>
      <c r="K1828" s="13"/>
      <c r="M1828" s="13"/>
    </row>
    <row r="1829" spans="1:13">
      <c r="A1829" s="13"/>
      <c r="B1829" s="181">
        <v>2005</v>
      </c>
      <c r="C1829" s="182">
        <v>12</v>
      </c>
      <c r="D1829" s="183">
        <v>30</v>
      </c>
      <c r="E1829" s="184">
        <v>0</v>
      </c>
      <c r="F1829" s="185">
        <v>4.5</v>
      </c>
      <c r="G1829" s="186">
        <v>1</v>
      </c>
      <c r="H1829" s="13"/>
      <c r="I1829" s="13"/>
      <c r="J1829" s="13"/>
      <c r="K1829" s="13"/>
      <c r="M1829" s="13"/>
    </row>
    <row r="1830" spans="1:13">
      <c r="A1830" s="13"/>
      <c r="B1830" s="181">
        <v>2005</v>
      </c>
      <c r="C1830" s="182">
        <v>12</v>
      </c>
      <c r="D1830" s="183">
        <v>31</v>
      </c>
      <c r="E1830" s="184">
        <v>0.2</v>
      </c>
      <c r="F1830" s="185">
        <v>6.1</v>
      </c>
      <c r="G1830" s="186">
        <v>1</v>
      </c>
      <c r="H1830" s="13"/>
      <c r="I1830" s="13"/>
      <c r="J1830" s="13"/>
      <c r="K1830" s="13"/>
      <c r="M1830" s="13"/>
    </row>
    <row r="1831" spans="1:13">
      <c r="A1831" s="13"/>
      <c r="B1831" s="181">
        <v>2006</v>
      </c>
      <c r="C1831" s="182">
        <v>1</v>
      </c>
      <c r="D1831" s="183">
        <v>1</v>
      </c>
      <c r="E1831" s="184">
        <v>11.4</v>
      </c>
      <c r="F1831" s="185">
        <v>4</v>
      </c>
      <c r="G1831" s="186">
        <v>1</v>
      </c>
      <c r="H1831" s="13"/>
      <c r="I1831" s="13"/>
      <c r="J1831" s="13"/>
      <c r="K1831" s="13"/>
      <c r="M1831" s="13"/>
    </row>
    <row r="1832" spans="1:13">
      <c r="A1832" s="13"/>
      <c r="B1832" s="181">
        <v>2006</v>
      </c>
      <c r="C1832" s="182">
        <v>1</v>
      </c>
      <c r="D1832" s="183">
        <v>2</v>
      </c>
      <c r="E1832" s="184">
        <v>0.2</v>
      </c>
      <c r="F1832" s="185">
        <v>4.5999999999999996</v>
      </c>
      <c r="G1832" s="186">
        <v>1</v>
      </c>
      <c r="H1832" s="13"/>
      <c r="I1832" s="13"/>
      <c r="J1832" s="13"/>
      <c r="K1832" s="13"/>
      <c r="M1832" s="13"/>
    </row>
    <row r="1833" spans="1:13">
      <c r="A1833" s="13"/>
      <c r="B1833" s="181">
        <v>2006</v>
      </c>
      <c r="C1833" s="182">
        <v>1</v>
      </c>
      <c r="D1833" s="183">
        <v>3</v>
      </c>
      <c r="E1833" s="184">
        <v>0</v>
      </c>
      <c r="F1833" s="185">
        <v>5</v>
      </c>
      <c r="G1833" s="186">
        <v>1</v>
      </c>
      <c r="H1833" s="13"/>
      <c r="I1833" s="13"/>
      <c r="J1833" s="13"/>
      <c r="K1833" s="13"/>
      <c r="M1833" s="13"/>
    </row>
    <row r="1834" spans="1:13">
      <c r="A1834" s="13"/>
      <c r="B1834" s="181">
        <v>2006</v>
      </c>
      <c r="C1834" s="182">
        <v>1</v>
      </c>
      <c r="D1834" s="183">
        <v>4</v>
      </c>
      <c r="E1834" s="184">
        <v>1.5</v>
      </c>
      <c r="F1834" s="185">
        <v>3.8</v>
      </c>
      <c r="G1834" s="186">
        <v>1</v>
      </c>
      <c r="H1834" s="13"/>
      <c r="I1834" s="13"/>
      <c r="J1834" s="13"/>
      <c r="K1834" s="13"/>
      <c r="M1834" s="13"/>
    </row>
    <row r="1835" spans="1:13">
      <c r="A1835" s="13"/>
      <c r="B1835" s="181">
        <v>2006</v>
      </c>
      <c r="C1835" s="182">
        <v>1</v>
      </c>
      <c r="D1835" s="183">
        <v>5</v>
      </c>
      <c r="E1835" s="184">
        <v>0</v>
      </c>
      <c r="F1835" s="185">
        <v>5.2</v>
      </c>
      <c r="G1835" s="186">
        <v>1</v>
      </c>
      <c r="H1835" s="13"/>
      <c r="I1835" s="13"/>
      <c r="J1835" s="13"/>
      <c r="K1835" s="13"/>
      <c r="M1835" s="13"/>
    </row>
    <row r="1836" spans="1:13">
      <c r="A1836" s="13"/>
      <c r="B1836" s="181">
        <v>2006</v>
      </c>
      <c r="C1836" s="182">
        <v>1</v>
      </c>
      <c r="D1836" s="183">
        <v>6</v>
      </c>
      <c r="E1836" s="184">
        <v>0</v>
      </c>
      <c r="F1836" s="185">
        <v>8</v>
      </c>
      <c r="G1836" s="186">
        <v>1</v>
      </c>
      <c r="H1836" s="13"/>
      <c r="I1836" s="13"/>
      <c r="J1836" s="13"/>
      <c r="K1836" s="13"/>
      <c r="M1836" s="13"/>
    </row>
    <row r="1837" spans="1:13">
      <c r="A1837" s="13"/>
      <c r="B1837" s="181">
        <v>2006</v>
      </c>
      <c r="C1837" s="182">
        <v>1</v>
      </c>
      <c r="D1837" s="183">
        <v>7</v>
      </c>
      <c r="E1837" s="184">
        <v>0</v>
      </c>
      <c r="F1837" s="185">
        <v>3.4</v>
      </c>
      <c r="G1837" s="186">
        <v>1</v>
      </c>
      <c r="H1837" s="13"/>
      <c r="I1837" s="13"/>
      <c r="J1837" s="13"/>
      <c r="K1837" s="13"/>
      <c r="M1837" s="13"/>
    </row>
    <row r="1838" spans="1:13">
      <c r="A1838" s="13"/>
      <c r="B1838" s="181">
        <v>2006</v>
      </c>
      <c r="C1838" s="182">
        <v>1</v>
      </c>
      <c r="D1838" s="183">
        <v>8</v>
      </c>
      <c r="E1838" s="184">
        <v>0</v>
      </c>
      <c r="F1838" s="185">
        <v>7</v>
      </c>
      <c r="G1838" s="186">
        <v>1</v>
      </c>
      <c r="H1838" s="13"/>
      <c r="I1838" s="13"/>
      <c r="J1838" s="13"/>
      <c r="K1838" s="13"/>
      <c r="M1838" s="13"/>
    </row>
    <row r="1839" spans="1:13">
      <c r="A1839" s="13"/>
      <c r="B1839" s="181">
        <v>2006</v>
      </c>
      <c r="C1839" s="182">
        <v>1</v>
      </c>
      <c r="D1839" s="183">
        <v>9</v>
      </c>
      <c r="E1839" s="184">
        <v>40.4</v>
      </c>
      <c r="F1839" s="185">
        <v>6</v>
      </c>
      <c r="G1839" s="186">
        <v>1</v>
      </c>
      <c r="H1839" s="13"/>
      <c r="I1839" s="13"/>
      <c r="J1839" s="13"/>
      <c r="K1839" s="13"/>
      <c r="M1839" s="13"/>
    </row>
    <row r="1840" spans="1:13">
      <c r="A1840" s="13"/>
      <c r="B1840" s="181">
        <v>2006</v>
      </c>
      <c r="C1840" s="182">
        <v>1</v>
      </c>
      <c r="D1840" s="183">
        <v>10</v>
      </c>
      <c r="E1840" s="184">
        <v>0</v>
      </c>
      <c r="F1840" s="185">
        <v>6.9</v>
      </c>
      <c r="G1840" s="186">
        <v>1</v>
      </c>
      <c r="H1840" s="13"/>
      <c r="I1840" s="13"/>
      <c r="J1840" s="13"/>
      <c r="K1840" s="13"/>
      <c r="M1840" s="13"/>
    </row>
    <row r="1841" spans="1:13">
      <c r="A1841" s="13"/>
      <c r="B1841" s="181">
        <v>2006</v>
      </c>
      <c r="C1841" s="182">
        <v>1</v>
      </c>
      <c r="D1841" s="183">
        <v>11</v>
      </c>
      <c r="E1841" s="184">
        <v>8.5</v>
      </c>
      <c r="F1841" s="185">
        <v>5.9</v>
      </c>
      <c r="G1841" s="186">
        <v>1</v>
      </c>
      <c r="H1841" s="13"/>
      <c r="I1841" s="13"/>
      <c r="J1841" s="13"/>
      <c r="K1841" s="13"/>
      <c r="M1841" s="13"/>
    </row>
    <row r="1842" spans="1:13">
      <c r="A1842" s="13"/>
      <c r="B1842" s="181">
        <v>2006</v>
      </c>
      <c r="C1842" s="182">
        <v>1</v>
      </c>
      <c r="D1842" s="183">
        <v>12</v>
      </c>
      <c r="E1842" s="184">
        <v>0</v>
      </c>
      <c r="F1842" s="185">
        <v>5.2</v>
      </c>
      <c r="G1842" s="186">
        <v>1</v>
      </c>
      <c r="H1842" s="13"/>
      <c r="I1842" s="13"/>
      <c r="J1842" s="13"/>
      <c r="K1842" s="13"/>
      <c r="M1842" s="13"/>
    </row>
    <row r="1843" spans="1:13">
      <c r="A1843" s="13"/>
      <c r="B1843" s="181">
        <v>2006</v>
      </c>
      <c r="C1843" s="182">
        <v>1</v>
      </c>
      <c r="D1843" s="183">
        <v>13</v>
      </c>
      <c r="E1843" s="184">
        <v>0</v>
      </c>
      <c r="F1843" s="185">
        <v>6.3</v>
      </c>
      <c r="G1843" s="186">
        <v>1</v>
      </c>
      <c r="H1843" s="13"/>
      <c r="I1843" s="13"/>
      <c r="J1843" s="13"/>
      <c r="K1843" s="13"/>
      <c r="M1843" s="13"/>
    </row>
    <row r="1844" spans="1:13">
      <c r="A1844" s="13"/>
      <c r="B1844" s="181">
        <v>2006</v>
      </c>
      <c r="C1844" s="182">
        <v>1</v>
      </c>
      <c r="D1844" s="183">
        <v>14</v>
      </c>
      <c r="E1844" s="184">
        <v>2.8</v>
      </c>
      <c r="F1844" s="185">
        <v>2.6</v>
      </c>
      <c r="G1844" s="186">
        <v>1</v>
      </c>
      <c r="H1844" s="13"/>
      <c r="I1844" s="13"/>
      <c r="J1844" s="13"/>
      <c r="K1844" s="13"/>
      <c r="M1844" s="13"/>
    </row>
    <row r="1845" spans="1:13">
      <c r="A1845" s="13"/>
      <c r="B1845" s="181">
        <v>2006</v>
      </c>
      <c r="C1845" s="182">
        <v>1</v>
      </c>
      <c r="D1845" s="183">
        <v>15</v>
      </c>
      <c r="E1845" s="184">
        <v>0</v>
      </c>
      <c r="F1845" s="185">
        <v>7.3</v>
      </c>
      <c r="G1845" s="186">
        <v>1</v>
      </c>
      <c r="H1845" s="13"/>
      <c r="I1845" s="13"/>
      <c r="J1845" s="13"/>
      <c r="K1845" s="13"/>
      <c r="M1845" s="13"/>
    </row>
    <row r="1846" spans="1:13">
      <c r="A1846" s="13"/>
      <c r="B1846" s="181">
        <v>2006</v>
      </c>
      <c r="C1846" s="182">
        <v>1</v>
      </c>
      <c r="D1846" s="183">
        <v>16</v>
      </c>
      <c r="E1846" s="184">
        <v>0</v>
      </c>
      <c r="F1846" s="185">
        <v>6.8</v>
      </c>
      <c r="G1846" s="186">
        <v>1</v>
      </c>
      <c r="H1846" s="13"/>
      <c r="I1846" s="13"/>
      <c r="J1846" s="13"/>
      <c r="K1846" s="13"/>
      <c r="M1846" s="13"/>
    </row>
    <row r="1847" spans="1:13">
      <c r="A1847" s="13"/>
      <c r="B1847" s="181">
        <v>2006</v>
      </c>
      <c r="C1847" s="182">
        <v>1</v>
      </c>
      <c r="D1847" s="183">
        <v>17</v>
      </c>
      <c r="E1847" s="184">
        <v>0</v>
      </c>
      <c r="F1847" s="185">
        <v>5.4</v>
      </c>
      <c r="G1847" s="186">
        <v>1</v>
      </c>
      <c r="H1847" s="13"/>
      <c r="I1847" s="13"/>
      <c r="J1847" s="13"/>
      <c r="K1847" s="13"/>
      <c r="M1847" s="13"/>
    </row>
    <row r="1848" spans="1:13">
      <c r="A1848" s="13"/>
      <c r="B1848" s="181">
        <v>2006</v>
      </c>
      <c r="C1848" s="182">
        <v>1</v>
      </c>
      <c r="D1848" s="183">
        <v>18</v>
      </c>
      <c r="E1848" s="184">
        <v>0</v>
      </c>
      <c r="F1848" s="185">
        <v>6.8</v>
      </c>
      <c r="G1848" s="186">
        <v>1</v>
      </c>
      <c r="H1848" s="13"/>
      <c r="I1848" s="13"/>
      <c r="J1848" s="13"/>
      <c r="K1848" s="13"/>
      <c r="M1848" s="13"/>
    </row>
    <row r="1849" spans="1:13">
      <c r="A1849" s="13"/>
      <c r="B1849" s="181">
        <v>2006</v>
      </c>
      <c r="C1849" s="182">
        <v>1</v>
      </c>
      <c r="D1849" s="183">
        <v>19</v>
      </c>
      <c r="E1849" s="184">
        <v>0</v>
      </c>
      <c r="F1849" s="185">
        <v>7</v>
      </c>
      <c r="G1849" s="186">
        <v>1</v>
      </c>
      <c r="H1849" s="13"/>
      <c r="I1849" s="13"/>
      <c r="J1849" s="13"/>
      <c r="K1849" s="13"/>
      <c r="M1849" s="13"/>
    </row>
    <row r="1850" spans="1:13">
      <c r="A1850" s="13"/>
      <c r="B1850" s="181">
        <v>2006</v>
      </c>
      <c r="C1850" s="182">
        <v>1</v>
      </c>
      <c r="D1850" s="183">
        <v>20</v>
      </c>
      <c r="E1850" s="184">
        <v>0</v>
      </c>
      <c r="F1850" s="185">
        <v>4.8</v>
      </c>
      <c r="G1850" s="186">
        <v>1</v>
      </c>
      <c r="H1850" s="13"/>
      <c r="I1850" s="13"/>
      <c r="J1850" s="13"/>
      <c r="K1850" s="13"/>
      <c r="M1850" s="13"/>
    </row>
    <row r="1851" spans="1:13">
      <c r="A1851" s="13"/>
      <c r="B1851" s="181">
        <v>2006</v>
      </c>
      <c r="C1851" s="182">
        <v>1</v>
      </c>
      <c r="D1851" s="183">
        <v>21</v>
      </c>
      <c r="E1851" s="184">
        <v>0</v>
      </c>
      <c r="F1851" s="185">
        <v>5</v>
      </c>
      <c r="G1851" s="186">
        <v>1</v>
      </c>
      <c r="H1851" s="13"/>
      <c r="I1851" s="13"/>
      <c r="J1851" s="13"/>
      <c r="K1851" s="13"/>
      <c r="M1851" s="13"/>
    </row>
    <row r="1852" spans="1:13">
      <c r="A1852" s="13"/>
      <c r="B1852" s="181">
        <v>2006</v>
      </c>
      <c r="C1852" s="182">
        <v>1</v>
      </c>
      <c r="D1852" s="183">
        <v>22</v>
      </c>
      <c r="E1852" s="184">
        <v>0</v>
      </c>
      <c r="F1852" s="185">
        <v>5.6</v>
      </c>
      <c r="G1852" s="186">
        <v>1</v>
      </c>
      <c r="H1852" s="13"/>
      <c r="I1852" s="13"/>
      <c r="J1852" s="13"/>
      <c r="K1852" s="13"/>
      <c r="M1852" s="13"/>
    </row>
    <row r="1853" spans="1:13">
      <c r="A1853" s="13"/>
      <c r="B1853" s="181">
        <v>2006</v>
      </c>
      <c r="C1853" s="182">
        <v>1</v>
      </c>
      <c r="D1853" s="183">
        <v>23</v>
      </c>
      <c r="E1853" s="184">
        <v>0</v>
      </c>
      <c r="F1853" s="185">
        <v>5.6</v>
      </c>
      <c r="G1853" s="186">
        <v>1</v>
      </c>
      <c r="H1853" s="13"/>
      <c r="I1853" s="13"/>
      <c r="J1853" s="13"/>
      <c r="K1853" s="13"/>
      <c r="M1853" s="13"/>
    </row>
    <row r="1854" spans="1:13">
      <c r="A1854" s="13"/>
      <c r="B1854" s="181">
        <v>2006</v>
      </c>
      <c r="C1854" s="182">
        <v>1</v>
      </c>
      <c r="D1854" s="183">
        <v>24</v>
      </c>
      <c r="E1854" s="184">
        <v>0.8</v>
      </c>
      <c r="F1854" s="185">
        <v>3.2</v>
      </c>
      <c r="G1854" s="186">
        <v>1</v>
      </c>
      <c r="H1854" s="13"/>
      <c r="I1854" s="13"/>
      <c r="J1854" s="13"/>
      <c r="K1854" s="13"/>
      <c r="M1854" s="13"/>
    </row>
    <row r="1855" spans="1:13">
      <c r="A1855" s="13"/>
      <c r="B1855" s="181">
        <v>2006</v>
      </c>
      <c r="C1855" s="182">
        <v>1</v>
      </c>
      <c r="D1855" s="183">
        <v>25</v>
      </c>
      <c r="E1855" s="184">
        <v>0</v>
      </c>
      <c r="F1855" s="185">
        <v>5.9</v>
      </c>
      <c r="G1855" s="186">
        <v>1</v>
      </c>
      <c r="H1855" s="13"/>
      <c r="I1855" s="13"/>
      <c r="J1855" s="13"/>
      <c r="K1855" s="13"/>
      <c r="M1855" s="13"/>
    </row>
    <row r="1856" spans="1:13">
      <c r="A1856" s="13"/>
      <c r="B1856" s="181">
        <v>2006</v>
      </c>
      <c r="C1856" s="182">
        <v>1</v>
      </c>
      <c r="D1856" s="183">
        <v>26</v>
      </c>
      <c r="E1856" s="184">
        <v>0</v>
      </c>
      <c r="F1856" s="185">
        <v>6.8</v>
      </c>
      <c r="G1856" s="186">
        <v>1</v>
      </c>
      <c r="H1856" s="13"/>
      <c r="I1856" s="13"/>
      <c r="J1856" s="13"/>
      <c r="K1856" s="13"/>
      <c r="M1856" s="13"/>
    </row>
    <row r="1857" spans="1:13">
      <c r="A1857" s="13"/>
      <c r="B1857" s="181">
        <v>2006</v>
      </c>
      <c r="C1857" s="182">
        <v>1</v>
      </c>
      <c r="D1857" s="183">
        <v>27</v>
      </c>
      <c r="E1857" s="184">
        <v>0</v>
      </c>
      <c r="F1857" s="185">
        <v>8.1</v>
      </c>
      <c r="G1857" s="186">
        <v>1</v>
      </c>
      <c r="H1857" s="13"/>
      <c r="I1857" s="13"/>
      <c r="J1857" s="13"/>
      <c r="K1857" s="13"/>
      <c r="M1857" s="13"/>
    </row>
    <row r="1858" spans="1:13">
      <c r="A1858" s="13"/>
      <c r="B1858" s="181">
        <v>2006</v>
      </c>
      <c r="C1858" s="182">
        <v>1</v>
      </c>
      <c r="D1858" s="183">
        <v>28</v>
      </c>
      <c r="E1858" s="184">
        <v>0</v>
      </c>
      <c r="F1858" s="185">
        <v>8.3000000000000007</v>
      </c>
      <c r="G1858" s="186">
        <v>1</v>
      </c>
      <c r="H1858" s="13"/>
      <c r="I1858" s="13"/>
      <c r="J1858" s="13"/>
      <c r="K1858" s="13"/>
      <c r="M1858" s="13"/>
    </row>
    <row r="1859" spans="1:13">
      <c r="A1859" s="13"/>
      <c r="B1859" s="181">
        <v>2006</v>
      </c>
      <c r="C1859" s="182">
        <v>1</v>
      </c>
      <c r="D1859" s="183">
        <v>29</v>
      </c>
      <c r="E1859" s="184">
        <v>0</v>
      </c>
      <c r="F1859" s="185">
        <v>8.1</v>
      </c>
      <c r="G1859" s="186">
        <v>1</v>
      </c>
      <c r="H1859" s="13"/>
      <c r="I1859" s="13"/>
      <c r="J1859" s="13"/>
      <c r="K1859" s="13"/>
      <c r="M1859" s="13"/>
    </row>
    <row r="1860" spans="1:13">
      <c r="A1860" s="13"/>
      <c r="B1860" s="181">
        <v>2006</v>
      </c>
      <c r="C1860" s="182">
        <v>1</v>
      </c>
      <c r="D1860" s="183">
        <v>30</v>
      </c>
      <c r="E1860" s="184">
        <v>0</v>
      </c>
      <c r="F1860" s="185">
        <v>5.2</v>
      </c>
      <c r="G1860" s="186">
        <v>1</v>
      </c>
      <c r="H1860" s="13"/>
      <c r="I1860" s="13"/>
      <c r="J1860" s="13"/>
      <c r="K1860" s="13"/>
      <c r="M1860" s="13"/>
    </row>
    <row r="1861" spans="1:13">
      <c r="A1861" s="13"/>
      <c r="B1861" s="181">
        <v>2006</v>
      </c>
      <c r="C1861" s="182">
        <v>1</v>
      </c>
      <c r="D1861" s="183">
        <v>31</v>
      </c>
      <c r="E1861" s="184">
        <v>0</v>
      </c>
      <c r="F1861" s="185">
        <v>6.7</v>
      </c>
      <c r="G1861" s="186">
        <v>1</v>
      </c>
      <c r="H1861" s="13"/>
      <c r="I1861" s="13"/>
      <c r="J1861" s="13"/>
      <c r="K1861" s="13"/>
      <c r="M1861" s="13"/>
    </row>
    <row r="1862" spans="1:13">
      <c r="A1862" s="13"/>
      <c r="B1862" s="181">
        <v>2006</v>
      </c>
      <c r="C1862" s="182">
        <v>2</v>
      </c>
      <c r="D1862" s="183">
        <v>1</v>
      </c>
      <c r="E1862" s="184">
        <v>0</v>
      </c>
      <c r="F1862" s="185">
        <v>4.9000000000000004</v>
      </c>
      <c r="G1862" s="186">
        <v>1</v>
      </c>
      <c r="H1862" s="13"/>
      <c r="I1862" s="13"/>
      <c r="J1862" s="13"/>
      <c r="K1862" s="13"/>
      <c r="M1862" s="13"/>
    </row>
    <row r="1863" spans="1:13">
      <c r="A1863" s="13"/>
      <c r="B1863" s="181">
        <v>2006</v>
      </c>
      <c r="C1863" s="182">
        <v>2</v>
      </c>
      <c r="D1863" s="183">
        <v>2</v>
      </c>
      <c r="E1863" s="184">
        <v>0</v>
      </c>
      <c r="F1863" s="185">
        <v>6.4</v>
      </c>
      <c r="G1863" s="186">
        <v>1</v>
      </c>
      <c r="H1863" s="13"/>
      <c r="I1863" s="13"/>
      <c r="J1863" s="13"/>
      <c r="K1863" s="13"/>
      <c r="M1863" s="13"/>
    </row>
    <row r="1864" spans="1:13">
      <c r="A1864" s="13"/>
      <c r="B1864" s="181">
        <v>2006</v>
      </c>
      <c r="C1864" s="182">
        <v>2</v>
      </c>
      <c r="D1864" s="183">
        <v>3</v>
      </c>
      <c r="E1864" s="184">
        <v>0</v>
      </c>
      <c r="F1864" s="185">
        <v>3.9</v>
      </c>
      <c r="G1864" s="186">
        <v>1</v>
      </c>
      <c r="H1864" s="13"/>
      <c r="I1864" s="13"/>
      <c r="J1864" s="13"/>
      <c r="K1864" s="13"/>
      <c r="M1864" s="13"/>
    </row>
    <row r="1865" spans="1:13">
      <c r="A1865" s="13"/>
      <c r="B1865" s="181">
        <v>2006</v>
      </c>
      <c r="C1865" s="182">
        <v>2</v>
      </c>
      <c r="D1865" s="183">
        <v>4</v>
      </c>
      <c r="E1865" s="184">
        <v>36.200000000000003</v>
      </c>
      <c r="F1865" s="185">
        <v>3.1</v>
      </c>
      <c r="G1865" s="186">
        <v>1</v>
      </c>
      <c r="H1865" s="13"/>
      <c r="I1865" s="13"/>
      <c r="J1865" s="13"/>
      <c r="K1865" s="13"/>
      <c r="M1865" s="13"/>
    </row>
    <row r="1866" spans="1:13">
      <c r="A1866" s="13"/>
      <c r="B1866" s="181">
        <v>2006</v>
      </c>
      <c r="C1866" s="182">
        <v>2</v>
      </c>
      <c r="D1866" s="183">
        <v>5</v>
      </c>
      <c r="E1866" s="184">
        <v>0</v>
      </c>
      <c r="F1866" s="185">
        <v>5.3</v>
      </c>
      <c r="G1866" s="186">
        <v>1</v>
      </c>
      <c r="H1866" s="13"/>
      <c r="I1866" s="13"/>
      <c r="J1866" s="13"/>
      <c r="K1866" s="13"/>
      <c r="M1866" s="13"/>
    </row>
    <row r="1867" spans="1:13">
      <c r="A1867" s="13"/>
      <c r="B1867" s="181">
        <v>2006</v>
      </c>
      <c r="C1867" s="182">
        <v>2</v>
      </c>
      <c r="D1867" s="183">
        <v>6</v>
      </c>
      <c r="E1867" s="184">
        <v>0.2</v>
      </c>
      <c r="F1867" s="185">
        <v>3.9</v>
      </c>
      <c r="G1867" s="186">
        <v>1</v>
      </c>
      <c r="H1867" s="13"/>
      <c r="I1867" s="13"/>
      <c r="J1867" s="13"/>
      <c r="K1867" s="13"/>
      <c r="M1867" s="13"/>
    </row>
    <row r="1868" spans="1:13">
      <c r="A1868" s="13"/>
      <c r="B1868" s="181">
        <v>2006</v>
      </c>
      <c r="C1868" s="182">
        <v>2</v>
      </c>
      <c r="D1868" s="183">
        <v>7</v>
      </c>
      <c r="E1868" s="184">
        <v>0</v>
      </c>
      <c r="F1868" s="185">
        <v>4.8</v>
      </c>
      <c r="G1868" s="186">
        <v>1</v>
      </c>
      <c r="H1868" s="13"/>
      <c r="I1868" s="13"/>
      <c r="J1868" s="13"/>
      <c r="K1868" s="13"/>
      <c r="M1868" s="13"/>
    </row>
    <row r="1869" spans="1:13">
      <c r="A1869" s="13"/>
      <c r="B1869" s="181">
        <v>2006</v>
      </c>
      <c r="C1869" s="182">
        <v>2</v>
      </c>
      <c r="D1869" s="183">
        <v>8</v>
      </c>
      <c r="E1869" s="184">
        <v>11.9</v>
      </c>
      <c r="F1869" s="185">
        <v>2.6</v>
      </c>
      <c r="G1869" s="186">
        <v>1</v>
      </c>
      <c r="H1869" s="13"/>
      <c r="I1869" s="13"/>
      <c r="J1869" s="13"/>
      <c r="K1869" s="13"/>
      <c r="M1869" s="13"/>
    </row>
    <row r="1870" spans="1:13">
      <c r="A1870" s="13"/>
      <c r="B1870" s="181">
        <v>2006</v>
      </c>
      <c r="C1870" s="182">
        <v>2</v>
      </c>
      <c r="D1870" s="183">
        <v>9</v>
      </c>
      <c r="E1870" s="184">
        <v>0.8</v>
      </c>
      <c r="F1870" s="185">
        <v>2</v>
      </c>
      <c r="G1870" s="186">
        <v>1</v>
      </c>
      <c r="H1870" s="13"/>
      <c r="I1870" s="13"/>
      <c r="J1870" s="13"/>
      <c r="K1870" s="13"/>
      <c r="M1870" s="13"/>
    </row>
    <row r="1871" spans="1:13">
      <c r="A1871" s="13"/>
      <c r="B1871" s="181">
        <v>2006</v>
      </c>
      <c r="C1871" s="182">
        <v>2</v>
      </c>
      <c r="D1871" s="183">
        <v>10</v>
      </c>
      <c r="E1871" s="184">
        <v>0</v>
      </c>
      <c r="F1871" s="185">
        <v>4.5</v>
      </c>
      <c r="G1871" s="186">
        <v>1</v>
      </c>
      <c r="H1871" s="13"/>
      <c r="I1871" s="13"/>
      <c r="J1871" s="13"/>
      <c r="K1871" s="13"/>
      <c r="M1871" s="13"/>
    </row>
    <row r="1872" spans="1:13">
      <c r="A1872" s="13"/>
      <c r="B1872" s="181">
        <v>2006</v>
      </c>
      <c r="C1872" s="182">
        <v>2</v>
      </c>
      <c r="D1872" s="183">
        <v>11</v>
      </c>
      <c r="E1872" s="184">
        <v>0</v>
      </c>
      <c r="F1872" s="185">
        <v>5.6</v>
      </c>
      <c r="G1872" s="186">
        <v>1</v>
      </c>
      <c r="H1872" s="13"/>
      <c r="I1872" s="13"/>
      <c r="J1872" s="13"/>
      <c r="K1872" s="13"/>
      <c r="M1872" s="13"/>
    </row>
    <row r="1873" spans="1:13">
      <c r="A1873" s="13"/>
      <c r="B1873" s="181">
        <v>2006</v>
      </c>
      <c r="C1873" s="182">
        <v>2</v>
      </c>
      <c r="D1873" s="183">
        <v>12</v>
      </c>
      <c r="E1873" s="184">
        <v>10</v>
      </c>
      <c r="F1873" s="185">
        <v>4.7</v>
      </c>
      <c r="G1873" s="186">
        <v>1</v>
      </c>
      <c r="H1873" s="13"/>
      <c r="I1873" s="13"/>
      <c r="J1873" s="13"/>
      <c r="K1873" s="13"/>
      <c r="M1873" s="13"/>
    </row>
    <row r="1874" spans="1:13">
      <c r="A1874" s="13"/>
      <c r="B1874" s="181">
        <v>2006</v>
      </c>
      <c r="C1874" s="182">
        <v>2</v>
      </c>
      <c r="D1874" s="183">
        <v>13</v>
      </c>
      <c r="E1874" s="184">
        <v>0</v>
      </c>
      <c r="F1874" s="185">
        <v>5.6</v>
      </c>
      <c r="G1874" s="186">
        <v>1</v>
      </c>
      <c r="H1874" s="13"/>
      <c r="I1874" s="13"/>
      <c r="J1874" s="13"/>
      <c r="K1874" s="13"/>
      <c r="M1874" s="13"/>
    </row>
    <row r="1875" spans="1:13">
      <c r="A1875" s="13"/>
      <c r="B1875" s="181">
        <v>2006</v>
      </c>
      <c r="C1875" s="182">
        <v>2</v>
      </c>
      <c r="D1875" s="183">
        <v>14</v>
      </c>
      <c r="E1875" s="184">
        <v>0</v>
      </c>
      <c r="F1875" s="185">
        <v>5.7</v>
      </c>
      <c r="G1875" s="186">
        <v>1</v>
      </c>
      <c r="H1875" s="13"/>
      <c r="I1875" s="13"/>
      <c r="J1875" s="13"/>
      <c r="K1875" s="13"/>
      <c r="M1875" s="13"/>
    </row>
    <row r="1876" spans="1:13">
      <c r="A1876" s="13"/>
      <c r="B1876" s="181">
        <v>2006</v>
      </c>
      <c r="C1876" s="182">
        <v>2</v>
      </c>
      <c r="D1876" s="183">
        <v>15</v>
      </c>
      <c r="E1876" s="184">
        <v>0</v>
      </c>
      <c r="F1876" s="185">
        <v>7.4</v>
      </c>
      <c r="G1876" s="186">
        <v>1</v>
      </c>
      <c r="H1876" s="13"/>
      <c r="I1876" s="13"/>
      <c r="J1876" s="13"/>
      <c r="K1876" s="13"/>
      <c r="M1876" s="13"/>
    </row>
    <row r="1877" spans="1:13">
      <c r="A1877" s="13"/>
      <c r="B1877" s="181">
        <v>2006</v>
      </c>
      <c r="C1877" s="182">
        <v>2</v>
      </c>
      <c r="D1877" s="183">
        <v>16</v>
      </c>
      <c r="E1877" s="184">
        <v>0</v>
      </c>
      <c r="F1877" s="185">
        <v>7.1</v>
      </c>
      <c r="G1877" s="186">
        <v>1</v>
      </c>
      <c r="H1877" s="13"/>
      <c r="I1877" s="13"/>
      <c r="J1877" s="13"/>
      <c r="K1877" s="13"/>
      <c r="M1877" s="13"/>
    </row>
    <row r="1878" spans="1:13">
      <c r="A1878" s="13"/>
      <c r="B1878" s="181">
        <v>2006</v>
      </c>
      <c r="C1878" s="182">
        <v>2</v>
      </c>
      <c r="D1878" s="183">
        <v>17</v>
      </c>
      <c r="E1878" s="184">
        <v>0</v>
      </c>
      <c r="F1878" s="185">
        <v>6.2</v>
      </c>
      <c r="G1878" s="186">
        <v>1</v>
      </c>
      <c r="H1878" s="13"/>
      <c r="I1878" s="13"/>
      <c r="J1878" s="13"/>
      <c r="K1878" s="13"/>
      <c r="M1878" s="13"/>
    </row>
    <row r="1879" spans="1:13">
      <c r="A1879" s="13"/>
      <c r="B1879" s="181">
        <v>2006</v>
      </c>
      <c r="C1879" s="182">
        <v>2</v>
      </c>
      <c r="D1879" s="183">
        <v>18</v>
      </c>
      <c r="E1879" s="184">
        <v>0</v>
      </c>
      <c r="F1879" s="185">
        <v>7.4</v>
      </c>
      <c r="G1879" s="186">
        <v>1</v>
      </c>
      <c r="H1879" s="13"/>
      <c r="I1879" s="13"/>
      <c r="J1879" s="13"/>
      <c r="K1879" s="13"/>
      <c r="M1879" s="13"/>
    </row>
    <row r="1880" spans="1:13">
      <c r="A1880" s="13"/>
      <c r="B1880" s="181">
        <v>2006</v>
      </c>
      <c r="C1880" s="182">
        <v>2</v>
      </c>
      <c r="D1880" s="183">
        <v>19</v>
      </c>
      <c r="E1880" s="184">
        <v>0</v>
      </c>
      <c r="F1880" s="185">
        <v>7.1</v>
      </c>
      <c r="G1880" s="186">
        <v>1</v>
      </c>
      <c r="H1880" s="13"/>
      <c r="I1880" s="13"/>
      <c r="J1880" s="13"/>
      <c r="K1880" s="13"/>
      <c r="M1880" s="13"/>
    </row>
    <row r="1881" spans="1:13">
      <c r="A1881" s="13"/>
      <c r="B1881" s="181">
        <v>2006</v>
      </c>
      <c r="C1881" s="182">
        <v>2</v>
      </c>
      <c r="D1881" s="183">
        <v>20</v>
      </c>
      <c r="E1881" s="184">
        <v>0</v>
      </c>
      <c r="F1881" s="185">
        <v>7.1</v>
      </c>
      <c r="G1881" s="186">
        <v>1</v>
      </c>
      <c r="H1881" s="13"/>
      <c r="I1881" s="13"/>
      <c r="J1881" s="13"/>
      <c r="K1881" s="13"/>
      <c r="M1881" s="13"/>
    </row>
    <row r="1882" spans="1:13">
      <c r="A1882" s="13"/>
      <c r="B1882" s="181">
        <v>2006</v>
      </c>
      <c r="C1882" s="182">
        <v>2</v>
      </c>
      <c r="D1882" s="183">
        <v>21</v>
      </c>
      <c r="E1882" s="184">
        <v>16.8</v>
      </c>
      <c r="F1882" s="185">
        <v>6.4</v>
      </c>
      <c r="G1882" s="186">
        <v>1</v>
      </c>
      <c r="H1882" s="13"/>
      <c r="I1882" s="13"/>
      <c r="J1882" s="13"/>
      <c r="K1882" s="13"/>
      <c r="M1882" s="13"/>
    </row>
    <row r="1883" spans="1:13">
      <c r="A1883" s="13"/>
      <c r="B1883" s="181">
        <v>2006</v>
      </c>
      <c r="C1883" s="182">
        <v>2</v>
      </c>
      <c r="D1883" s="183">
        <v>22</v>
      </c>
      <c r="E1883" s="184">
        <v>22.4</v>
      </c>
      <c r="F1883" s="185">
        <v>1.7</v>
      </c>
      <c r="G1883" s="186">
        <v>1</v>
      </c>
      <c r="H1883" s="13"/>
      <c r="I1883" s="13"/>
      <c r="J1883" s="13"/>
      <c r="K1883" s="13"/>
      <c r="M1883" s="13"/>
    </row>
    <row r="1884" spans="1:13">
      <c r="A1884" s="13"/>
      <c r="B1884" s="181">
        <v>2006</v>
      </c>
      <c r="C1884" s="182">
        <v>2</v>
      </c>
      <c r="D1884" s="183">
        <v>23</v>
      </c>
      <c r="E1884" s="184">
        <v>40.6</v>
      </c>
      <c r="F1884" s="185">
        <v>1.4</v>
      </c>
      <c r="G1884" s="186">
        <v>1</v>
      </c>
      <c r="H1884" s="13"/>
      <c r="I1884" s="13"/>
      <c r="J1884" s="13"/>
      <c r="K1884" s="13"/>
      <c r="M1884" s="13"/>
    </row>
    <row r="1885" spans="1:13">
      <c r="A1885" s="13"/>
      <c r="B1885" s="181">
        <v>2006</v>
      </c>
      <c r="C1885" s="182">
        <v>2</v>
      </c>
      <c r="D1885" s="183">
        <v>24</v>
      </c>
      <c r="E1885" s="184">
        <v>0</v>
      </c>
      <c r="F1885" s="185">
        <v>2.7</v>
      </c>
      <c r="G1885" s="186">
        <v>1</v>
      </c>
      <c r="H1885" s="13"/>
      <c r="I1885" s="13"/>
      <c r="J1885" s="13"/>
      <c r="K1885" s="13"/>
      <c r="M1885" s="13"/>
    </row>
    <row r="1886" spans="1:13">
      <c r="A1886" s="13"/>
      <c r="B1886" s="181">
        <v>2006</v>
      </c>
      <c r="C1886" s="182">
        <v>2</v>
      </c>
      <c r="D1886" s="183">
        <v>25</v>
      </c>
      <c r="E1886" s="184">
        <v>0</v>
      </c>
      <c r="F1886" s="185">
        <v>3.4</v>
      </c>
      <c r="G1886" s="186">
        <v>1</v>
      </c>
      <c r="H1886" s="13"/>
      <c r="I1886" s="13"/>
      <c r="J1886" s="13"/>
      <c r="K1886" s="13"/>
      <c r="M1886" s="13"/>
    </row>
    <row r="1887" spans="1:13">
      <c r="A1887" s="13"/>
      <c r="B1887" s="181">
        <v>2006</v>
      </c>
      <c r="C1887" s="182">
        <v>2</v>
      </c>
      <c r="D1887" s="183">
        <v>26</v>
      </c>
      <c r="E1887" s="184">
        <v>3.5</v>
      </c>
      <c r="F1887" s="185">
        <v>4.5999999999999996</v>
      </c>
      <c r="G1887" s="186">
        <v>1</v>
      </c>
      <c r="H1887" s="13"/>
      <c r="I1887" s="13"/>
      <c r="J1887" s="13"/>
      <c r="K1887" s="13"/>
      <c r="M1887" s="13"/>
    </row>
    <row r="1888" spans="1:13">
      <c r="A1888" s="13"/>
      <c r="B1888" s="181">
        <v>2006</v>
      </c>
      <c r="C1888" s="182">
        <v>2</v>
      </c>
      <c r="D1888" s="183">
        <v>27</v>
      </c>
      <c r="E1888" s="184">
        <v>0</v>
      </c>
      <c r="F1888" s="185">
        <v>4.4000000000000004</v>
      </c>
      <c r="G1888" s="186">
        <v>1</v>
      </c>
      <c r="H1888" s="13"/>
      <c r="I1888" s="13"/>
      <c r="J1888" s="13"/>
      <c r="K1888" s="13"/>
      <c r="M1888" s="13"/>
    </row>
    <row r="1889" spans="1:13">
      <c r="A1889" s="13"/>
      <c r="B1889" s="181">
        <v>2006</v>
      </c>
      <c r="C1889" s="182">
        <v>2</v>
      </c>
      <c r="D1889" s="183">
        <v>28</v>
      </c>
      <c r="E1889" s="184">
        <v>0</v>
      </c>
      <c r="F1889" s="185">
        <v>5.3</v>
      </c>
      <c r="G1889" s="186">
        <v>1</v>
      </c>
      <c r="H1889" s="13"/>
      <c r="I1889" s="13"/>
      <c r="J1889" s="13"/>
      <c r="K1889" s="13"/>
      <c r="M1889" s="13"/>
    </row>
    <row r="1890" spans="1:13">
      <c r="A1890" s="13"/>
      <c r="B1890" s="181">
        <v>2006</v>
      </c>
      <c r="C1890" s="182">
        <v>3</v>
      </c>
      <c r="D1890" s="183">
        <v>1</v>
      </c>
      <c r="E1890" s="184">
        <v>5.3</v>
      </c>
      <c r="F1890" s="185">
        <v>4.3</v>
      </c>
      <c r="G1890" s="186">
        <v>1</v>
      </c>
      <c r="H1890" s="13"/>
      <c r="I1890" s="13"/>
      <c r="J1890" s="13"/>
      <c r="K1890" s="13"/>
      <c r="M1890" s="13"/>
    </row>
    <row r="1891" spans="1:13">
      <c r="A1891" s="13"/>
      <c r="B1891" s="181">
        <v>2006</v>
      </c>
      <c r="C1891" s="182">
        <v>3</v>
      </c>
      <c r="D1891" s="183">
        <v>2</v>
      </c>
      <c r="E1891" s="184">
        <v>0</v>
      </c>
      <c r="F1891" s="185">
        <v>4.8</v>
      </c>
      <c r="G1891" s="186">
        <v>1</v>
      </c>
      <c r="H1891" s="13"/>
      <c r="I1891" s="13"/>
      <c r="J1891" s="13"/>
      <c r="K1891" s="13"/>
      <c r="M1891" s="13"/>
    </row>
    <row r="1892" spans="1:13">
      <c r="A1892" s="13"/>
      <c r="B1892" s="181">
        <v>2006</v>
      </c>
      <c r="C1892" s="182">
        <v>3</v>
      </c>
      <c r="D1892" s="183">
        <v>3</v>
      </c>
      <c r="E1892" s="184">
        <v>0</v>
      </c>
      <c r="F1892" s="185">
        <v>2.2999999999999998</v>
      </c>
      <c r="G1892" s="186">
        <v>1</v>
      </c>
      <c r="H1892" s="13"/>
      <c r="I1892" s="13"/>
      <c r="J1892" s="13"/>
      <c r="K1892" s="13"/>
      <c r="M1892" s="13"/>
    </row>
    <row r="1893" spans="1:13">
      <c r="A1893" s="13"/>
      <c r="B1893" s="181">
        <v>2006</v>
      </c>
      <c r="C1893" s="182">
        <v>3</v>
      </c>
      <c r="D1893" s="183">
        <v>4</v>
      </c>
      <c r="E1893" s="184">
        <v>0</v>
      </c>
      <c r="F1893" s="185">
        <v>4.2</v>
      </c>
      <c r="G1893" s="186">
        <v>1</v>
      </c>
      <c r="H1893" s="13"/>
      <c r="I1893" s="13"/>
      <c r="J1893" s="13"/>
      <c r="K1893" s="13"/>
      <c r="M1893" s="13"/>
    </row>
    <row r="1894" spans="1:13">
      <c r="A1894" s="13"/>
      <c r="B1894" s="181">
        <v>2006</v>
      </c>
      <c r="C1894" s="182">
        <v>3</v>
      </c>
      <c r="D1894" s="183">
        <v>5</v>
      </c>
      <c r="E1894" s="184">
        <v>0</v>
      </c>
      <c r="F1894" s="185">
        <v>5.2</v>
      </c>
      <c r="G1894" s="186">
        <v>1</v>
      </c>
      <c r="H1894" s="13"/>
      <c r="I1894" s="13"/>
      <c r="J1894" s="13"/>
      <c r="K1894" s="13"/>
      <c r="M1894" s="13"/>
    </row>
    <row r="1895" spans="1:13">
      <c r="A1895" s="13"/>
      <c r="B1895" s="181">
        <v>2006</v>
      </c>
      <c r="C1895" s="182">
        <v>3</v>
      </c>
      <c r="D1895" s="183">
        <v>6</v>
      </c>
      <c r="E1895" s="184">
        <v>3.8</v>
      </c>
      <c r="F1895" s="185">
        <v>5.2</v>
      </c>
      <c r="G1895" s="186">
        <v>1</v>
      </c>
      <c r="H1895" s="13"/>
      <c r="I1895" s="13"/>
      <c r="J1895" s="13"/>
      <c r="K1895" s="13"/>
      <c r="M1895" s="13"/>
    </row>
    <row r="1896" spans="1:13">
      <c r="A1896" s="13"/>
      <c r="B1896" s="181">
        <v>2006</v>
      </c>
      <c r="C1896" s="182">
        <v>3</v>
      </c>
      <c r="D1896" s="183">
        <v>7</v>
      </c>
      <c r="E1896" s="184">
        <v>0</v>
      </c>
      <c r="F1896" s="185">
        <v>3.6</v>
      </c>
      <c r="G1896" s="186">
        <v>1</v>
      </c>
      <c r="H1896" s="13"/>
      <c r="I1896" s="13"/>
      <c r="J1896" s="13"/>
      <c r="K1896" s="13"/>
      <c r="M1896" s="13"/>
    </row>
    <row r="1897" spans="1:13">
      <c r="A1897" s="13"/>
      <c r="B1897" s="181">
        <v>2006</v>
      </c>
      <c r="C1897" s="182">
        <v>3</v>
      </c>
      <c r="D1897" s="183">
        <v>8</v>
      </c>
      <c r="E1897" s="184">
        <v>0</v>
      </c>
      <c r="F1897" s="185">
        <v>6.4</v>
      </c>
      <c r="G1897" s="186">
        <v>1</v>
      </c>
      <c r="H1897" s="13"/>
      <c r="I1897" s="13"/>
      <c r="J1897" s="13"/>
      <c r="K1897" s="13"/>
      <c r="M1897" s="13"/>
    </row>
    <row r="1898" spans="1:13">
      <c r="A1898" s="13"/>
      <c r="B1898" s="181">
        <v>2006</v>
      </c>
      <c r="C1898" s="182">
        <v>3</v>
      </c>
      <c r="D1898" s="183">
        <v>9</v>
      </c>
      <c r="E1898" s="184">
        <v>0</v>
      </c>
      <c r="F1898" s="185">
        <v>5.2</v>
      </c>
      <c r="G1898" s="186">
        <v>1</v>
      </c>
      <c r="H1898" s="13"/>
      <c r="I1898" s="13"/>
      <c r="J1898" s="13"/>
      <c r="K1898" s="13"/>
      <c r="M1898" s="13"/>
    </row>
    <row r="1899" spans="1:13">
      <c r="A1899" s="13"/>
      <c r="B1899" s="181">
        <v>2006</v>
      </c>
      <c r="C1899" s="182">
        <v>3</v>
      </c>
      <c r="D1899" s="183">
        <v>10</v>
      </c>
      <c r="E1899" s="184">
        <v>0</v>
      </c>
      <c r="F1899" s="185">
        <v>4.0999999999999996</v>
      </c>
      <c r="G1899" s="186">
        <v>1</v>
      </c>
      <c r="H1899" s="13"/>
      <c r="I1899" s="13"/>
      <c r="J1899" s="13"/>
      <c r="K1899" s="13"/>
      <c r="M1899" s="13"/>
    </row>
    <row r="1900" spans="1:13">
      <c r="A1900" s="13"/>
      <c r="B1900" s="181">
        <v>2006</v>
      </c>
      <c r="C1900" s="182">
        <v>3</v>
      </c>
      <c r="D1900" s="183">
        <v>11</v>
      </c>
      <c r="E1900" s="184">
        <v>0</v>
      </c>
      <c r="F1900" s="185">
        <v>1.9</v>
      </c>
      <c r="G1900" s="186">
        <v>1</v>
      </c>
      <c r="H1900" s="13"/>
      <c r="I1900" s="13"/>
      <c r="J1900" s="13"/>
      <c r="K1900" s="13"/>
      <c r="M1900" s="13"/>
    </row>
    <row r="1901" spans="1:13">
      <c r="A1901" s="13"/>
      <c r="B1901" s="181">
        <v>2006</v>
      </c>
      <c r="C1901" s="182">
        <v>3</v>
      </c>
      <c r="D1901" s="183">
        <v>12</v>
      </c>
      <c r="E1901" s="184">
        <v>0</v>
      </c>
      <c r="F1901" s="185">
        <v>4.2</v>
      </c>
      <c r="G1901" s="186">
        <v>1</v>
      </c>
      <c r="H1901" s="13"/>
      <c r="I1901" s="13"/>
      <c r="J1901" s="13"/>
      <c r="K1901" s="13"/>
      <c r="M1901" s="13"/>
    </row>
    <row r="1902" spans="1:13">
      <c r="A1902" s="13"/>
      <c r="B1902" s="181">
        <v>2006</v>
      </c>
      <c r="C1902" s="182">
        <v>3</v>
      </c>
      <c r="D1902" s="183">
        <v>13</v>
      </c>
      <c r="E1902" s="184">
        <v>3</v>
      </c>
      <c r="F1902" s="185">
        <v>4.4000000000000004</v>
      </c>
      <c r="G1902" s="186">
        <v>1</v>
      </c>
      <c r="H1902" s="13"/>
      <c r="I1902" s="13"/>
      <c r="J1902" s="13"/>
      <c r="K1902" s="13"/>
      <c r="M1902" s="13"/>
    </row>
    <row r="1903" spans="1:13">
      <c r="A1903" s="13"/>
      <c r="B1903" s="181">
        <v>2006</v>
      </c>
      <c r="C1903" s="182">
        <v>3</v>
      </c>
      <c r="D1903" s="183">
        <v>14</v>
      </c>
      <c r="E1903" s="184">
        <v>0</v>
      </c>
      <c r="F1903" s="185">
        <v>4.0999999999999996</v>
      </c>
      <c r="G1903" s="186">
        <v>1</v>
      </c>
      <c r="H1903" s="13"/>
      <c r="I1903" s="13"/>
      <c r="J1903" s="13"/>
      <c r="K1903" s="13"/>
      <c r="M1903" s="13"/>
    </row>
    <row r="1904" spans="1:13">
      <c r="A1904" s="13"/>
      <c r="B1904" s="181">
        <v>2006</v>
      </c>
      <c r="C1904" s="182">
        <v>3</v>
      </c>
      <c r="D1904" s="183">
        <v>15</v>
      </c>
      <c r="E1904" s="184">
        <v>3</v>
      </c>
      <c r="F1904" s="185">
        <v>3.3</v>
      </c>
      <c r="G1904" s="186">
        <v>1</v>
      </c>
      <c r="H1904" s="13"/>
      <c r="I1904" s="13"/>
      <c r="J1904" s="13"/>
      <c r="K1904" s="13"/>
      <c r="M1904" s="13"/>
    </row>
    <row r="1905" spans="1:13">
      <c r="A1905" s="13"/>
      <c r="B1905" s="181">
        <v>2006</v>
      </c>
      <c r="C1905" s="182">
        <v>3</v>
      </c>
      <c r="D1905" s="183">
        <v>16</v>
      </c>
      <c r="E1905" s="184">
        <v>0</v>
      </c>
      <c r="F1905" s="185">
        <v>3.7</v>
      </c>
      <c r="G1905" s="186">
        <v>1</v>
      </c>
      <c r="H1905" s="13"/>
      <c r="I1905" s="13"/>
      <c r="J1905" s="13"/>
      <c r="K1905" s="13"/>
      <c r="M1905" s="13"/>
    </row>
    <row r="1906" spans="1:13">
      <c r="A1906" s="13"/>
      <c r="B1906" s="181">
        <v>2006</v>
      </c>
      <c r="C1906" s="182">
        <v>3</v>
      </c>
      <c r="D1906" s="183">
        <v>17</v>
      </c>
      <c r="E1906" s="184">
        <v>0</v>
      </c>
      <c r="F1906" s="185">
        <v>3.9</v>
      </c>
      <c r="G1906" s="186">
        <v>1</v>
      </c>
      <c r="H1906" s="13"/>
      <c r="I1906" s="13"/>
      <c r="J1906" s="13"/>
      <c r="K1906" s="13"/>
      <c r="M1906" s="13"/>
    </row>
    <row r="1907" spans="1:13">
      <c r="A1907" s="13"/>
      <c r="B1907" s="181">
        <v>2006</v>
      </c>
      <c r="C1907" s="182">
        <v>3</v>
      </c>
      <c r="D1907" s="183">
        <v>18</v>
      </c>
      <c r="E1907" s="184">
        <v>0</v>
      </c>
      <c r="F1907" s="185">
        <v>4.5</v>
      </c>
      <c r="G1907" s="186">
        <v>1</v>
      </c>
      <c r="H1907" s="13"/>
      <c r="I1907" s="13"/>
      <c r="J1907" s="13"/>
      <c r="K1907" s="13"/>
      <c r="M1907" s="13"/>
    </row>
    <row r="1908" spans="1:13">
      <c r="A1908" s="13"/>
      <c r="B1908" s="181">
        <v>2006</v>
      </c>
      <c r="C1908" s="182">
        <v>3</v>
      </c>
      <c r="D1908" s="183">
        <v>19</v>
      </c>
      <c r="E1908" s="184">
        <v>0</v>
      </c>
      <c r="F1908" s="185">
        <v>5.3</v>
      </c>
      <c r="G1908" s="186">
        <v>1</v>
      </c>
      <c r="H1908" s="13"/>
      <c r="I1908" s="13"/>
      <c r="J1908" s="13"/>
      <c r="K1908" s="13"/>
      <c r="M1908" s="13"/>
    </row>
    <row r="1909" spans="1:13">
      <c r="A1909" s="13"/>
      <c r="B1909" s="181">
        <v>2006</v>
      </c>
      <c r="C1909" s="182">
        <v>3</v>
      </c>
      <c r="D1909" s="183">
        <v>20</v>
      </c>
      <c r="E1909" s="184">
        <v>0</v>
      </c>
      <c r="F1909" s="185">
        <v>3.6</v>
      </c>
      <c r="G1909" s="186">
        <v>1</v>
      </c>
      <c r="H1909" s="13"/>
      <c r="I1909" s="13"/>
      <c r="J1909" s="13"/>
      <c r="K1909" s="13"/>
      <c r="M1909" s="13"/>
    </row>
    <row r="1910" spans="1:13">
      <c r="A1910" s="13"/>
      <c r="B1910" s="181">
        <v>2006</v>
      </c>
      <c r="C1910" s="182">
        <v>3</v>
      </c>
      <c r="D1910" s="183">
        <v>21</v>
      </c>
      <c r="E1910" s="184">
        <v>0</v>
      </c>
      <c r="F1910" s="185">
        <v>4.3</v>
      </c>
      <c r="G1910" s="186">
        <v>1</v>
      </c>
      <c r="H1910" s="13"/>
      <c r="I1910" s="13"/>
      <c r="J1910" s="13"/>
      <c r="K1910" s="13"/>
      <c r="M1910" s="13"/>
    </row>
    <row r="1911" spans="1:13">
      <c r="A1911" s="13"/>
      <c r="B1911" s="181">
        <v>2006</v>
      </c>
      <c r="C1911" s="182">
        <v>3</v>
      </c>
      <c r="D1911" s="183">
        <v>22</v>
      </c>
      <c r="E1911" s="184">
        <v>0</v>
      </c>
      <c r="F1911" s="185">
        <v>4.2</v>
      </c>
      <c r="G1911" s="186">
        <v>1</v>
      </c>
      <c r="H1911" s="13"/>
      <c r="I1911" s="13"/>
      <c r="J1911" s="13"/>
      <c r="K1911" s="13"/>
      <c r="M1911" s="13"/>
    </row>
    <row r="1912" spans="1:13">
      <c r="A1912" s="13"/>
      <c r="B1912" s="181">
        <v>2006</v>
      </c>
      <c r="C1912" s="182">
        <v>3</v>
      </c>
      <c r="D1912" s="183">
        <v>23</v>
      </c>
      <c r="E1912" s="184">
        <v>2</v>
      </c>
      <c r="F1912" s="185">
        <v>4.8</v>
      </c>
      <c r="G1912" s="186">
        <v>1</v>
      </c>
      <c r="H1912" s="13"/>
      <c r="I1912" s="13"/>
      <c r="J1912" s="13"/>
      <c r="K1912" s="13"/>
      <c r="M1912" s="13"/>
    </row>
    <row r="1913" spans="1:13">
      <c r="A1913" s="13"/>
      <c r="B1913" s="181">
        <v>2006</v>
      </c>
      <c r="C1913" s="182">
        <v>3</v>
      </c>
      <c r="D1913" s="183">
        <v>24</v>
      </c>
      <c r="E1913" s="184">
        <v>0</v>
      </c>
      <c r="F1913" s="185">
        <v>2.7</v>
      </c>
      <c r="G1913" s="186">
        <v>1</v>
      </c>
      <c r="H1913" s="13"/>
      <c r="I1913" s="13"/>
      <c r="J1913" s="13"/>
      <c r="K1913" s="13"/>
      <c r="M1913" s="13"/>
    </row>
    <row r="1914" spans="1:13">
      <c r="A1914" s="13"/>
      <c r="B1914" s="181">
        <v>2006</v>
      </c>
      <c r="C1914" s="182">
        <v>3</v>
      </c>
      <c r="D1914" s="183">
        <v>25</v>
      </c>
      <c r="E1914" s="184">
        <v>0</v>
      </c>
      <c r="F1914" s="185">
        <v>4</v>
      </c>
      <c r="G1914" s="186">
        <v>1</v>
      </c>
      <c r="H1914" s="13"/>
      <c r="I1914" s="13"/>
      <c r="J1914" s="13"/>
      <c r="K1914" s="13"/>
      <c r="M1914" s="13"/>
    </row>
    <row r="1915" spans="1:13">
      <c r="A1915" s="13"/>
      <c r="B1915" s="181">
        <v>2006</v>
      </c>
      <c r="C1915" s="182">
        <v>3</v>
      </c>
      <c r="D1915" s="183">
        <v>26</v>
      </c>
      <c r="E1915" s="184">
        <v>0</v>
      </c>
      <c r="F1915" s="185">
        <v>4.4000000000000004</v>
      </c>
      <c r="G1915" s="186">
        <v>1</v>
      </c>
      <c r="H1915" s="13"/>
      <c r="I1915" s="13"/>
      <c r="J1915" s="13"/>
      <c r="K1915" s="13"/>
      <c r="M1915" s="13"/>
    </row>
    <row r="1916" spans="1:13">
      <c r="A1916" s="13"/>
      <c r="B1916" s="181">
        <v>2006</v>
      </c>
      <c r="C1916" s="182">
        <v>3</v>
      </c>
      <c r="D1916" s="183">
        <v>27</v>
      </c>
      <c r="E1916" s="184">
        <v>0</v>
      </c>
      <c r="F1916" s="185">
        <v>4</v>
      </c>
      <c r="G1916" s="186">
        <v>1</v>
      </c>
      <c r="H1916" s="13"/>
      <c r="I1916" s="13"/>
      <c r="J1916" s="13"/>
      <c r="K1916" s="13"/>
      <c r="M1916" s="13"/>
    </row>
    <row r="1917" spans="1:13">
      <c r="A1917" s="13"/>
      <c r="B1917" s="181">
        <v>2006</v>
      </c>
      <c r="C1917" s="182">
        <v>3</v>
      </c>
      <c r="D1917" s="183">
        <v>28</v>
      </c>
      <c r="E1917" s="184">
        <v>0</v>
      </c>
      <c r="F1917" s="185">
        <v>3.3</v>
      </c>
      <c r="G1917" s="186">
        <v>1</v>
      </c>
      <c r="H1917" s="13"/>
      <c r="I1917" s="13"/>
      <c r="J1917" s="13"/>
      <c r="K1917" s="13"/>
      <c r="M1917" s="13"/>
    </row>
    <row r="1918" spans="1:13">
      <c r="A1918" s="13"/>
      <c r="B1918" s="181">
        <v>2006</v>
      </c>
      <c r="C1918" s="182">
        <v>3</v>
      </c>
      <c r="D1918" s="183">
        <v>29</v>
      </c>
      <c r="E1918" s="184">
        <v>0</v>
      </c>
      <c r="F1918" s="185">
        <v>3.3</v>
      </c>
      <c r="G1918" s="186">
        <v>1</v>
      </c>
      <c r="H1918" s="13"/>
      <c r="I1918" s="13"/>
      <c r="J1918" s="13"/>
      <c r="K1918" s="13"/>
      <c r="M1918" s="13"/>
    </row>
    <row r="1919" spans="1:13">
      <c r="A1919" s="13"/>
      <c r="B1919" s="181">
        <v>2006</v>
      </c>
      <c r="C1919" s="182">
        <v>3</v>
      </c>
      <c r="D1919" s="183">
        <v>30</v>
      </c>
      <c r="E1919" s="184">
        <v>0</v>
      </c>
      <c r="F1919" s="185">
        <v>4.3</v>
      </c>
      <c r="G1919" s="186">
        <v>1</v>
      </c>
      <c r="H1919" s="13"/>
      <c r="I1919" s="13"/>
      <c r="J1919" s="13"/>
      <c r="K1919" s="13"/>
      <c r="M1919" s="13"/>
    </row>
    <row r="1920" spans="1:13">
      <c r="A1920" s="13"/>
      <c r="B1920" s="181">
        <v>2006</v>
      </c>
      <c r="C1920" s="182">
        <v>3</v>
      </c>
      <c r="D1920" s="183">
        <v>31</v>
      </c>
      <c r="E1920" s="184">
        <v>0</v>
      </c>
      <c r="F1920" s="185">
        <v>2.8</v>
      </c>
      <c r="G1920" s="186">
        <v>1</v>
      </c>
      <c r="H1920" s="13"/>
      <c r="I1920" s="13"/>
      <c r="J1920" s="13"/>
      <c r="K1920" s="13"/>
      <c r="M1920" s="13"/>
    </row>
    <row r="1921" spans="1:13">
      <c r="A1921" s="13"/>
      <c r="B1921" s="181">
        <v>2006</v>
      </c>
      <c r="C1921" s="182">
        <v>4</v>
      </c>
      <c r="D1921" s="183">
        <v>1</v>
      </c>
      <c r="E1921" s="184">
        <v>0</v>
      </c>
      <c r="F1921" s="185">
        <v>3.9</v>
      </c>
      <c r="G1921" s="186">
        <v>1</v>
      </c>
      <c r="H1921" s="13"/>
      <c r="I1921" s="13"/>
      <c r="J1921" s="13"/>
      <c r="K1921" s="13"/>
      <c r="M1921" s="13"/>
    </row>
    <row r="1922" spans="1:13">
      <c r="A1922" s="13"/>
      <c r="B1922" s="181">
        <v>2006</v>
      </c>
      <c r="C1922" s="182">
        <v>4</v>
      </c>
      <c r="D1922" s="183">
        <v>2</v>
      </c>
      <c r="E1922" s="184">
        <v>0</v>
      </c>
      <c r="F1922" s="185">
        <v>4.2</v>
      </c>
      <c r="G1922" s="186">
        <v>1</v>
      </c>
      <c r="H1922" s="13"/>
      <c r="I1922" s="13"/>
      <c r="J1922" s="13"/>
      <c r="K1922" s="13"/>
      <c r="M1922" s="13"/>
    </row>
    <row r="1923" spans="1:13">
      <c r="A1923" s="13"/>
      <c r="B1923" s="181">
        <v>2006</v>
      </c>
      <c r="C1923" s="182">
        <v>4</v>
      </c>
      <c r="D1923" s="183">
        <v>3</v>
      </c>
      <c r="E1923" s="184">
        <v>0.7</v>
      </c>
      <c r="F1923" s="185">
        <v>3.5</v>
      </c>
      <c r="G1923" s="186">
        <v>1</v>
      </c>
      <c r="H1923" s="13"/>
      <c r="I1923" s="13"/>
      <c r="J1923" s="13"/>
      <c r="K1923" s="13"/>
      <c r="M1923" s="13"/>
    </row>
    <row r="1924" spans="1:13">
      <c r="A1924" s="13"/>
      <c r="B1924" s="181">
        <v>2006</v>
      </c>
      <c r="C1924" s="182">
        <v>4</v>
      </c>
      <c r="D1924" s="183">
        <v>4</v>
      </c>
      <c r="E1924" s="184">
        <v>0</v>
      </c>
      <c r="F1924" s="185">
        <v>3.4</v>
      </c>
      <c r="G1924" s="186">
        <v>1</v>
      </c>
      <c r="H1924" s="13"/>
      <c r="I1924" s="13"/>
      <c r="J1924" s="13"/>
      <c r="K1924" s="13"/>
      <c r="M1924" s="13"/>
    </row>
    <row r="1925" spans="1:13">
      <c r="A1925" s="13"/>
      <c r="B1925" s="181">
        <v>2006</v>
      </c>
      <c r="C1925" s="182">
        <v>4</v>
      </c>
      <c r="D1925" s="183">
        <v>5</v>
      </c>
      <c r="E1925" s="184">
        <v>0</v>
      </c>
      <c r="F1925" s="185">
        <v>2.4</v>
      </c>
      <c r="G1925" s="186">
        <v>1</v>
      </c>
      <c r="H1925" s="13"/>
      <c r="I1925" s="13"/>
      <c r="J1925" s="13"/>
      <c r="K1925" s="13"/>
      <c r="M1925" s="13"/>
    </row>
    <row r="1926" spans="1:13">
      <c r="A1926" s="13"/>
      <c r="B1926" s="181">
        <v>2006</v>
      </c>
      <c r="C1926" s="182">
        <v>4</v>
      </c>
      <c r="D1926" s="183">
        <v>6</v>
      </c>
      <c r="E1926" s="184">
        <v>0</v>
      </c>
      <c r="F1926" s="185">
        <v>3.4</v>
      </c>
      <c r="G1926" s="186">
        <v>1</v>
      </c>
      <c r="H1926" s="13"/>
      <c r="I1926" s="13"/>
      <c r="J1926" s="13"/>
      <c r="K1926" s="13"/>
      <c r="M1926" s="13"/>
    </row>
    <row r="1927" spans="1:13">
      <c r="A1927" s="13"/>
      <c r="B1927" s="181">
        <v>2006</v>
      </c>
      <c r="C1927" s="182">
        <v>4</v>
      </c>
      <c r="D1927" s="183">
        <v>7</v>
      </c>
      <c r="E1927" s="184">
        <v>0</v>
      </c>
      <c r="F1927" s="185">
        <v>4.0999999999999996</v>
      </c>
      <c r="G1927" s="186">
        <v>1</v>
      </c>
      <c r="H1927" s="13"/>
      <c r="I1927" s="13"/>
      <c r="J1927" s="13"/>
      <c r="K1927" s="13"/>
      <c r="M1927" s="13"/>
    </row>
    <row r="1928" spans="1:13">
      <c r="A1928" s="13"/>
      <c r="B1928" s="181">
        <v>2006</v>
      </c>
      <c r="C1928" s="182">
        <v>4</v>
      </c>
      <c r="D1928" s="183">
        <v>8</v>
      </c>
      <c r="E1928" s="184">
        <v>0</v>
      </c>
      <c r="F1928" s="185">
        <v>2.4</v>
      </c>
      <c r="G1928" s="186">
        <v>1</v>
      </c>
      <c r="H1928" s="13"/>
      <c r="I1928" s="13"/>
      <c r="J1928" s="13"/>
      <c r="K1928" s="13"/>
      <c r="M1928" s="13"/>
    </row>
    <row r="1929" spans="1:13">
      <c r="A1929" s="13"/>
      <c r="B1929" s="181">
        <v>2006</v>
      </c>
      <c r="C1929" s="182">
        <v>4</v>
      </c>
      <c r="D1929" s="183">
        <v>9</v>
      </c>
      <c r="E1929" s="184">
        <v>0</v>
      </c>
      <c r="F1929" s="185">
        <v>3.3</v>
      </c>
      <c r="G1929" s="186">
        <v>1</v>
      </c>
      <c r="H1929" s="13"/>
      <c r="I1929" s="13"/>
      <c r="J1929" s="13"/>
      <c r="K1929" s="13"/>
      <c r="M1929" s="13"/>
    </row>
    <row r="1930" spans="1:13">
      <c r="A1930" s="13"/>
      <c r="B1930" s="181">
        <v>2006</v>
      </c>
      <c r="C1930" s="182">
        <v>4</v>
      </c>
      <c r="D1930" s="183">
        <v>10</v>
      </c>
      <c r="E1930" s="184">
        <v>0</v>
      </c>
      <c r="F1930" s="185">
        <v>3</v>
      </c>
      <c r="G1930" s="186">
        <v>1</v>
      </c>
      <c r="H1930" s="13"/>
      <c r="I1930" s="13"/>
      <c r="J1930" s="13"/>
      <c r="K1930" s="13"/>
      <c r="M1930" s="13"/>
    </row>
    <row r="1931" spans="1:13">
      <c r="A1931" s="13"/>
      <c r="B1931" s="181">
        <v>2006</v>
      </c>
      <c r="C1931" s="182">
        <v>4</v>
      </c>
      <c r="D1931" s="183">
        <v>11</v>
      </c>
      <c r="E1931" s="184">
        <v>0</v>
      </c>
      <c r="F1931" s="185">
        <v>3.7</v>
      </c>
      <c r="G1931" s="186">
        <v>1</v>
      </c>
      <c r="H1931" s="13"/>
      <c r="I1931" s="13"/>
      <c r="J1931" s="13"/>
      <c r="K1931" s="13"/>
      <c r="M1931" s="13"/>
    </row>
    <row r="1932" spans="1:13">
      <c r="A1932" s="13"/>
      <c r="B1932" s="181">
        <v>2006</v>
      </c>
      <c r="C1932" s="182">
        <v>4</v>
      </c>
      <c r="D1932" s="183">
        <v>12</v>
      </c>
      <c r="E1932" s="184">
        <v>20.5</v>
      </c>
      <c r="F1932" s="185">
        <v>3.6</v>
      </c>
      <c r="G1932" s="186">
        <v>1</v>
      </c>
      <c r="H1932" s="13"/>
      <c r="I1932" s="13"/>
      <c r="J1932" s="13"/>
      <c r="K1932" s="13"/>
      <c r="M1932" s="13"/>
    </row>
    <row r="1933" spans="1:13">
      <c r="A1933" s="13"/>
      <c r="B1933" s="181">
        <v>2006</v>
      </c>
      <c r="C1933" s="182">
        <v>4</v>
      </c>
      <c r="D1933" s="183">
        <v>13</v>
      </c>
      <c r="E1933" s="184">
        <v>4.9000000000000004</v>
      </c>
      <c r="F1933" s="185">
        <v>1.1000000000000001</v>
      </c>
      <c r="G1933" s="186">
        <v>1</v>
      </c>
      <c r="H1933" s="13"/>
      <c r="I1933" s="13"/>
      <c r="J1933" s="13"/>
      <c r="K1933" s="13"/>
      <c r="M1933" s="13"/>
    </row>
    <row r="1934" spans="1:13">
      <c r="A1934" s="13"/>
      <c r="B1934" s="181">
        <v>2006</v>
      </c>
      <c r="C1934" s="182">
        <v>4</v>
      </c>
      <c r="D1934" s="183">
        <v>14</v>
      </c>
      <c r="E1934" s="184">
        <v>5.7</v>
      </c>
      <c r="F1934" s="185">
        <v>1.8</v>
      </c>
      <c r="G1934" s="186">
        <v>1</v>
      </c>
      <c r="H1934" s="13"/>
      <c r="I1934" s="13"/>
      <c r="J1934" s="13"/>
      <c r="K1934" s="13"/>
      <c r="M1934" s="13"/>
    </row>
    <row r="1935" spans="1:13">
      <c r="A1935" s="13"/>
      <c r="B1935" s="181">
        <v>2006</v>
      </c>
      <c r="C1935" s="182">
        <v>4</v>
      </c>
      <c r="D1935" s="183">
        <v>15</v>
      </c>
      <c r="E1935" s="184">
        <v>0</v>
      </c>
      <c r="F1935" s="185">
        <v>2.1</v>
      </c>
      <c r="G1935" s="186">
        <v>1</v>
      </c>
      <c r="H1935" s="13"/>
      <c r="I1935" s="13"/>
      <c r="J1935" s="13"/>
      <c r="K1935" s="13"/>
      <c r="M1935" s="13"/>
    </row>
    <row r="1936" spans="1:13">
      <c r="A1936" s="13"/>
      <c r="B1936" s="181">
        <v>2006</v>
      </c>
      <c r="C1936" s="182">
        <v>4</v>
      </c>
      <c r="D1936" s="183">
        <v>16</v>
      </c>
      <c r="E1936" s="184">
        <v>0</v>
      </c>
      <c r="F1936" s="185">
        <v>2.1</v>
      </c>
      <c r="G1936" s="186">
        <v>1</v>
      </c>
      <c r="H1936" s="13"/>
      <c r="I1936" s="13"/>
      <c r="J1936" s="13"/>
      <c r="K1936" s="13"/>
      <c r="M1936" s="13"/>
    </row>
    <row r="1937" spans="1:13">
      <c r="A1937" s="13"/>
      <c r="B1937" s="181">
        <v>2006</v>
      </c>
      <c r="C1937" s="182">
        <v>4</v>
      </c>
      <c r="D1937" s="183">
        <v>17</v>
      </c>
      <c r="E1937" s="184">
        <v>0</v>
      </c>
      <c r="F1937" s="185">
        <v>2.5</v>
      </c>
      <c r="G1937" s="186">
        <v>1</v>
      </c>
      <c r="H1937" s="13"/>
      <c r="I1937" s="13"/>
      <c r="J1937" s="13"/>
      <c r="K1937" s="13"/>
      <c r="M1937" s="13"/>
    </row>
    <row r="1938" spans="1:13">
      <c r="A1938" s="13"/>
      <c r="B1938" s="181">
        <v>2006</v>
      </c>
      <c r="C1938" s="182">
        <v>4</v>
      </c>
      <c r="D1938" s="183">
        <v>18</v>
      </c>
      <c r="E1938" s="184">
        <v>0</v>
      </c>
      <c r="F1938" s="185">
        <v>4</v>
      </c>
      <c r="G1938" s="186">
        <v>1</v>
      </c>
      <c r="H1938" s="13"/>
      <c r="I1938" s="13"/>
      <c r="J1938" s="13"/>
      <c r="K1938" s="13"/>
      <c r="M1938" s="13"/>
    </row>
    <row r="1939" spans="1:13">
      <c r="A1939" s="13"/>
      <c r="B1939" s="181">
        <v>2006</v>
      </c>
      <c r="C1939" s="182">
        <v>4</v>
      </c>
      <c r="D1939" s="183">
        <v>19</v>
      </c>
      <c r="E1939" s="184">
        <v>0.1</v>
      </c>
      <c r="F1939" s="185">
        <v>4.4000000000000004</v>
      </c>
      <c r="G1939" s="186">
        <v>1</v>
      </c>
      <c r="H1939" s="13"/>
      <c r="I1939" s="13"/>
      <c r="J1939" s="13"/>
      <c r="K1939" s="13"/>
      <c r="M1939" s="13"/>
    </row>
    <row r="1940" spans="1:13">
      <c r="A1940" s="13"/>
      <c r="B1940" s="181">
        <v>2006</v>
      </c>
      <c r="C1940" s="182">
        <v>4</v>
      </c>
      <c r="D1940" s="183">
        <v>20</v>
      </c>
      <c r="E1940" s="184">
        <v>0</v>
      </c>
      <c r="F1940" s="185">
        <v>2.2000000000000002</v>
      </c>
      <c r="G1940" s="186">
        <v>1</v>
      </c>
      <c r="H1940" s="13"/>
      <c r="I1940" s="13"/>
      <c r="J1940" s="13"/>
      <c r="K1940" s="13"/>
      <c r="M1940" s="13"/>
    </row>
    <row r="1941" spans="1:13">
      <c r="A1941" s="13"/>
      <c r="B1941" s="181">
        <v>2006</v>
      </c>
      <c r="C1941" s="182">
        <v>4</v>
      </c>
      <c r="D1941" s="183">
        <v>21</v>
      </c>
      <c r="E1941" s="184">
        <v>0</v>
      </c>
      <c r="F1941" s="185">
        <v>2.7</v>
      </c>
      <c r="G1941" s="186">
        <v>1</v>
      </c>
      <c r="H1941" s="13"/>
      <c r="I1941" s="13"/>
      <c r="J1941" s="13"/>
      <c r="K1941" s="13"/>
      <c r="M1941" s="13"/>
    </row>
    <row r="1942" spans="1:13">
      <c r="A1942" s="13"/>
      <c r="B1942" s="181">
        <v>2006</v>
      </c>
      <c r="C1942" s="182">
        <v>4</v>
      </c>
      <c r="D1942" s="183">
        <v>22</v>
      </c>
      <c r="E1942" s="184">
        <v>0</v>
      </c>
      <c r="F1942" s="185">
        <v>2.7</v>
      </c>
      <c r="G1942" s="186">
        <v>1</v>
      </c>
      <c r="H1942" s="13"/>
      <c r="I1942" s="13"/>
      <c r="J1942" s="13"/>
      <c r="K1942" s="13"/>
      <c r="M1942" s="13"/>
    </row>
    <row r="1943" spans="1:13">
      <c r="A1943" s="13"/>
      <c r="B1943" s="181">
        <v>2006</v>
      </c>
      <c r="C1943" s="182">
        <v>4</v>
      </c>
      <c r="D1943" s="183">
        <v>23</v>
      </c>
      <c r="E1943" s="184">
        <v>0</v>
      </c>
      <c r="F1943" s="185">
        <v>3</v>
      </c>
      <c r="G1943" s="186">
        <v>1</v>
      </c>
      <c r="H1943" s="13"/>
      <c r="I1943" s="13"/>
      <c r="J1943" s="13"/>
      <c r="K1943" s="13"/>
      <c r="M1943" s="13"/>
    </row>
    <row r="1944" spans="1:13">
      <c r="A1944" s="13"/>
      <c r="B1944" s="181">
        <v>2006</v>
      </c>
      <c r="C1944" s="182">
        <v>4</v>
      </c>
      <c r="D1944" s="183">
        <v>24</v>
      </c>
      <c r="E1944" s="184">
        <v>0</v>
      </c>
      <c r="F1944" s="185">
        <v>3.1</v>
      </c>
      <c r="G1944" s="186">
        <v>1</v>
      </c>
      <c r="H1944" s="13"/>
      <c r="I1944" s="13"/>
      <c r="J1944" s="13"/>
      <c r="K1944" s="13"/>
      <c r="M1944" s="13"/>
    </row>
    <row r="1945" spans="1:13">
      <c r="A1945" s="13"/>
      <c r="B1945" s="181">
        <v>2006</v>
      </c>
      <c r="C1945" s="182">
        <v>4</v>
      </c>
      <c r="D1945" s="183">
        <v>25</v>
      </c>
      <c r="E1945" s="184">
        <v>0</v>
      </c>
      <c r="F1945" s="185">
        <v>1.6</v>
      </c>
      <c r="G1945" s="186">
        <v>1</v>
      </c>
      <c r="H1945" s="13"/>
      <c r="I1945" s="13"/>
      <c r="J1945" s="13"/>
      <c r="K1945" s="13"/>
      <c r="M1945" s="13"/>
    </row>
    <row r="1946" spans="1:13">
      <c r="A1946" s="13"/>
      <c r="B1946" s="181">
        <v>2006</v>
      </c>
      <c r="C1946" s="182">
        <v>4</v>
      </c>
      <c r="D1946" s="183">
        <v>26</v>
      </c>
      <c r="E1946" s="184">
        <v>0</v>
      </c>
      <c r="F1946" s="185">
        <v>3.5</v>
      </c>
      <c r="G1946" s="186">
        <v>1</v>
      </c>
      <c r="H1946" s="13"/>
      <c r="I1946" s="13"/>
      <c r="J1946" s="13"/>
      <c r="K1946" s="13"/>
      <c r="M1946" s="13"/>
    </row>
    <row r="1947" spans="1:13">
      <c r="A1947" s="13"/>
      <c r="B1947" s="181">
        <v>2006</v>
      </c>
      <c r="C1947" s="182">
        <v>4</v>
      </c>
      <c r="D1947" s="183">
        <v>27</v>
      </c>
      <c r="E1947" s="184">
        <v>0</v>
      </c>
      <c r="F1947" s="185">
        <v>2.7</v>
      </c>
      <c r="G1947" s="186">
        <v>1</v>
      </c>
      <c r="H1947" s="13"/>
      <c r="I1947" s="13"/>
      <c r="J1947" s="13"/>
      <c r="K1947" s="13"/>
      <c r="M1947" s="13"/>
    </row>
    <row r="1948" spans="1:13">
      <c r="A1948" s="13"/>
      <c r="B1948" s="181">
        <v>2006</v>
      </c>
      <c r="C1948" s="182">
        <v>4</v>
      </c>
      <c r="D1948" s="183">
        <v>28</v>
      </c>
      <c r="E1948" s="184">
        <v>5.2</v>
      </c>
      <c r="F1948" s="185">
        <v>2</v>
      </c>
      <c r="G1948" s="186">
        <v>1</v>
      </c>
      <c r="H1948" s="13"/>
      <c r="I1948" s="13"/>
      <c r="J1948" s="13"/>
      <c r="K1948" s="13"/>
      <c r="M1948" s="13"/>
    </row>
    <row r="1949" spans="1:13">
      <c r="A1949" s="13"/>
      <c r="B1949" s="181">
        <v>2006</v>
      </c>
      <c r="C1949" s="182">
        <v>4</v>
      </c>
      <c r="D1949" s="183">
        <v>29</v>
      </c>
      <c r="E1949" s="184">
        <v>0</v>
      </c>
      <c r="F1949" s="185">
        <v>2.6</v>
      </c>
      <c r="G1949" s="186">
        <v>1</v>
      </c>
      <c r="H1949" s="13"/>
      <c r="I1949" s="13"/>
      <c r="J1949" s="13"/>
      <c r="K1949" s="13"/>
      <c r="M1949" s="13"/>
    </row>
    <row r="1950" spans="1:13">
      <c r="A1950" s="13"/>
      <c r="B1950" s="181">
        <v>2006</v>
      </c>
      <c r="C1950" s="182">
        <v>4</v>
      </c>
      <c r="D1950" s="183">
        <v>30</v>
      </c>
      <c r="E1950" s="184">
        <v>4</v>
      </c>
      <c r="F1950" s="185">
        <v>2</v>
      </c>
      <c r="G1950" s="186">
        <v>1</v>
      </c>
      <c r="H1950" s="13"/>
      <c r="I1950" s="13"/>
      <c r="J1950" s="13"/>
      <c r="K1950" s="13"/>
      <c r="M1950" s="13"/>
    </row>
    <row r="1951" spans="1:13">
      <c r="A1951" s="13"/>
      <c r="B1951" s="181">
        <v>2006</v>
      </c>
      <c r="C1951" s="182">
        <v>5</v>
      </c>
      <c r="D1951" s="183">
        <v>1</v>
      </c>
      <c r="E1951" s="184">
        <v>0.1</v>
      </c>
      <c r="F1951" s="185">
        <v>1.3</v>
      </c>
      <c r="G1951" s="186">
        <v>1</v>
      </c>
      <c r="H1951" s="13"/>
      <c r="I1951" s="13"/>
      <c r="J1951" s="13"/>
      <c r="K1951" s="13"/>
      <c r="M1951" s="13"/>
    </row>
    <row r="1952" spans="1:13">
      <c r="A1952" s="13"/>
      <c r="B1952" s="181">
        <v>2006</v>
      </c>
      <c r="C1952" s="182">
        <v>5</v>
      </c>
      <c r="D1952" s="183">
        <v>2</v>
      </c>
      <c r="E1952" s="184">
        <v>0</v>
      </c>
      <c r="F1952" s="185">
        <v>1.3</v>
      </c>
      <c r="G1952" s="186">
        <v>1</v>
      </c>
      <c r="H1952" s="13"/>
      <c r="I1952" s="13"/>
      <c r="J1952" s="13"/>
      <c r="K1952" s="13"/>
      <c r="M1952" s="13"/>
    </row>
    <row r="1953" spans="1:13">
      <c r="A1953" s="13"/>
      <c r="B1953" s="181">
        <v>2006</v>
      </c>
      <c r="C1953" s="182">
        <v>5</v>
      </c>
      <c r="D1953" s="183">
        <v>3</v>
      </c>
      <c r="E1953" s="184">
        <v>0</v>
      </c>
      <c r="F1953" s="185">
        <v>1.7</v>
      </c>
      <c r="G1953" s="186">
        <v>1</v>
      </c>
      <c r="H1953" s="13"/>
      <c r="I1953" s="13"/>
      <c r="J1953" s="13"/>
      <c r="K1953" s="13"/>
      <c r="M1953" s="13"/>
    </row>
    <row r="1954" spans="1:13">
      <c r="A1954" s="13"/>
      <c r="B1954" s="181">
        <v>2006</v>
      </c>
      <c r="C1954" s="182">
        <v>5</v>
      </c>
      <c r="D1954" s="183">
        <v>4</v>
      </c>
      <c r="E1954" s="184">
        <v>0</v>
      </c>
      <c r="F1954" s="185">
        <v>2.2999999999999998</v>
      </c>
      <c r="G1954" s="186">
        <v>1</v>
      </c>
      <c r="H1954" s="13"/>
      <c r="I1954" s="13"/>
      <c r="J1954" s="13"/>
      <c r="K1954" s="13"/>
      <c r="M1954" s="13"/>
    </row>
    <row r="1955" spans="1:13">
      <c r="A1955" s="13"/>
      <c r="B1955" s="181">
        <v>2006</v>
      </c>
      <c r="C1955" s="182">
        <v>5</v>
      </c>
      <c r="D1955" s="183">
        <v>5</v>
      </c>
      <c r="E1955" s="184">
        <v>0.7</v>
      </c>
      <c r="F1955" s="185">
        <v>0.8</v>
      </c>
      <c r="G1955" s="186">
        <v>1</v>
      </c>
      <c r="H1955" s="13"/>
      <c r="I1955" s="13"/>
      <c r="J1955" s="13"/>
      <c r="K1955" s="13"/>
      <c r="M1955" s="13"/>
    </row>
    <row r="1956" spans="1:13">
      <c r="A1956" s="13"/>
      <c r="B1956" s="181">
        <v>2006</v>
      </c>
      <c r="C1956" s="182">
        <v>5</v>
      </c>
      <c r="D1956" s="183">
        <v>6</v>
      </c>
      <c r="E1956" s="184">
        <v>0</v>
      </c>
      <c r="F1956" s="185">
        <v>1.4</v>
      </c>
      <c r="G1956" s="186">
        <v>1</v>
      </c>
      <c r="H1956" s="13"/>
      <c r="I1956" s="13"/>
      <c r="J1956" s="13"/>
      <c r="K1956" s="13"/>
      <c r="M1956" s="13"/>
    </row>
    <row r="1957" spans="1:13">
      <c r="A1957" s="13"/>
      <c r="B1957" s="181">
        <v>2006</v>
      </c>
      <c r="C1957" s="182">
        <v>5</v>
      </c>
      <c r="D1957" s="183">
        <v>7</v>
      </c>
      <c r="E1957" s="184">
        <v>0</v>
      </c>
      <c r="F1957" s="185">
        <v>1.2</v>
      </c>
      <c r="G1957" s="186">
        <v>1</v>
      </c>
      <c r="H1957" s="13"/>
      <c r="I1957" s="13"/>
      <c r="J1957" s="13"/>
      <c r="K1957" s="13"/>
      <c r="M1957" s="13"/>
    </row>
    <row r="1958" spans="1:13">
      <c r="A1958" s="13"/>
      <c r="B1958" s="181">
        <v>2006</v>
      </c>
      <c r="C1958" s="182">
        <v>5</v>
      </c>
      <c r="D1958" s="183">
        <v>8</v>
      </c>
      <c r="E1958" s="184">
        <v>0</v>
      </c>
      <c r="F1958" s="185">
        <v>2</v>
      </c>
      <c r="G1958" s="186">
        <v>1</v>
      </c>
      <c r="H1958" s="13"/>
      <c r="I1958" s="13"/>
      <c r="J1958" s="13"/>
      <c r="K1958" s="13"/>
      <c r="M1958" s="13"/>
    </row>
    <row r="1959" spans="1:13">
      <c r="A1959" s="13"/>
      <c r="B1959" s="181">
        <v>2006</v>
      </c>
      <c r="C1959" s="182">
        <v>5</v>
      </c>
      <c r="D1959" s="183">
        <v>9</v>
      </c>
      <c r="E1959" s="184">
        <v>0</v>
      </c>
      <c r="F1959" s="185">
        <v>1.8</v>
      </c>
      <c r="G1959" s="186">
        <v>1</v>
      </c>
      <c r="H1959" s="13"/>
      <c r="I1959" s="13"/>
      <c r="J1959" s="13"/>
      <c r="K1959" s="13"/>
      <c r="M1959" s="13"/>
    </row>
    <row r="1960" spans="1:13">
      <c r="A1960" s="13"/>
      <c r="B1960" s="181">
        <v>2006</v>
      </c>
      <c r="C1960" s="182">
        <v>5</v>
      </c>
      <c r="D1960" s="183">
        <v>10</v>
      </c>
      <c r="E1960" s="184">
        <v>0</v>
      </c>
      <c r="F1960" s="185">
        <v>2.2000000000000002</v>
      </c>
      <c r="G1960" s="186">
        <v>1</v>
      </c>
      <c r="H1960" s="13"/>
      <c r="I1960" s="13"/>
      <c r="J1960" s="13"/>
      <c r="K1960" s="13"/>
      <c r="M1960" s="13"/>
    </row>
    <row r="1961" spans="1:13">
      <c r="A1961" s="13"/>
      <c r="B1961" s="181">
        <v>2006</v>
      </c>
      <c r="C1961" s="182">
        <v>5</v>
      </c>
      <c r="D1961" s="183">
        <v>11</v>
      </c>
      <c r="E1961" s="184">
        <v>0</v>
      </c>
      <c r="F1961" s="185">
        <v>1.4</v>
      </c>
      <c r="G1961" s="186">
        <v>1</v>
      </c>
      <c r="H1961" s="13"/>
      <c r="I1961" s="13"/>
      <c r="J1961" s="13"/>
      <c r="K1961" s="13"/>
      <c r="M1961" s="13"/>
    </row>
    <row r="1962" spans="1:13">
      <c r="A1962" s="13"/>
      <c r="B1962" s="181">
        <v>2006</v>
      </c>
      <c r="C1962" s="182">
        <v>5</v>
      </c>
      <c r="D1962" s="183">
        <v>12</v>
      </c>
      <c r="E1962" s="184">
        <v>0</v>
      </c>
      <c r="F1962" s="185">
        <v>1.2</v>
      </c>
      <c r="G1962" s="186">
        <v>1</v>
      </c>
      <c r="H1962" s="13"/>
      <c r="I1962" s="13"/>
      <c r="J1962" s="13"/>
      <c r="K1962" s="13"/>
      <c r="M1962" s="13"/>
    </row>
    <row r="1963" spans="1:13">
      <c r="A1963" s="13"/>
      <c r="B1963" s="181">
        <v>2006</v>
      </c>
      <c r="C1963" s="182">
        <v>5</v>
      </c>
      <c r="D1963" s="183">
        <v>13</v>
      </c>
      <c r="E1963" s="184">
        <v>0</v>
      </c>
      <c r="F1963" s="185">
        <v>2.2000000000000002</v>
      </c>
      <c r="G1963" s="186">
        <v>1</v>
      </c>
      <c r="H1963" s="13"/>
      <c r="I1963" s="13"/>
      <c r="J1963" s="13"/>
      <c r="K1963" s="13"/>
      <c r="M1963" s="13"/>
    </row>
    <row r="1964" spans="1:13">
      <c r="A1964" s="13"/>
      <c r="B1964" s="181">
        <v>2006</v>
      </c>
      <c r="C1964" s="182">
        <v>5</v>
      </c>
      <c r="D1964" s="183">
        <v>14</v>
      </c>
      <c r="E1964" s="184">
        <v>0</v>
      </c>
      <c r="F1964" s="185">
        <v>2.2999999999999998</v>
      </c>
      <c r="G1964" s="186">
        <v>1</v>
      </c>
      <c r="H1964" s="13"/>
      <c r="I1964" s="13"/>
      <c r="J1964" s="13"/>
      <c r="K1964" s="13"/>
      <c r="M1964" s="13"/>
    </row>
    <row r="1965" spans="1:13">
      <c r="A1965" s="13"/>
      <c r="B1965" s="181">
        <v>2006</v>
      </c>
      <c r="C1965" s="182">
        <v>5</v>
      </c>
      <c r="D1965" s="183">
        <v>15</v>
      </c>
      <c r="E1965" s="184">
        <v>0</v>
      </c>
      <c r="F1965" s="185">
        <v>2.5</v>
      </c>
      <c r="G1965" s="186">
        <v>1</v>
      </c>
      <c r="H1965" s="13"/>
      <c r="I1965" s="13"/>
      <c r="J1965" s="13"/>
      <c r="K1965" s="13"/>
      <c r="M1965" s="13"/>
    </row>
    <row r="1966" spans="1:13">
      <c r="A1966" s="13"/>
      <c r="B1966" s="181">
        <v>2006</v>
      </c>
      <c r="C1966" s="182">
        <v>5</v>
      </c>
      <c r="D1966" s="183">
        <v>16</v>
      </c>
      <c r="E1966" s="184">
        <v>0</v>
      </c>
      <c r="F1966" s="185">
        <v>1.8</v>
      </c>
      <c r="G1966" s="186">
        <v>1</v>
      </c>
      <c r="H1966" s="13"/>
      <c r="I1966" s="13"/>
      <c r="J1966" s="13"/>
      <c r="K1966" s="13"/>
      <c r="M1966" s="13"/>
    </row>
    <row r="1967" spans="1:13">
      <c r="A1967" s="13"/>
      <c r="B1967" s="181">
        <v>2006</v>
      </c>
      <c r="C1967" s="182">
        <v>5</v>
      </c>
      <c r="D1967" s="183">
        <v>17</v>
      </c>
      <c r="E1967" s="184">
        <v>0</v>
      </c>
      <c r="F1967" s="185">
        <v>2.4</v>
      </c>
      <c r="G1967" s="186">
        <v>1</v>
      </c>
      <c r="H1967" s="13"/>
      <c r="I1967" s="13"/>
      <c r="J1967" s="13"/>
      <c r="K1967" s="13"/>
      <c r="M1967" s="13"/>
    </row>
    <row r="1968" spans="1:13">
      <c r="A1968" s="13"/>
      <c r="B1968" s="181">
        <v>2006</v>
      </c>
      <c r="C1968" s="182">
        <v>5</v>
      </c>
      <c r="D1968" s="183">
        <v>18</v>
      </c>
      <c r="E1968" s="184">
        <v>0</v>
      </c>
      <c r="F1968" s="185">
        <v>2.1</v>
      </c>
      <c r="G1968" s="186">
        <v>1</v>
      </c>
      <c r="H1968" s="13"/>
      <c r="I1968" s="13"/>
      <c r="J1968" s="13"/>
      <c r="K1968" s="13"/>
      <c r="M1968" s="13"/>
    </row>
    <row r="1969" spans="1:13">
      <c r="A1969" s="13"/>
      <c r="B1969" s="181">
        <v>2006</v>
      </c>
      <c r="C1969" s="182">
        <v>5</v>
      </c>
      <c r="D1969" s="183">
        <v>19</v>
      </c>
      <c r="E1969" s="184">
        <v>0</v>
      </c>
      <c r="F1969" s="185">
        <v>1.3</v>
      </c>
      <c r="G1969" s="186">
        <v>1</v>
      </c>
      <c r="H1969" s="13"/>
      <c r="I1969" s="13"/>
      <c r="J1969" s="13"/>
      <c r="K1969" s="13"/>
      <c r="M1969" s="13"/>
    </row>
    <row r="1970" spans="1:13">
      <c r="A1970" s="13"/>
      <c r="B1970" s="181">
        <v>2006</v>
      </c>
      <c r="C1970" s="182">
        <v>5</v>
      </c>
      <c r="D1970" s="183">
        <v>20</v>
      </c>
      <c r="E1970" s="184">
        <v>0</v>
      </c>
      <c r="F1970" s="185">
        <v>1.2</v>
      </c>
      <c r="G1970" s="186">
        <v>1</v>
      </c>
      <c r="H1970" s="13"/>
      <c r="I1970" s="13"/>
      <c r="J1970" s="13"/>
      <c r="K1970" s="13"/>
      <c r="M1970" s="13"/>
    </row>
    <row r="1971" spans="1:13">
      <c r="A1971" s="13"/>
      <c r="B1971" s="181">
        <v>2006</v>
      </c>
      <c r="C1971" s="182">
        <v>5</v>
      </c>
      <c r="D1971" s="183">
        <v>21</v>
      </c>
      <c r="E1971" s="184">
        <v>0</v>
      </c>
      <c r="F1971" s="185">
        <v>1.4</v>
      </c>
      <c r="G1971" s="186">
        <v>1</v>
      </c>
      <c r="H1971" s="13"/>
      <c r="I1971" s="13"/>
      <c r="J1971" s="13"/>
      <c r="K1971" s="13"/>
      <c r="M1971" s="13"/>
    </row>
    <row r="1972" spans="1:13">
      <c r="A1972" s="13"/>
      <c r="B1972" s="181">
        <v>2006</v>
      </c>
      <c r="C1972" s="182">
        <v>5</v>
      </c>
      <c r="D1972" s="183">
        <v>22</v>
      </c>
      <c r="E1972" s="184">
        <v>0</v>
      </c>
      <c r="F1972" s="185">
        <v>0.9</v>
      </c>
      <c r="G1972" s="186">
        <v>1</v>
      </c>
      <c r="H1972" s="13"/>
      <c r="I1972" s="13"/>
      <c r="J1972" s="13"/>
      <c r="K1972" s="13"/>
      <c r="M1972" s="13"/>
    </row>
    <row r="1973" spans="1:13">
      <c r="A1973" s="13"/>
      <c r="B1973" s="181">
        <v>2006</v>
      </c>
      <c r="C1973" s="182">
        <v>5</v>
      </c>
      <c r="D1973" s="183">
        <v>23</v>
      </c>
      <c r="E1973" s="184">
        <v>0</v>
      </c>
      <c r="F1973" s="185">
        <v>1.4</v>
      </c>
      <c r="G1973" s="186">
        <v>1</v>
      </c>
      <c r="H1973" s="13"/>
      <c r="I1973" s="13"/>
      <c r="J1973" s="13"/>
      <c r="K1973" s="13"/>
      <c r="M1973" s="13"/>
    </row>
    <row r="1974" spans="1:13">
      <c r="A1974" s="13"/>
      <c r="B1974" s="181">
        <v>2006</v>
      </c>
      <c r="C1974" s="182">
        <v>5</v>
      </c>
      <c r="D1974" s="183">
        <v>24</v>
      </c>
      <c r="E1974" s="184">
        <v>0</v>
      </c>
      <c r="F1974" s="185">
        <v>2.1</v>
      </c>
      <c r="G1974" s="186">
        <v>1</v>
      </c>
      <c r="H1974" s="13"/>
      <c r="I1974" s="13"/>
      <c r="J1974" s="13"/>
      <c r="K1974" s="13"/>
      <c r="M1974" s="13"/>
    </row>
    <row r="1975" spans="1:13">
      <c r="A1975" s="13"/>
      <c r="B1975" s="181">
        <v>2006</v>
      </c>
      <c r="C1975" s="182">
        <v>5</v>
      </c>
      <c r="D1975" s="183">
        <v>25</v>
      </c>
      <c r="E1975" s="184">
        <v>0</v>
      </c>
      <c r="F1975" s="185">
        <v>1.7</v>
      </c>
      <c r="G1975" s="186">
        <v>1</v>
      </c>
      <c r="H1975" s="13"/>
      <c r="I1975" s="13"/>
      <c r="J1975" s="13"/>
      <c r="K1975" s="13"/>
      <c r="M1975" s="13"/>
    </row>
    <row r="1976" spans="1:13">
      <c r="A1976" s="13"/>
      <c r="B1976" s="181">
        <v>2006</v>
      </c>
      <c r="C1976" s="182">
        <v>5</v>
      </c>
      <c r="D1976" s="183">
        <v>26</v>
      </c>
      <c r="E1976" s="184">
        <v>0</v>
      </c>
      <c r="F1976" s="185">
        <v>0.8</v>
      </c>
      <c r="G1976" s="186">
        <v>1</v>
      </c>
      <c r="H1976" s="13"/>
      <c r="I1976" s="13"/>
      <c r="J1976" s="13"/>
      <c r="K1976" s="13"/>
      <c r="M1976" s="13"/>
    </row>
    <row r="1977" spans="1:13">
      <c r="A1977" s="13"/>
      <c r="B1977" s="181">
        <v>2006</v>
      </c>
      <c r="C1977" s="182">
        <v>5</v>
      </c>
      <c r="D1977" s="183">
        <v>27</v>
      </c>
      <c r="E1977" s="184">
        <v>0</v>
      </c>
      <c r="F1977" s="185">
        <v>1.9</v>
      </c>
      <c r="G1977" s="186">
        <v>1</v>
      </c>
      <c r="H1977" s="13"/>
      <c r="I1977" s="13"/>
      <c r="J1977" s="13"/>
      <c r="K1977" s="13"/>
      <c r="M1977" s="13"/>
    </row>
    <row r="1978" spans="1:13">
      <c r="A1978" s="13"/>
      <c r="B1978" s="181">
        <v>2006</v>
      </c>
      <c r="C1978" s="182">
        <v>5</v>
      </c>
      <c r="D1978" s="183">
        <v>28</v>
      </c>
      <c r="E1978" s="184">
        <v>0</v>
      </c>
      <c r="F1978" s="185">
        <v>0.8</v>
      </c>
      <c r="G1978" s="186">
        <v>1</v>
      </c>
      <c r="H1978" s="13"/>
      <c r="I1978" s="13"/>
      <c r="J1978" s="13"/>
      <c r="K1978" s="13"/>
      <c r="M1978" s="13"/>
    </row>
    <row r="1979" spans="1:13">
      <c r="A1979" s="13"/>
      <c r="B1979" s="181">
        <v>2006</v>
      </c>
      <c r="C1979" s="182">
        <v>5</v>
      </c>
      <c r="D1979" s="183">
        <v>29</v>
      </c>
      <c r="E1979" s="184">
        <v>0</v>
      </c>
      <c r="F1979" s="185">
        <v>0.9</v>
      </c>
      <c r="G1979" s="186">
        <v>1</v>
      </c>
      <c r="H1979" s="13"/>
      <c r="I1979" s="13"/>
      <c r="J1979" s="13"/>
      <c r="K1979" s="13"/>
      <c r="M1979" s="13"/>
    </row>
    <row r="1980" spans="1:13">
      <c r="A1980" s="13"/>
      <c r="B1980" s="181">
        <v>2006</v>
      </c>
      <c r="C1980" s="182">
        <v>5</v>
      </c>
      <c r="D1980" s="183">
        <v>30</v>
      </c>
      <c r="E1980" s="184">
        <v>0</v>
      </c>
      <c r="F1980" s="185">
        <v>0.9</v>
      </c>
      <c r="G1980" s="186">
        <v>1</v>
      </c>
      <c r="H1980" s="13"/>
      <c r="I1980" s="13"/>
      <c r="J1980" s="13"/>
      <c r="K1980" s="13"/>
      <c r="M1980" s="13"/>
    </row>
    <row r="1981" spans="1:13">
      <c r="A1981" s="13"/>
      <c r="B1981" s="181">
        <v>2006</v>
      </c>
      <c r="C1981" s="182">
        <v>5</v>
      </c>
      <c r="D1981" s="183">
        <v>31</v>
      </c>
      <c r="E1981" s="184">
        <v>0</v>
      </c>
      <c r="F1981" s="185">
        <v>1.6</v>
      </c>
      <c r="G1981" s="186">
        <v>1</v>
      </c>
      <c r="H1981" s="13"/>
      <c r="I1981" s="13"/>
      <c r="J1981" s="13"/>
      <c r="K1981" s="13"/>
      <c r="M1981" s="13"/>
    </row>
    <row r="1982" spans="1:13">
      <c r="A1982" s="13"/>
      <c r="B1982" s="181">
        <v>2006</v>
      </c>
      <c r="C1982" s="182">
        <v>6</v>
      </c>
      <c r="D1982" s="183">
        <v>1</v>
      </c>
      <c r="E1982" s="184">
        <v>2</v>
      </c>
      <c r="F1982" s="185">
        <v>1.9</v>
      </c>
      <c r="G1982" s="186">
        <v>1</v>
      </c>
      <c r="H1982" s="13"/>
      <c r="I1982" s="13"/>
      <c r="J1982" s="13"/>
      <c r="K1982" s="13"/>
      <c r="M1982" s="13"/>
    </row>
    <row r="1983" spans="1:13">
      <c r="A1983" s="13"/>
      <c r="B1983" s="181">
        <v>2006</v>
      </c>
      <c r="C1983" s="182">
        <v>6</v>
      </c>
      <c r="D1983" s="183">
        <v>2</v>
      </c>
      <c r="E1983" s="184">
        <v>5.4</v>
      </c>
      <c r="F1983" s="185">
        <v>0.8</v>
      </c>
      <c r="G1983" s="186">
        <v>1</v>
      </c>
      <c r="H1983" s="13"/>
      <c r="I1983" s="13"/>
      <c r="J1983" s="13"/>
      <c r="K1983" s="13"/>
      <c r="M1983" s="13"/>
    </row>
    <row r="1984" spans="1:13">
      <c r="A1984" s="13"/>
      <c r="B1984" s="181">
        <v>2006</v>
      </c>
      <c r="C1984" s="182">
        <v>6</v>
      </c>
      <c r="D1984" s="183">
        <v>3</v>
      </c>
      <c r="E1984" s="184">
        <v>0</v>
      </c>
      <c r="F1984" s="185">
        <v>0.7</v>
      </c>
      <c r="G1984" s="186">
        <v>1</v>
      </c>
      <c r="H1984" s="13"/>
      <c r="I1984" s="13"/>
      <c r="J1984" s="13"/>
      <c r="K1984" s="13"/>
      <c r="M1984" s="13"/>
    </row>
    <row r="1985" spans="1:13">
      <c r="A1985" s="13"/>
      <c r="B1985" s="181">
        <v>2006</v>
      </c>
      <c r="C1985" s="182">
        <v>6</v>
      </c>
      <c r="D1985" s="183">
        <v>4</v>
      </c>
      <c r="E1985" s="184">
        <v>0</v>
      </c>
      <c r="F1985" s="185">
        <v>1.5</v>
      </c>
      <c r="G1985" s="186">
        <v>1</v>
      </c>
      <c r="H1985" s="13"/>
      <c r="I1985" s="13"/>
      <c r="J1985" s="13"/>
      <c r="K1985" s="13"/>
      <c r="M1985" s="13"/>
    </row>
    <row r="1986" spans="1:13">
      <c r="A1986" s="13"/>
      <c r="B1986" s="181">
        <v>2006</v>
      </c>
      <c r="C1986" s="182">
        <v>6</v>
      </c>
      <c r="D1986" s="183">
        <v>5</v>
      </c>
      <c r="E1986" s="184">
        <v>1.2</v>
      </c>
      <c r="F1986" s="185">
        <v>0.9</v>
      </c>
      <c r="G1986" s="186">
        <v>1</v>
      </c>
      <c r="H1986" s="13"/>
      <c r="I1986" s="13"/>
      <c r="J1986" s="13"/>
      <c r="K1986" s="13"/>
      <c r="M1986" s="13"/>
    </row>
    <row r="1987" spans="1:13">
      <c r="A1987" s="13"/>
      <c r="B1987" s="181">
        <v>2006</v>
      </c>
      <c r="C1987" s="182">
        <v>6</v>
      </c>
      <c r="D1987" s="183">
        <v>6</v>
      </c>
      <c r="E1987" s="184">
        <v>0</v>
      </c>
      <c r="F1987" s="185">
        <v>0.6</v>
      </c>
      <c r="G1987" s="186">
        <v>1</v>
      </c>
      <c r="H1987" s="13"/>
      <c r="I1987" s="13"/>
      <c r="J1987" s="13"/>
      <c r="K1987" s="13"/>
      <c r="M1987" s="13"/>
    </row>
    <row r="1988" spans="1:13">
      <c r="A1988" s="13"/>
      <c r="B1988" s="181">
        <v>2006</v>
      </c>
      <c r="C1988" s="182">
        <v>6</v>
      </c>
      <c r="D1988" s="183">
        <v>7</v>
      </c>
      <c r="E1988" s="184">
        <v>2.8</v>
      </c>
      <c r="F1988" s="185">
        <v>0.9</v>
      </c>
      <c r="G1988" s="186">
        <v>1</v>
      </c>
      <c r="H1988" s="13"/>
      <c r="I1988" s="13"/>
      <c r="J1988" s="13"/>
      <c r="K1988" s="13"/>
      <c r="M1988" s="13"/>
    </row>
    <row r="1989" spans="1:13">
      <c r="A1989" s="13"/>
      <c r="B1989" s="181">
        <v>2006</v>
      </c>
      <c r="C1989" s="182">
        <v>6</v>
      </c>
      <c r="D1989" s="183">
        <v>8</v>
      </c>
      <c r="E1989" s="184">
        <v>0</v>
      </c>
      <c r="F1989" s="185">
        <v>1.4</v>
      </c>
      <c r="G1989" s="186">
        <v>1</v>
      </c>
      <c r="H1989" s="13"/>
      <c r="I1989" s="13"/>
      <c r="J1989" s="13"/>
      <c r="K1989" s="13"/>
      <c r="M1989" s="13"/>
    </row>
    <row r="1990" spans="1:13">
      <c r="A1990" s="13"/>
      <c r="B1990" s="181">
        <v>2006</v>
      </c>
      <c r="C1990" s="182">
        <v>6</v>
      </c>
      <c r="D1990" s="183">
        <v>9</v>
      </c>
      <c r="E1990" s="184">
        <v>0</v>
      </c>
      <c r="F1990" s="185">
        <v>0.9</v>
      </c>
      <c r="G1990" s="186">
        <v>1</v>
      </c>
      <c r="H1990" s="13"/>
      <c r="I1990" s="13"/>
      <c r="J1990" s="13"/>
      <c r="K1990" s="13"/>
      <c r="M1990" s="13"/>
    </row>
    <row r="1991" spans="1:13">
      <c r="A1991" s="13"/>
      <c r="B1991" s="181">
        <v>2006</v>
      </c>
      <c r="C1991" s="182">
        <v>6</v>
      </c>
      <c r="D1991" s="183">
        <v>10</v>
      </c>
      <c r="E1991" s="184">
        <v>0</v>
      </c>
      <c r="F1991" s="185">
        <v>0.9</v>
      </c>
      <c r="G1991" s="186">
        <v>1</v>
      </c>
      <c r="H1991" s="13"/>
      <c r="I1991" s="13"/>
      <c r="J1991" s="13"/>
      <c r="K1991" s="13"/>
      <c r="M1991" s="13"/>
    </row>
    <row r="1992" spans="1:13">
      <c r="A1992" s="13"/>
      <c r="B1992" s="181">
        <v>2006</v>
      </c>
      <c r="C1992" s="182">
        <v>6</v>
      </c>
      <c r="D1992" s="183">
        <v>11</v>
      </c>
      <c r="E1992" s="184">
        <v>0</v>
      </c>
      <c r="F1992" s="185">
        <v>1.7</v>
      </c>
      <c r="G1992" s="186">
        <v>1</v>
      </c>
      <c r="H1992" s="13"/>
      <c r="I1992" s="13"/>
      <c r="J1992" s="13"/>
      <c r="K1992" s="13"/>
      <c r="M1992" s="13"/>
    </row>
    <row r="1993" spans="1:13">
      <c r="A1993" s="13"/>
      <c r="B1993" s="181">
        <v>2006</v>
      </c>
      <c r="C1993" s="182">
        <v>6</v>
      </c>
      <c r="D1993" s="183">
        <v>12</v>
      </c>
      <c r="E1993" s="184">
        <v>0</v>
      </c>
      <c r="F1993" s="185">
        <v>2.4</v>
      </c>
      <c r="G1993" s="186">
        <v>1</v>
      </c>
      <c r="H1993" s="13"/>
      <c r="I1993" s="13"/>
      <c r="J1993" s="13"/>
      <c r="K1993" s="13"/>
      <c r="M1993" s="13"/>
    </row>
    <row r="1994" spans="1:13">
      <c r="A1994" s="13"/>
      <c r="B1994" s="181">
        <v>2006</v>
      </c>
      <c r="C1994" s="182">
        <v>6</v>
      </c>
      <c r="D1994" s="183">
        <v>13</v>
      </c>
      <c r="E1994" s="184">
        <v>0</v>
      </c>
      <c r="F1994" s="185">
        <v>2.5</v>
      </c>
      <c r="G1994" s="186">
        <v>1</v>
      </c>
      <c r="H1994" s="13"/>
      <c r="I1994" s="13"/>
      <c r="J1994" s="13"/>
      <c r="K1994" s="13"/>
      <c r="M1994" s="13"/>
    </row>
    <row r="1995" spans="1:13">
      <c r="A1995" s="13"/>
      <c r="B1995" s="181">
        <v>2006</v>
      </c>
      <c r="C1995" s="182">
        <v>6</v>
      </c>
      <c r="D1995" s="183">
        <v>14</v>
      </c>
      <c r="E1995" s="184">
        <v>0</v>
      </c>
      <c r="F1995" s="185">
        <v>1.2</v>
      </c>
      <c r="G1995" s="186">
        <v>1</v>
      </c>
      <c r="H1995" s="13"/>
      <c r="I1995" s="13"/>
      <c r="J1995" s="13"/>
      <c r="K1995" s="13"/>
      <c r="M1995" s="13"/>
    </row>
    <row r="1996" spans="1:13">
      <c r="A1996" s="13"/>
      <c r="B1996" s="181">
        <v>2006</v>
      </c>
      <c r="C1996" s="182">
        <v>6</v>
      </c>
      <c r="D1996" s="183">
        <v>15</v>
      </c>
      <c r="E1996" s="184">
        <v>0</v>
      </c>
      <c r="F1996" s="185">
        <v>1</v>
      </c>
      <c r="G1996" s="186">
        <v>1</v>
      </c>
      <c r="H1996" s="13"/>
      <c r="I1996" s="13"/>
      <c r="J1996" s="13"/>
      <c r="K1996" s="13"/>
      <c r="M1996" s="13"/>
    </row>
    <row r="1997" spans="1:13">
      <c r="A1997" s="13"/>
      <c r="B1997" s="181">
        <v>2006</v>
      </c>
      <c r="C1997" s="182">
        <v>6</v>
      </c>
      <c r="D1997" s="183">
        <v>16</v>
      </c>
      <c r="E1997" s="184">
        <v>0</v>
      </c>
      <c r="F1997" s="185">
        <v>0.7</v>
      </c>
      <c r="G1997" s="186">
        <v>1</v>
      </c>
      <c r="H1997" s="13"/>
      <c r="I1997" s="13"/>
      <c r="J1997" s="13"/>
      <c r="K1997" s="13"/>
      <c r="M1997" s="13"/>
    </row>
    <row r="1998" spans="1:13">
      <c r="A1998" s="13"/>
      <c r="B1998" s="181">
        <v>2006</v>
      </c>
      <c r="C1998" s="182">
        <v>6</v>
      </c>
      <c r="D1998" s="183">
        <v>17</v>
      </c>
      <c r="E1998" s="184">
        <v>3.8</v>
      </c>
      <c r="F1998" s="185">
        <v>1.1000000000000001</v>
      </c>
      <c r="G1998" s="186">
        <v>1</v>
      </c>
      <c r="H1998" s="13"/>
      <c r="I1998" s="13"/>
      <c r="J1998" s="13"/>
      <c r="K1998" s="13"/>
      <c r="M1998" s="13"/>
    </row>
    <row r="1999" spans="1:13">
      <c r="A1999" s="13"/>
      <c r="B1999" s="181">
        <v>2006</v>
      </c>
      <c r="C1999" s="182">
        <v>6</v>
      </c>
      <c r="D1999" s="183">
        <v>18</v>
      </c>
      <c r="E1999" s="184">
        <v>0</v>
      </c>
      <c r="F1999" s="185">
        <v>1.3</v>
      </c>
      <c r="G1999" s="186">
        <v>1</v>
      </c>
      <c r="H1999" s="13"/>
      <c r="I1999" s="13"/>
      <c r="J1999" s="13"/>
      <c r="K1999" s="13"/>
      <c r="M1999" s="13"/>
    </row>
    <row r="2000" spans="1:13">
      <c r="A2000" s="13"/>
      <c r="B2000" s="181">
        <v>2006</v>
      </c>
      <c r="C2000" s="182">
        <v>6</v>
      </c>
      <c r="D2000" s="183">
        <v>19</v>
      </c>
      <c r="E2000" s="184">
        <v>0</v>
      </c>
      <c r="F2000" s="185">
        <v>1.9</v>
      </c>
      <c r="G2000" s="186">
        <v>1</v>
      </c>
      <c r="H2000" s="13"/>
      <c r="I2000" s="13"/>
      <c r="J2000" s="13"/>
      <c r="K2000" s="13"/>
      <c r="M2000" s="13"/>
    </row>
    <row r="2001" spans="1:13">
      <c r="A2001" s="13"/>
      <c r="B2001" s="181">
        <v>2006</v>
      </c>
      <c r="C2001" s="182">
        <v>6</v>
      </c>
      <c r="D2001" s="183">
        <v>20</v>
      </c>
      <c r="E2001" s="184">
        <v>0</v>
      </c>
      <c r="F2001" s="185">
        <v>2.5</v>
      </c>
      <c r="G2001" s="186">
        <v>1</v>
      </c>
      <c r="H2001" s="13"/>
      <c r="I2001" s="13"/>
      <c r="J2001" s="13"/>
      <c r="K2001" s="13"/>
      <c r="M2001" s="13"/>
    </row>
    <row r="2002" spans="1:13">
      <c r="A2002" s="13"/>
      <c r="B2002" s="181">
        <v>2006</v>
      </c>
      <c r="C2002" s="182">
        <v>6</v>
      </c>
      <c r="D2002" s="183">
        <v>21</v>
      </c>
      <c r="E2002" s="184">
        <v>0</v>
      </c>
      <c r="F2002" s="185">
        <v>2</v>
      </c>
      <c r="G2002" s="186">
        <v>1</v>
      </c>
      <c r="H2002" s="13"/>
      <c r="I2002" s="13"/>
      <c r="J2002" s="13"/>
      <c r="K2002" s="13"/>
      <c r="M2002" s="13"/>
    </row>
    <row r="2003" spans="1:13">
      <c r="A2003" s="13"/>
      <c r="B2003" s="181">
        <v>2006</v>
      </c>
      <c r="C2003" s="182">
        <v>6</v>
      </c>
      <c r="D2003" s="183">
        <v>22</v>
      </c>
      <c r="E2003" s="184">
        <v>0</v>
      </c>
      <c r="F2003" s="185">
        <v>2.4</v>
      </c>
      <c r="G2003" s="186">
        <v>1</v>
      </c>
      <c r="H2003" s="13"/>
      <c r="I2003" s="13"/>
      <c r="J2003" s="13"/>
      <c r="K2003" s="13"/>
      <c r="M2003" s="13"/>
    </row>
    <row r="2004" spans="1:13">
      <c r="A2004" s="13"/>
      <c r="B2004" s="181">
        <v>2006</v>
      </c>
      <c r="C2004" s="182">
        <v>6</v>
      </c>
      <c r="D2004" s="183">
        <v>23</v>
      </c>
      <c r="E2004" s="184">
        <v>0</v>
      </c>
      <c r="F2004" s="185">
        <v>1.2</v>
      </c>
      <c r="G2004" s="186">
        <v>1</v>
      </c>
      <c r="H2004" s="13"/>
      <c r="I2004" s="13"/>
      <c r="J2004" s="13"/>
      <c r="K2004" s="13"/>
      <c r="M2004" s="13"/>
    </row>
    <row r="2005" spans="1:13">
      <c r="A2005" s="13"/>
      <c r="B2005" s="181">
        <v>2006</v>
      </c>
      <c r="C2005" s="182">
        <v>6</v>
      </c>
      <c r="D2005" s="183">
        <v>24</v>
      </c>
      <c r="E2005" s="184">
        <v>0.1</v>
      </c>
      <c r="F2005" s="185">
        <v>1</v>
      </c>
      <c r="G2005" s="186">
        <v>1</v>
      </c>
      <c r="H2005" s="13"/>
      <c r="I2005" s="13"/>
      <c r="J2005" s="13"/>
      <c r="K2005" s="13"/>
      <c r="M2005" s="13"/>
    </row>
    <row r="2006" spans="1:13">
      <c r="A2006" s="13"/>
      <c r="B2006" s="181">
        <v>2006</v>
      </c>
      <c r="C2006" s="182">
        <v>6</v>
      </c>
      <c r="D2006" s="183">
        <v>25</v>
      </c>
      <c r="E2006" s="184">
        <v>3</v>
      </c>
      <c r="F2006" s="185">
        <v>0.6</v>
      </c>
      <c r="G2006" s="186">
        <v>1</v>
      </c>
      <c r="H2006" s="13"/>
      <c r="I2006" s="13"/>
      <c r="J2006" s="13"/>
      <c r="K2006" s="13"/>
      <c r="M2006" s="13"/>
    </row>
    <row r="2007" spans="1:13">
      <c r="A2007" s="13"/>
      <c r="B2007" s="181">
        <v>2006</v>
      </c>
      <c r="C2007" s="182">
        <v>6</v>
      </c>
      <c r="D2007" s="183">
        <v>26</v>
      </c>
      <c r="E2007" s="184">
        <v>0.3</v>
      </c>
      <c r="F2007" s="185">
        <v>0.7</v>
      </c>
      <c r="G2007" s="186">
        <v>1</v>
      </c>
      <c r="H2007" s="13"/>
      <c r="I2007" s="13"/>
      <c r="J2007" s="13"/>
      <c r="K2007" s="13"/>
      <c r="M2007" s="13"/>
    </row>
    <row r="2008" spans="1:13">
      <c r="A2008" s="13"/>
      <c r="B2008" s="181">
        <v>2006</v>
      </c>
      <c r="C2008" s="182">
        <v>6</v>
      </c>
      <c r="D2008" s="183">
        <v>27</v>
      </c>
      <c r="E2008" s="184">
        <v>0</v>
      </c>
      <c r="F2008" s="185">
        <v>0.6</v>
      </c>
      <c r="G2008" s="186">
        <v>1</v>
      </c>
      <c r="H2008" s="13"/>
      <c r="I2008" s="13"/>
      <c r="J2008" s="13"/>
      <c r="K2008" s="13"/>
      <c r="M2008" s="13"/>
    </row>
    <row r="2009" spans="1:13">
      <c r="A2009" s="13"/>
      <c r="B2009" s="181">
        <v>2006</v>
      </c>
      <c r="C2009" s="182">
        <v>6</v>
      </c>
      <c r="D2009" s="183">
        <v>28</v>
      </c>
      <c r="E2009" s="184">
        <v>0</v>
      </c>
      <c r="F2009" s="185">
        <v>0.9</v>
      </c>
      <c r="G2009" s="186">
        <v>1</v>
      </c>
      <c r="H2009" s="13"/>
      <c r="I2009" s="13"/>
      <c r="J2009" s="13"/>
      <c r="K2009" s="13"/>
      <c r="M2009" s="13"/>
    </row>
    <row r="2010" spans="1:13">
      <c r="A2010" s="13"/>
      <c r="B2010" s="181">
        <v>2006</v>
      </c>
      <c r="C2010" s="182">
        <v>6</v>
      </c>
      <c r="D2010" s="183">
        <v>29</v>
      </c>
      <c r="E2010" s="184">
        <v>0</v>
      </c>
      <c r="F2010" s="185">
        <v>1.7</v>
      </c>
      <c r="G2010" s="186">
        <v>1</v>
      </c>
      <c r="H2010" s="13"/>
      <c r="I2010" s="13"/>
      <c r="J2010" s="13"/>
      <c r="K2010" s="13"/>
      <c r="M2010" s="13"/>
    </row>
    <row r="2011" spans="1:13">
      <c r="A2011" s="13"/>
      <c r="B2011" s="181">
        <v>2006</v>
      </c>
      <c r="C2011" s="182">
        <v>6</v>
      </c>
      <c r="D2011" s="183">
        <v>30</v>
      </c>
      <c r="E2011" s="184">
        <v>0</v>
      </c>
      <c r="F2011" s="185">
        <v>1.1000000000000001</v>
      </c>
      <c r="G2011" s="186">
        <v>1</v>
      </c>
      <c r="H2011" s="13"/>
      <c r="I2011" s="13"/>
      <c r="J2011" s="13"/>
      <c r="K2011" s="13"/>
      <c r="M2011" s="13"/>
    </row>
    <row r="2012" spans="1:13">
      <c r="A2012" s="13"/>
      <c r="B2012" s="181">
        <v>2006</v>
      </c>
      <c r="C2012" s="182">
        <v>7</v>
      </c>
      <c r="D2012" s="183">
        <v>1</v>
      </c>
      <c r="E2012" s="184">
        <v>0</v>
      </c>
      <c r="F2012" s="185">
        <v>0.9</v>
      </c>
      <c r="G2012" s="186">
        <v>1</v>
      </c>
      <c r="H2012" s="13"/>
      <c r="I2012" s="13"/>
      <c r="J2012" s="13"/>
      <c r="K2012" s="13"/>
      <c r="M2012" s="13"/>
    </row>
    <row r="2013" spans="1:13">
      <c r="A2013" s="13"/>
      <c r="B2013" s="181">
        <v>2006</v>
      </c>
      <c r="C2013" s="182">
        <v>7</v>
      </c>
      <c r="D2013" s="183">
        <v>2</v>
      </c>
      <c r="E2013" s="184">
        <v>0</v>
      </c>
      <c r="F2013" s="185">
        <v>1.9</v>
      </c>
      <c r="G2013" s="186">
        <v>1</v>
      </c>
      <c r="H2013" s="13"/>
      <c r="I2013" s="13"/>
      <c r="J2013" s="13"/>
      <c r="K2013" s="13"/>
      <c r="M2013" s="13"/>
    </row>
    <row r="2014" spans="1:13">
      <c r="A2014" s="13"/>
      <c r="B2014" s="181">
        <v>2006</v>
      </c>
      <c r="C2014" s="182">
        <v>7</v>
      </c>
      <c r="D2014" s="183">
        <v>3</v>
      </c>
      <c r="E2014" s="184">
        <v>0</v>
      </c>
      <c r="F2014" s="185">
        <v>1.2</v>
      </c>
      <c r="G2014" s="186">
        <v>1</v>
      </c>
      <c r="H2014" s="13"/>
      <c r="I2014" s="13"/>
      <c r="J2014" s="13"/>
      <c r="K2014" s="13"/>
      <c r="M2014" s="13"/>
    </row>
    <row r="2015" spans="1:13">
      <c r="A2015" s="13"/>
      <c r="B2015" s="181">
        <v>2006</v>
      </c>
      <c r="C2015" s="182">
        <v>7</v>
      </c>
      <c r="D2015" s="183">
        <v>4</v>
      </c>
      <c r="E2015" s="184">
        <v>0</v>
      </c>
      <c r="F2015" s="185">
        <v>1.1000000000000001</v>
      </c>
      <c r="G2015" s="186">
        <v>1</v>
      </c>
      <c r="H2015" s="13"/>
      <c r="I2015" s="13"/>
      <c r="J2015" s="13"/>
      <c r="K2015" s="13"/>
      <c r="M2015" s="13"/>
    </row>
    <row r="2016" spans="1:13">
      <c r="A2016" s="13"/>
      <c r="B2016" s="181">
        <v>2006</v>
      </c>
      <c r="C2016" s="182">
        <v>7</v>
      </c>
      <c r="D2016" s="183">
        <v>5</v>
      </c>
      <c r="E2016" s="184">
        <v>0</v>
      </c>
      <c r="F2016" s="185">
        <v>1.6</v>
      </c>
      <c r="G2016" s="186">
        <v>1</v>
      </c>
      <c r="H2016" s="13"/>
      <c r="I2016" s="13"/>
      <c r="J2016" s="13"/>
      <c r="K2016" s="13"/>
      <c r="M2016" s="13"/>
    </row>
    <row r="2017" spans="1:13">
      <c r="A2017" s="13"/>
      <c r="B2017" s="181">
        <v>2006</v>
      </c>
      <c r="C2017" s="182">
        <v>7</v>
      </c>
      <c r="D2017" s="183">
        <v>6</v>
      </c>
      <c r="E2017" s="184">
        <v>0</v>
      </c>
      <c r="F2017" s="185">
        <v>1.5</v>
      </c>
      <c r="G2017" s="186">
        <v>1</v>
      </c>
      <c r="H2017" s="13"/>
      <c r="I2017" s="13"/>
      <c r="J2017" s="13"/>
      <c r="K2017" s="13"/>
      <c r="M2017" s="13"/>
    </row>
    <row r="2018" spans="1:13">
      <c r="A2018" s="13"/>
      <c r="B2018" s="181">
        <v>2006</v>
      </c>
      <c r="C2018" s="182">
        <v>7</v>
      </c>
      <c r="D2018" s="183">
        <v>7</v>
      </c>
      <c r="E2018" s="184">
        <v>5.5</v>
      </c>
      <c r="F2018" s="185">
        <v>1.2</v>
      </c>
      <c r="G2018" s="186">
        <v>1</v>
      </c>
      <c r="H2018" s="13"/>
      <c r="I2018" s="13"/>
      <c r="J2018" s="13"/>
      <c r="K2018" s="13"/>
      <c r="M2018" s="13"/>
    </row>
    <row r="2019" spans="1:13">
      <c r="A2019" s="13"/>
      <c r="B2019" s="181">
        <v>2006</v>
      </c>
      <c r="C2019" s="182">
        <v>7</v>
      </c>
      <c r="D2019" s="183">
        <v>8</v>
      </c>
      <c r="E2019" s="184">
        <v>0</v>
      </c>
      <c r="F2019" s="185">
        <v>1.4</v>
      </c>
      <c r="G2019" s="186">
        <v>1</v>
      </c>
      <c r="H2019" s="13"/>
      <c r="I2019" s="13"/>
      <c r="J2019" s="13"/>
      <c r="K2019" s="13"/>
      <c r="M2019" s="13"/>
    </row>
    <row r="2020" spans="1:13">
      <c r="A2020" s="13"/>
      <c r="B2020" s="181">
        <v>2006</v>
      </c>
      <c r="C2020" s="182">
        <v>7</v>
      </c>
      <c r="D2020" s="183">
        <v>9</v>
      </c>
      <c r="E2020" s="184">
        <v>0</v>
      </c>
      <c r="F2020" s="185">
        <v>1.8</v>
      </c>
      <c r="G2020" s="186">
        <v>1</v>
      </c>
      <c r="H2020" s="13"/>
      <c r="I2020" s="13"/>
      <c r="J2020" s="13"/>
      <c r="K2020" s="13"/>
      <c r="M2020" s="13"/>
    </row>
    <row r="2021" spans="1:13">
      <c r="A2021" s="13"/>
      <c r="B2021" s="181">
        <v>2006</v>
      </c>
      <c r="C2021" s="182">
        <v>7</v>
      </c>
      <c r="D2021" s="183">
        <v>10</v>
      </c>
      <c r="E2021" s="184">
        <v>0</v>
      </c>
      <c r="F2021" s="185">
        <v>2.2000000000000002</v>
      </c>
      <c r="G2021" s="186">
        <v>1</v>
      </c>
      <c r="H2021" s="13"/>
      <c r="I2021" s="13"/>
      <c r="J2021" s="13"/>
      <c r="K2021" s="13"/>
      <c r="M2021" s="13"/>
    </row>
    <row r="2022" spans="1:13">
      <c r="A2022" s="13"/>
      <c r="B2022" s="181">
        <v>2006</v>
      </c>
      <c r="C2022" s="182">
        <v>7</v>
      </c>
      <c r="D2022" s="183">
        <v>11</v>
      </c>
      <c r="E2022" s="184">
        <v>0.4</v>
      </c>
      <c r="F2022" s="185">
        <v>2.9</v>
      </c>
      <c r="G2022" s="186">
        <v>1</v>
      </c>
      <c r="H2022" s="13"/>
      <c r="I2022" s="13"/>
      <c r="J2022" s="13"/>
      <c r="K2022" s="13"/>
      <c r="M2022" s="13"/>
    </row>
    <row r="2023" spans="1:13">
      <c r="A2023" s="13"/>
      <c r="B2023" s="181">
        <v>2006</v>
      </c>
      <c r="C2023" s="182">
        <v>7</v>
      </c>
      <c r="D2023" s="183">
        <v>12</v>
      </c>
      <c r="E2023" s="184">
        <v>0</v>
      </c>
      <c r="F2023" s="185">
        <v>1.1000000000000001</v>
      </c>
      <c r="G2023" s="186">
        <v>1</v>
      </c>
      <c r="H2023" s="13"/>
      <c r="I2023" s="13"/>
      <c r="J2023" s="13"/>
      <c r="K2023" s="13"/>
      <c r="M2023" s="13"/>
    </row>
    <row r="2024" spans="1:13">
      <c r="A2024" s="13"/>
      <c r="B2024" s="181">
        <v>2006</v>
      </c>
      <c r="C2024" s="182">
        <v>7</v>
      </c>
      <c r="D2024" s="183">
        <v>13</v>
      </c>
      <c r="E2024" s="184">
        <v>0</v>
      </c>
      <c r="F2024" s="185">
        <v>1.5</v>
      </c>
      <c r="G2024" s="186">
        <v>1</v>
      </c>
      <c r="H2024" s="13"/>
      <c r="I2024" s="13"/>
      <c r="J2024" s="13"/>
      <c r="K2024" s="13"/>
      <c r="M2024" s="13"/>
    </row>
    <row r="2025" spans="1:13">
      <c r="A2025" s="13"/>
      <c r="B2025" s="181">
        <v>2006</v>
      </c>
      <c r="C2025" s="182">
        <v>7</v>
      </c>
      <c r="D2025" s="183">
        <v>14</v>
      </c>
      <c r="E2025" s="184">
        <v>0</v>
      </c>
      <c r="F2025" s="185">
        <v>0.8</v>
      </c>
      <c r="G2025" s="186">
        <v>1</v>
      </c>
      <c r="H2025" s="13"/>
      <c r="I2025" s="13"/>
      <c r="J2025" s="13"/>
      <c r="K2025" s="13"/>
      <c r="M2025" s="13"/>
    </row>
    <row r="2026" spans="1:13">
      <c r="A2026" s="13"/>
      <c r="B2026" s="181">
        <v>2006</v>
      </c>
      <c r="C2026" s="182">
        <v>7</v>
      </c>
      <c r="D2026" s="183">
        <v>15</v>
      </c>
      <c r="E2026" s="184">
        <v>0</v>
      </c>
      <c r="F2026" s="185">
        <v>1.6</v>
      </c>
      <c r="G2026" s="186">
        <v>1</v>
      </c>
      <c r="H2026" s="13"/>
      <c r="I2026" s="13"/>
      <c r="J2026" s="13"/>
      <c r="K2026" s="13"/>
      <c r="M2026" s="13"/>
    </row>
    <row r="2027" spans="1:13">
      <c r="A2027" s="13"/>
      <c r="B2027" s="181">
        <v>2006</v>
      </c>
      <c r="C2027" s="182">
        <v>7</v>
      </c>
      <c r="D2027" s="183">
        <v>16</v>
      </c>
      <c r="E2027" s="184">
        <v>0</v>
      </c>
      <c r="F2027" s="185">
        <v>0.8</v>
      </c>
      <c r="G2027" s="186">
        <v>1</v>
      </c>
      <c r="H2027" s="13"/>
      <c r="I2027" s="13"/>
      <c r="J2027" s="13"/>
      <c r="K2027" s="13"/>
      <c r="M2027" s="13"/>
    </row>
    <row r="2028" spans="1:13">
      <c r="A2028" s="13"/>
      <c r="B2028" s="181">
        <v>2006</v>
      </c>
      <c r="C2028" s="182">
        <v>7</v>
      </c>
      <c r="D2028" s="183">
        <v>17</v>
      </c>
      <c r="E2028" s="184">
        <v>0</v>
      </c>
      <c r="F2028" s="185">
        <v>0.6</v>
      </c>
      <c r="G2028" s="186">
        <v>1</v>
      </c>
      <c r="H2028" s="13"/>
      <c r="I2028" s="13"/>
      <c r="J2028" s="13"/>
      <c r="K2028" s="13"/>
      <c r="M2028" s="13"/>
    </row>
    <row r="2029" spans="1:13">
      <c r="A2029" s="13"/>
      <c r="B2029" s="181">
        <v>2006</v>
      </c>
      <c r="C2029" s="182">
        <v>7</v>
      </c>
      <c r="D2029" s="183">
        <v>18</v>
      </c>
      <c r="E2029" s="184">
        <v>0</v>
      </c>
      <c r="F2029" s="185">
        <v>3.3</v>
      </c>
      <c r="G2029" s="186">
        <v>1</v>
      </c>
      <c r="H2029" s="13"/>
      <c r="I2029" s="13"/>
      <c r="J2029" s="13"/>
      <c r="K2029" s="13"/>
      <c r="M2029" s="13"/>
    </row>
    <row r="2030" spans="1:13">
      <c r="A2030" s="13"/>
      <c r="B2030" s="181">
        <v>2006</v>
      </c>
      <c r="C2030" s="182">
        <v>7</v>
      </c>
      <c r="D2030" s="183">
        <v>19</v>
      </c>
      <c r="E2030" s="184">
        <v>0</v>
      </c>
      <c r="F2030" s="185">
        <v>2.7</v>
      </c>
      <c r="G2030" s="186">
        <v>1</v>
      </c>
      <c r="H2030" s="13"/>
      <c r="I2030" s="13"/>
      <c r="J2030" s="13"/>
      <c r="K2030" s="13"/>
      <c r="M2030" s="13"/>
    </row>
    <row r="2031" spans="1:13">
      <c r="A2031" s="13"/>
      <c r="B2031" s="181">
        <v>2006</v>
      </c>
      <c r="C2031" s="182">
        <v>7</v>
      </c>
      <c r="D2031" s="183">
        <v>20</v>
      </c>
      <c r="E2031" s="184">
        <v>0</v>
      </c>
      <c r="F2031" s="185">
        <v>3.9</v>
      </c>
      <c r="G2031" s="186">
        <v>1</v>
      </c>
      <c r="H2031" s="13"/>
      <c r="I2031" s="13"/>
      <c r="J2031" s="13"/>
      <c r="K2031" s="13"/>
      <c r="M2031" s="13"/>
    </row>
    <row r="2032" spans="1:13">
      <c r="A2032" s="13"/>
      <c r="B2032" s="181">
        <v>2006</v>
      </c>
      <c r="C2032" s="182">
        <v>7</v>
      </c>
      <c r="D2032" s="183">
        <v>21</v>
      </c>
      <c r="E2032" s="184">
        <v>0</v>
      </c>
      <c r="F2032" s="185">
        <v>2.7</v>
      </c>
      <c r="G2032" s="186">
        <v>1</v>
      </c>
      <c r="H2032" s="13"/>
      <c r="I2032" s="13"/>
      <c r="J2032" s="13"/>
      <c r="K2032" s="13"/>
      <c r="M2032" s="13"/>
    </row>
    <row r="2033" spans="1:13">
      <c r="A2033" s="13"/>
      <c r="B2033" s="181">
        <v>2006</v>
      </c>
      <c r="C2033" s="182">
        <v>7</v>
      </c>
      <c r="D2033" s="183">
        <v>22</v>
      </c>
      <c r="E2033" s="184">
        <v>0</v>
      </c>
      <c r="F2033" s="185">
        <v>2.1</v>
      </c>
      <c r="G2033" s="186">
        <v>1</v>
      </c>
      <c r="H2033" s="13"/>
      <c r="I2033" s="13"/>
      <c r="J2033" s="13"/>
      <c r="K2033" s="13"/>
      <c r="M2033" s="13"/>
    </row>
    <row r="2034" spans="1:13">
      <c r="A2034" s="13"/>
      <c r="B2034" s="181">
        <v>2006</v>
      </c>
      <c r="C2034" s="182">
        <v>7</v>
      </c>
      <c r="D2034" s="183">
        <v>23</v>
      </c>
      <c r="E2034" s="184">
        <v>0</v>
      </c>
      <c r="F2034" s="185">
        <v>2.2999999999999998</v>
      </c>
      <c r="G2034" s="186">
        <v>1</v>
      </c>
      <c r="H2034" s="13"/>
      <c r="I2034" s="13"/>
      <c r="J2034" s="13"/>
      <c r="K2034" s="13"/>
      <c r="M2034" s="13"/>
    </row>
    <row r="2035" spans="1:13">
      <c r="A2035" s="13"/>
      <c r="B2035" s="181">
        <v>2006</v>
      </c>
      <c r="C2035" s="182">
        <v>7</v>
      </c>
      <c r="D2035" s="183">
        <v>24</v>
      </c>
      <c r="E2035" s="184">
        <v>0.3</v>
      </c>
      <c r="F2035" s="185">
        <v>2.5</v>
      </c>
      <c r="G2035" s="186">
        <v>1</v>
      </c>
      <c r="H2035" s="13"/>
      <c r="I2035" s="13"/>
      <c r="J2035" s="13"/>
      <c r="K2035" s="13"/>
      <c r="M2035" s="13"/>
    </row>
    <row r="2036" spans="1:13">
      <c r="A2036" s="13"/>
      <c r="B2036" s="181">
        <v>2006</v>
      </c>
      <c r="C2036" s="182">
        <v>7</v>
      </c>
      <c r="D2036" s="183">
        <v>25</v>
      </c>
      <c r="E2036" s="184">
        <v>0.1</v>
      </c>
      <c r="F2036" s="185">
        <v>0.8</v>
      </c>
      <c r="G2036" s="186">
        <v>1</v>
      </c>
      <c r="H2036" s="13"/>
      <c r="I2036" s="13"/>
      <c r="J2036" s="13"/>
      <c r="K2036" s="13"/>
      <c r="M2036" s="13"/>
    </row>
    <row r="2037" spans="1:13">
      <c r="A2037" s="13"/>
      <c r="B2037" s="181">
        <v>2006</v>
      </c>
      <c r="C2037" s="182">
        <v>7</v>
      </c>
      <c r="D2037" s="183">
        <v>26</v>
      </c>
      <c r="E2037" s="184">
        <v>26.7</v>
      </c>
      <c r="F2037" s="185">
        <v>0.7</v>
      </c>
      <c r="G2037" s="186">
        <v>1</v>
      </c>
      <c r="H2037" s="13"/>
      <c r="I2037" s="13"/>
      <c r="J2037" s="13"/>
      <c r="K2037" s="13"/>
      <c r="M2037" s="13"/>
    </row>
    <row r="2038" spans="1:13">
      <c r="A2038" s="13"/>
      <c r="B2038" s="181">
        <v>2006</v>
      </c>
      <c r="C2038" s="182">
        <v>7</v>
      </c>
      <c r="D2038" s="183">
        <v>27</v>
      </c>
      <c r="E2038" s="184">
        <v>6.2</v>
      </c>
      <c r="F2038" s="185">
        <v>1</v>
      </c>
      <c r="G2038" s="186">
        <v>1</v>
      </c>
      <c r="H2038" s="13"/>
      <c r="I2038" s="13"/>
      <c r="J2038" s="13"/>
      <c r="K2038" s="13"/>
      <c r="M2038" s="13"/>
    </row>
    <row r="2039" spans="1:13">
      <c r="A2039" s="13"/>
      <c r="B2039" s="181">
        <v>2006</v>
      </c>
      <c r="C2039" s="182">
        <v>7</v>
      </c>
      <c r="D2039" s="183">
        <v>28</v>
      </c>
      <c r="E2039" s="184">
        <v>5.7</v>
      </c>
      <c r="F2039" s="185">
        <v>1</v>
      </c>
      <c r="G2039" s="186">
        <v>1</v>
      </c>
      <c r="H2039" s="13"/>
      <c r="I2039" s="13"/>
      <c r="J2039" s="13"/>
      <c r="K2039" s="13"/>
      <c r="M2039" s="13"/>
    </row>
    <row r="2040" spans="1:13">
      <c r="A2040" s="13"/>
      <c r="B2040" s="181">
        <v>2006</v>
      </c>
      <c r="C2040" s="182">
        <v>7</v>
      </c>
      <c r="D2040" s="183">
        <v>29</v>
      </c>
      <c r="E2040" s="184">
        <v>3.2</v>
      </c>
      <c r="F2040" s="185">
        <v>0.9</v>
      </c>
      <c r="G2040" s="186">
        <v>1</v>
      </c>
      <c r="H2040" s="13"/>
      <c r="I2040" s="13"/>
      <c r="J2040" s="13"/>
      <c r="K2040" s="13"/>
      <c r="M2040" s="13"/>
    </row>
    <row r="2041" spans="1:13">
      <c r="A2041" s="13"/>
      <c r="B2041" s="181">
        <v>2006</v>
      </c>
      <c r="C2041" s="182">
        <v>7</v>
      </c>
      <c r="D2041" s="183">
        <v>30</v>
      </c>
      <c r="E2041" s="184">
        <v>0.5</v>
      </c>
      <c r="F2041" s="185">
        <v>0.6</v>
      </c>
      <c r="G2041" s="186">
        <v>1</v>
      </c>
      <c r="H2041" s="13"/>
      <c r="I2041" s="13"/>
      <c r="J2041" s="13"/>
      <c r="K2041" s="13"/>
      <c r="M2041" s="13"/>
    </row>
    <row r="2042" spans="1:13">
      <c r="A2042" s="13"/>
      <c r="B2042" s="181">
        <v>2006</v>
      </c>
      <c r="C2042" s="182">
        <v>7</v>
      </c>
      <c r="D2042" s="183">
        <v>31</v>
      </c>
      <c r="E2042" s="184">
        <v>0</v>
      </c>
      <c r="F2042" s="185">
        <v>0.9</v>
      </c>
      <c r="G2042" s="186">
        <v>1</v>
      </c>
      <c r="H2042" s="13"/>
      <c r="I2042" s="13"/>
      <c r="J2042" s="13"/>
      <c r="K2042" s="13"/>
      <c r="M2042" s="13"/>
    </row>
    <row r="2043" spans="1:13">
      <c r="A2043" s="13"/>
      <c r="B2043" s="181">
        <v>2006</v>
      </c>
      <c r="C2043" s="182">
        <v>8</v>
      </c>
      <c r="D2043" s="183">
        <v>1</v>
      </c>
      <c r="E2043" s="184">
        <v>0</v>
      </c>
      <c r="F2043" s="185">
        <v>1</v>
      </c>
      <c r="G2043" s="186">
        <v>1</v>
      </c>
      <c r="H2043" s="13"/>
      <c r="I2043" s="13"/>
      <c r="J2043" s="13"/>
      <c r="K2043" s="13"/>
      <c r="M2043" s="13"/>
    </row>
    <row r="2044" spans="1:13">
      <c r="A2044" s="13"/>
      <c r="B2044" s="181">
        <v>2006</v>
      </c>
      <c r="C2044" s="182">
        <v>8</v>
      </c>
      <c r="D2044" s="183">
        <v>2</v>
      </c>
      <c r="E2044" s="184">
        <v>0</v>
      </c>
      <c r="F2044" s="185">
        <v>0.7</v>
      </c>
      <c r="G2044" s="186">
        <v>1</v>
      </c>
      <c r="H2044" s="13"/>
      <c r="I2044" s="13"/>
      <c r="J2044" s="13"/>
      <c r="K2044" s="13"/>
      <c r="M2044" s="13"/>
    </row>
    <row r="2045" spans="1:13">
      <c r="A2045" s="13"/>
      <c r="B2045" s="181">
        <v>2006</v>
      </c>
      <c r="C2045" s="182">
        <v>8</v>
      </c>
      <c r="D2045" s="183">
        <v>3</v>
      </c>
      <c r="E2045" s="184">
        <v>0</v>
      </c>
      <c r="F2045" s="185">
        <v>1.2</v>
      </c>
      <c r="G2045" s="186">
        <v>1</v>
      </c>
      <c r="H2045" s="13"/>
      <c r="I2045" s="13"/>
      <c r="J2045" s="13"/>
      <c r="K2045" s="13"/>
      <c r="M2045" s="13"/>
    </row>
    <row r="2046" spans="1:13">
      <c r="A2046" s="13"/>
      <c r="B2046" s="181">
        <v>2006</v>
      </c>
      <c r="C2046" s="182">
        <v>8</v>
      </c>
      <c r="D2046" s="183">
        <v>4</v>
      </c>
      <c r="E2046" s="184">
        <v>0</v>
      </c>
      <c r="F2046" s="185">
        <v>0.9</v>
      </c>
      <c r="G2046" s="186">
        <v>1</v>
      </c>
      <c r="H2046" s="13"/>
      <c r="I2046" s="13"/>
      <c r="J2046" s="13"/>
      <c r="K2046" s="13"/>
      <c r="M2046" s="13"/>
    </row>
    <row r="2047" spans="1:13">
      <c r="A2047" s="13"/>
      <c r="B2047" s="181">
        <v>2006</v>
      </c>
      <c r="C2047" s="182">
        <v>8</v>
      </c>
      <c r="D2047" s="183">
        <v>5</v>
      </c>
      <c r="E2047" s="184">
        <v>0</v>
      </c>
      <c r="F2047" s="185">
        <v>1.3</v>
      </c>
      <c r="G2047" s="186">
        <v>1</v>
      </c>
      <c r="H2047" s="13"/>
      <c r="I2047" s="13"/>
      <c r="J2047" s="13"/>
      <c r="K2047" s="13"/>
      <c r="M2047" s="13"/>
    </row>
    <row r="2048" spans="1:13">
      <c r="A2048" s="13"/>
      <c r="B2048" s="181">
        <v>2006</v>
      </c>
      <c r="C2048" s="182">
        <v>8</v>
      </c>
      <c r="D2048" s="183">
        <v>6</v>
      </c>
      <c r="E2048" s="184">
        <v>0</v>
      </c>
      <c r="F2048" s="185">
        <v>1.2</v>
      </c>
      <c r="G2048" s="186">
        <v>1</v>
      </c>
      <c r="H2048" s="13"/>
      <c r="I2048" s="13"/>
      <c r="J2048" s="13"/>
      <c r="K2048" s="13"/>
      <c r="M2048" s="13"/>
    </row>
    <row r="2049" spans="1:13">
      <c r="A2049" s="13"/>
      <c r="B2049" s="181">
        <v>2006</v>
      </c>
      <c r="C2049" s="182">
        <v>8</v>
      </c>
      <c r="D2049" s="183">
        <v>7</v>
      </c>
      <c r="E2049" s="184">
        <v>0</v>
      </c>
      <c r="F2049" s="185">
        <v>2.1</v>
      </c>
      <c r="G2049" s="186">
        <v>1</v>
      </c>
      <c r="H2049" s="13"/>
      <c r="I2049" s="13"/>
      <c r="J2049" s="13"/>
      <c r="K2049" s="13"/>
      <c r="M2049" s="13"/>
    </row>
    <row r="2050" spans="1:13">
      <c r="A2050" s="13"/>
      <c r="B2050" s="181">
        <v>2006</v>
      </c>
      <c r="C2050" s="182">
        <v>8</v>
      </c>
      <c r="D2050" s="183">
        <v>8</v>
      </c>
      <c r="E2050" s="184">
        <v>0</v>
      </c>
      <c r="F2050" s="185">
        <v>1.7</v>
      </c>
      <c r="G2050" s="186">
        <v>1</v>
      </c>
      <c r="H2050" s="13"/>
      <c r="I2050" s="13"/>
      <c r="J2050" s="13"/>
      <c r="K2050" s="13"/>
      <c r="M2050" s="13"/>
    </row>
    <row r="2051" spans="1:13">
      <c r="A2051" s="13"/>
      <c r="B2051" s="181">
        <v>2006</v>
      </c>
      <c r="C2051" s="182">
        <v>8</v>
      </c>
      <c r="D2051" s="183">
        <v>9</v>
      </c>
      <c r="E2051" s="184">
        <v>0</v>
      </c>
      <c r="F2051" s="185">
        <v>1.8</v>
      </c>
      <c r="G2051" s="186">
        <v>1</v>
      </c>
      <c r="H2051" s="13"/>
      <c r="I2051" s="13"/>
      <c r="J2051" s="13"/>
      <c r="K2051" s="13"/>
      <c r="M2051" s="13"/>
    </row>
    <row r="2052" spans="1:13">
      <c r="A2052" s="13"/>
      <c r="B2052" s="181">
        <v>2006</v>
      </c>
      <c r="C2052" s="182">
        <v>8</v>
      </c>
      <c r="D2052" s="183">
        <v>10</v>
      </c>
      <c r="E2052" s="184">
        <v>0</v>
      </c>
      <c r="F2052" s="185">
        <v>3.1</v>
      </c>
      <c r="G2052" s="186">
        <v>1</v>
      </c>
      <c r="H2052" s="13"/>
      <c r="I2052" s="13"/>
      <c r="J2052" s="13"/>
      <c r="K2052" s="13"/>
      <c r="M2052" s="13"/>
    </row>
    <row r="2053" spans="1:13">
      <c r="A2053" s="13"/>
      <c r="B2053" s="181">
        <v>2006</v>
      </c>
      <c r="C2053" s="182">
        <v>8</v>
      </c>
      <c r="D2053" s="183">
        <v>11</v>
      </c>
      <c r="E2053" s="184">
        <v>0</v>
      </c>
      <c r="F2053" s="185">
        <v>2.6</v>
      </c>
      <c r="G2053" s="186">
        <v>1</v>
      </c>
      <c r="H2053" s="13"/>
      <c r="I2053" s="13"/>
      <c r="J2053" s="13"/>
      <c r="K2053" s="13"/>
      <c r="M2053" s="13"/>
    </row>
    <row r="2054" spans="1:13">
      <c r="A2054" s="13"/>
      <c r="B2054" s="181">
        <v>2006</v>
      </c>
      <c r="C2054" s="182">
        <v>8</v>
      </c>
      <c r="D2054" s="183">
        <v>12</v>
      </c>
      <c r="E2054" s="184">
        <v>0</v>
      </c>
      <c r="F2054" s="185">
        <v>2.4</v>
      </c>
      <c r="G2054" s="186">
        <v>1</v>
      </c>
      <c r="H2054" s="13"/>
      <c r="I2054" s="13"/>
      <c r="J2054" s="13"/>
      <c r="K2054" s="13"/>
      <c r="M2054" s="13"/>
    </row>
    <row r="2055" spans="1:13">
      <c r="A2055" s="13"/>
      <c r="B2055" s="181">
        <v>2006</v>
      </c>
      <c r="C2055" s="182">
        <v>8</v>
      </c>
      <c r="D2055" s="183">
        <v>13</v>
      </c>
      <c r="E2055" s="184">
        <v>2</v>
      </c>
      <c r="F2055" s="185">
        <v>1.5</v>
      </c>
      <c r="G2055" s="186">
        <v>1</v>
      </c>
      <c r="H2055" s="13"/>
      <c r="I2055" s="13"/>
      <c r="J2055" s="13"/>
      <c r="K2055" s="13"/>
      <c r="M2055" s="13"/>
    </row>
    <row r="2056" spans="1:13">
      <c r="A2056" s="13"/>
      <c r="B2056" s="181">
        <v>2006</v>
      </c>
      <c r="C2056" s="182">
        <v>8</v>
      </c>
      <c r="D2056" s="183">
        <v>14</v>
      </c>
      <c r="E2056" s="184">
        <v>0</v>
      </c>
      <c r="F2056" s="185">
        <v>2</v>
      </c>
      <c r="G2056" s="186">
        <v>1</v>
      </c>
      <c r="H2056" s="13"/>
      <c r="I2056" s="13"/>
      <c r="J2056" s="13"/>
      <c r="K2056" s="13"/>
      <c r="M2056" s="13"/>
    </row>
    <row r="2057" spans="1:13">
      <c r="A2057" s="13"/>
      <c r="B2057" s="181">
        <v>2006</v>
      </c>
      <c r="C2057" s="182">
        <v>8</v>
      </c>
      <c r="D2057" s="183">
        <v>15</v>
      </c>
      <c r="E2057" s="184">
        <v>0.5</v>
      </c>
      <c r="F2057" s="185">
        <v>1.5</v>
      </c>
      <c r="G2057" s="186">
        <v>1</v>
      </c>
      <c r="H2057" s="13"/>
      <c r="I2057" s="13"/>
      <c r="J2057" s="13"/>
      <c r="K2057" s="13"/>
      <c r="M2057" s="13"/>
    </row>
    <row r="2058" spans="1:13">
      <c r="A2058" s="13"/>
      <c r="B2058" s="181">
        <v>2006</v>
      </c>
      <c r="C2058" s="182">
        <v>8</v>
      </c>
      <c r="D2058" s="183">
        <v>16</v>
      </c>
      <c r="E2058" s="184">
        <v>0.2</v>
      </c>
      <c r="F2058" s="185">
        <v>1.1000000000000001</v>
      </c>
      <c r="G2058" s="186">
        <v>1</v>
      </c>
      <c r="H2058" s="13"/>
      <c r="I2058" s="13"/>
      <c r="J2058" s="13"/>
      <c r="K2058" s="13"/>
      <c r="M2058" s="13"/>
    </row>
    <row r="2059" spans="1:13">
      <c r="A2059" s="13"/>
      <c r="B2059" s="181">
        <v>2006</v>
      </c>
      <c r="C2059" s="182">
        <v>8</v>
      </c>
      <c r="D2059" s="183">
        <v>17</v>
      </c>
      <c r="E2059" s="184">
        <v>0</v>
      </c>
      <c r="F2059" s="185">
        <v>0.9</v>
      </c>
      <c r="G2059" s="186">
        <v>1</v>
      </c>
      <c r="H2059" s="13"/>
      <c r="I2059" s="13"/>
      <c r="J2059" s="13"/>
      <c r="K2059" s="13"/>
      <c r="M2059" s="13"/>
    </row>
    <row r="2060" spans="1:13">
      <c r="A2060" s="13"/>
      <c r="B2060" s="181">
        <v>2006</v>
      </c>
      <c r="C2060" s="182">
        <v>8</v>
      </c>
      <c r="D2060" s="183">
        <v>18</v>
      </c>
      <c r="E2060" s="184">
        <v>1</v>
      </c>
      <c r="F2060" s="185">
        <v>2.5</v>
      </c>
      <c r="G2060" s="186">
        <v>1</v>
      </c>
      <c r="H2060" s="13"/>
      <c r="I2060" s="13"/>
      <c r="J2060" s="13"/>
      <c r="K2060" s="13"/>
      <c r="M2060" s="13"/>
    </row>
    <row r="2061" spans="1:13">
      <c r="A2061" s="13"/>
      <c r="B2061" s="181">
        <v>2006</v>
      </c>
      <c r="C2061" s="182">
        <v>8</v>
      </c>
      <c r="D2061" s="183">
        <v>19</v>
      </c>
      <c r="E2061" s="184">
        <v>1.3</v>
      </c>
      <c r="F2061" s="185">
        <v>2.2999999999999998</v>
      </c>
      <c r="G2061" s="186">
        <v>1</v>
      </c>
      <c r="H2061" s="13"/>
      <c r="I2061" s="13"/>
      <c r="J2061" s="13"/>
      <c r="K2061" s="13"/>
      <c r="M2061" s="13"/>
    </row>
    <row r="2062" spans="1:13">
      <c r="A2062" s="13"/>
      <c r="B2062" s="181">
        <v>2006</v>
      </c>
      <c r="C2062" s="182">
        <v>8</v>
      </c>
      <c r="D2062" s="183">
        <v>20</v>
      </c>
      <c r="E2062" s="184">
        <v>0.1</v>
      </c>
      <c r="F2062" s="185">
        <v>1.7</v>
      </c>
      <c r="G2062" s="186">
        <v>1</v>
      </c>
      <c r="H2062" s="13"/>
      <c r="I2062" s="13"/>
      <c r="J2062" s="13"/>
      <c r="K2062" s="13"/>
      <c r="M2062" s="13"/>
    </row>
    <row r="2063" spans="1:13">
      <c r="A2063" s="13"/>
      <c r="B2063" s="181">
        <v>2006</v>
      </c>
      <c r="C2063" s="182">
        <v>8</v>
      </c>
      <c r="D2063" s="183">
        <v>21</v>
      </c>
      <c r="E2063" s="184">
        <v>0</v>
      </c>
      <c r="F2063" s="185">
        <v>2.5</v>
      </c>
      <c r="G2063" s="186">
        <v>1</v>
      </c>
      <c r="H2063" s="13"/>
      <c r="I2063" s="13"/>
      <c r="J2063" s="13"/>
      <c r="K2063" s="13"/>
      <c r="M2063" s="13"/>
    </row>
    <row r="2064" spans="1:13">
      <c r="A2064" s="13"/>
      <c r="B2064" s="181">
        <v>2006</v>
      </c>
      <c r="C2064" s="182">
        <v>8</v>
      </c>
      <c r="D2064" s="183">
        <v>22</v>
      </c>
      <c r="E2064" s="184">
        <v>0</v>
      </c>
      <c r="F2064" s="185">
        <v>4.2</v>
      </c>
      <c r="G2064" s="186">
        <v>1</v>
      </c>
      <c r="H2064" s="13"/>
      <c r="I2064" s="13"/>
      <c r="J2064" s="13"/>
      <c r="K2064" s="13"/>
      <c r="M2064" s="13"/>
    </row>
    <row r="2065" spans="1:13">
      <c r="A2065" s="13"/>
      <c r="B2065" s="181">
        <v>2006</v>
      </c>
      <c r="C2065" s="182">
        <v>8</v>
      </c>
      <c r="D2065" s="183">
        <v>23</v>
      </c>
      <c r="E2065" s="184">
        <v>0</v>
      </c>
      <c r="F2065" s="185">
        <v>2.4</v>
      </c>
      <c r="G2065" s="186">
        <v>1</v>
      </c>
      <c r="H2065" s="13"/>
      <c r="I2065" s="13"/>
      <c r="J2065" s="13"/>
      <c r="K2065" s="13"/>
      <c r="M2065" s="13"/>
    </row>
    <row r="2066" spans="1:13">
      <c r="A2066" s="13"/>
      <c r="B2066" s="181">
        <v>2006</v>
      </c>
      <c r="C2066" s="182">
        <v>8</v>
      </c>
      <c r="D2066" s="183">
        <v>24</v>
      </c>
      <c r="E2066" s="184">
        <v>0</v>
      </c>
      <c r="F2066" s="185">
        <v>4.0999999999999996</v>
      </c>
      <c r="G2066" s="186">
        <v>1</v>
      </c>
      <c r="H2066" s="13"/>
      <c r="I2066" s="13"/>
      <c r="J2066" s="13"/>
      <c r="K2066" s="13"/>
      <c r="M2066" s="13"/>
    </row>
    <row r="2067" spans="1:13">
      <c r="A2067" s="13"/>
      <c r="B2067" s="181">
        <v>2006</v>
      </c>
      <c r="C2067" s="182">
        <v>8</v>
      </c>
      <c r="D2067" s="183">
        <v>25</v>
      </c>
      <c r="E2067" s="184">
        <v>0</v>
      </c>
      <c r="F2067" s="185">
        <v>2.4</v>
      </c>
      <c r="G2067" s="186">
        <v>1</v>
      </c>
      <c r="H2067" s="13"/>
      <c r="I2067" s="13"/>
      <c r="J2067" s="13"/>
      <c r="K2067" s="13"/>
      <c r="M2067" s="13"/>
    </row>
    <row r="2068" spans="1:13">
      <c r="A2068" s="13"/>
      <c r="B2068" s="181">
        <v>2006</v>
      </c>
      <c r="C2068" s="182">
        <v>8</v>
      </c>
      <c r="D2068" s="183">
        <v>26</v>
      </c>
      <c r="E2068" s="184">
        <v>0</v>
      </c>
      <c r="F2068" s="185">
        <v>2.2000000000000002</v>
      </c>
      <c r="G2068" s="186">
        <v>1</v>
      </c>
      <c r="H2068" s="13"/>
      <c r="I2068" s="13"/>
      <c r="J2068" s="13"/>
      <c r="K2068" s="13"/>
      <c r="M2068" s="13"/>
    </row>
    <row r="2069" spans="1:13">
      <c r="A2069" s="13"/>
      <c r="B2069" s="181">
        <v>2006</v>
      </c>
      <c r="C2069" s="182">
        <v>8</v>
      </c>
      <c r="D2069" s="183">
        <v>27</v>
      </c>
      <c r="E2069" s="184">
        <v>0</v>
      </c>
      <c r="F2069" s="185">
        <v>2.2000000000000002</v>
      </c>
      <c r="G2069" s="186">
        <v>1</v>
      </c>
      <c r="H2069" s="13"/>
      <c r="I2069" s="13"/>
      <c r="J2069" s="13"/>
      <c r="K2069" s="13"/>
      <c r="M2069" s="13"/>
    </row>
    <row r="2070" spans="1:13">
      <c r="A2070" s="13"/>
      <c r="B2070" s="181">
        <v>2006</v>
      </c>
      <c r="C2070" s="182">
        <v>8</v>
      </c>
      <c r="D2070" s="183">
        <v>28</v>
      </c>
      <c r="E2070" s="184">
        <v>0</v>
      </c>
      <c r="F2070" s="185">
        <v>2</v>
      </c>
      <c r="G2070" s="186">
        <v>1</v>
      </c>
      <c r="H2070" s="13"/>
      <c r="I2070" s="13"/>
      <c r="J2070" s="13"/>
      <c r="K2070" s="13"/>
      <c r="M2070" s="13"/>
    </row>
    <row r="2071" spans="1:13">
      <c r="A2071" s="13"/>
      <c r="B2071" s="181">
        <v>2006</v>
      </c>
      <c r="C2071" s="182">
        <v>8</v>
      </c>
      <c r="D2071" s="183">
        <v>29</v>
      </c>
      <c r="E2071" s="184">
        <v>0</v>
      </c>
      <c r="F2071" s="185">
        <v>3.2</v>
      </c>
      <c r="G2071" s="186">
        <v>1</v>
      </c>
      <c r="H2071" s="13"/>
      <c r="I2071" s="13"/>
      <c r="J2071" s="13"/>
      <c r="K2071" s="13"/>
      <c r="M2071" s="13"/>
    </row>
    <row r="2072" spans="1:13">
      <c r="A2072" s="13"/>
      <c r="B2072" s="181">
        <v>2006</v>
      </c>
      <c r="C2072" s="182">
        <v>8</v>
      </c>
      <c r="D2072" s="183">
        <v>30</v>
      </c>
      <c r="E2072" s="184">
        <v>0</v>
      </c>
      <c r="F2072" s="185">
        <v>3.8</v>
      </c>
      <c r="G2072" s="186">
        <v>1</v>
      </c>
      <c r="H2072" s="13"/>
      <c r="I2072" s="13"/>
      <c r="J2072" s="13"/>
      <c r="K2072" s="13"/>
      <c r="M2072" s="13"/>
    </row>
    <row r="2073" spans="1:13">
      <c r="A2073" s="13"/>
      <c r="B2073" s="181">
        <v>2006</v>
      </c>
      <c r="C2073" s="182">
        <v>8</v>
      </c>
      <c r="D2073" s="183">
        <v>31</v>
      </c>
      <c r="E2073" s="184">
        <v>0.7</v>
      </c>
      <c r="F2073" s="185">
        <v>3.3</v>
      </c>
      <c r="G2073" s="186">
        <v>1</v>
      </c>
      <c r="H2073" s="13"/>
      <c r="I2073" s="13"/>
      <c r="J2073" s="13"/>
      <c r="K2073" s="13"/>
      <c r="M2073" s="13"/>
    </row>
    <row r="2074" spans="1:13">
      <c r="A2074" s="13"/>
      <c r="B2074" s="181">
        <v>2006</v>
      </c>
      <c r="C2074" s="182">
        <v>9</v>
      </c>
      <c r="D2074" s="183">
        <v>1</v>
      </c>
      <c r="E2074" s="184">
        <v>15.4</v>
      </c>
      <c r="F2074" s="185">
        <v>1.4</v>
      </c>
      <c r="G2074" s="186">
        <v>1</v>
      </c>
      <c r="H2074" s="13"/>
      <c r="I2074" s="13"/>
      <c r="J2074" s="13"/>
      <c r="K2074" s="13"/>
      <c r="M2074" s="13"/>
    </row>
    <row r="2075" spans="1:13">
      <c r="A2075" s="13"/>
      <c r="B2075" s="181">
        <v>2006</v>
      </c>
      <c r="C2075" s="182">
        <v>9</v>
      </c>
      <c r="D2075" s="183">
        <v>2</v>
      </c>
      <c r="E2075" s="184">
        <v>0</v>
      </c>
      <c r="F2075" s="185">
        <v>2</v>
      </c>
      <c r="G2075" s="186">
        <v>1</v>
      </c>
      <c r="H2075" s="13"/>
      <c r="I2075" s="13"/>
      <c r="J2075" s="13"/>
      <c r="K2075" s="13"/>
      <c r="M2075" s="13"/>
    </row>
    <row r="2076" spans="1:13">
      <c r="A2076" s="13"/>
      <c r="B2076" s="181">
        <v>2006</v>
      </c>
      <c r="C2076" s="182">
        <v>9</v>
      </c>
      <c r="D2076" s="183">
        <v>3</v>
      </c>
      <c r="E2076" s="184">
        <v>2.2999999999999998</v>
      </c>
      <c r="F2076" s="185">
        <v>1.5</v>
      </c>
      <c r="G2076" s="186">
        <v>1</v>
      </c>
      <c r="H2076" s="13"/>
      <c r="I2076" s="13"/>
      <c r="J2076" s="13"/>
      <c r="K2076" s="13"/>
      <c r="M2076" s="13"/>
    </row>
    <row r="2077" spans="1:13">
      <c r="A2077" s="13"/>
      <c r="B2077" s="181">
        <v>2006</v>
      </c>
      <c r="C2077" s="182">
        <v>9</v>
      </c>
      <c r="D2077" s="183">
        <v>4</v>
      </c>
      <c r="E2077" s="184">
        <v>0.1</v>
      </c>
      <c r="F2077" s="185">
        <v>1.5</v>
      </c>
      <c r="G2077" s="186">
        <v>1</v>
      </c>
      <c r="H2077" s="13"/>
      <c r="I2077" s="13"/>
      <c r="J2077" s="13"/>
      <c r="K2077" s="13"/>
      <c r="M2077" s="13"/>
    </row>
    <row r="2078" spans="1:13">
      <c r="A2078" s="13"/>
      <c r="B2078" s="181">
        <v>2006</v>
      </c>
      <c r="C2078" s="182">
        <v>9</v>
      </c>
      <c r="D2078" s="183">
        <v>5</v>
      </c>
      <c r="E2078" s="184">
        <v>0</v>
      </c>
      <c r="F2078" s="185">
        <v>2.4</v>
      </c>
      <c r="G2078" s="186">
        <v>1</v>
      </c>
      <c r="H2078" s="13"/>
      <c r="I2078" s="13"/>
      <c r="J2078" s="13"/>
      <c r="K2078" s="13"/>
      <c r="M2078" s="13"/>
    </row>
    <row r="2079" spans="1:13">
      <c r="A2079" s="13"/>
      <c r="B2079" s="181">
        <v>2006</v>
      </c>
      <c r="C2079" s="182">
        <v>9</v>
      </c>
      <c r="D2079" s="183">
        <v>6</v>
      </c>
      <c r="E2079" s="184">
        <v>0</v>
      </c>
      <c r="F2079" s="185">
        <v>2.9</v>
      </c>
      <c r="G2079" s="186">
        <v>1</v>
      </c>
      <c r="H2079" s="13"/>
      <c r="I2079" s="13"/>
      <c r="J2079" s="13"/>
      <c r="K2079" s="13"/>
      <c r="M2079" s="13"/>
    </row>
    <row r="2080" spans="1:13">
      <c r="A2080" s="13"/>
      <c r="B2080" s="181">
        <v>2006</v>
      </c>
      <c r="C2080" s="182">
        <v>9</v>
      </c>
      <c r="D2080" s="183">
        <v>7</v>
      </c>
      <c r="E2080" s="184">
        <v>0</v>
      </c>
      <c r="F2080" s="185">
        <v>3.3</v>
      </c>
      <c r="G2080" s="186">
        <v>1</v>
      </c>
      <c r="H2080" s="13"/>
      <c r="I2080" s="13"/>
      <c r="J2080" s="13"/>
      <c r="K2080" s="13"/>
      <c r="M2080" s="13"/>
    </row>
    <row r="2081" spans="1:13">
      <c r="A2081" s="13"/>
      <c r="B2081" s="181">
        <v>2006</v>
      </c>
      <c r="C2081" s="182">
        <v>9</v>
      </c>
      <c r="D2081" s="183">
        <v>8</v>
      </c>
      <c r="E2081" s="184">
        <v>1.5</v>
      </c>
      <c r="F2081" s="185">
        <v>2.1</v>
      </c>
      <c r="G2081" s="186">
        <v>1</v>
      </c>
      <c r="H2081" s="13"/>
      <c r="I2081" s="13"/>
      <c r="J2081" s="13"/>
      <c r="K2081" s="13"/>
      <c r="M2081" s="13"/>
    </row>
    <row r="2082" spans="1:13">
      <c r="A2082" s="13"/>
      <c r="B2082" s="181">
        <v>2006</v>
      </c>
      <c r="C2082" s="182">
        <v>9</v>
      </c>
      <c r="D2082" s="183">
        <v>9</v>
      </c>
      <c r="E2082" s="184">
        <v>0</v>
      </c>
      <c r="F2082" s="185">
        <v>2.7</v>
      </c>
      <c r="G2082" s="186">
        <v>1</v>
      </c>
      <c r="H2082" s="13"/>
      <c r="I2082" s="13"/>
      <c r="J2082" s="13"/>
      <c r="K2082" s="13"/>
      <c r="M2082" s="13"/>
    </row>
    <row r="2083" spans="1:13">
      <c r="A2083" s="13"/>
      <c r="B2083" s="181">
        <v>2006</v>
      </c>
      <c r="C2083" s="182">
        <v>9</v>
      </c>
      <c r="D2083" s="183">
        <v>10</v>
      </c>
      <c r="E2083" s="184">
        <v>0.8</v>
      </c>
      <c r="F2083" s="185">
        <v>2.2999999999999998</v>
      </c>
      <c r="G2083" s="186">
        <v>1</v>
      </c>
      <c r="H2083" s="13"/>
      <c r="I2083" s="13"/>
      <c r="J2083" s="13"/>
      <c r="K2083" s="13"/>
      <c r="M2083" s="13"/>
    </row>
    <row r="2084" spans="1:13">
      <c r="A2084" s="13"/>
      <c r="B2084" s="181">
        <v>2006</v>
      </c>
      <c r="C2084" s="182">
        <v>9</v>
      </c>
      <c r="D2084" s="183">
        <v>11</v>
      </c>
      <c r="E2084" s="184">
        <v>0</v>
      </c>
      <c r="F2084" s="185">
        <v>3.1</v>
      </c>
      <c r="G2084" s="186">
        <v>1</v>
      </c>
      <c r="H2084" s="13"/>
      <c r="I2084" s="13"/>
      <c r="J2084" s="13"/>
      <c r="K2084" s="13"/>
      <c r="M2084" s="13"/>
    </row>
    <row r="2085" spans="1:13">
      <c r="A2085" s="13"/>
      <c r="B2085" s="181">
        <v>2006</v>
      </c>
      <c r="C2085" s="182">
        <v>9</v>
      </c>
      <c r="D2085" s="183">
        <v>12</v>
      </c>
      <c r="E2085" s="184">
        <v>0</v>
      </c>
      <c r="F2085" s="185">
        <v>3</v>
      </c>
      <c r="G2085" s="186">
        <v>1</v>
      </c>
      <c r="H2085" s="13"/>
      <c r="I2085" s="13"/>
      <c r="J2085" s="13"/>
      <c r="K2085" s="13"/>
      <c r="M2085" s="13"/>
    </row>
    <row r="2086" spans="1:13">
      <c r="A2086" s="13"/>
      <c r="B2086" s="181">
        <v>2006</v>
      </c>
      <c r="C2086" s="182">
        <v>9</v>
      </c>
      <c r="D2086" s="183">
        <v>13</v>
      </c>
      <c r="E2086" s="184">
        <v>0</v>
      </c>
      <c r="F2086" s="185">
        <v>3.7</v>
      </c>
      <c r="G2086" s="186">
        <v>1</v>
      </c>
      <c r="H2086" s="13"/>
      <c r="I2086" s="13"/>
      <c r="J2086" s="13"/>
      <c r="K2086" s="13"/>
      <c r="M2086" s="13"/>
    </row>
    <row r="2087" spans="1:13">
      <c r="A2087" s="13"/>
      <c r="B2087" s="181">
        <v>2006</v>
      </c>
      <c r="C2087" s="182">
        <v>9</v>
      </c>
      <c r="D2087" s="183">
        <v>14</v>
      </c>
      <c r="E2087" s="184">
        <v>0</v>
      </c>
      <c r="F2087" s="185">
        <v>3.5</v>
      </c>
      <c r="G2087" s="186">
        <v>1</v>
      </c>
      <c r="H2087" s="13"/>
      <c r="I2087" s="13"/>
      <c r="J2087" s="13"/>
      <c r="K2087" s="13"/>
      <c r="M2087" s="13"/>
    </row>
    <row r="2088" spans="1:13">
      <c r="A2088" s="13"/>
      <c r="B2088" s="181">
        <v>2006</v>
      </c>
      <c r="C2088" s="182">
        <v>9</v>
      </c>
      <c r="D2088" s="183">
        <v>15</v>
      </c>
      <c r="E2088" s="184">
        <v>0</v>
      </c>
      <c r="F2088" s="185">
        <v>3.7</v>
      </c>
      <c r="G2088" s="186">
        <v>1</v>
      </c>
      <c r="H2088" s="13"/>
      <c r="I2088" s="13"/>
      <c r="J2088" s="13"/>
      <c r="K2088" s="13"/>
      <c r="M2088" s="13"/>
    </row>
    <row r="2089" spans="1:13">
      <c r="A2089" s="13"/>
      <c r="B2089" s="181">
        <v>2006</v>
      </c>
      <c r="C2089" s="182">
        <v>9</v>
      </c>
      <c r="D2089" s="183">
        <v>16</v>
      </c>
      <c r="E2089" s="184">
        <v>0</v>
      </c>
      <c r="F2089" s="185">
        <v>4.7</v>
      </c>
      <c r="G2089" s="186">
        <v>1</v>
      </c>
      <c r="H2089" s="13"/>
      <c r="I2089" s="13"/>
      <c r="J2089" s="13"/>
      <c r="K2089" s="13"/>
      <c r="M2089" s="13"/>
    </row>
    <row r="2090" spans="1:13">
      <c r="A2090" s="13"/>
      <c r="B2090" s="181">
        <v>2006</v>
      </c>
      <c r="C2090" s="182">
        <v>9</v>
      </c>
      <c r="D2090" s="183">
        <v>17</v>
      </c>
      <c r="E2090" s="184">
        <v>0</v>
      </c>
      <c r="F2090" s="185">
        <v>3.7</v>
      </c>
      <c r="G2090" s="186">
        <v>1</v>
      </c>
      <c r="H2090" s="13"/>
      <c r="I2090" s="13"/>
      <c r="J2090" s="13"/>
      <c r="K2090" s="13"/>
      <c r="M2090" s="13"/>
    </row>
    <row r="2091" spans="1:13">
      <c r="A2091" s="13"/>
      <c r="B2091" s="181">
        <v>2006</v>
      </c>
      <c r="C2091" s="182">
        <v>9</v>
      </c>
      <c r="D2091" s="183">
        <v>18</v>
      </c>
      <c r="E2091" s="184">
        <v>0</v>
      </c>
      <c r="F2091" s="185">
        <v>5.3</v>
      </c>
      <c r="G2091" s="186">
        <v>1</v>
      </c>
      <c r="H2091" s="13"/>
      <c r="I2091" s="13"/>
      <c r="J2091" s="13"/>
      <c r="K2091" s="13"/>
      <c r="M2091" s="13"/>
    </row>
    <row r="2092" spans="1:13">
      <c r="A2092" s="13"/>
      <c r="B2092" s="181">
        <v>2006</v>
      </c>
      <c r="C2092" s="182">
        <v>9</v>
      </c>
      <c r="D2092" s="183">
        <v>19</v>
      </c>
      <c r="E2092" s="184">
        <v>0</v>
      </c>
      <c r="F2092" s="185">
        <v>3.3</v>
      </c>
      <c r="G2092" s="186">
        <v>1</v>
      </c>
      <c r="H2092" s="13"/>
      <c r="I2092" s="13"/>
      <c r="J2092" s="13"/>
      <c r="K2092" s="13"/>
      <c r="M2092" s="13"/>
    </row>
    <row r="2093" spans="1:13">
      <c r="A2093" s="13"/>
      <c r="B2093" s="181">
        <v>2006</v>
      </c>
      <c r="C2093" s="182">
        <v>9</v>
      </c>
      <c r="D2093" s="183">
        <v>20</v>
      </c>
      <c r="E2093" s="184">
        <v>0</v>
      </c>
      <c r="F2093" s="185">
        <v>2.8</v>
      </c>
      <c r="G2093" s="186">
        <v>1</v>
      </c>
      <c r="H2093" s="13"/>
      <c r="I2093" s="13"/>
      <c r="J2093" s="13"/>
      <c r="K2093" s="13"/>
      <c r="M2093" s="13"/>
    </row>
    <row r="2094" spans="1:13">
      <c r="A2094" s="13"/>
      <c r="B2094" s="181">
        <v>2006</v>
      </c>
      <c r="C2094" s="182">
        <v>9</v>
      </c>
      <c r="D2094" s="183">
        <v>21</v>
      </c>
      <c r="E2094" s="184">
        <v>14</v>
      </c>
      <c r="F2094" s="185">
        <v>4.3</v>
      </c>
      <c r="G2094" s="186">
        <v>1</v>
      </c>
      <c r="H2094" s="13"/>
      <c r="I2094" s="13"/>
      <c r="J2094" s="13"/>
      <c r="K2094" s="13"/>
      <c r="M2094" s="13"/>
    </row>
    <row r="2095" spans="1:13">
      <c r="A2095" s="13"/>
      <c r="B2095" s="181">
        <v>2006</v>
      </c>
      <c r="C2095" s="182">
        <v>9</v>
      </c>
      <c r="D2095" s="183">
        <v>22</v>
      </c>
      <c r="E2095" s="184">
        <v>0.4</v>
      </c>
      <c r="F2095" s="185">
        <v>2.4</v>
      </c>
      <c r="G2095" s="186">
        <v>1</v>
      </c>
      <c r="H2095" s="13"/>
      <c r="I2095" s="13"/>
      <c r="J2095" s="13"/>
      <c r="K2095" s="13"/>
      <c r="M2095" s="13"/>
    </row>
    <row r="2096" spans="1:13">
      <c r="A2096" s="13"/>
      <c r="B2096" s="181">
        <v>2006</v>
      </c>
      <c r="C2096" s="182">
        <v>9</v>
      </c>
      <c r="D2096" s="183">
        <v>23</v>
      </c>
      <c r="E2096" s="184">
        <v>0</v>
      </c>
      <c r="F2096" s="185">
        <v>2.2999999999999998</v>
      </c>
      <c r="G2096" s="186">
        <v>1</v>
      </c>
      <c r="H2096" s="13"/>
      <c r="I2096" s="13"/>
      <c r="J2096" s="13"/>
      <c r="K2096" s="13"/>
      <c r="M2096" s="13"/>
    </row>
    <row r="2097" spans="1:13">
      <c r="A2097" s="13"/>
      <c r="B2097" s="181">
        <v>2006</v>
      </c>
      <c r="C2097" s="182">
        <v>9</v>
      </c>
      <c r="D2097" s="183">
        <v>24</v>
      </c>
      <c r="E2097" s="184">
        <v>0</v>
      </c>
      <c r="F2097" s="185">
        <v>1.8</v>
      </c>
      <c r="G2097" s="186">
        <v>1</v>
      </c>
      <c r="H2097" s="13"/>
      <c r="I2097" s="13"/>
      <c r="J2097" s="13"/>
      <c r="K2097" s="13"/>
      <c r="M2097" s="13"/>
    </row>
    <row r="2098" spans="1:13">
      <c r="A2098" s="13"/>
      <c r="B2098" s="181">
        <v>2006</v>
      </c>
      <c r="C2098" s="182">
        <v>9</v>
      </c>
      <c r="D2098" s="183">
        <v>25</v>
      </c>
      <c r="E2098" s="184">
        <v>0</v>
      </c>
      <c r="F2098" s="185">
        <v>2.9</v>
      </c>
      <c r="G2098" s="186">
        <v>1</v>
      </c>
      <c r="H2098" s="13"/>
      <c r="I2098" s="13"/>
      <c r="J2098" s="13"/>
      <c r="K2098" s="13"/>
      <c r="M2098" s="13"/>
    </row>
    <row r="2099" spans="1:13">
      <c r="A2099" s="13"/>
      <c r="B2099" s="181">
        <v>2006</v>
      </c>
      <c r="C2099" s="182">
        <v>9</v>
      </c>
      <c r="D2099" s="183">
        <v>26</v>
      </c>
      <c r="E2099" s="184">
        <v>0</v>
      </c>
      <c r="F2099" s="185">
        <v>4.2</v>
      </c>
      <c r="G2099" s="186">
        <v>1</v>
      </c>
      <c r="H2099" s="13"/>
      <c r="I2099" s="13"/>
      <c r="J2099" s="13"/>
      <c r="K2099" s="13"/>
      <c r="M2099" s="13"/>
    </row>
    <row r="2100" spans="1:13">
      <c r="A2100" s="13"/>
      <c r="B2100" s="181">
        <v>2006</v>
      </c>
      <c r="C2100" s="182">
        <v>9</v>
      </c>
      <c r="D2100" s="183">
        <v>27</v>
      </c>
      <c r="E2100" s="184">
        <v>0</v>
      </c>
      <c r="F2100" s="185">
        <v>4.2</v>
      </c>
      <c r="G2100" s="186">
        <v>1</v>
      </c>
      <c r="H2100" s="13"/>
      <c r="I2100" s="13"/>
      <c r="J2100" s="13"/>
      <c r="K2100" s="13"/>
      <c r="M2100" s="13"/>
    </row>
    <row r="2101" spans="1:13">
      <c r="A2101" s="13"/>
      <c r="B2101" s="181">
        <v>2006</v>
      </c>
      <c r="C2101" s="182">
        <v>9</v>
      </c>
      <c r="D2101" s="183">
        <v>28</v>
      </c>
      <c r="E2101" s="184">
        <v>0</v>
      </c>
      <c r="F2101" s="185">
        <v>2.9</v>
      </c>
      <c r="G2101" s="186">
        <v>1</v>
      </c>
      <c r="H2101" s="13"/>
      <c r="I2101" s="13"/>
      <c r="J2101" s="13"/>
      <c r="K2101" s="13"/>
      <c r="M2101" s="13"/>
    </row>
    <row r="2102" spans="1:13">
      <c r="A2102" s="13"/>
      <c r="B2102" s="181">
        <v>2006</v>
      </c>
      <c r="C2102" s="182">
        <v>9</v>
      </c>
      <c r="D2102" s="183">
        <v>29</v>
      </c>
      <c r="E2102" s="184">
        <v>0</v>
      </c>
      <c r="F2102" s="185">
        <v>4.4000000000000004</v>
      </c>
      <c r="G2102" s="186">
        <v>1</v>
      </c>
      <c r="H2102" s="13"/>
      <c r="I2102" s="13"/>
      <c r="J2102" s="13"/>
      <c r="K2102" s="13"/>
      <c r="M2102" s="13"/>
    </row>
    <row r="2103" spans="1:13">
      <c r="A2103" s="13"/>
      <c r="B2103" s="181">
        <v>2006</v>
      </c>
      <c r="C2103" s="182">
        <v>9</v>
      </c>
      <c r="D2103" s="183">
        <v>30</v>
      </c>
      <c r="E2103" s="184">
        <v>0</v>
      </c>
      <c r="F2103" s="185">
        <v>4.5999999999999996</v>
      </c>
      <c r="G2103" s="186">
        <v>1</v>
      </c>
      <c r="H2103" s="13"/>
      <c r="I2103" s="13"/>
      <c r="J2103" s="13"/>
      <c r="K2103" s="13"/>
      <c r="M2103" s="13"/>
    </row>
    <row r="2104" spans="1:13">
      <c r="A2104" s="13"/>
      <c r="B2104" s="181">
        <v>2006</v>
      </c>
      <c r="C2104" s="182">
        <v>10</v>
      </c>
      <c r="D2104" s="183">
        <v>1</v>
      </c>
      <c r="E2104" s="184">
        <v>1</v>
      </c>
      <c r="F2104" s="185">
        <v>2.2000000000000002</v>
      </c>
      <c r="G2104" s="186">
        <v>1</v>
      </c>
      <c r="H2104" s="13"/>
      <c r="I2104" s="13"/>
      <c r="J2104" s="13"/>
      <c r="K2104" s="13"/>
      <c r="M2104" s="13"/>
    </row>
    <row r="2105" spans="1:13">
      <c r="A2105" s="13"/>
      <c r="B2105" s="181">
        <v>2006</v>
      </c>
      <c r="C2105" s="182">
        <v>10</v>
      </c>
      <c r="D2105" s="183">
        <v>2</v>
      </c>
      <c r="E2105" s="184">
        <v>0.7</v>
      </c>
      <c r="F2105" s="185">
        <v>2.2000000000000002</v>
      </c>
      <c r="G2105" s="186">
        <v>1</v>
      </c>
      <c r="H2105" s="13"/>
      <c r="I2105" s="13"/>
      <c r="J2105" s="13"/>
      <c r="K2105" s="13"/>
      <c r="M2105" s="13"/>
    </row>
    <row r="2106" spans="1:13">
      <c r="A2106" s="13"/>
      <c r="B2106" s="181">
        <v>2006</v>
      </c>
      <c r="C2106" s="182">
        <v>10</v>
      </c>
      <c r="D2106" s="183">
        <v>3</v>
      </c>
      <c r="E2106" s="184">
        <v>45</v>
      </c>
      <c r="F2106" s="185">
        <v>2.6</v>
      </c>
      <c r="G2106" s="186">
        <v>1</v>
      </c>
      <c r="H2106" s="13"/>
      <c r="I2106" s="13"/>
      <c r="J2106" s="13"/>
      <c r="K2106" s="13"/>
      <c r="M2106" s="13"/>
    </row>
    <row r="2107" spans="1:13">
      <c r="A2107" s="13"/>
      <c r="B2107" s="181">
        <v>2006</v>
      </c>
      <c r="C2107" s="182">
        <v>10</v>
      </c>
      <c r="D2107" s="183">
        <v>4</v>
      </c>
      <c r="E2107" s="184">
        <v>4.2</v>
      </c>
      <c r="F2107" s="185">
        <v>1.5</v>
      </c>
      <c r="G2107" s="186">
        <v>1</v>
      </c>
      <c r="H2107" s="13"/>
      <c r="I2107" s="13"/>
      <c r="J2107" s="13"/>
      <c r="K2107" s="13"/>
      <c r="M2107" s="13"/>
    </row>
    <row r="2108" spans="1:13">
      <c r="A2108" s="13"/>
      <c r="B2108" s="181">
        <v>2006</v>
      </c>
      <c r="C2108" s="182">
        <v>10</v>
      </c>
      <c r="D2108" s="183">
        <v>5</v>
      </c>
      <c r="E2108" s="184">
        <v>0</v>
      </c>
      <c r="F2108" s="185">
        <v>3.4</v>
      </c>
      <c r="G2108" s="186">
        <v>1</v>
      </c>
      <c r="H2108" s="13"/>
      <c r="I2108" s="13"/>
      <c r="J2108" s="13"/>
      <c r="K2108" s="13"/>
      <c r="M2108" s="13"/>
    </row>
    <row r="2109" spans="1:13">
      <c r="A2109" s="13"/>
      <c r="B2109" s="181">
        <v>2006</v>
      </c>
      <c r="C2109" s="182">
        <v>10</v>
      </c>
      <c r="D2109" s="183">
        <v>6</v>
      </c>
      <c r="E2109" s="184">
        <v>0</v>
      </c>
      <c r="F2109" s="185">
        <v>2.8</v>
      </c>
      <c r="G2109" s="186">
        <v>1</v>
      </c>
      <c r="H2109" s="13"/>
      <c r="I2109" s="13"/>
      <c r="J2109" s="13"/>
      <c r="K2109" s="13"/>
      <c r="M2109" s="13"/>
    </row>
    <row r="2110" spans="1:13">
      <c r="A2110" s="13"/>
      <c r="B2110" s="181">
        <v>2006</v>
      </c>
      <c r="C2110" s="182">
        <v>10</v>
      </c>
      <c r="D2110" s="183">
        <v>7</v>
      </c>
      <c r="E2110" s="184">
        <v>0</v>
      </c>
      <c r="F2110" s="185">
        <v>4.2</v>
      </c>
      <c r="G2110" s="186">
        <v>1</v>
      </c>
      <c r="H2110" s="13"/>
      <c r="I2110" s="13"/>
      <c r="J2110" s="13"/>
      <c r="K2110" s="13"/>
      <c r="M2110" s="13"/>
    </row>
    <row r="2111" spans="1:13">
      <c r="A2111" s="13"/>
      <c r="B2111" s="181">
        <v>2006</v>
      </c>
      <c r="C2111" s="182">
        <v>10</v>
      </c>
      <c r="D2111" s="183">
        <v>8</v>
      </c>
      <c r="E2111" s="184">
        <v>0</v>
      </c>
      <c r="F2111" s="185">
        <v>5</v>
      </c>
      <c r="G2111" s="186">
        <v>1</v>
      </c>
      <c r="H2111" s="13"/>
      <c r="I2111" s="13"/>
      <c r="J2111" s="13"/>
      <c r="K2111" s="13"/>
      <c r="M2111" s="13"/>
    </row>
    <row r="2112" spans="1:13">
      <c r="A2112" s="13"/>
      <c r="B2112" s="181">
        <v>2006</v>
      </c>
      <c r="C2112" s="182">
        <v>10</v>
      </c>
      <c r="D2112" s="183">
        <v>9</v>
      </c>
      <c r="E2112" s="184">
        <v>0</v>
      </c>
      <c r="F2112" s="185">
        <v>3.9</v>
      </c>
      <c r="G2112" s="186">
        <v>1</v>
      </c>
      <c r="H2112" s="13"/>
      <c r="I2112" s="13"/>
      <c r="J2112" s="13"/>
      <c r="K2112" s="13"/>
      <c r="M2112" s="13"/>
    </row>
    <row r="2113" spans="1:13">
      <c r="A2113" s="13"/>
      <c r="B2113" s="181">
        <v>2006</v>
      </c>
      <c r="C2113" s="182">
        <v>10</v>
      </c>
      <c r="D2113" s="183">
        <v>10</v>
      </c>
      <c r="E2113" s="184">
        <v>0</v>
      </c>
      <c r="F2113" s="185">
        <v>3.5</v>
      </c>
      <c r="G2113" s="186">
        <v>1</v>
      </c>
      <c r="H2113" s="13"/>
      <c r="I2113" s="13"/>
      <c r="J2113" s="13"/>
      <c r="K2113" s="13"/>
      <c r="M2113" s="13"/>
    </row>
    <row r="2114" spans="1:13">
      <c r="A2114" s="13"/>
      <c r="B2114" s="181">
        <v>2006</v>
      </c>
      <c r="C2114" s="182">
        <v>10</v>
      </c>
      <c r="D2114" s="183">
        <v>11</v>
      </c>
      <c r="E2114" s="184">
        <v>0</v>
      </c>
      <c r="F2114" s="185">
        <v>4</v>
      </c>
      <c r="G2114" s="186">
        <v>1</v>
      </c>
      <c r="H2114" s="13"/>
      <c r="I2114" s="13"/>
      <c r="J2114" s="13"/>
      <c r="K2114" s="13"/>
      <c r="M2114" s="13"/>
    </row>
    <row r="2115" spans="1:13">
      <c r="A2115" s="13"/>
      <c r="B2115" s="181">
        <v>2006</v>
      </c>
      <c r="C2115" s="182">
        <v>10</v>
      </c>
      <c r="D2115" s="183">
        <v>12</v>
      </c>
      <c r="E2115" s="184">
        <v>0</v>
      </c>
      <c r="F2115" s="185">
        <v>2.9</v>
      </c>
      <c r="G2115" s="186">
        <v>1</v>
      </c>
      <c r="H2115" s="13"/>
      <c r="I2115" s="13"/>
      <c r="J2115" s="13"/>
      <c r="K2115" s="13"/>
      <c r="M2115" s="13"/>
    </row>
    <row r="2116" spans="1:13">
      <c r="A2116" s="13"/>
      <c r="B2116" s="181">
        <v>2006</v>
      </c>
      <c r="C2116" s="182">
        <v>10</v>
      </c>
      <c r="D2116" s="183">
        <v>13</v>
      </c>
      <c r="E2116" s="184">
        <v>84.1</v>
      </c>
      <c r="F2116" s="185">
        <v>3.4</v>
      </c>
      <c r="G2116" s="186">
        <v>1</v>
      </c>
      <c r="H2116" s="13"/>
      <c r="I2116" s="13"/>
      <c r="J2116" s="13"/>
      <c r="K2116" s="13"/>
      <c r="M2116" s="13"/>
    </row>
    <row r="2117" spans="1:13">
      <c r="A2117" s="13"/>
      <c r="B2117" s="181">
        <v>2006</v>
      </c>
      <c r="C2117" s="182">
        <v>10</v>
      </c>
      <c r="D2117" s="183">
        <v>14</v>
      </c>
      <c r="E2117" s="184">
        <v>2</v>
      </c>
      <c r="F2117" s="185">
        <v>3.9</v>
      </c>
      <c r="G2117" s="186">
        <v>1</v>
      </c>
      <c r="H2117" s="13"/>
      <c r="I2117" s="13"/>
      <c r="J2117" s="13"/>
      <c r="K2117" s="13"/>
      <c r="M2117" s="13"/>
    </row>
    <row r="2118" spans="1:13">
      <c r="A2118" s="13"/>
      <c r="B2118" s="181">
        <v>2006</v>
      </c>
      <c r="C2118" s="182">
        <v>10</v>
      </c>
      <c r="D2118" s="183">
        <v>15</v>
      </c>
      <c r="E2118" s="184">
        <v>0</v>
      </c>
      <c r="F2118" s="185">
        <v>4.7</v>
      </c>
      <c r="G2118" s="186">
        <v>1</v>
      </c>
      <c r="H2118" s="13"/>
      <c r="I2118" s="13"/>
      <c r="J2118" s="13"/>
      <c r="K2118" s="13"/>
      <c r="M2118" s="13"/>
    </row>
    <row r="2119" spans="1:13">
      <c r="A2119" s="13"/>
      <c r="B2119" s="181">
        <v>2006</v>
      </c>
      <c r="C2119" s="182">
        <v>10</v>
      </c>
      <c r="D2119" s="183">
        <v>16</v>
      </c>
      <c r="E2119" s="184">
        <v>0.2</v>
      </c>
      <c r="F2119" s="185">
        <v>3.6</v>
      </c>
      <c r="G2119" s="186">
        <v>1</v>
      </c>
      <c r="H2119" s="13"/>
      <c r="I2119" s="13"/>
      <c r="J2119" s="13"/>
      <c r="K2119" s="13"/>
      <c r="M2119" s="13"/>
    </row>
    <row r="2120" spans="1:13">
      <c r="A2120" s="13"/>
      <c r="B2120" s="181">
        <v>2006</v>
      </c>
      <c r="C2120" s="182">
        <v>10</v>
      </c>
      <c r="D2120" s="183">
        <v>17</v>
      </c>
      <c r="E2120" s="184">
        <v>0</v>
      </c>
      <c r="F2120" s="185">
        <v>2.2000000000000002</v>
      </c>
      <c r="G2120" s="186">
        <v>1</v>
      </c>
      <c r="H2120" s="13"/>
      <c r="I2120" s="13"/>
      <c r="J2120" s="13"/>
      <c r="K2120" s="13"/>
      <c r="M2120" s="13"/>
    </row>
    <row r="2121" spans="1:13">
      <c r="A2121" s="13"/>
      <c r="B2121" s="181">
        <v>2006</v>
      </c>
      <c r="C2121" s="182">
        <v>10</v>
      </c>
      <c r="D2121" s="183">
        <v>18</v>
      </c>
      <c r="E2121" s="184">
        <v>0.9</v>
      </c>
      <c r="F2121" s="185">
        <v>2.2999999999999998</v>
      </c>
      <c r="G2121" s="186">
        <v>1</v>
      </c>
      <c r="H2121" s="13"/>
      <c r="I2121" s="13"/>
      <c r="J2121" s="13"/>
      <c r="K2121" s="13"/>
      <c r="M2121" s="13"/>
    </row>
    <row r="2122" spans="1:13">
      <c r="A2122" s="13"/>
      <c r="B2122" s="181">
        <v>2006</v>
      </c>
      <c r="C2122" s="182">
        <v>10</v>
      </c>
      <c r="D2122" s="183">
        <v>19</v>
      </c>
      <c r="E2122" s="184">
        <v>0.5</v>
      </c>
      <c r="F2122" s="185">
        <v>2.7</v>
      </c>
      <c r="G2122" s="186">
        <v>1</v>
      </c>
      <c r="H2122" s="13"/>
      <c r="I2122" s="13"/>
      <c r="J2122" s="13"/>
      <c r="K2122" s="13"/>
      <c r="M2122" s="13"/>
    </row>
    <row r="2123" spans="1:13">
      <c r="A2123" s="13"/>
      <c r="B2123" s="181">
        <v>2006</v>
      </c>
      <c r="C2123" s="182">
        <v>10</v>
      </c>
      <c r="D2123" s="183">
        <v>20</v>
      </c>
      <c r="E2123" s="184">
        <v>0</v>
      </c>
      <c r="F2123" s="185">
        <v>4.5</v>
      </c>
      <c r="G2123" s="186">
        <v>1</v>
      </c>
      <c r="H2123" s="13"/>
      <c r="I2123" s="13"/>
      <c r="J2123" s="13"/>
      <c r="K2123" s="13"/>
      <c r="M2123" s="13"/>
    </row>
    <row r="2124" spans="1:13">
      <c r="A2124" s="13"/>
      <c r="B2124" s="181">
        <v>2006</v>
      </c>
      <c r="C2124" s="182">
        <v>10</v>
      </c>
      <c r="D2124" s="183">
        <v>21</v>
      </c>
      <c r="E2124" s="184">
        <v>0</v>
      </c>
      <c r="F2124" s="185">
        <v>4.4000000000000004</v>
      </c>
      <c r="G2124" s="186">
        <v>1</v>
      </c>
      <c r="H2124" s="13"/>
      <c r="I2124" s="13"/>
      <c r="J2124" s="13"/>
      <c r="K2124" s="13"/>
      <c r="M2124" s="13"/>
    </row>
    <row r="2125" spans="1:13">
      <c r="A2125" s="13"/>
      <c r="B2125" s="181">
        <v>2006</v>
      </c>
      <c r="C2125" s="182">
        <v>10</v>
      </c>
      <c r="D2125" s="183">
        <v>22</v>
      </c>
      <c r="E2125" s="184">
        <v>0</v>
      </c>
      <c r="F2125" s="185">
        <v>7.7</v>
      </c>
      <c r="G2125" s="186">
        <v>1</v>
      </c>
      <c r="H2125" s="13"/>
      <c r="I2125" s="13"/>
      <c r="J2125" s="13"/>
      <c r="K2125" s="13"/>
      <c r="M2125" s="13"/>
    </row>
    <row r="2126" spans="1:13">
      <c r="A2126" s="13"/>
      <c r="B2126" s="181">
        <v>2006</v>
      </c>
      <c r="C2126" s="182">
        <v>10</v>
      </c>
      <c r="D2126" s="183">
        <v>23</v>
      </c>
      <c r="E2126" s="184">
        <v>0</v>
      </c>
      <c r="F2126" s="185">
        <v>7.7</v>
      </c>
      <c r="G2126" s="186">
        <v>1</v>
      </c>
      <c r="H2126" s="13"/>
      <c r="I2126" s="13"/>
      <c r="J2126" s="13"/>
      <c r="K2126" s="13"/>
      <c r="M2126" s="13"/>
    </row>
    <row r="2127" spans="1:13">
      <c r="A2127" s="13"/>
      <c r="B2127" s="181">
        <v>2006</v>
      </c>
      <c r="C2127" s="182">
        <v>10</v>
      </c>
      <c r="D2127" s="183">
        <v>24</v>
      </c>
      <c r="E2127" s="184">
        <v>11.7</v>
      </c>
      <c r="F2127" s="185">
        <v>2.8</v>
      </c>
      <c r="G2127" s="186">
        <v>1</v>
      </c>
      <c r="H2127" s="13"/>
      <c r="I2127" s="13"/>
      <c r="J2127" s="13"/>
      <c r="K2127" s="13"/>
      <c r="M2127" s="13"/>
    </row>
    <row r="2128" spans="1:13">
      <c r="A2128" s="13"/>
      <c r="B2128" s="181">
        <v>2006</v>
      </c>
      <c r="C2128" s="182">
        <v>10</v>
      </c>
      <c r="D2128" s="183">
        <v>25</v>
      </c>
      <c r="E2128" s="184">
        <v>0</v>
      </c>
      <c r="F2128" s="185">
        <v>3</v>
      </c>
      <c r="G2128" s="186">
        <v>1</v>
      </c>
      <c r="H2128" s="13"/>
      <c r="I2128" s="13"/>
      <c r="J2128" s="13"/>
      <c r="K2128" s="13"/>
      <c r="M2128" s="13"/>
    </row>
    <row r="2129" spans="1:13">
      <c r="A2129" s="13"/>
      <c r="B2129" s="181">
        <v>2006</v>
      </c>
      <c r="C2129" s="182">
        <v>10</v>
      </c>
      <c r="D2129" s="183">
        <v>26</v>
      </c>
      <c r="E2129" s="184">
        <v>14.5</v>
      </c>
      <c r="F2129" s="185">
        <v>3.9</v>
      </c>
      <c r="G2129" s="186">
        <v>1</v>
      </c>
      <c r="H2129" s="13"/>
      <c r="I2129" s="13"/>
      <c r="J2129" s="13"/>
      <c r="K2129" s="13"/>
      <c r="M2129" s="13"/>
    </row>
    <row r="2130" spans="1:13">
      <c r="A2130" s="13"/>
      <c r="B2130" s="181">
        <v>2006</v>
      </c>
      <c r="C2130" s="182">
        <v>10</v>
      </c>
      <c r="D2130" s="183">
        <v>27</v>
      </c>
      <c r="E2130" s="184">
        <v>0.6</v>
      </c>
      <c r="F2130" s="185">
        <v>3.1</v>
      </c>
      <c r="G2130" s="186">
        <v>1</v>
      </c>
      <c r="H2130" s="13"/>
      <c r="I2130" s="13"/>
      <c r="J2130" s="13"/>
      <c r="K2130" s="13"/>
      <c r="M2130" s="13"/>
    </row>
    <row r="2131" spans="1:13">
      <c r="A2131" s="13"/>
      <c r="B2131" s="181">
        <v>2006</v>
      </c>
      <c r="C2131" s="182">
        <v>10</v>
      </c>
      <c r="D2131" s="183">
        <v>28</v>
      </c>
      <c r="E2131" s="184">
        <v>12.1</v>
      </c>
      <c r="F2131" s="185">
        <v>2.8</v>
      </c>
      <c r="G2131" s="186">
        <v>1</v>
      </c>
      <c r="H2131" s="13"/>
      <c r="I2131" s="13"/>
      <c r="J2131" s="13"/>
      <c r="K2131" s="13"/>
      <c r="M2131" s="13"/>
    </row>
    <row r="2132" spans="1:13">
      <c r="A2132" s="13"/>
      <c r="B2132" s="181">
        <v>2006</v>
      </c>
      <c r="C2132" s="182">
        <v>10</v>
      </c>
      <c r="D2132" s="183">
        <v>29</v>
      </c>
      <c r="E2132" s="184">
        <v>0</v>
      </c>
      <c r="F2132" s="185">
        <v>3.9</v>
      </c>
      <c r="G2132" s="186">
        <v>1</v>
      </c>
      <c r="H2132" s="13"/>
      <c r="I2132" s="13"/>
      <c r="J2132" s="13"/>
      <c r="K2132" s="13"/>
      <c r="M2132" s="13"/>
    </row>
    <row r="2133" spans="1:13">
      <c r="A2133" s="13"/>
      <c r="B2133" s="181">
        <v>2006</v>
      </c>
      <c r="C2133" s="182">
        <v>10</v>
      </c>
      <c r="D2133" s="183">
        <v>30</v>
      </c>
      <c r="E2133" s="184">
        <v>1.6</v>
      </c>
      <c r="F2133" s="185">
        <v>2.6</v>
      </c>
      <c r="G2133" s="186">
        <v>1</v>
      </c>
      <c r="H2133" s="13"/>
      <c r="I2133" s="13"/>
      <c r="J2133" s="13"/>
      <c r="K2133" s="13"/>
      <c r="M2133" s="13"/>
    </row>
    <row r="2134" spans="1:13">
      <c r="A2134" s="13"/>
      <c r="B2134" s="181">
        <v>2006</v>
      </c>
      <c r="C2134" s="182">
        <v>10</v>
      </c>
      <c r="D2134" s="183">
        <v>31</v>
      </c>
      <c r="E2134" s="184">
        <v>0</v>
      </c>
      <c r="F2134" s="185">
        <v>4.5</v>
      </c>
      <c r="G2134" s="186">
        <v>1</v>
      </c>
      <c r="H2134" s="13"/>
      <c r="I2134" s="13"/>
      <c r="J2134" s="13"/>
      <c r="K2134" s="13"/>
      <c r="M2134" s="13"/>
    </row>
    <row r="2135" spans="1:13">
      <c r="A2135" s="13"/>
      <c r="B2135" s="181">
        <v>2006</v>
      </c>
      <c r="C2135" s="182">
        <v>11</v>
      </c>
      <c r="D2135" s="183">
        <v>1</v>
      </c>
      <c r="E2135" s="184">
        <v>0</v>
      </c>
      <c r="F2135" s="185">
        <v>4.7</v>
      </c>
      <c r="G2135" s="186">
        <v>1</v>
      </c>
      <c r="H2135" s="13"/>
      <c r="I2135" s="13"/>
      <c r="J2135" s="13"/>
      <c r="K2135" s="13"/>
      <c r="M2135" s="13"/>
    </row>
    <row r="2136" spans="1:13">
      <c r="A2136" s="13"/>
      <c r="B2136" s="181">
        <v>2006</v>
      </c>
      <c r="C2136" s="182">
        <v>11</v>
      </c>
      <c r="D2136" s="183">
        <v>2</v>
      </c>
      <c r="E2136" s="184">
        <v>0</v>
      </c>
      <c r="F2136" s="185">
        <v>5.6</v>
      </c>
      <c r="G2136" s="186">
        <v>1</v>
      </c>
      <c r="H2136" s="13"/>
      <c r="I2136" s="13"/>
      <c r="J2136" s="13"/>
      <c r="K2136" s="13"/>
      <c r="M2136" s="13"/>
    </row>
    <row r="2137" spans="1:13">
      <c r="A2137" s="13"/>
      <c r="B2137" s="181">
        <v>2006</v>
      </c>
      <c r="C2137" s="182">
        <v>11</v>
      </c>
      <c r="D2137" s="183">
        <v>3</v>
      </c>
      <c r="E2137" s="184">
        <v>0</v>
      </c>
      <c r="F2137" s="185">
        <v>4</v>
      </c>
      <c r="G2137" s="186">
        <v>1</v>
      </c>
      <c r="H2137" s="13"/>
      <c r="I2137" s="13"/>
      <c r="J2137" s="13"/>
      <c r="K2137" s="13"/>
      <c r="M2137" s="13"/>
    </row>
    <row r="2138" spans="1:13">
      <c r="A2138" s="13"/>
      <c r="B2138" s="181">
        <v>2006</v>
      </c>
      <c r="C2138" s="182">
        <v>11</v>
      </c>
      <c r="D2138" s="183">
        <v>4</v>
      </c>
      <c r="E2138" s="184">
        <v>0</v>
      </c>
      <c r="F2138" s="185">
        <v>4.7</v>
      </c>
      <c r="G2138" s="186">
        <v>1</v>
      </c>
      <c r="H2138" s="13"/>
      <c r="I2138" s="13"/>
      <c r="J2138" s="13"/>
      <c r="K2138" s="13"/>
      <c r="M2138" s="13"/>
    </row>
    <row r="2139" spans="1:13">
      <c r="A2139" s="13"/>
      <c r="B2139" s="181">
        <v>2006</v>
      </c>
      <c r="C2139" s="182">
        <v>11</v>
      </c>
      <c r="D2139" s="183">
        <v>5</v>
      </c>
      <c r="E2139" s="184">
        <v>0.6</v>
      </c>
      <c r="F2139" s="185">
        <v>2.4</v>
      </c>
      <c r="G2139" s="186">
        <v>1</v>
      </c>
      <c r="H2139" s="13"/>
      <c r="I2139" s="13"/>
      <c r="J2139" s="13"/>
      <c r="K2139" s="13"/>
      <c r="M2139" s="13"/>
    </row>
    <row r="2140" spans="1:13">
      <c r="A2140" s="13"/>
      <c r="B2140" s="181">
        <v>2006</v>
      </c>
      <c r="C2140" s="182">
        <v>11</v>
      </c>
      <c r="D2140" s="183">
        <v>6</v>
      </c>
      <c r="E2140" s="184">
        <v>0</v>
      </c>
      <c r="F2140" s="185">
        <v>4.4000000000000004</v>
      </c>
      <c r="G2140" s="186">
        <v>1</v>
      </c>
      <c r="H2140" s="13"/>
      <c r="I2140" s="13"/>
      <c r="J2140" s="13"/>
      <c r="K2140" s="13"/>
      <c r="M2140" s="13"/>
    </row>
    <row r="2141" spans="1:13">
      <c r="A2141" s="13"/>
      <c r="B2141" s="181">
        <v>2006</v>
      </c>
      <c r="C2141" s="182">
        <v>11</v>
      </c>
      <c r="D2141" s="183">
        <v>7</v>
      </c>
      <c r="E2141" s="184">
        <v>0</v>
      </c>
      <c r="F2141" s="185">
        <v>3</v>
      </c>
      <c r="G2141" s="186">
        <v>1</v>
      </c>
      <c r="H2141" s="13"/>
      <c r="I2141" s="13"/>
      <c r="J2141" s="13"/>
      <c r="K2141" s="13"/>
      <c r="M2141" s="13"/>
    </row>
    <row r="2142" spans="1:13">
      <c r="A2142" s="13"/>
      <c r="B2142" s="181">
        <v>2006</v>
      </c>
      <c r="C2142" s="182">
        <v>11</v>
      </c>
      <c r="D2142" s="183">
        <v>8</v>
      </c>
      <c r="E2142" s="184">
        <v>0</v>
      </c>
      <c r="F2142" s="185">
        <v>5.9</v>
      </c>
      <c r="G2142" s="186">
        <v>1</v>
      </c>
      <c r="H2142" s="13"/>
      <c r="I2142" s="13"/>
      <c r="J2142" s="13"/>
      <c r="K2142" s="13"/>
      <c r="M2142" s="13"/>
    </row>
    <row r="2143" spans="1:13">
      <c r="A2143" s="13"/>
      <c r="B2143" s="181">
        <v>2006</v>
      </c>
      <c r="C2143" s="182">
        <v>11</v>
      </c>
      <c r="D2143" s="183">
        <v>9</v>
      </c>
      <c r="E2143" s="184">
        <v>0</v>
      </c>
      <c r="F2143" s="185">
        <v>7</v>
      </c>
      <c r="G2143" s="186">
        <v>1</v>
      </c>
      <c r="H2143" s="13"/>
      <c r="I2143" s="13"/>
      <c r="J2143" s="13"/>
      <c r="K2143" s="13"/>
      <c r="M2143" s="13"/>
    </row>
    <row r="2144" spans="1:13">
      <c r="A2144" s="13"/>
      <c r="B2144" s="181">
        <v>2006</v>
      </c>
      <c r="C2144" s="182">
        <v>11</v>
      </c>
      <c r="D2144" s="183">
        <v>10</v>
      </c>
      <c r="E2144" s="184">
        <v>0</v>
      </c>
      <c r="F2144" s="185">
        <v>4.4000000000000004</v>
      </c>
      <c r="G2144" s="186">
        <v>1</v>
      </c>
      <c r="H2144" s="13"/>
      <c r="I2144" s="13"/>
      <c r="J2144" s="13"/>
      <c r="K2144" s="13"/>
      <c r="M2144" s="13"/>
    </row>
    <row r="2145" spans="1:13">
      <c r="A2145" s="13"/>
      <c r="B2145" s="181">
        <v>2006</v>
      </c>
      <c r="C2145" s="182">
        <v>11</v>
      </c>
      <c r="D2145" s="183">
        <v>11</v>
      </c>
      <c r="E2145" s="184">
        <v>0</v>
      </c>
      <c r="F2145" s="185">
        <v>5.6</v>
      </c>
      <c r="G2145" s="186">
        <v>1</v>
      </c>
      <c r="H2145" s="13"/>
      <c r="I2145" s="13"/>
      <c r="J2145" s="13"/>
      <c r="K2145" s="13"/>
      <c r="M2145" s="13"/>
    </row>
    <row r="2146" spans="1:13">
      <c r="A2146" s="13"/>
      <c r="B2146" s="181">
        <v>2006</v>
      </c>
      <c r="C2146" s="182">
        <v>11</v>
      </c>
      <c r="D2146" s="183">
        <v>12</v>
      </c>
      <c r="E2146" s="184">
        <v>0</v>
      </c>
      <c r="F2146" s="185">
        <v>8.3000000000000007</v>
      </c>
      <c r="G2146" s="186">
        <v>1</v>
      </c>
      <c r="H2146" s="13"/>
      <c r="I2146" s="13"/>
      <c r="J2146" s="13"/>
      <c r="K2146" s="13"/>
      <c r="M2146" s="13"/>
    </row>
    <row r="2147" spans="1:13">
      <c r="A2147" s="13"/>
      <c r="B2147" s="181">
        <v>2006</v>
      </c>
      <c r="C2147" s="182">
        <v>11</v>
      </c>
      <c r="D2147" s="183">
        <v>13</v>
      </c>
      <c r="E2147" s="184">
        <v>8.6</v>
      </c>
      <c r="F2147" s="185">
        <v>7.7</v>
      </c>
      <c r="G2147" s="186">
        <v>1</v>
      </c>
      <c r="H2147" s="13"/>
      <c r="I2147" s="13"/>
      <c r="J2147" s="13"/>
      <c r="K2147" s="13"/>
      <c r="M2147" s="13"/>
    </row>
    <row r="2148" spans="1:13">
      <c r="A2148" s="13"/>
      <c r="B2148" s="181">
        <v>2006</v>
      </c>
      <c r="C2148" s="182">
        <v>11</v>
      </c>
      <c r="D2148" s="183">
        <v>14</v>
      </c>
      <c r="E2148" s="184">
        <v>0</v>
      </c>
      <c r="F2148" s="185">
        <v>4.9000000000000004</v>
      </c>
      <c r="G2148" s="186">
        <v>1</v>
      </c>
      <c r="H2148" s="13"/>
      <c r="I2148" s="13"/>
      <c r="J2148" s="13"/>
      <c r="K2148" s="13"/>
      <c r="M2148" s="13"/>
    </row>
    <row r="2149" spans="1:13">
      <c r="A2149" s="13"/>
      <c r="B2149" s="181">
        <v>2006</v>
      </c>
      <c r="C2149" s="182">
        <v>11</v>
      </c>
      <c r="D2149" s="183">
        <v>15</v>
      </c>
      <c r="E2149" s="184">
        <v>0</v>
      </c>
      <c r="F2149" s="185">
        <v>5.6</v>
      </c>
      <c r="G2149" s="186">
        <v>1</v>
      </c>
      <c r="H2149" s="13"/>
      <c r="I2149" s="13"/>
      <c r="J2149" s="13"/>
      <c r="K2149" s="13"/>
      <c r="M2149" s="13"/>
    </row>
    <row r="2150" spans="1:13">
      <c r="A2150" s="13"/>
      <c r="B2150" s="181">
        <v>2006</v>
      </c>
      <c r="C2150" s="182">
        <v>11</v>
      </c>
      <c r="D2150" s="183">
        <v>16</v>
      </c>
      <c r="E2150" s="184">
        <v>0</v>
      </c>
      <c r="F2150" s="185">
        <v>5</v>
      </c>
      <c r="G2150" s="186">
        <v>1</v>
      </c>
      <c r="H2150" s="13"/>
      <c r="I2150" s="13"/>
      <c r="J2150" s="13"/>
      <c r="K2150" s="13"/>
      <c r="M2150" s="13"/>
    </row>
    <row r="2151" spans="1:13">
      <c r="A2151" s="13"/>
      <c r="B2151" s="181">
        <v>2006</v>
      </c>
      <c r="C2151" s="182">
        <v>11</v>
      </c>
      <c r="D2151" s="183">
        <v>17</v>
      </c>
      <c r="E2151" s="184">
        <v>0</v>
      </c>
      <c r="F2151" s="185">
        <v>4.9000000000000004</v>
      </c>
      <c r="G2151" s="186">
        <v>1</v>
      </c>
      <c r="H2151" s="13"/>
      <c r="I2151" s="13"/>
      <c r="J2151" s="13"/>
      <c r="K2151" s="13"/>
      <c r="M2151" s="13"/>
    </row>
    <row r="2152" spans="1:13">
      <c r="A2152" s="13"/>
      <c r="B2152" s="181">
        <v>2006</v>
      </c>
      <c r="C2152" s="182">
        <v>11</v>
      </c>
      <c r="D2152" s="183">
        <v>18</v>
      </c>
      <c r="E2152" s="184">
        <v>0</v>
      </c>
      <c r="F2152" s="185">
        <v>5.9</v>
      </c>
      <c r="G2152" s="186">
        <v>1</v>
      </c>
      <c r="H2152" s="13"/>
      <c r="I2152" s="13"/>
      <c r="J2152" s="13"/>
      <c r="K2152" s="13"/>
      <c r="M2152" s="13"/>
    </row>
    <row r="2153" spans="1:13">
      <c r="A2153" s="13"/>
      <c r="B2153" s="181">
        <v>2006</v>
      </c>
      <c r="C2153" s="182">
        <v>11</v>
      </c>
      <c r="D2153" s="183">
        <v>19</v>
      </c>
      <c r="E2153" s="184">
        <v>0</v>
      </c>
      <c r="F2153" s="185">
        <v>9.1</v>
      </c>
      <c r="G2153" s="186">
        <v>1</v>
      </c>
      <c r="H2153" s="13"/>
      <c r="I2153" s="13"/>
      <c r="J2153" s="13"/>
      <c r="K2153" s="13"/>
      <c r="M2153" s="13"/>
    </row>
    <row r="2154" spans="1:13">
      <c r="A2154" s="13"/>
      <c r="B2154" s="181">
        <v>2006</v>
      </c>
      <c r="C2154" s="182">
        <v>11</v>
      </c>
      <c r="D2154" s="183">
        <v>20</v>
      </c>
      <c r="E2154" s="184">
        <v>0</v>
      </c>
      <c r="F2154" s="185">
        <v>8.1999999999999993</v>
      </c>
      <c r="G2154" s="186">
        <v>1</v>
      </c>
      <c r="H2154" s="13"/>
      <c r="I2154" s="13"/>
      <c r="J2154" s="13"/>
      <c r="K2154" s="13"/>
      <c r="M2154" s="13"/>
    </row>
    <row r="2155" spans="1:13">
      <c r="A2155" s="13"/>
      <c r="B2155" s="181">
        <v>2006</v>
      </c>
      <c r="C2155" s="182">
        <v>11</v>
      </c>
      <c r="D2155" s="183">
        <v>21</v>
      </c>
      <c r="E2155" s="184">
        <v>0</v>
      </c>
      <c r="F2155" s="185">
        <v>6.4</v>
      </c>
      <c r="G2155" s="186">
        <v>1</v>
      </c>
      <c r="H2155" s="13"/>
      <c r="I2155" s="13"/>
      <c r="J2155" s="13"/>
      <c r="K2155" s="13"/>
      <c r="M2155" s="13"/>
    </row>
    <row r="2156" spans="1:13">
      <c r="A2156" s="13"/>
      <c r="B2156" s="181">
        <v>2006</v>
      </c>
      <c r="C2156" s="182">
        <v>11</v>
      </c>
      <c r="D2156" s="183">
        <v>22</v>
      </c>
      <c r="E2156" s="184">
        <v>0.1</v>
      </c>
      <c r="F2156" s="185">
        <v>6.9</v>
      </c>
      <c r="G2156" s="186">
        <v>1</v>
      </c>
      <c r="H2156" s="13"/>
      <c r="I2156" s="13"/>
      <c r="J2156" s="13"/>
      <c r="K2156" s="13"/>
      <c r="M2156" s="13"/>
    </row>
    <row r="2157" spans="1:13">
      <c r="A2157" s="13"/>
      <c r="B2157" s="181">
        <v>2006</v>
      </c>
      <c r="C2157" s="182">
        <v>11</v>
      </c>
      <c r="D2157" s="183">
        <v>23</v>
      </c>
      <c r="E2157" s="184">
        <v>1</v>
      </c>
      <c r="F2157" s="185">
        <v>5.5</v>
      </c>
      <c r="G2157" s="186">
        <v>1</v>
      </c>
      <c r="H2157" s="13"/>
      <c r="I2157" s="13"/>
      <c r="J2157" s="13"/>
      <c r="K2157" s="13"/>
      <c r="M2157" s="13"/>
    </row>
    <row r="2158" spans="1:13">
      <c r="A2158" s="13"/>
      <c r="B2158" s="181">
        <v>2006</v>
      </c>
      <c r="C2158" s="182">
        <v>11</v>
      </c>
      <c r="D2158" s="183">
        <v>24</v>
      </c>
      <c r="E2158" s="184">
        <v>0</v>
      </c>
      <c r="F2158" s="185">
        <v>5.4</v>
      </c>
      <c r="G2158" s="186">
        <v>1</v>
      </c>
      <c r="H2158" s="13"/>
      <c r="I2158" s="13"/>
      <c r="J2158" s="13"/>
      <c r="K2158" s="13"/>
      <c r="M2158" s="13"/>
    </row>
    <row r="2159" spans="1:13">
      <c r="A2159" s="13"/>
      <c r="B2159" s="181">
        <v>2006</v>
      </c>
      <c r="C2159" s="182">
        <v>11</v>
      </c>
      <c r="D2159" s="183">
        <v>25</v>
      </c>
      <c r="E2159" s="184">
        <v>0</v>
      </c>
      <c r="F2159" s="185">
        <v>5.3</v>
      </c>
      <c r="G2159" s="186">
        <v>1</v>
      </c>
      <c r="H2159" s="13"/>
      <c r="I2159" s="13"/>
      <c r="J2159" s="13"/>
      <c r="K2159" s="13"/>
      <c r="M2159" s="13"/>
    </row>
    <row r="2160" spans="1:13">
      <c r="A2160" s="13"/>
      <c r="B2160" s="181">
        <v>2006</v>
      </c>
      <c r="C2160" s="182">
        <v>11</v>
      </c>
      <c r="D2160" s="183">
        <v>26</v>
      </c>
      <c r="E2160" s="184">
        <v>0</v>
      </c>
      <c r="F2160" s="185">
        <v>5.8</v>
      </c>
      <c r="G2160" s="186">
        <v>1</v>
      </c>
      <c r="H2160" s="13"/>
      <c r="I2160" s="13"/>
      <c r="J2160" s="13"/>
      <c r="K2160" s="13"/>
      <c r="M2160" s="13"/>
    </row>
    <row r="2161" spans="1:13">
      <c r="A2161" s="13"/>
      <c r="B2161" s="181">
        <v>2006</v>
      </c>
      <c r="C2161" s="182">
        <v>11</v>
      </c>
      <c r="D2161" s="183">
        <v>27</v>
      </c>
      <c r="E2161" s="184">
        <v>0</v>
      </c>
      <c r="F2161" s="185">
        <v>3.6</v>
      </c>
      <c r="G2161" s="186">
        <v>1</v>
      </c>
      <c r="H2161" s="13"/>
      <c r="I2161" s="13"/>
      <c r="J2161" s="13"/>
      <c r="K2161" s="13"/>
      <c r="M2161" s="13"/>
    </row>
    <row r="2162" spans="1:13">
      <c r="A2162" s="13"/>
      <c r="B2162" s="181">
        <v>2006</v>
      </c>
      <c r="C2162" s="182">
        <v>11</v>
      </c>
      <c r="D2162" s="183">
        <v>28</v>
      </c>
      <c r="E2162" s="184">
        <v>5.6</v>
      </c>
      <c r="F2162" s="185">
        <v>5</v>
      </c>
      <c r="G2162" s="186">
        <v>1</v>
      </c>
      <c r="H2162" s="13"/>
      <c r="I2162" s="13"/>
      <c r="J2162" s="13"/>
      <c r="K2162" s="13"/>
      <c r="M2162" s="13"/>
    </row>
    <row r="2163" spans="1:13">
      <c r="A2163" s="13"/>
      <c r="B2163" s="181">
        <v>2006</v>
      </c>
      <c r="C2163" s="182">
        <v>11</v>
      </c>
      <c r="D2163" s="183">
        <v>29</v>
      </c>
      <c r="E2163" s="184">
        <v>0</v>
      </c>
      <c r="F2163" s="185">
        <v>6.3</v>
      </c>
      <c r="G2163" s="186">
        <v>1</v>
      </c>
      <c r="H2163" s="13"/>
      <c r="I2163" s="13"/>
      <c r="J2163" s="13"/>
      <c r="K2163" s="13"/>
      <c r="M2163" s="13"/>
    </row>
    <row r="2164" spans="1:13">
      <c r="A2164" s="13"/>
      <c r="B2164" s="181">
        <v>2006</v>
      </c>
      <c r="C2164" s="182">
        <v>11</v>
      </c>
      <c r="D2164" s="183">
        <v>30</v>
      </c>
      <c r="E2164" s="184">
        <v>0</v>
      </c>
      <c r="F2164" s="185">
        <v>9.8000000000000007</v>
      </c>
      <c r="G2164" s="186">
        <v>1</v>
      </c>
      <c r="H2164" s="13"/>
      <c r="I2164" s="13"/>
      <c r="J2164" s="13"/>
      <c r="K2164" s="13"/>
      <c r="M2164" s="13"/>
    </row>
    <row r="2165" spans="1:13">
      <c r="A2165" s="13"/>
      <c r="B2165" s="181">
        <v>2006</v>
      </c>
      <c r="C2165" s="182">
        <v>12</v>
      </c>
      <c r="D2165" s="183">
        <v>1</v>
      </c>
      <c r="E2165" s="184">
        <v>32</v>
      </c>
      <c r="F2165" s="185">
        <v>6.2</v>
      </c>
      <c r="G2165" s="186">
        <v>1</v>
      </c>
      <c r="H2165" s="13"/>
      <c r="I2165" s="13"/>
      <c r="J2165" s="13"/>
      <c r="K2165" s="13"/>
      <c r="M2165" s="13"/>
    </row>
    <row r="2166" spans="1:13">
      <c r="A2166" s="13"/>
      <c r="B2166" s="181">
        <v>2006</v>
      </c>
      <c r="C2166" s="182">
        <v>12</v>
      </c>
      <c r="D2166" s="183">
        <v>2</v>
      </c>
      <c r="E2166" s="184">
        <v>1</v>
      </c>
      <c r="F2166" s="185">
        <v>4.5999999999999996</v>
      </c>
      <c r="G2166" s="186">
        <v>1</v>
      </c>
      <c r="H2166" s="13"/>
      <c r="I2166" s="13"/>
      <c r="J2166" s="13"/>
      <c r="K2166" s="13"/>
      <c r="M2166" s="13"/>
    </row>
    <row r="2167" spans="1:13">
      <c r="A2167" s="13"/>
      <c r="B2167" s="181">
        <v>2006</v>
      </c>
      <c r="C2167" s="182">
        <v>12</v>
      </c>
      <c r="D2167" s="183">
        <v>3</v>
      </c>
      <c r="E2167" s="184">
        <v>0</v>
      </c>
      <c r="F2167" s="185">
        <v>5.3</v>
      </c>
      <c r="G2167" s="186">
        <v>1</v>
      </c>
      <c r="H2167" s="13"/>
      <c r="I2167" s="13"/>
      <c r="J2167" s="13"/>
      <c r="K2167" s="13"/>
      <c r="M2167" s="13"/>
    </row>
    <row r="2168" spans="1:13">
      <c r="A2168" s="13"/>
      <c r="B2168" s="181">
        <v>2006</v>
      </c>
      <c r="C2168" s="182">
        <v>12</v>
      </c>
      <c r="D2168" s="183">
        <v>4</v>
      </c>
      <c r="E2168" s="184">
        <v>0</v>
      </c>
      <c r="F2168" s="185">
        <v>6</v>
      </c>
      <c r="G2168" s="186">
        <v>1</v>
      </c>
      <c r="H2168" s="13"/>
      <c r="I2168" s="13"/>
      <c r="J2168" s="13"/>
      <c r="K2168" s="13"/>
      <c r="M2168" s="13"/>
    </row>
    <row r="2169" spans="1:13">
      <c r="A2169" s="13"/>
      <c r="B2169" s="181">
        <v>2006</v>
      </c>
      <c r="C2169" s="182">
        <v>12</v>
      </c>
      <c r="D2169" s="183">
        <v>5</v>
      </c>
      <c r="E2169" s="184">
        <v>0</v>
      </c>
      <c r="F2169" s="185">
        <v>6.3</v>
      </c>
      <c r="G2169" s="186">
        <v>1</v>
      </c>
      <c r="H2169" s="13"/>
      <c r="I2169" s="13"/>
      <c r="J2169" s="13"/>
      <c r="K2169" s="13"/>
      <c r="M2169" s="13"/>
    </row>
    <row r="2170" spans="1:13">
      <c r="A2170" s="13"/>
      <c r="B2170" s="181">
        <v>2006</v>
      </c>
      <c r="C2170" s="182">
        <v>12</v>
      </c>
      <c r="D2170" s="183">
        <v>6</v>
      </c>
      <c r="E2170" s="184">
        <v>3</v>
      </c>
      <c r="F2170" s="185">
        <v>5.0999999999999996</v>
      </c>
      <c r="G2170" s="186">
        <v>1</v>
      </c>
      <c r="H2170" s="13"/>
      <c r="I2170" s="13"/>
      <c r="J2170" s="13"/>
      <c r="K2170" s="13"/>
      <c r="M2170" s="13"/>
    </row>
    <row r="2171" spans="1:13">
      <c r="A2171" s="13"/>
      <c r="B2171" s="181">
        <v>2006</v>
      </c>
      <c r="C2171" s="182">
        <v>12</v>
      </c>
      <c r="D2171" s="183">
        <v>7</v>
      </c>
      <c r="E2171" s="184">
        <v>0</v>
      </c>
      <c r="F2171" s="185">
        <v>5.6</v>
      </c>
      <c r="G2171" s="186">
        <v>1</v>
      </c>
      <c r="H2171" s="13"/>
      <c r="I2171" s="13"/>
      <c r="J2171" s="13"/>
      <c r="K2171" s="13"/>
      <c r="M2171" s="13"/>
    </row>
    <row r="2172" spans="1:13">
      <c r="A2172" s="13"/>
      <c r="B2172" s="181">
        <v>2006</v>
      </c>
      <c r="C2172" s="182">
        <v>12</v>
      </c>
      <c r="D2172" s="183">
        <v>8</v>
      </c>
      <c r="E2172" s="184">
        <v>0</v>
      </c>
      <c r="F2172" s="185">
        <v>5.2</v>
      </c>
      <c r="G2172" s="186">
        <v>1</v>
      </c>
      <c r="H2172" s="13"/>
      <c r="I2172" s="13"/>
      <c r="J2172" s="13"/>
      <c r="K2172" s="13"/>
      <c r="M2172" s="13"/>
    </row>
    <row r="2173" spans="1:13">
      <c r="A2173" s="13"/>
      <c r="B2173" s="181">
        <v>2006</v>
      </c>
      <c r="C2173" s="182">
        <v>12</v>
      </c>
      <c r="D2173" s="183">
        <v>9</v>
      </c>
      <c r="E2173" s="184">
        <v>0</v>
      </c>
      <c r="F2173" s="185">
        <v>7</v>
      </c>
      <c r="G2173" s="186">
        <v>1</v>
      </c>
      <c r="H2173" s="13"/>
      <c r="I2173" s="13"/>
      <c r="J2173" s="13"/>
      <c r="K2173" s="13"/>
      <c r="M2173" s="13"/>
    </row>
    <row r="2174" spans="1:13">
      <c r="A2174" s="13"/>
      <c r="B2174" s="181">
        <v>2006</v>
      </c>
      <c r="C2174" s="182">
        <v>12</v>
      </c>
      <c r="D2174" s="183">
        <v>10</v>
      </c>
      <c r="E2174" s="184">
        <v>0</v>
      </c>
      <c r="F2174" s="185">
        <v>7.1</v>
      </c>
      <c r="G2174" s="186">
        <v>1</v>
      </c>
      <c r="H2174" s="13"/>
      <c r="I2174" s="13"/>
      <c r="J2174" s="13"/>
      <c r="K2174" s="13"/>
      <c r="M2174" s="13"/>
    </row>
    <row r="2175" spans="1:13">
      <c r="A2175" s="13"/>
      <c r="B2175" s="181">
        <v>2006</v>
      </c>
      <c r="C2175" s="182">
        <v>12</v>
      </c>
      <c r="D2175" s="183">
        <v>11</v>
      </c>
      <c r="E2175" s="184">
        <v>26</v>
      </c>
      <c r="F2175" s="185">
        <v>7.4</v>
      </c>
      <c r="G2175" s="186">
        <v>1</v>
      </c>
      <c r="H2175" s="13"/>
      <c r="I2175" s="13"/>
      <c r="J2175" s="13"/>
      <c r="K2175" s="13"/>
      <c r="M2175" s="13"/>
    </row>
    <row r="2176" spans="1:13">
      <c r="A2176" s="13"/>
      <c r="B2176" s="181">
        <v>2006</v>
      </c>
      <c r="C2176" s="182">
        <v>12</v>
      </c>
      <c r="D2176" s="183">
        <v>12</v>
      </c>
      <c r="E2176" s="184">
        <v>0</v>
      </c>
      <c r="F2176" s="185">
        <v>7.4</v>
      </c>
      <c r="G2176" s="186">
        <v>1</v>
      </c>
      <c r="H2176" s="13"/>
      <c r="I2176" s="13"/>
      <c r="J2176" s="13"/>
      <c r="K2176" s="13"/>
      <c r="M2176" s="13"/>
    </row>
    <row r="2177" spans="1:13">
      <c r="A2177" s="13"/>
      <c r="B2177" s="181">
        <v>2006</v>
      </c>
      <c r="C2177" s="182">
        <v>12</v>
      </c>
      <c r="D2177" s="183">
        <v>13</v>
      </c>
      <c r="E2177" s="184">
        <v>12</v>
      </c>
      <c r="F2177" s="185">
        <v>7.1</v>
      </c>
      <c r="G2177" s="186">
        <v>1</v>
      </c>
      <c r="H2177" s="13"/>
      <c r="I2177" s="13"/>
      <c r="J2177" s="13"/>
      <c r="K2177" s="13"/>
      <c r="M2177" s="13"/>
    </row>
    <row r="2178" spans="1:13">
      <c r="A2178" s="13"/>
      <c r="B2178" s="181">
        <v>2006</v>
      </c>
      <c r="C2178" s="182">
        <v>12</v>
      </c>
      <c r="D2178" s="183">
        <v>14</v>
      </c>
      <c r="E2178" s="184">
        <v>0</v>
      </c>
      <c r="F2178" s="185">
        <v>6</v>
      </c>
      <c r="G2178" s="186">
        <v>1</v>
      </c>
      <c r="H2178" s="13"/>
      <c r="I2178" s="13"/>
      <c r="J2178" s="13"/>
      <c r="K2178" s="13"/>
      <c r="M2178" s="13"/>
    </row>
    <row r="2179" spans="1:13">
      <c r="A2179" s="13"/>
      <c r="B2179" s="181">
        <v>2006</v>
      </c>
      <c r="C2179" s="182">
        <v>12</v>
      </c>
      <c r="D2179" s="183">
        <v>15</v>
      </c>
      <c r="E2179" s="184">
        <v>0</v>
      </c>
      <c r="F2179" s="185">
        <v>6.2</v>
      </c>
      <c r="G2179" s="186">
        <v>1</v>
      </c>
      <c r="H2179" s="13"/>
      <c r="I2179" s="13"/>
      <c r="J2179" s="13"/>
      <c r="K2179" s="13"/>
      <c r="M2179" s="13"/>
    </row>
    <row r="2180" spans="1:13">
      <c r="A2180" s="13"/>
      <c r="B2180" s="181">
        <v>2006</v>
      </c>
      <c r="C2180" s="182">
        <v>12</v>
      </c>
      <c r="D2180" s="183">
        <v>16</v>
      </c>
      <c r="E2180" s="184">
        <v>25</v>
      </c>
      <c r="F2180" s="185">
        <v>3.1</v>
      </c>
      <c r="G2180" s="186">
        <v>1</v>
      </c>
      <c r="H2180" s="13"/>
      <c r="I2180" s="13"/>
      <c r="J2180" s="13"/>
      <c r="K2180" s="13"/>
      <c r="M2180" s="13"/>
    </row>
    <row r="2181" spans="1:13">
      <c r="A2181" s="13"/>
      <c r="B2181" s="181">
        <v>2006</v>
      </c>
      <c r="C2181" s="182">
        <v>12</v>
      </c>
      <c r="D2181" s="183">
        <v>17</v>
      </c>
      <c r="E2181" s="184">
        <v>0</v>
      </c>
      <c r="F2181" s="185">
        <v>6.8</v>
      </c>
      <c r="G2181" s="186">
        <v>1</v>
      </c>
      <c r="H2181" s="13"/>
      <c r="I2181" s="13"/>
      <c r="J2181" s="13"/>
      <c r="K2181" s="13"/>
      <c r="M2181" s="13"/>
    </row>
    <row r="2182" spans="1:13">
      <c r="A2182" s="13"/>
      <c r="B2182" s="181">
        <v>2006</v>
      </c>
      <c r="C2182" s="182">
        <v>12</v>
      </c>
      <c r="D2182" s="183">
        <v>18</v>
      </c>
      <c r="E2182" s="184">
        <v>0.2</v>
      </c>
      <c r="F2182" s="185">
        <v>7.4</v>
      </c>
      <c r="G2182" s="186">
        <v>1</v>
      </c>
      <c r="H2182" s="13"/>
      <c r="I2182" s="13"/>
      <c r="J2182" s="13"/>
      <c r="K2182" s="13"/>
      <c r="M2182" s="13"/>
    </row>
    <row r="2183" spans="1:13">
      <c r="A2183" s="13"/>
      <c r="B2183" s="181">
        <v>2006</v>
      </c>
      <c r="C2183" s="182">
        <v>12</v>
      </c>
      <c r="D2183" s="183">
        <v>19</v>
      </c>
      <c r="E2183" s="184">
        <v>12</v>
      </c>
      <c r="F2183" s="185">
        <v>5</v>
      </c>
      <c r="G2183" s="186">
        <v>1</v>
      </c>
      <c r="H2183" s="13"/>
      <c r="I2183" s="13"/>
      <c r="J2183" s="13"/>
      <c r="K2183" s="13"/>
      <c r="M2183" s="13"/>
    </row>
    <row r="2184" spans="1:13">
      <c r="A2184" s="13"/>
      <c r="B2184" s="181">
        <v>2006</v>
      </c>
      <c r="C2184" s="182">
        <v>12</v>
      </c>
      <c r="D2184" s="183">
        <v>20</v>
      </c>
      <c r="E2184" s="184">
        <v>0</v>
      </c>
      <c r="F2184" s="185">
        <v>5.4</v>
      </c>
      <c r="G2184" s="186">
        <v>1</v>
      </c>
      <c r="H2184" s="13"/>
      <c r="I2184" s="13"/>
      <c r="J2184" s="13"/>
      <c r="K2184" s="13"/>
      <c r="M2184" s="13"/>
    </row>
    <row r="2185" spans="1:13">
      <c r="A2185" s="13"/>
      <c r="B2185" s="181">
        <v>2006</v>
      </c>
      <c r="C2185" s="182">
        <v>12</v>
      </c>
      <c r="D2185" s="183">
        <v>21</v>
      </c>
      <c r="E2185" s="184">
        <v>0</v>
      </c>
      <c r="F2185" s="185">
        <v>7.1</v>
      </c>
      <c r="G2185" s="186">
        <v>1</v>
      </c>
      <c r="H2185" s="13"/>
      <c r="I2185" s="13"/>
      <c r="J2185" s="13"/>
      <c r="K2185" s="13"/>
      <c r="M2185" s="13"/>
    </row>
    <row r="2186" spans="1:13">
      <c r="A2186" s="13"/>
      <c r="B2186" s="181">
        <v>2006</v>
      </c>
      <c r="C2186" s="182">
        <v>12</v>
      </c>
      <c r="D2186" s="183">
        <v>22</v>
      </c>
      <c r="E2186" s="184">
        <v>0.6</v>
      </c>
      <c r="F2186" s="185">
        <v>8.5</v>
      </c>
      <c r="G2186" s="186">
        <v>1</v>
      </c>
      <c r="H2186" s="13"/>
      <c r="I2186" s="13"/>
      <c r="J2186" s="13"/>
      <c r="K2186" s="13"/>
      <c r="M2186" s="13"/>
    </row>
    <row r="2187" spans="1:13">
      <c r="A2187" s="13"/>
      <c r="B2187" s="181">
        <v>2006</v>
      </c>
      <c r="C2187" s="182">
        <v>12</v>
      </c>
      <c r="D2187" s="183">
        <v>23</v>
      </c>
      <c r="E2187" s="184">
        <v>0</v>
      </c>
      <c r="F2187" s="185">
        <v>5.9</v>
      </c>
      <c r="G2187" s="186">
        <v>1</v>
      </c>
      <c r="H2187" s="13"/>
      <c r="I2187" s="13"/>
      <c r="J2187" s="13"/>
      <c r="K2187" s="13"/>
      <c r="M2187" s="13"/>
    </row>
    <row r="2188" spans="1:13">
      <c r="A2188" s="13"/>
      <c r="B2188" s="181">
        <v>2006</v>
      </c>
      <c r="C2188" s="182">
        <v>12</v>
      </c>
      <c r="D2188" s="183">
        <v>24</v>
      </c>
      <c r="E2188" s="184">
        <v>0</v>
      </c>
      <c r="F2188" s="185">
        <v>7</v>
      </c>
      <c r="G2188" s="186">
        <v>1</v>
      </c>
      <c r="H2188" s="13"/>
      <c r="I2188" s="13"/>
      <c r="J2188" s="13"/>
      <c r="K2188" s="13"/>
      <c r="M2188" s="13"/>
    </row>
    <row r="2189" spans="1:13">
      <c r="A2189" s="13"/>
      <c r="B2189" s="181">
        <v>2006</v>
      </c>
      <c r="C2189" s="182">
        <v>12</v>
      </c>
      <c r="D2189" s="183">
        <v>25</v>
      </c>
      <c r="E2189" s="184">
        <v>0</v>
      </c>
      <c r="F2189" s="185">
        <v>5.6</v>
      </c>
      <c r="G2189" s="186">
        <v>1</v>
      </c>
      <c r="H2189" s="13"/>
      <c r="I2189" s="13"/>
      <c r="J2189" s="13"/>
      <c r="K2189" s="13"/>
      <c r="M2189" s="13"/>
    </row>
    <row r="2190" spans="1:13">
      <c r="A2190" s="13"/>
      <c r="B2190" s="181">
        <v>2006</v>
      </c>
      <c r="C2190" s="182">
        <v>12</v>
      </c>
      <c r="D2190" s="183">
        <v>26</v>
      </c>
      <c r="E2190" s="184">
        <v>0.2</v>
      </c>
      <c r="F2190" s="185">
        <v>8.1</v>
      </c>
      <c r="G2190" s="186">
        <v>1</v>
      </c>
      <c r="H2190" s="13"/>
      <c r="I2190" s="13"/>
      <c r="J2190" s="13"/>
      <c r="K2190" s="13"/>
      <c r="M2190" s="13"/>
    </row>
    <row r="2191" spans="1:13">
      <c r="A2191" s="13"/>
      <c r="B2191" s="181">
        <v>2006</v>
      </c>
      <c r="C2191" s="182">
        <v>12</v>
      </c>
      <c r="D2191" s="183">
        <v>27</v>
      </c>
      <c r="E2191" s="184">
        <v>0</v>
      </c>
      <c r="F2191" s="185">
        <v>8.3000000000000007</v>
      </c>
      <c r="G2191" s="186">
        <v>1</v>
      </c>
      <c r="H2191" s="13"/>
      <c r="I2191" s="13"/>
      <c r="J2191" s="13"/>
      <c r="K2191" s="13"/>
      <c r="M2191" s="13"/>
    </row>
    <row r="2192" spans="1:13">
      <c r="A2192" s="13"/>
      <c r="B2192" s="181">
        <v>2006</v>
      </c>
      <c r="C2192" s="182">
        <v>12</v>
      </c>
      <c r="D2192" s="183">
        <v>28</v>
      </c>
      <c r="E2192" s="184">
        <v>0</v>
      </c>
      <c r="F2192" s="185">
        <v>7.1</v>
      </c>
      <c r="G2192" s="186">
        <v>1</v>
      </c>
      <c r="H2192" s="13"/>
      <c r="I2192" s="13"/>
      <c r="J2192" s="13"/>
      <c r="K2192" s="13"/>
      <c r="M2192" s="13"/>
    </row>
    <row r="2193" spans="1:13">
      <c r="A2193" s="13"/>
      <c r="B2193" s="181">
        <v>2006</v>
      </c>
      <c r="C2193" s="182">
        <v>12</v>
      </c>
      <c r="D2193" s="183">
        <v>29</v>
      </c>
      <c r="E2193" s="184">
        <v>0</v>
      </c>
      <c r="F2193" s="185">
        <v>9.4</v>
      </c>
      <c r="G2193" s="186">
        <v>1</v>
      </c>
      <c r="H2193" s="13"/>
      <c r="I2193" s="13"/>
      <c r="J2193" s="13"/>
      <c r="K2193" s="13"/>
      <c r="M2193" s="13"/>
    </row>
    <row r="2194" spans="1:13">
      <c r="A2194" s="13"/>
      <c r="B2194" s="181">
        <v>2006</v>
      </c>
      <c r="C2194" s="182">
        <v>12</v>
      </c>
      <c r="D2194" s="183">
        <v>30</v>
      </c>
      <c r="E2194" s="184">
        <v>0</v>
      </c>
      <c r="F2194" s="185">
        <v>7.2</v>
      </c>
      <c r="G2194" s="186">
        <v>1</v>
      </c>
      <c r="H2194" s="13"/>
      <c r="I2194" s="13"/>
      <c r="J2194" s="13"/>
      <c r="K2194" s="13"/>
      <c r="M2194" s="13"/>
    </row>
    <row r="2195" spans="1:13">
      <c r="A2195" s="13"/>
      <c r="B2195" s="181">
        <v>2006</v>
      </c>
      <c r="C2195" s="182">
        <v>12</v>
      </c>
      <c r="D2195" s="183">
        <v>31</v>
      </c>
      <c r="E2195" s="184">
        <v>12</v>
      </c>
      <c r="F2195" s="185">
        <v>8.4</v>
      </c>
      <c r="G2195" s="186">
        <v>1</v>
      </c>
      <c r="H2195" s="13"/>
      <c r="I2195" s="13"/>
      <c r="J2195" s="13"/>
      <c r="K2195" s="13"/>
      <c r="M2195" s="13"/>
    </row>
    <row r="2196" spans="1:13">
      <c r="A2196" s="13"/>
      <c r="B2196" s="181">
        <v>2007</v>
      </c>
      <c r="C2196" s="182">
        <v>1</v>
      </c>
      <c r="D2196" s="183">
        <v>1</v>
      </c>
      <c r="E2196" s="184">
        <v>0.2</v>
      </c>
      <c r="F2196" s="185">
        <v>5.0999999999999996</v>
      </c>
      <c r="G2196" s="186">
        <v>1</v>
      </c>
      <c r="H2196" s="13"/>
      <c r="I2196" s="13"/>
      <c r="J2196" s="13"/>
      <c r="K2196" s="13"/>
      <c r="M2196" s="13"/>
    </row>
    <row r="2197" spans="1:13">
      <c r="A2197" s="13"/>
      <c r="B2197" s="181">
        <v>2007</v>
      </c>
      <c r="C2197" s="182">
        <v>1</v>
      </c>
      <c r="D2197" s="183">
        <v>2</v>
      </c>
      <c r="E2197" s="184">
        <v>0</v>
      </c>
      <c r="F2197" s="185">
        <v>4.4000000000000004</v>
      </c>
      <c r="G2197" s="186">
        <v>1</v>
      </c>
      <c r="H2197" s="13"/>
      <c r="I2197" s="13"/>
      <c r="J2197" s="13"/>
      <c r="K2197" s="13"/>
      <c r="M2197" s="13"/>
    </row>
    <row r="2198" spans="1:13">
      <c r="A2198" s="13"/>
      <c r="B2198" s="181">
        <v>2007</v>
      </c>
      <c r="C2198" s="182">
        <v>1</v>
      </c>
      <c r="D2198" s="183">
        <v>3</v>
      </c>
      <c r="E2198" s="184">
        <v>0</v>
      </c>
      <c r="F2198" s="185">
        <v>5.7</v>
      </c>
      <c r="G2198" s="186">
        <v>1</v>
      </c>
      <c r="H2198" s="13"/>
      <c r="I2198" s="13"/>
      <c r="J2198" s="13"/>
      <c r="K2198" s="13"/>
      <c r="M2198" s="13"/>
    </row>
    <row r="2199" spans="1:13">
      <c r="A2199" s="13"/>
      <c r="B2199" s="181">
        <v>2007</v>
      </c>
      <c r="C2199" s="182">
        <v>1</v>
      </c>
      <c r="D2199" s="183">
        <v>4</v>
      </c>
      <c r="E2199" s="184">
        <v>2.7</v>
      </c>
      <c r="F2199" s="185">
        <v>5</v>
      </c>
      <c r="G2199" s="186">
        <v>1</v>
      </c>
      <c r="H2199" s="13"/>
      <c r="I2199" s="13"/>
      <c r="J2199" s="13"/>
      <c r="K2199" s="13"/>
      <c r="M2199" s="13"/>
    </row>
    <row r="2200" spans="1:13">
      <c r="A2200" s="13"/>
      <c r="B2200" s="181">
        <v>2007</v>
      </c>
      <c r="C2200" s="182">
        <v>1</v>
      </c>
      <c r="D2200" s="183">
        <v>5</v>
      </c>
      <c r="E2200" s="184">
        <v>0</v>
      </c>
      <c r="F2200" s="185">
        <v>5.3</v>
      </c>
      <c r="G2200" s="186">
        <v>1</v>
      </c>
      <c r="H2200" s="13"/>
      <c r="I2200" s="13"/>
      <c r="J2200" s="13"/>
      <c r="K2200" s="13"/>
      <c r="M2200" s="13"/>
    </row>
    <row r="2201" spans="1:13">
      <c r="A2201" s="13"/>
      <c r="B2201" s="181">
        <v>2007</v>
      </c>
      <c r="C2201" s="182">
        <v>1</v>
      </c>
      <c r="D2201" s="183">
        <v>6</v>
      </c>
      <c r="E2201" s="184">
        <v>0</v>
      </c>
      <c r="F2201" s="185">
        <v>5.3</v>
      </c>
      <c r="G2201" s="186">
        <v>1</v>
      </c>
      <c r="H2201" s="13"/>
      <c r="I2201" s="13"/>
      <c r="J2201" s="13"/>
      <c r="K2201" s="13"/>
      <c r="M2201" s="13"/>
    </row>
    <row r="2202" spans="1:13">
      <c r="A2202" s="13"/>
      <c r="B2202" s="181">
        <v>2007</v>
      </c>
      <c r="C2202" s="182">
        <v>1</v>
      </c>
      <c r="D2202" s="183">
        <v>7</v>
      </c>
      <c r="E2202" s="184">
        <v>0</v>
      </c>
      <c r="F2202" s="185">
        <v>6.7</v>
      </c>
      <c r="G2202" s="186">
        <v>1</v>
      </c>
      <c r="H2202" s="13"/>
      <c r="I2202" s="13"/>
      <c r="J2202" s="13"/>
      <c r="K2202" s="13"/>
      <c r="M2202" s="13"/>
    </row>
    <row r="2203" spans="1:13">
      <c r="A2203" s="13"/>
      <c r="B2203" s="181">
        <v>2007</v>
      </c>
      <c r="C2203" s="182">
        <v>1</v>
      </c>
      <c r="D2203" s="183">
        <v>8</v>
      </c>
      <c r="E2203" s="184">
        <v>0</v>
      </c>
      <c r="F2203" s="185">
        <v>8</v>
      </c>
      <c r="G2203" s="186">
        <v>1</v>
      </c>
      <c r="H2203" s="13"/>
      <c r="I2203" s="13"/>
      <c r="J2203" s="13"/>
      <c r="K2203" s="13"/>
      <c r="M2203" s="13"/>
    </row>
    <row r="2204" spans="1:13">
      <c r="A2204" s="13"/>
      <c r="B2204" s="181">
        <v>2007</v>
      </c>
      <c r="C2204" s="182">
        <v>1</v>
      </c>
      <c r="D2204" s="183">
        <v>9</v>
      </c>
      <c r="E2204" s="184">
        <v>0</v>
      </c>
      <c r="F2204" s="185">
        <v>8.3000000000000007</v>
      </c>
      <c r="G2204" s="186">
        <v>1</v>
      </c>
      <c r="H2204" s="13"/>
      <c r="I2204" s="13"/>
      <c r="J2204" s="13"/>
      <c r="K2204" s="13"/>
      <c r="M2204" s="13"/>
    </row>
    <row r="2205" spans="1:13">
      <c r="A2205" s="13"/>
      <c r="B2205" s="181">
        <v>2007</v>
      </c>
      <c r="C2205" s="182">
        <v>1</v>
      </c>
      <c r="D2205" s="183">
        <v>10</v>
      </c>
      <c r="E2205" s="184">
        <v>0</v>
      </c>
      <c r="F2205" s="185">
        <v>5.7</v>
      </c>
      <c r="G2205" s="186">
        <v>1</v>
      </c>
      <c r="H2205" s="13"/>
      <c r="I2205" s="13"/>
      <c r="J2205" s="13"/>
      <c r="K2205" s="13"/>
      <c r="M2205" s="13"/>
    </row>
    <row r="2206" spans="1:13">
      <c r="A2206" s="13"/>
      <c r="B2206" s="181">
        <v>2007</v>
      </c>
      <c r="C2206" s="182">
        <v>1</v>
      </c>
      <c r="D2206" s="183">
        <v>11</v>
      </c>
      <c r="E2206" s="184">
        <v>0</v>
      </c>
      <c r="F2206" s="185">
        <v>6.4</v>
      </c>
      <c r="G2206" s="186">
        <v>1</v>
      </c>
      <c r="H2206" s="13"/>
      <c r="I2206" s="13"/>
      <c r="J2206" s="13"/>
      <c r="K2206" s="13"/>
      <c r="M2206" s="13"/>
    </row>
    <row r="2207" spans="1:13">
      <c r="A2207" s="13"/>
      <c r="B2207" s="181">
        <v>2007</v>
      </c>
      <c r="C2207" s="182">
        <v>1</v>
      </c>
      <c r="D2207" s="183">
        <v>12</v>
      </c>
      <c r="E2207" s="184">
        <v>0</v>
      </c>
      <c r="F2207" s="185">
        <v>7.9</v>
      </c>
      <c r="G2207" s="186">
        <v>1</v>
      </c>
      <c r="H2207" s="13"/>
      <c r="I2207" s="13"/>
      <c r="J2207" s="13"/>
      <c r="K2207" s="13"/>
      <c r="M2207" s="13"/>
    </row>
    <row r="2208" spans="1:13">
      <c r="A2208" s="13"/>
      <c r="B2208" s="181">
        <v>2007</v>
      </c>
      <c r="C2208" s="182">
        <v>1</v>
      </c>
      <c r="D2208" s="183">
        <v>13</v>
      </c>
      <c r="E2208" s="184">
        <v>0</v>
      </c>
      <c r="F2208" s="185">
        <v>6.4</v>
      </c>
      <c r="G2208" s="186">
        <v>1</v>
      </c>
      <c r="H2208" s="13"/>
      <c r="I2208" s="13"/>
      <c r="J2208" s="13"/>
      <c r="K2208" s="13"/>
      <c r="M2208" s="13"/>
    </row>
    <row r="2209" spans="1:13">
      <c r="A2209" s="13"/>
      <c r="B2209" s="181">
        <v>2007</v>
      </c>
      <c r="C2209" s="182">
        <v>1</v>
      </c>
      <c r="D2209" s="183">
        <v>14</v>
      </c>
      <c r="E2209" s="184">
        <v>0</v>
      </c>
      <c r="F2209" s="185">
        <v>7.1</v>
      </c>
      <c r="G2209" s="186">
        <v>1</v>
      </c>
      <c r="H2209" s="13"/>
      <c r="I2209" s="13"/>
      <c r="J2209" s="13"/>
      <c r="K2209" s="13"/>
      <c r="M2209" s="13"/>
    </row>
    <row r="2210" spans="1:13">
      <c r="A2210" s="13"/>
      <c r="B2210" s="181">
        <v>2007</v>
      </c>
      <c r="C2210" s="182">
        <v>1</v>
      </c>
      <c r="D2210" s="183">
        <v>15</v>
      </c>
      <c r="E2210" s="184">
        <v>0</v>
      </c>
      <c r="F2210" s="185">
        <v>6.5</v>
      </c>
      <c r="G2210" s="186">
        <v>1</v>
      </c>
      <c r="H2210" s="13"/>
      <c r="I2210" s="13"/>
      <c r="J2210" s="13"/>
      <c r="K2210" s="13"/>
      <c r="M2210" s="13"/>
    </row>
    <row r="2211" spans="1:13">
      <c r="A2211" s="13"/>
      <c r="B2211" s="181">
        <v>2007</v>
      </c>
      <c r="C2211" s="182">
        <v>1</v>
      </c>
      <c r="D2211" s="183">
        <v>16</v>
      </c>
      <c r="E2211" s="184">
        <v>0</v>
      </c>
      <c r="F2211" s="185">
        <v>8.8000000000000007</v>
      </c>
      <c r="G2211" s="186">
        <v>1</v>
      </c>
      <c r="H2211" s="13"/>
      <c r="I2211" s="13"/>
      <c r="J2211" s="13"/>
      <c r="K2211" s="13"/>
      <c r="M2211" s="13"/>
    </row>
    <row r="2212" spans="1:13">
      <c r="A2212" s="13"/>
      <c r="B2212" s="181">
        <v>2007</v>
      </c>
      <c r="C2212" s="182">
        <v>1</v>
      </c>
      <c r="D2212" s="183">
        <v>17</v>
      </c>
      <c r="E2212" s="184">
        <v>0</v>
      </c>
      <c r="F2212" s="185">
        <v>9.6</v>
      </c>
      <c r="G2212" s="186">
        <v>1</v>
      </c>
      <c r="H2212" s="13"/>
      <c r="I2212" s="13"/>
      <c r="J2212" s="13"/>
      <c r="K2212" s="13"/>
      <c r="M2212" s="13"/>
    </row>
    <row r="2213" spans="1:13">
      <c r="A2213" s="13"/>
      <c r="B2213" s="181">
        <v>2007</v>
      </c>
      <c r="C2213" s="182">
        <v>1</v>
      </c>
      <c r="D2213" s="183">
        <v>18</v>
      </c>
      <c r="E2213" s="184">
        <v>0</v>
      </c>
      <c r="F2213" s="185">
        <v>6</v>
      </c>
      <c r="G2213" s="186">
        <v>1</v>
      </c>
      <c r="H2213" s="13"/>
      <c r="I2213" s="13"/>
      <c r="J2213" s="13"/>
      <c r="K2213" s="13"/>
      <c r="M2213" s="13"/>
    </row>
    <row r="2214" spans="1:13">
      <c r="A2214" s="13"/>
      <c r="B2214" s="181">
        <v>2007</v>
      </c>
      <c r="C2214" s="182">
        <v>1</v>
      </c>
      <c r="D2214" s="183">
        <v>19</v>
      </c>
      <c r="E2214" s="184">
        <v>0.7</v>
      </c>
      <c r="F2214" s="185">
        <v>4</v>
      </c>
      <c r="G2214" s="186">
        <v>1</v>
      </c>
      <c r="H2214" s="13"/>
      <c r="I2214" s="13"/>
      <c r="J2214" s="13"/>
      <c r="K2214" s="13"/>
      <c r="M2214" s="13"/>
    </row>
    <row r="2215" spans="1:13">
      <c r="A2215" s="13"/>
      <c r="B2215" s="181">
        <v>2007</v>
      </c>
      <c r="C2215" s="182">
        <v>1</v>
      </c>
      <c r="D2215" s="183">
        <v>20</v>
      </c>
      <c r="E2215" s="184">
        <v>0</v>
      </c>
      <c r="F2215" s="185">
        <v>6.3</v>
      </c>
      <c r="G2215" s="186">
        <v>1</v>
      </c>
      <c r="H2215" s="13"/>
      <c r="I2215" s="13"/>
      <c r="J2215" s="13"/>
      <c r="K2215" s="13"/>
      <c r="M2215" s="13"/>
    </row>
    <row r="2216" spans="1:13">
      <c r="A2216" s="13"/>
      <c r="B2216" s="181">
        <v>2007</v>
      </c>
      <c r="C2216" s="182">
        <v>1</v>
      </c>
      <c r="D2216" s="183">
        <v>21</v>
      </c>
      <c r="E2216" s="184">
        <v>0</v>
      </c>
      <c r="F2216" s="185">
        <v>8.6999999999999993</v>
      </c>
      <c r="G2216" s="186">
        <v>1</v>
      </c>
      <c r="H2216" s="13"/>
      <c r="I2216" s="13"/>
      <c r="J2216" s="13"/>
      <c r="K2216" s="13"/>
      <c r="M2216" s="13"/>
    </row>
    <row r="2217" spans="1:13">
      <c r="A2217" s="13"/>
      <c r="B2217" s="181">
        <v>2007</v>
      </c>
      <c r="C2217" s="182">
        <v>1</v>
      </c>
      <c r="D2217" s="183">
        <v>22</v>
      </c>
      <c r="E2217" s="184">
        <v>5.7</v>
      </c>
      <c r="F2217" s="185">
        <v>8.8000000000000007</v>
      </c>
      <c r="G2217" s="186">
        <v>1</v>
      </c>
      <c r="H2217" s="13"/>
      <c r="I2217" s="13"/>
      <c r="J2217" s="13"/>
      <c r="K2217" s="13"/>
      <c r="M2217" s="13"/>
    </row>
    <row r="2218" spans="1:13">
      <c r="A2218" s="13"/>
      <c r="B2218" s="181">
        <v>2007</v>
      </c>
      <c r="C2218" s="182">
        <v>1</v>
      </c>
      <c r="D2218" s="183">
        <v>23</v>
      </c>
      <c r="E2218" s="184">
        <v>0</v>
      </c>
      <c r="F2218" s="185">
        <v>6.4</v>
      </c>
      <c r="G2218" s="186">
        <v>1</v>
      </c>
      <c r="H2218" s="13"/>
      <c r="I2218" s="13"/>
      <c r="J2218" s="13"/>
      <c r="K2218" s="13"/>
      <c r="M2218" s="13"/>
    </row>
    <row r="2219" spans="1:13">
      <c r="A2219" s="13"/>
      <c r="B2219" s="181">
        <v>2007</v>
      </c>
      <c r="C2219" s="182">
        <v>1</v>
      </c>
      <c r="D2219" s="183">
        <v>24</v>
      </c>
      <c r="E2219" s="184">
        <v>0</v>
      </c>
      <c r="F2219" s="185">
        <v>7.4</v>
      </c>
      <c r="G2219" s="186">
        <v>1</v>
      </c>
      <c r="H2219" s="13"/>
      <c r="I2219" s="13"/>
      <c r="J2219" s="13"/>
      <c r="K2219" s="13"/>
      <c r="M2219" s="13"/>
    </row>
    <row r="2220" spans="1:13">
      <c r="A2220" s="13"/>
      <c r="B2220" s="181">
        <v>2007</v>
      </c>
      <c r="C2220" s="182">
        <v>1</v>
      </c>
      <c r="D2220" s="183">
        <v>25</v>
      </c>
      <c r="E2220" s="184">
        <v>10.5</v>
      </c>
      <c r="F2220" s="185">
        <v>5.8</v>
      </c>
      <c r="G2220" s="186">
        <v>1</v>
      </c>
      <c r="H2220" s="13"/>
      <c r="I2220" s="13"/>
      <c r="J2220" s="13"/>
      <c r="K2220" s="13"/>
      <c r="M2220" s="13"/>
    </row>
    <row r="2221" spans="1:13">
      <c r="A2221" s="13"/>
      <c r="B2221" s="181">
        <v>2007</v>
      </c>
      <c r="C2221" s="182">
        <v>1</v>
      </c>
      <c r="D2221" s="183">
        <v>26</v>
      </c>
      <c r="E2221" s="184">
        <v>7</v>
      </c>
      <c r="F2221" s="185">
        <v>3.1</v>
      </c>
      <c r="G2221" s="186">
        <v>1</v>
      </c>
      <c r="H2221" s="13"/>
      <c r="I2221" s="13"/>
      <c r="J2221" s="13"/>
      <c r="K2221" s="13"/>
      <c r="M2221" s="13"/>
    </row>
    <row r="2222" spans="1:13">
      <c r="A2222" s="13"/>
      <c r="B2222" s="181">
        <v>2007</v>
      </c>
      <c r="C2222" s="182">
        <v>1</v>
      </c>
      <c r="D2222" s="183">
        <v>27</v>
      </c>
      <c r="E2222" s="184">
        <v>0</v>
      </c>
      <c r="F2222" s="185">
        <v>5.6</v>
      </c>
      <c r="G2222" s="186">
        <v>1</v>
      </c>
      <c r="H2222" s="13"/>
      <c r="I2222" s="13"/>
      <c r="J2222" s="13"/>
      <c r="K2222" s="13"/>
      <c r="M2222" s="13"/>
    </row>
    <row r="2223" spans="1:13">
      <c r="A2223" s="13"/>
      <c r="B2223" s="181">
        <v>2007</v>
      </c>
      <c r="C2223" s="182">
        <v>1</v>
      </c>
      <c r="D2223" s="183">
        <v>28</v>
      </c>
      <c r="E2223" s="184">
        <v>0</v>
      </c>
      <c r="F2223" s="185">
        <v>5.3</v>
      </c>
      <c r="G2223" s="186">
        <v>1</v>
      </c>
      <c r="H2223" s="13"/>
      <c r="I2223" s="13"/>
      <c r="J2223" s="13"/>
      <c r="K2223" s="13"/>
      <c r="M2223" s="13"/>
    </row>
    <row r="2224" spans="1:13">
      <c r="A2224" s="13"/>
      <c r="B2224" s="181">
        <v>2007</v>
      </c>
      <c r="C2224" s="182">
        <v>1</v>
      </c>
      <c r="D2224" s="183">
        <v>29</v>
      </c>
      <c r="E2224" s="184">
        <v>0.3</v>
      </c>
      <c r="F2224" s="185">
        <v>6.3</v>
      </c>
      <c r="G2224" s="186">
        <v>1</v>
      </c>
      <c r="H2224" s="13"/>
      <c r="I2224" s="13"/>
      <c r="J2224" s="13"/>
      <c r="K2224" s="13"/>
      <c r="M2224" s="13"/>
    </row>
    <row r="2225" spans="1:13">
      <c r="A2225" s="13"/>
      <c r="B2225" s="181">
        <v>2007</v>
      </c>
      <c r="C2225" s="182">
        <v>1</v>
      </c>
      <c r="D2225" s="183">
        <v>30</v>
      </c>
      <c r="E2225" s="184">
        <v>0</v>
      </c>
      <c r="F2225" s="185">
        <v>5.4</v>
      </c>
      <c r="G2225" s="186">
        <v>1</v>
      </c>
      <c r="H2225" s="13"/>
      <c r="I2225" s="13"/>
      <c r="J2225" s="13"/>
      <c r="K2225" s="13"/>
      <c r="M2225" s="13"/>
    </row>
    <row r="2226" spans="1:13">
      <c r="A2226" s="13"/>
      <c r="B2226" s="181">
        <v>2007</v>
      </c>
      <c r="C2226" s="182">
        <v>1</v>
      </c>
      <c r="D2226" s="183">
        <v>31</v>
      </c>
      <c r="E2226" s="184">
        <v>0.8</v>
      </c>
      <c r="F2226" s="185">
        <v>7.9</v>
      </c>
      <c r="G2226" s="186">
        <v>1</v>
      </c>
      <c r="H2226" s="13"/>
      <c r="I2226" s="13"/>
      <c r="J2226" s="13"/>
      <c r="K2226" s="13"/>
      <c r="M2226" s="13"/>
    </row>
    <row r="2227" spans="1:13">
      <c r="A2227" s="13"/>
      <c r="B2227" s="181">
        <v>2007</v>
      </c>
      <c r="C2227" s="182">
        <v>2</v>
      </c>
      <c r="D2227" s="183">
        <v>1</v>
      </c>
      <c r="E2227" s="184">
        <v>0</v>
      </c>
      <c r="F2227" s="185">
        <v>6.9</v>
      </c>
      <c r="G2227" s="186">
        <v>1</v>
      </c>
      <c r="H2227" s="13"/>
      <c r="I2227" s="13"/>
      <c r="J2227" s="13"/>
      <c r="K2227" s="13"/>
      <c r="M2227" s="13"/>
    </row>
    <row r="2228" spans="1:13">
      <c r="A2228" s="13"/>
      <c r="B2228" s="181">
        <v>2007</v>
      </c>
      <c r="C2228" s="182">
        <v>2</v>
      </c>
      <c r="D2228" s="183">
        <v>2</v>
      </c>
      <c r="E2228" s="184">
        <v>0</v>
      </c>
      <c r="F2228" s="185">
        <v>9.1999999999999993</v>
      </c>
      <c r="G2228" s="186">
        <v>1</v>
      </c>
      <c r="H2228" s="13"/>
      <c r="I2228" s="13"/>
      <c r="J2228" s="13"/>
      <c r="K2228" s="13"/>
      <c r="M2228" s="13"/>
    </row>
    <row r="2229" spans="1:13">
      <c r="A2229" s="13"/>
      <c r="B2229" s="181">
        <v>2007</v>
      </c>
      <c r="C2229" s="182">
        <v>2</v>
      </c>
      <c r="D2229" s="183">
        <v>3</v>
      </c>
      <c r="E2229" s="184">
        <v>0</v>
      </c>
      <c r="F2229" s="185">
        <v>8.5</v>
      </c>
      <c r="G2229" s="186">
        <v>1</v>
      </c>
      <c r="H2229" s="13"/>
      <c r="I2229" s="13"/>
      <c r="J2229" s="13"/>
      <c r="K2229" s="13"/>
      <c r="M2229" s="13"/>
    </row>
    <row r="2230" spans="1:13">
      <c r="A2230" s="13"/>
      <c r="B2230" s="181">
        <v>2007</v>
      </c>
      <c r="C2230" s="182">
        <v>2</v>
      </c>
      <c r="D2230" s="183">
        <v>4</v>
      </c>
      <c r="E2230" s="184">
        <v>0</v>
      </c>
      <c r="F2230" s="185">
        <v>5</v>
      </c>
      <c r="G2230" s="186">
        <v>1</v>
      </c>
      <c r="H2230" s="13"/>
      <c r="I2230" s="13"/>
      <c r="J2230" s="13"/>
      <c r="K2230" s="13"/>
      <c r="M2230" s="13"/>
    </row>
    <row r="2231" spans="1:13">
      <c r="A2231" s="13"/>
      <c r="B2231" s="181">
        <v>2007</v>
      </c>
      <c r="C2231" s="182">
        <v>2</v>
      </c>
      <c r="D2231" s="183">
        <v>5</v>
      </c>
      <c r="E2231" s="184">
        <v>0</v>
      </c>
      <c r="F2231" s="185">
        <v>6.6</v>
      </c>
      <c r="G2231" s="186">
        <v>1</v>
      </c>
      <c r="H2231" s="13"/>
      <c r="I2231" s="13"/>
      <c r="J2231" s="13"/>
      <c r="K2231" s="13"/>
      <c r="M2231" s="13"/>
    </row>
    <row r="2232" spans="1:13">
      <c r="A2232" s="13"/>
      <c r="B2232" s="181">
        <v>2007</v>
      </c>
      <c r="C2232" s="182">
        <v>2</v>
      </c>
      <c r="D2232" s="183">
        <v>6</v>
      </c>
      <c r="E2232" s="184">
        <v>0</v>
      </c>
      <c r="F2232" s="185">
        <v>6.7</v>
      </c>
      <c r="G2232" s="186">
        <v>1</v>
      </c>
      <c r="H2232" s="13"/>
      <c r="I2232" s="13"/>
      <c r="J2232" s="13"/>
      <c r="K2232" s="13"/>
      <c r="M2232" s="13"/>
    </row>
    <row r="2233" spans="1:13">
      <c r="A2233" s="13"/>
      <c r="B2233" s="181">
        <v>2007</v>
      </c>
      <c r="C2233" s="182">
        <v>2</v>
      </c>
      <c r="D2233" s="183">
        <v>7</v>
      </c>
      <c r="E2233" s="184">
        <v>0</v>
      </c>
      <c r="F2233" s="185">
        <v>6.1</v>
      </c>
      <c r="G2233" s="186">
        <v>1</v>
      </c>
      <c r="H2233" s="13"/>
      <c r="I2233" s="13"/>
      <c r="J2233" s="13"/>
      <c r="K2233" s="13"/>
      <c r="M2233" s="13"/>
    </row>
    <row r="2234" spans="1:13">
      <c r="A2234" s="13"/>
      <c r="B2234" s="181">
        <v>2007</v>
      </c>
      <c r="C2234" s="182">
        <v>2</v>
      </c>
      <c r="D2234" s="183">
        <v>8</v>
      </c>
      <c r="E2234" s="184">
        <v>0</v>
      </c>
      <c r="F2234" s="185">
        <v>7.2</v>
      </c>
      <c r="G2234" s="186">
        <v>1</v>
      </c>
      <c r="H2234" s="13"/>
      <c r="I2234" s="13"/>
      <c r="J2234" s="13"/>
      <c r="K2234" s="13"/>
      <c r="M2234" s="13"/>
    </row>
    <row r="2235" spans="1:13">
      <c r="A2235" s="13"/>
      <c r="B2235" s="181">
        <v>2007</v>
      </c>
      <c r="C2235" s="182">
        <v>2</v>
      </c>
      <c r="D2235" s="183">
        <v>9</v>
      </c>
      <c r="E2235" s="184">
        <v>0</v>
      </c>
      <c r="F2235" s="185">
        <v>3.4</v>
      </c>
      <c r="G2235" s="186">
        <v>1</v>
      </c>
      <c r="H2235" s="13"/>
      <c r="I2235" s="13"/>
      <c r="J2235" s="13"/>
      <c r="K2235" s="13"/>
      <c r="M2235" s="13"/>
    </row>
    <row r="2236" spans="1:13">
      <c r="A2236" s="13"/>
      <c r="B2236" s="181">
        <v>2007</v>
      </c>
      <c r="C2236" s="182">
        <v>2</v>
      </c>
      <c r="D2236" s="183">
        <v>10</v>
      </c>
      <c r="E2236" s="184">
        <v>0</v>
      </c>
      <c r="F2236" s="185">
        <v>4.9000000000000004</v>
      </c>
      <c r="G2236" s="186">
        <v>1</v>
      </c>
      <c r="H2236" s="13"/>
      <c r="I2236" s="13"/>
      <c r="J2236" s="13"/>
      <c r="K2236" s="13"/>
      <c r="M2236" s="13"/>
    </row>
    <row r="2237" spans="1:13">
      <c r="A2237" s="13"/>
      <c r="B2237" s="181">
        <v>2007</v>
      </c>
      <c r="C2237" s="182">
        <v>2</v>
      </c>
      <c r="D2237" s="183">
        <v>11</v>
      </c>
      <c r="E2237" s="184">
        <v>0</v>
      </c>
      <c r="F2237" s="185">
        <v>5.3</v>
      </c>
      <c r="G2237" s="186">
        <v>1</v>
      </c>
      <c r="H2237" s="13"/>
      <c r="I2237" s="13"/>
      <c r="J2237" s="13"/>
      <c r="K2237" s="13"/>
      <c r="M2237" s="13"/>
    </row>
    <row r="2238" spans="1:13">
      <c r="A2238" s="13"/>
      <c r="B2238" s="181">
        <v>2007</v>
      </c>
      <c r="C2238" s="182">
        <v>2</v>
      </c>
      <c r="D2238" s="183">
        <v>12</v>
      </c>
      <c r="E2238" s="184">
        <v>0</v>
      </c>
      <c r="F2238" s="185">
        <v>5.3</v>
      </c>
      <c r="G2238" s="186">
        <v>1</v>
      </c>
      <c r="H2238" s="13"/>
      <c r="I2238" s="13"/>
      <c r="J2238" s="13"/>
      <c r="K2238" s="13"/>
      <c r="M2238" s="13"/>
    </row>
    <row r="2239" spans="1:13">
      <c r="A2239" s="13"/>
      <c r="B2239" s="181">
        <v>2007</v>
      </c>
      <c r="C2239" s="182">
        <v>2</v>
      </c>
      <c r="D2239" s="183">
        <v>13</v>
      </c>
      <c r="E2239" s="184">
        <v>0</v>
      </c>
      <c r="F2239" s="185">
        <v>7.4</v>
      </c>
      <c r="G2239" s="186">
        <v>1</v>
      </c>
      <c r="H2239" s="13"/>
      <c r="I2239" s="13"/>
      <c r="J2239" s="13"/>
      <c r="K2239" s="13"/>
      <c r="M2239" s="13"/>
    </row>
    <row r="2240" spans="1:13">
      <c r="A2240" s="13"/>
      <c r="B2240" s="181">
        <v>2007</v>
      </c>
      <c r="C2240" s="182">
        <v>2</v>
      </c>
      <c r="D2240" s="183">
        <v>14</v>
      </c>
      <c r="E2240" s="184">
        <v>14</v>
      </c>
      <c r="F2240" s="185">
        <v>3.2</v>
      </c>
      <c r="G2240" s="186">
        <v>1</v>
      </c>
      <c r="H2240" s="13"/>
      <c r="I2240" s="13"/>
      <c r="J2240" s="13"/>
      <c r="K2240" s="13"/>
      <c r="M2240" s="13"/>
    </row>
    <row r="2241" spans="1:13">
      <c r="A2241" s="13"/>
      <c r="B2241" s="181">
        <v>2007</v>
      </c>
      <c r="C2241" s="182">
        <v>2</v>
      </c>
      <c r="D2241" s="183">
        <v>15</v>
      </c>
      <c r="E2241" s="184">
        <v>16</v>
      </c>
      <c r="F2241" s="185">
        <v>3.7</v>
      </c>
      <c r="G2241" s="186">
        <v>1</v>
      </c>
      <c r="H2241" s="13"/>
      <c r="I2241" s="13"/>
      <c r="J2241" s="13"/>
      <c r="K2241" s="13"/>
      <c r="M2241" s="13"/>
    </row>
    <row r="2242" spans="1:13">
      <c r="A2242" s="13"/>
      <c r="B2242" s="181">
        <v>2007</v>
      </c>
      <c r="C2242" s="182">
        <v>2</v>
      </c>
      <c r="D2242" s="183">
        <v>16</v>
      </c>
      <c r="E2242" s="184">
        <v>56</v>
      </c>
      <c r="F2242" s="185">
        <v>3.1</v>
      </c>
      <c r="G2242" s="186">
        <v>1</v>
      </c>
      <c r="H2242" s="13"/>
      <c r="I2242" s="13"/>
      <c r="J2242" s="13"/>
      <c r="K2242" s="13"/>
      <c r="M2242" s="13"/>
    </row>
    <row r="2243" spans="1:13">
      <c r="A2243" s="13"/>
      <c r="B2243" s="181">
        <v>2007</v>
      </c>
      <c r="C2243" s="182">
        <v>2</v>
      </c>
      <c r="D2243" s="183">
        <v>17</v>
      </c>
      <c r="E2243" s="184">
        <v>4.8</v>
      </c>
      <c r="F2243" s="185">
        <v>2.5</v>
      </c>
      <c r="G2243" s="186">
        <v>1</v>
      </c>
      <c r="H2243" s="13"/>
      <c r="I2243" s="13"/>
      <c r="J2243" s="13"/>
      <c r="K2243" s="13"/>
      <c r="M2243" s="13"/>
    </row>
    <row r="2244" spans="1:13">
      <c r="A2244" s="13"/>
      <c r="B2244" s="181">
        <v>2007</v>
      </c>
      <c r="C2244" s="182">
        <v>2</v>
      </c>
      <c r="D2244" s="183">
        <v>18</v>
      </c>
      <c r="E2244" s="184">
        <v>0</v>
      </c>
      <c r="F2244" s="185">
        <v>5.3</v>
      </c>
      <c r="G2244" s="186">
        <v>1</v>
      </c>
      <c r="H2244" s="13"/>
      <c r="I2244" s="13"/>
      <c r="J2244" s="13"/>
      <c r="K2244" s="13"/>
      <c r="M2244" s="13"/>
    </row>
    <row r="2245" spans="1:13">
      <c r="A2245" s="13"/>
      <c r="B2245" s="181">
        <v>2007</v>
      </c>
      <c r="C2245" s="182">
        <v>2</v>
      </c>
      <c r="D2245" s="183">
        <v>19</v>
      </c>
      <c r="E2245" s="184">
        <v>0.6</v>
      </c>
      <c r="F2245" s="185">
        <v>4.4000000000000004</v>
      </c>
      <c r="G2245" s="186">
        <v>1</v>
      </c>
      <c r="H2245" s="13"/>
      <c r="I2245" s="13"/>
      <c r="J2245" s="13"/>
      <c r="K2245" s="13"/>
      <c r="M2245" s="13"/>
    </row>
    <row r="2246" spans="1:13">
      <c r="A2246" s="13"/>
      <c r="B2246" s="181">
        <v>2007</v>
      </c>
      <c r="C2246" s="182">
        <v>2</v>
      </c>
      <c r="D2246" s="183">
        <v>20</v>
      </c>
      <c r="E2246" s="184">
        <v>0</v>
      </c>
      <c r="F2246" s="185">
        <v>4</v>
      </c>
      <c r="G2246" s="186">
        <v>1</v>
      </c>
      <c r="H2246" s="13"/>
      <c r="I2246" s="13"/>
      <c r="J2246" s="13"/>
      <c r="K2246" s="13"/>
      <c r="M2246" s="13"/>
    </row>
    <row r="2247" spans="1:13">
      <c r="A2247" s="13"/>
      <c r="B2247" s="181">
        <v>2007</v>
      </c>
      <c r="C2247" s="182">
        <v>2</v>
      </c>
      <c r="D2247" s="183">
        <v>21</v>
      </c>
      <c r="E2247" s="184">
        <v>15</v>
      </c>
      <c r="F2247" s="185">
        <v>4</v>
      </c>
      <c r="G2247" s="186">
        <v>1</v>
      </c>
      <c r="H2247" s="13"/>
      <c r="I2247" s="13"/>
      <c r="J2247" s="13"/>
      <c r="K2247" s="13"/>
      <c r="M2247" s="13"/>
    </row>
    <row r="2248" spans="1:13">
      <c r="A2248" s="13"/>
      <c r="B2248" s="181">
        <v>2007</v>
      </c>
      <c r="C2248" s="182">
        <v>2</v>
      </c>
      <c r="D2248" s="183">
        <v>22</v>
      </c>
      <c r="E2248" s="184">
        <v>0</v>
      </c>
      <c r="F2248" s="185">
        <v>5.3</v>
      </c>
      <c r="G2248" s="186">
        <v>1</v>
      </c>
      <c r="H2248" s="13"/>
      <c r="I2248" s="13"/>
      <c r="J2248" s="13"/>
      <c r="K2248" s="13"/>
      <c r="M2248" s="13"/>
    </row>
    <row r="2249" spans="1:13">
      <c r="A2249" s="13"/>
      <c r="B2249" s="181">
        <v>2007</v>
      </c>
      <c r="C2249" s="182">
        <v>2</v>
      </c>
      <c r="D2249" s="183">
        <v>23</v>
      </c>
      <c r="E2249" s="184">
        <v>0</v>
      </c>
      <c r="F2249" s="185">
        <v>3.7</v>
      </c>
      <c r="G2249" s="186">
        <v>1</v>
      </c>
      <c r="H2249" s="13"/>
      <c r="I2249" s="13"/>
      <c r="J2249" s="13"/>
      <c r="K2249" s="13"/>
      <c r="M2249" s="13"/>
    </row>
    <row r="2250" spans="1:13">
      <c r="A2250" s="13"/>
      <c r="B2250" s="181">
        <v>2007</v>
      </c>
      <c r="C2250" s="182">
        <v>2</v>
      </c>
      <c r="D2250" s="183">
        <v>24</v>
      </c>
      <c r="E2250" s="184">
        <v>0</v>
      </c>
      <c r="F2250" s="185">
        <v>5.8</v>
      </c>
      <c r="G2250" s="186">
        <v>1</v>
      </c>
      <c r="H2250" s="13"/>
      <c r="I2250" s="13"/>
      <c r="J2250" s="13"/>
      <c r="K2250" s="13"/>
      <c r="M2250" s="13"/>
    </row>
    <row r="2251" spans="1:13">
      <c r="A2251" s="13"/>
      <c r="B2251" s="181">
        <v>2007</v>
      </c>
      <c r="C2251" s="182">
        <v>2</v>
      </c>
      <c r="D2251" s="183">
        <v>25</v>
      </c>
      <c r="E2251" s="184">
        <v>0.2</v>
      </c>
      <c r="F2251" s="185">
        <v>4.8</v>
      </c>
      <c r="G2251" s="186">
        <v>1</v>
      </c>
      <c r="H2251" s="13"/>
      <c r="I2251" s="13"/>
      <c r="J2251" s="13"/>
      <c r="K2251" s="13"/>
      <c r="M2251" s="13"/>
    </row>
    <row r="2252" spans="1:13">
      <c r="A2252" s="13"/>
      <c r="B2252" s="181">
        <v>2007</v>
      </c>
      <c r="C2252" s="182">
        <v>2</v>
      </c>
      <c r="D2252" s="183">
        <v>26</v>
      </c>
      <c r="E2252" s="184">
        <v>10.5</v>
      </c>
      <c r="F2252" s="185">
        <v>4</v>
      </c>
      <c r="G2252" s="186">
        <v>1</v>
      </c>
      <c r="H2252" s="13"/>
      <c r="I2252" s="13"/>
      <c r="J2252" s="13"/>
      <c r="K2252" s="13"/>
      <c r="M2252" s="13"/>
    </row>
    <row r="2253" spans="1:13">
      <c r="A2253" s="13"/>
      <c r="B2253" s="181">
        <v>2007</v>
      </c>
      <c r="C2253" s="182">
        <v>2</v>
      </c>
      <c r="D2253" s="183">
        <v>27</v>
      </c>
      <c r="E2253" s="184">
        <v>0</v>
      </c>
      <c r="F2253" s="185">
        <v>4.3</v>
      </c>
      <c r="G2253" s="186">
        <v>1</v>
      </c>
      <c r="H2253" s="13"/>
      <c r="I2253" s="13"/>
      <c r="J2253" s="13"/>
      <c r="K2253" s="13"/>
      <c r="M2253" s="13"/>
    </row>
    <row r="2254" spans="1:13">
      <c r="A2254" s="13"/>
      <c r="B2254" s="181">
        <v>2007</v>
      </c>
      <c r="C2254" s="182">
        <v>2</v>
      </c>
      <c r="D2254" s="183">
        <v>28</v>
      </c>
      <c r="E2254" s="184">
        <v>0</v>
      </c>
      <c r="F2254" s="185">
        <v>3.6</v>
      </c>
      <c r="G2254" s="186">
        <v>1</v>
      </c>
      <c r="H2254" s="13"/>
      <c r="I2254" s="13"/>
      <c r="J2254" s="13"/>
      <c r="K2254" s="13"/>
      <c r="M2254" s="13"/>
    </row>
    <row r="2255" spans="1:13">
      <c r="A2255" s="13"/>
      <c r="B2255" s="181">
        <v>2007</v>
      </c>
      <c r="C2255" s="182">
        <v>3</v>
      </c>
      <c r="D2255" s="183">
        <v>1</v>
      </c>
      <c r="E2255" s="184">
        <v>0</v>
      </c>
      <c r="F2255" s="185">
        <v>3.9</v>
      </c>
      <c r="G2255" s="186">
        <v>1</v>
      </c>
      <c r="H2255" s="13"/>
      <c r="I2255" s="13"/>
      <c r="J2255" s="13"/>
      <c r="K2255" s="13"/>
      <c r="M2255" s="13"/>
    </row>
    <row r="2256" spans="1:13">
      <c r="A2256" s="13"/>
      <c r="B2256" s="181">
        <v>2007</v>
      </c>
      <c r="C2256" s="182">
        <v>3</v>
      </c>
      <c r="D2256" s="183">
        <v>2</v>
      </c>
      <c r="E2256" s="184">
        <v>0</v>
      </c>
      <c r="F2256" s="185">
        <v>4</v>
      </c>
      <c r="G2256" s="186">
        <v>1</v>
      </c>
      <c r="H2256" s="13"/>
      <c r="I2256" s="13"/>
      <c r="J2256" s="13"/>
      <c r="K2256" s="13"/>
      <c r="M2256" s="13"/>
    </row>
    <row r="2257" spans="1:13">
      <c r="A2257" s="13"/>
      <c r="B2257" s="181">
        <v>2007</v>
      </c>
      <c r="C2257" s="182">
        <v>3</v>
      </c>
      <c r="D2257" s="183">
        <v>3</v>
      </c>
      <c r="E2257" s="184">
        <v>0</v>
      </c>
      <c r="F2257" s="185">
        <v>4</v>
      </c>
      <c r="G2257" s="186">
        <v>1</v>
      </c>
      <c r="H2257" s="13"/>
      <c r="I2257" s="13"/>
      <c r="J2257" s="13"/>
      <c r="K2257" s="13"/>
      <c r="M2257" s="13"/>
    </row>
    <row r="2258" spans="1:13">
      <c r="A2258" s="13"/>
      <c r="B2258" s="181">
        <v>2007</v>
      </c>
      <c r="C2258" s="182">
        <v>3</v>
      </c>
      <c r="D2258" s="183">
        <v>4</v>
      </c>
      <c r="E2258" s="184">
        <v>0</v>
      </c>
      <c r="F2258" s="185">
        <v>3.5</v>
      </c>
      <c r="G2258" s="186">
        <v>1</v>
      </c>
      <c r="H2258" s="13"/>
      <c r="I2258" s="13"/>
      <c r="J2258" s="13"/>
      <c r="K2258" s="13"/>
      <c r="M2258" s="13"/>
    </row>
    <row r="2259" spans="1:13">
      <c r="A2259" s="13"/>
      <c r="B2259" s="181">
        <v>2007</v>
      </c>
      <c r="C2259" s="182">
        <v>3</v>
      </c>
      <c r="D2259" s="183">
        <v>5</v>
      </c>
      <c r="E2259" s="184">
        <v>0</v>
      </c>
      <c r="F2259" s="185">
        <v>5.7</v>
      </c>
      <c r="G2259" s="186">
        <v>1</v>
      </c>
      <c r="H2259" s="13"/>
      <c r="I2259" s="13"/>
      <c r="J2259" s="13"/>
      <c r="K2259" s="13"/>
      <c r="M2259" s="13"/>
    </row>
    <row r="2260" spans="1:13">
      <c r="A2260" s="13"/>
      <c r="B2260" s="181">
        <v>2007</v>
      </c>
      <c r="C2260" s="182">
        <v>3</v>
      </c>
      <c r="D2260" s="183">
        <v>6</v>
      </c>
      <c r="E2260" s="184">
        <v>0</v>
      </c>
      <c r="F2260" s="185">
        <v>6.4</v>
      </c>
      <c r="G2260" s="186">
        <v>1</v>
      </c>
      <c r="H2260" s="13"/>
      <c r="I2260" s="13"/>
      <c r="J2260" s="13"/>
      <c r="K2260" s="13"/>
      <c r="M2260" s="13"/>
    </row>
    <row r="2261" spans="1:13">
      <c r="A2261" s="13"/>
      <c r="B2261" s="181">
        <v>2007</v>
      </c>
      <c r="C2261" s="182">
        <v>3</v>
      </c>
      <c r="D2261" s="183">
        <v>7</v>
      </c>
      <c r="E2261" s="184">
        <v>42.2</v>
      </c>
      <c r="F2261" s="185">
        <v>2.1</v>
      </c>
      <c r="G2261" s="186">
        <v>1</v>
      </c>
      <c r="H2261" s="13"/>
      <c r="I2261" s="13"/>
      <c r="J2261" s="13"/>
      <c r="K2261" s="13"/>
      <c r="M2261" s="13"/>
    </row>
    <row r="2262" spans="1:13">
      <c r="A2262" s="13"/>
      <c r="B2262" s="181">
        <v>2007</v>
      </c>
      <c r="C2262" s="182">
        <v>3</v>
      </c>
      <c r="D2262" s="183">
        <v>8</v>
      </c>
      <c r="E2262" s="184">
        <v>5.8</v>
      </c>
      <c r="F2262" s="185">
        <v>1.6</v>
      </c>
      <c r="G2262" s="186">
        <v>1</v>
      </c>
      <c r="H2262" s="13"/>
      <c r="I2262" s="13"/>
      <c r="J2262" s="13"/>
      <c r="K2262" s="13"/>
      <c r="M2262" s="13"/>
    </row>
    <row r="2263" spans="1:13">
      <c r="A2263" s="13"/>
      <c r="B2263" s="181">
        <v>2007</v>
      </c>
      <c r="C2263" s="182">
        <v>3</v>
      </c>
      <c r="D2263" s="183">
        <v>9</v>
      </c>
      <c r="E2263" s="184">
        <v>5.8</v>
      </c>
      <c r="F2263" s="185">
        <v>3</v>
      </c>
      <c r="G2263" s="186">
        <v>1</v>
      </c>
      <c r="H2263" s="13"/>
      <c r="I2263" s="13"/>
      <c r="J2263" s="13"/>
      <c r="K2263" s="13"/>
      <c r="M2263" s="13"/>
    </row>
    <row r="2264" spans="1:13">
      <c r="A2264" s="13"/>
      <c r="B2264" s="181">
        <v>2007</v>
      </c>
      <c r="C2264" s="182">
        <v>3</v>
      </c>
      <c r="D2264" s="183">
        <v>10</v>
      </c>
      <c r="E2264" s="184">
        <v>0.1</v>
      </c>
      <c r="F2264" s="185">
        <v>2.4</v>
      </c>
      <c r="G2264" s="186">
        <v>1</v>
      </c>
      <c r="H2264" s="13"/>
      <c r="I2264" s="13"/>
      <c r="J2264" s="13"/>
      <c r="K2264" s="13"/>
      <c r="M2264" s="13"/>
    </row>
    <row r="2265" spans="1:13">
      <c r="A2265" s="13"/>
      <c r="B2265" s="181">
        <v>2007</v>
      </c>
      <c r="C2265" s="182">
        <v>3</v>
      </c>
      <c r="D2265" s="183">
        <v>11</v>
      </c>
      <c r="E2265" s="184">
        <v>0</v>
      </c>
      <c r="F2265" s="185">
        <v>4.5</v>
      </c>
      <c r="G2265" s="186">
        <v>1</v>
      </c>
      <c r="H2265" s="13"/>
      <c r="I2265" s="13"/>
      <c r="J2265" s="13"/>
      <c r="K2265" s="13"/>
      <c r="M2265" s="13"/>
    </row>
    <row r="2266" spans="1:13">
      <c r="A2266" s="13"/>
      <c r="B2266" s="181">
        <v>2007</v>
      </c>
      <c r="C2266" s="182">
        <v>3</v>
      </c>
      <c r="D2266" s="183">
        <v>12</v>
      </c>
      <c r="E2266" s="184">
        <v>0</v>
      </c>
      <c r="F2266" s="185">
        <v>4.5999999999999996</v>
      </c>
      <c r="G2266" s="186">
        <v>1</v>
      </c>
      <c r="H2266" s="13"/>
      <c r="I2266" s="13"/>
      <c r="J2266" s="13"/>
      <c r="K2266" s="13"/>
      <c r="M2266" s="13"/>
    </row>
    <row r="2267" spans="1:13">
      <c r="A2267" s="13"/>
      <c r="B2267" s="181">
        <v>2007</v>
      </c>
      <c r="C2267" s="182">
        <v>3</v>
      </c>
      <c r="D2267" s="183">
        <v>13</v>
      </c>
      <c r="E2267" s="184">
        <v>2</v>
      </c>
      <c r="F2267" s="185">
        <v>4.2</v>
      </c>
      <c r="G2267" s="186">
        <v>1</v>
      </c>
      <c r="H2267" s="13"/>
      <c r="I2267" s="13"/>
      <c r="J2267" s="13"/>
      <c r="K2267" s="13"/>
      <c r="M2267" s="13"/>
    </row>
    <row r="2268" spans="1:13">
      <c r="A2268" s="13"/>
      <c r="B2268" s="181">
        <v>2007</v>
      </c>
      <c r="C2268" s="182">
        <v>3</v>
      </c>
      <c r="D2268" s="183">
        <v>14</v>
      </c>
      <c r="E2268" s="184">
        <v>15.4</v>
      </c>
      <c r="F2268" s="185">
        <v>1.8</v>
      </c>
      <c r="G2268" s="186">
        <v>1</v>
      </c>
      <c r="H2268" s="13"/>
      <c r="I2268" s="13"/>
      <c r="J2268" s="13"/>
      <c r="K2268" s="13"/>
      <c r="M2268" s="13"/>
    </row>
    <row r="2269" spans="1:13">
      <c r="A2269" s="13"/>
      <c r="B2269" s="181">
        <v>2007</v>
      </c>
      <c r="C2269" s="182">
        <v>3</v>
      </c>
      <c r="D2269" s="183">
        <v>15</v>
      </c>
      <c r="E2269" s="184">
        <v>0</v>
      </c>
      <c r="F2269" s="185">
        <v>2.9</v>
      </c>
      <c r="G2269" s="186">
        <v>1</v>
      </c>
      <c r="H2269" s="13"/>
      <c r="I2269" s="13"/>
      <c r="J2269" s="13"/>
      <c r="K2269" s="13"/>
      <c r="M2269" s="13"/>
    </row>
    <row r="2270" spans="1:13">
      <c r="A2270" s="13"/>
      <c r="B2270" s="181">
        <v>2007</v>
      </c>
      <c r="C2270" s="182">
        <v>3</v>
      </c>
      <c r="D2270" s="183">
        <v>16</v>
      </c>
      <c r="E2270" s="184">
        <v>0</v>
      </c>
      <c r="F2270" s="185">
        <v>1.4</v>
      </c>
      <c r="G2270" s="186">
        <v>1</v>
      </c>
      <c r="H2270" s="13"/>
      <c r="I2270" s="13"/>
      <c r="J2270" s="13"/>
      <c r="K2270" s="13"/>
      <c r="M2270" s="13"/>
    </row>
    <row r="2271" spans="1:13">
      <c r="A2271" s="13"/>
      <c r="B2271" s="181">
        <v>2007</v>
      </c>
      <c r="C2271" s="182">
        <v>3</v>
      </c>
      <c r="D2271" s="183">
        <v>17</v>
      </c>
      <c r="E2271" s="184">
        <v>0</v>
      </c>
      <c r="F2271" s="185">
        <v>3.1</v>
      </c>
      <c r="G2271" s="186">
        <v>1</v>
      </c>
      <c r="H2271" s="13"/>
      <c r="I2271" s="13"/>
      <c r="J2271" s="13"/>
      <c r="K2271" s="13"/>
      <c r="M2271" s="13"/>
    </row>
    <row r="2272" spans="1:13">
      <c r="A2272" s="13"/>
      <c r="B2272" s="181">
        <v>2007</v>
      </c>
      <c r="C2272" s="182">
        <v>3</v>
      </c>
      <c r="D2272" s="183">
        <v>18</v>
      </c>
      <c r="E2272" s="184">
        <v>0</v>
      </c>
      <c r="F2272" s="185">
        <v>3.9</v>
      </c>
      <c r="G2272" s="186">
        <v>1</v>
      </c>
      <c r="H2272" s="13"/>
      <c r="I2272" s="13"/>
      <c r="J2272" s="13"/>
      <c r="K2272" s="13"/>
      <c r="M2272" s="13"/>
    </row>
    <row r="2273" spans="1:13">
      <c r="A2273" s="13"/>
      <c r="B2273" s="181">
        <v>2007</v>
      </c>
      <c r="C2273" s="182">
        <v>3</v>
      </c>
      <c r="D2273" s="183">
        <v>19</v>
      </c>
      <c r="E2273" s="184">
        <v>0</v>
      </c>
      <c r="F2273" s="185">
        <v>5</v>
      </c>
      <c r="G2273" s="186">
        <v>1</v>
      </c>
      <c r="H2273" s="13"/>
      <c r="I2273" s="13"/>
      <c r="J2273" s="13"/>
      <c r="K2273" s="13"/>
      <c r="M2273" s="13"/>
    </row>
    <row r="2274" spans="1:13">
      <c r="A2274" s="13"/>
      <c r="B2274" s="181">
        <v>2007</v>
      </c>
      <c r="C2274" s="182">
        <v>3</v>
      </c>
      <c r="D2274" s="183">
        <v>20</v>
      </c>
      <c r="E2274" s="184">
        <v>0</v>
      </c>
      <c r="F2274" s="185">
        <v>4.7</v>
      </c>
      <c r="G2274" s="186">
        <v>1</v>
      </c>
      <c r="H2274" s="13"/>
      <c r="I2274" s="13"/>
      <c r="J2274" s="13"/>
      <c r="K2274" s="13"/>
      <c r="M2274" s="13"/>
    </row>
    <row r="2275" spans="1:13">
      <c r="A2275" s="13"/>
      <c r="B2275" s="181">
        <v>2007</v>
      </c>
      <c r="C2275" s="182">
        <v>3</v>
      </c>
      <c r="D2275" s="183">
        <v>21</v>
      </c>
      <c r="E2275" s="184">
        <v>0.3</v>
      </c>
      <c r="F2275" s="185">
        <v>4.3</v>
      </c>
      <c r="G2275" s="186">
        <v>1</v>
      </c>
      <c r="H2275" s="13"/>
      <c r="I2275" s="13"/>
      <c r="J2275" s="13"/>
      <c r="K2275" s="13"/>
      <c r="M2275" s="13"/>
    </row>
    <row r="2276" spans="1:13">
      <c r="A2276" s="13"/>
      <c r="B2276" s="181">
        <v>2007</v>
      </c>
      <c r="C2276" s="182">
        <v>3</v>
      </c>
      <c r="D2276" s="183">
        <v>22</v>
      </c>
      <c r="E2276" s="184">
        <v>11.7</v>
      </c>
      <c r="F2276" s="185">
        <v>1.8</v>
      </c>
      <c r="G2276" s="186">
        <v>1</v>
      </c>
      <c r="H2276" s="13"/>
      <c r="I2276" s="13"/>
      <c r="J2276" s="13"/>
      <c r="K2276" s="13"/>
      <c r="M2276" s="13"/>
    </row>
    <row r="2277" spans="1:13">
      <c r="A2277" s="13"/>
      <c r="B2277" s="181">
        <v>2007</v>
      </c>
      <c r="C2277" s="182">
        <v>3</v>
      </c>
      <c r="D2277" s="183">
        <v>23</v>
      </c>
      <c r="E2277" s="184">
        <v>0</v>
      </c>
      <c r="F2277" s="185">
        <v>3</v>
      </c>
      <c r="G2277" s="186">
        <v>1</v>
      </c>
      <c r="H2277" s="13"/>
      <c r="I2277" s="13"/>
      <c r="J2277" s="13"/>
      <c r="K2277" s="13"/>
      <c r="M2277" s="13"/>
    </row>
    <row r="2278" spans="1:13">
      <c r="A2278" s="13"/>
      <c r="B2278" s="181">
        <v>2007</v>
      </c>
      <c r="C2278" s="182">
        <v>3</v>
      </c>
      <c r="D2278" s="183">
        <v>24</v>
      </c>
      <c r="E2278" s="184">
        <v>0</v>
      </c>
      <c r="F2278" s="185">
        <v>3.2</v>
      </c>
      <c r="G2278" s="186">
        <v>1</v>
      </c>
      <c r="H2278" s="13"/>
      <c r="I2278" s="13"/>
      <c r="J2278" s="13"/>
      <c r="K2278" s="13"/>
      <c r="M2278" s="13"/>
    </row>
    <row r="2279" spans="1:13">
      <c r="A2279" s="13"/>
      <c r="B2279" s="181">
        <v>2007</v>
      </c>
      <c r="C2279" s="182">
        <v>3</v>
      </c>
      <c r="D2279" s="183">
        <v>25</v>
      </c>
      <c r="E2279" s="184">
        <v>5.5</v>
      </c>
      <c r="F2279" s="185">
        <v>3.2</v>
      </c>
      <c r="G2279" s="186">
        <v>1</v>
      </c>
      <c r="H2279" s="13"/>
      <c r="I2279" s="13"/>
      <c r="J2279" s="13"/>
      <c r="K2279" s="13"/>
      <c r="M2279" s="13"/>
    </row>
    <row r="2280" spans="1:13">
      <c r="A2280" s="13"/>
      <c r="B2280" s="181">
        <v>2007</v>
      </c>
      <c r="C2280" s="182">
        <v>3</v>
      </c>
      <c r="D2280" s="183">
        <v>26</v>
      </c>
      <c r="E2280" s="184">
        <v>0</v>
      </c>
      <c r="F2280" s="185">
        <v>2.9</v>
      </c>
      <c r="G2280" s="186">
        <v>1</v>
      </c>
      <c r="H2280" s="13"/>
      <c r="I2280" s="13"/>
      <c r="J2280" s="13"/>
      <c r="K2280" s="13"/>
      <c r="M2280" s="13"/>
    </row>
    <row r="2281" spans="1:13">
      <c r="A2281" s="13"/>
      <c r="B2281" s="181">
        <v>2007</v>
      </c>
      <c r="C2281" s="182">
        <v>3</v>
      </c>
      <c r="D2281" s="183">
        <v>27</v>
      </c>
      <c r="E2281" s="184">
        <v>0</v>
      </c>
      <c r="F2281" s="185">
        <v>3.8</v>
      </c>
      <c r="G2281" s="186">
        <v>1</v>
      </c>
      <c r="H2281" s="13"/>
      <c r="I2281" s="13"/>
      <c r="J2281" s="13"/>
      <c r="K2281" s="13"/>
      <c r="M2281" s="13"/>
    </row>
    <row r="2282" spans="1:13">
      <c r="A2282" s="13"/>
      <c r="B2282" s="181">
        <v>2007</v>
      </c>
      <c r="C2282" s="182">
        <v>3</v>
      </c>
      <c r="D2282" s="183">
        <v>28</v>
      </c>
      <c r="E2282" s="184">
        <v>0</v>
      </c>
      <c r="F2282" s="185">
        <v>3.6</v>
      </c>
      <c r="G2282" s="186">
        <v>1</v>
      </c>
      <c r="H2282" s="13"/>
      <c r="I2282" s="13"/>
      <c r="J2282" s="13"/>
      <c r="K2282" s="13"/>
      <c r="M2282" s="13"/>
    </row>
    <row r="2283" spans="1:13">
      <c r="A2283" s="13"/>
      <c r="B2283" s="181">
        <v>2007</v>
      </c>
      <c r="C2283" s="182">
        <v>3</v>
      </c>
      <c r="D2283" s="183">
        <v>29</v>
      </c>
      <c r="E2283" s="184">
        <v>0.7</v>
      </c>
      <c r="F2283" s="185">
        <v>1.7</v>
      </c>
      <c r="G2283" s="186">
        <v>1</v>
      </c>
      <c r="H2283" s="13"/>
      <c r="I2283" s="13"/>
      <c r="J2283" s="13"/>
      <c r="K2283" s="13"/>
      <c r="M2283" s="13"/>
    </row>
    <row r="2284" spans="1:13">
      <c r="A2284" s="13"/>
      <c r="B2284" s="181">
        <v>2007</v>
      </c>
      <c r="C2284" s="182">
        <v>3</v>
      </c>
      <c r="D2284" s="183">
        <v>30</v>
      </c>
      <c r="E2284" s="184">
        <v>0.3</v>
      </c>
      <c r="F2284" s="185">
        <v>1.7</v>
      </c>
      <c r="G2284" s="186">
        <v>1</v>
      </c>
      <c r="H2284" s="13"/>
      <c r="I2284" s="13"/>
      <c r="J2284" s="13"/>
      <c r="K2284" s="13"/>
      <c r="M2284" s="13"/>
    </row>
    <row r="2285" spans="1:13">
      <c r="A2285" s="13"/>
      <c r="B2285" s="181">
        <v>2007</v>
      </c>
      <c r="C2285" s="182">
        <v>3</v>
      </c>
      <c r="D2285" s="183">
        <v>31</v>
      </c>
      <c r="E2285" s="184">
        <v>0</v>
      </c>
      <c r="F2285" s="185">
        <v>2.8</v>
      </c>
      <c r="G2285" s="186">
        <v>1</v>
      </c>
      <c r="H2285" s="13"/>
      <c r="I2285" s="13"/>
      <c r="J2285" s="13"/>
      <c r="K2285" s="13"/>
      <c r="M2285" s="13"/>
    </row>
    <row r="2286" spans="1:13">
      <c r="A2286" s="13"/>
      <c r="B2286" s="181">
        <v>2007</v>
      </c>
      <c r="C2286" s="182">
        <v>4</v>
      </c>
      <c r="D2286" s="183">
        <v>1</v>
      </c>
      <c r="E2286" s="184">
        <v>11.2</v>
      </c>
      <c r="F2286" s="185">
        <v>2.7</v>
      </c>
      <c r="G2286" s="186">
        <v>1</v>
      </c>
      <c r="H2286" s="13"/>
      <c r="I2286" s="13"/>
      <c r="J2286" s="13"/>
      <c r="K2286" s="13"/>
      <c r="M2286" s="13"/>
    </row>
    <row r="2287" spans="1:13">
      <c r="A2287" s="13"/>
      <c r="B2287" s="181">
        <v>2007</v>
      </c>
      <c r="C2287" s="182">
        <v>4</v>
      </c>
      <c r="D2287" s="183">
        <v>2</v>
      </c>
      <c r="E2287" s="184">
        <v>0</v>
      </c>
      <c r="F2287" s="185">
        <v>2.2999999999999998</v>
      </c>
      <c r="G2287" s="186">
        <v>1</v>
      </c>
      <c r="H2287" s="13"/>
      <c r="I2287" s="13"/>
      <c r="J2287" s="13"/>
      <c r="K2287" s="13"/>
      <c r="M2287" s="13"/>
    </row>
    <row r="2288" spans="1:13">
      <c r="A2288" s="13"/>
      <c r="B2288" s="181">
        <v>2007</v>
      </c>
      <c r="C2288" s="182">
        <v>4</v>
      </c>
      <c r="D2288" s="183">
        <v>3</v>
      </c>
      <c r="E2288" s="184">
        <v>0</v>
      </c>
      <c r="F2288" s="185">
        <v>2.8</v>
      </c>
      <c r="G2288" s="186">
        <v>1</v>
      </c>
      <c r="H2288" s="13"/>
      <c r="I2288" s="13"/>
      <c r="J2288" s="13"/>
      <c r="K2288" s="13"/>
      <c r="M2288" s="13"/>
    </row>
    <row r="2289" spans="1:13">
      <c r="A2289" s="13"/>
      <c r="B2289" s="181">
        <v>2007</v>
      </c>
      <c r="C2289" s="182">
        <v>4</v>
      </c>
      <c r="D2289" s="183">
        <v>4</v>
      </c>
      <c r="E2289" s="184">
        <v>0</v>
      </c>
      <c r="F2289" s="185">
        <v>2.9</v>
      </c>
      <c r="G2289" s="186">
        <v>1</v>
      </c>
      <c r="H2289" s="13"/>
      <c r="I2289" s="13"/>
      <c r="J2289" s="13"/>
      <c r="K2289" s="13"/>
      <c r="M2289" s="13"/>
    </row>
    <row r="2290" spans="1:13">
      <c r="A2290" s="13"/>
      <c r="B2290" s="181">
        <v>2007</v>
      </c>
      <c r="C2290" s="182">
        <v>4</v>
      </c>
      <c r="D2290" s="183">
        <v>5</v>
      </c>
      <c r="E2290" s="184">
        <v>0</v>
      </c>
      <c r="F2290" s="185">
        <v>2.8</v>
      </c>
      <c r="G2290" s="186">
        <v>1</v>
      </c>
      <c r="H2290" s="13"/>
      <c r="I2290" s="13"/>
      <c r="J2290" s="13"/>
      <c r="K2290" s="13"/>
      <c r="M2290" s="13"/>
    </row>
    <row r="2291" spans="1:13">
      <c r="A2291" s="13"/>
      <c r="B2291" s="181">
        <v>2007</v>
      </c>
      <c r="C2291" s="182">
        <v>4</v>
      </c>
      <c r="D2291" s="183">
        <v>6</v>
      </c>
      <c r="E2291" s="184">
        <v>0</v>
      </c>
      <c r="F2291" s="185">
        <v>3.2</v>
      </c>
      <c r="G2291" s="186">
        <v>1</v>
      </c>
      <c r="H2291" s="13"/>
      <c r="I2291" s="13"/>
      <c r="J2291" s="13"/>
      <c r="K2291" s="13"/>
      <c r="M2291" s="13"/>
    </row>
    <row r="2292" spans="1:13">
      <c r="A2292" s="13"/>
      <c r="B2292" s="181">
        <v>2007</v>
      </c>
      <c r="C2292" s="182">
        <v>4</v>
      </c>
      <c r="D2292" s="183">
        <v>7</v>
      </c>
      <c r="E2292" s="184">
        <v>0</v>
      </c>
      <c r="F2292" s="185">
        <v>3</v>
      </c>
      <c r="G2292" s="186">
        <v>1</v>
      </c>
      <c r="H2292" s="13"/>
      <c r="I2292" s="13"/>
      <c r="J2292" s="13"/>
      <c r="K2292" s="13"/>
      <c r="M2292" s="13"/>
    </row>
    <row r="2293" spans="1:13">
      <c r="A2293" s="13"/>
      <c r="B2293" s="181">
        <v>2007</v>
      </c>
      <c r="C2293" s="182">
        <v>4</v>
      </c>
      <c r="D2293" s="183">
        <v>8</v>
      </c>
      <c r="E2293" s="184">
        <v>0</v>
      </c>
      <c r="F2293" s="185">
        <v>2.6</v>
      </c>
      <c r="G2293" s="186">
        <v>1</v>
      </c>
      <c r="H2293" s="13"/>
      <c r="I2293" s="13"/>
      <c r="J2293" s="13"/>
      <c r="K2293" s="13"/>
      <c r="M2293" s="13"/>
    </row>
    <row r="2294" spans="1:13">
      <c r="A2294" s="13"/>
      <c r="B2294" s="181">
        <v>2007</v>
      </c>
      <c r="C2294" s="182">
        <v>4</v>
      </c>
      <c r="D2294" s="183">
        <v>9</v>
      </c>
      <c r="E2294" s="184">
        <v>3</v>
      </c>
      <c r="F2294" s="185">
        <v>3.5</v>
      </c>
      <c r="G2294" s="186">
        <v>1</v>
      </c>
      <c r="H2294" s="13"/>
      <c r="I2294" s="13"/>
      <c r="J2294" s="13"/>
      <c r="K2294" s="13"/>
      <c r="M2294" s="13"/>
    </row>
    <row r="2295" spans="1:13">
      <c r="A2295" s="13"/>
      <c r="B2295" s="181">
        <v>2007</v>
      </c>
      <c r="C2295" s="182">
        <v>4</v>
      </c>
      <c r="D2295" s="183">
        <v>10</v>
      </c>
      <c r="E2295" s="184">
        <v>0.6</v>
      </c>
      <c r="F2295" s="185">
        <v>2.9</v>
      </c>
      <c r="G2295" s="186">
        <v>1</v>
      </c>
      <c r="H2295" s="13"/>
      <c r="I2295" s="13"/>
      <c r="J2295" s="13"/>
      <c r="K2295" s="13"/>
      <c r="M2295" s="13"/>
    </row>
    <row r="2296" spans="1:13">
      <c r="A2296" s="13"/>
      <c r="B2296" s="181">
        <v>2007</v>
      </c>
      <c r="C2296" s="182">
        <v>4</v>
      </c>
      <c r="D2296" s="183">
        <v>11</v>
      </c>
      <c r="E2296" s="184">
        <v>0</v>
      </c>
      <c r="F2296" s="185">
        <v>2.4</v>
      </c>
      <c r="G2296" s="186">
        <v>1</v>
      </c>
      <c r="H2296" s="13"/>
      <c r="I2296" s="13"/>
      <c r="J2296" s="13"/>
      <c r="K2296" s="13"/>
      <c r="M2296" s="13"/>
    </row>
    <row r="2297" spans="1:13">
      <c r="A2297" s="13"/>
      <c r="B2297" s="181">
        <v>2007</v>
      </c>
      <c r="C2297" s="182">
        <v>4</v>
      </c>
      <c r="D2297" s="183">
        <v>12</v>
      </c>
      <c r="E2297" s="184">
        <v>0</v>
      </c>
      <c r="F2297" s="185">
        <v>3.6</v>
      </c>
      <c r="G2297" s="186">
        <v>1</v>
      </c>
      <c r="H2297" s="13"/>
      <c r="I2297" s="13"/>
      <c r="J2297" s="13"/>
      <c r="K2297" s="13"/>
      <c r="M2297" s="13"/>
    </row>
    <row r="2298" spans="1:13">
      <c r="A2298" s="13"/>
      <c r="B2298" s="181">
        <v>2007</v>
      </c>
      <c r="C2298" s="182">
        <v>4</v>
      </c>
      <c r="D2298" s="183">
        <v>13</v>
      </c>
      <c r="E2298" s="184">
        <v>0</v>
      </c>
      <c r="F2298" s="185">
        <v>5.7</v>
      </c>
      <c r="G2298" s="186">
        <v>1</v>
      </c>
      <c r="H2298" s="13"/>
      <c r="I2298" s="13"/>
      <c r="J2298" s="13"/>
      <c r="K2298" s="13"/>
      <c r="M2298" s="13"/>
    </row>
    <row r="2299" spans="1:13">
      <c r="A2299" s="13"/>
      <c r="B2299" s="181">
        <v>2007</v>
      </c>
      <c r="C2299" s="182">
        <v>4</v>
      </c>
      <c r="D2299" s="183">
        <v>14</v>
      </c>
      <c r="E2299" s="184">
        <v>0</v>
      </c>
      <c r="F2299" s="185">
        <v>3.4</v>
      </c>
      <c r="G2299" s="186">
        <v>1</v>
      </c>
      <c r="H2299" s="13"/>
      <c r="I2299" s="13"/>
      <c r="J2299" s="13"/>
      <c r="K2299" s="13"/>
      <c r="M2299" s="13"/>
    </row>
    <row r="2300" spans="1:13">
      <c r="A2300" s="13"/>
      <c r="B2300" s="181">
        <v>2007</v>
      </c>
      <c r="C2300" s="182">
        <v>4</v>
      </c>
      <c r="D2300" s="183">
        <v>15</v>
      </c>
      <c r="E2300" s="184">
        <v>0</v>
      </c>
      <c r="F2300" s="185">
        <v>2.6</v>
      </c>
      <c r="G2300" s="186">
        <v>1</v>
      </c>
      <c r="H2300" s="13"/>
      <c r="I2300" s="13"/>
      <c r="J2300" s="13"/>
      <c r="K2300" s="13"/>
      <c r="M2300" s="13"/>
    </row>
    <row r="2301" spans="1:13">
      <c r="A2301" s="13"/>
      <c r="B2301" s="181">
        <v>2007</v>
      </c>
      <c r="C2301" s="182">
        <v>4</v>
      </c>
      <c r="D2301" s="183">
        <v>16</v>
      </c>
      <c r="E2301" s="184">
        <v>30</v>
      </c>
      <c r="F2301" s="185">
        <v>1.4</v>
      </c>
      <c r="G2301" s="186">
        <v>1</v>
      </c>
      <c r="H2301" s="13"/>
      <c r="I2301" s="13"/>
      <c r="J2301" s="13"/>
      <c r="K2301" s="13"/>
      <c r="M2301" s="13"/>
    </row>
    <row r="2302" spans="1:13">
      <c r="A2302" s="13"/>
      <c r="B2302" s="181">
        <v>2007</v>
      </c>
      <c r="C2302" s="182">
        <v>4</v>
      </c>
      <c r="D2302" s="183">
        <v>17</v>
      </c>
      <c r="E2302" s="184">
        <v>0</v>
      </c>
      <c r="F2302" s="185">
        <v>2.2999999999999998</v>
      </c>
      <c r="G2302" s="186">
        <v>1</v>
      </c>
      <c r="H2302" s="13"/>
      <c r="I2302" s="13"/>
      <c r="J2302" s="13"/>
      <c r="K2302" s="13"/>
      <c r="M2302" s="13"/>
    </row>
    <row r="2303" spans="1:13">
      <c r="A2303" s="13"/>
      <c r="B2303" s="181">
        <v>2007</v>
      </c>
      <c r="C2303" s="182">
        <v>4</v>
      </c>
      <c r="D2303" s="183">
        <v>18</v>
      </c>
      <c r="E2303" s="184">
        <v>0.7</v>
      </c>
      <c r="F2303" s="185">
        <v>2.2000000000000002</v>
      </c>
      <c r="G2303" s="186">
        <v>1</v>
      </c>
      <c r="H2303" s="13"/>
      <c r="I2303" s="13"/>
      <c r="J2303" s="13"/>
      <c r="K2303" s="13"/>
      <c r="M2303" s="13"/>
    </row>
    <row r="2304" spans="1:13">
      <c r="A2304" s="13"/>
      <c r="B2304" s="181">
        <v>2007</v>
      </c>
      <c r="C2304" s="182">
        <v>4</v>
      </c>
      <c r="D2304" s="183">
        <v>19</v>
      </c>
      <c r="E2304" s="184">
        <v>6.8</v>
      </c>
      <c r="F2304" s="185">
        <v>2</v>
      </c>
      <c r="G2304" s="186">
        <v>1</v>
      </c>
      <c r="H2304" s="13"/>
      <c r="I2304" s="13"/>
      <c r="J2304" s="13"/>
      <c r="K2304" s="13"/>
      <c r="M2304" s="13"/>
    </row>
    <row r="2305" spans="1:13">
      <c r="A2305" s="13"/>
      <c r="B2305" s="181">
        <v>2007</v>
      </c>
      <c r="C2305" s="182">
        <v>4</v>
      </c>
      <c r="D2305" s="183">
        <v>20</v>
      </c>
      <c r="E2305" s="184">
        <v>0</v>
      </c>
      <c r="F2305" s="185">
        <v>2.4</v>
      </c>
      <c r="G2305" s="186">
        <v>1</v>
      </c>
      <c r="H2305" s="13"/>
      <c r="I2305" s="13"/>
      <c r="J2305" s="13"/>
      <c r="K2305" s="13"/>
      <c r="M2305" s="13"/>
    </row>
    <row r="2306" spans="1:13">
      <c r="A2306" s="13"/>
      <c r="B2306" s="181">
        <v>2007</v>
      </c>
      <c r="C2306" s="182">
        <v>4</v>
      </c>
      <c r="D2306" s="183">
        <v>21</v>
      </c>
      <c r="E2306" s="184">
        <v>0</v>
      </c>
      <c r="F2306" s="185">
        <v>1.8</v>
      </c>
      <c r="G2306" s="186">
        <v>1</v>
      </c>
      <c r="H2306" s="13"/>
      <c r="I2306" s="13"/>
      <c r="J2306" s="13"/>
      <c r="K2306" s="13"/>
      <c r="M2306" s="13"/>
    </row>
    <row r="2307" spans="1:13">
      <c r="A2307" s="13"/>
      <c r="B2307" s="181">
        <v>2007</v>
      </c>
      <c r="C2307" s="182">
        <v>4</v>
      </c>
      <c r="D2307" s="183">
        <v>22</v>
      </c>
      <c r="E2307" s="184">
        <v>3.3</v>
      </c>
      <c r="F2307" s="185">
        <v>0.9</v>
      </c>
      <c r="G2307" s="186">
        <v>1</v>
      </c>
      <c r="H2307" s="13"/>
      <c r="I2307" s="13"/>
      <c r="J2307" s="13"/>
      <c r="K2307" s="13"/>
      <c r="M2307" s="13"/>
    </row>
    <row r="2308" spans="1:13">
      <c r="A2308" s="13"/>
      <c r="B2308" s="181">
        <v>2007</v>
      </c>
      <c r="C2308" s="182">
        <v>4</v>
      </c>
      <c r="D2308" s="183">
        <v>23</v>
      </c>
      <c r="E2308" s="184">
        <v>0</v>
      </c>
      <c r="F2308" s="185">
        <v>2.5</v>
      </c>
      <c r="G2308" s="186">
        <v>1</v>
      </c>
      <c r="H2308" s="13"/>
      <c r="I2308" s="13"/>
      <c r="J2308" s="13"/>
      <c r="K2308" s="13"/>
      <c r="M2308" s="13"/>
    </row>
    <row r="2309" spans="1:13">
      <c r="A2309" s="13"/>
      <c r="B2309" s="181">
        <v>2007</v>
      </c>
      <c r="C2309" s="182">
        <v>4</v>
      </c>
      <c r="D2309" s="183">
        <v>24</v>
      </c>
      <c r="E2309" s="184">
        <v>0</v>
      </c>
      <c r="F2309" s="185">
        <v>2.5</v>
      </c>
      <c r="G2309" s="186">
        <v>1</v>
      </c>
      <c r="H2309" s="13"/>
      <c r="I2309" s="13"/>
      <c r="J2309" s="13"/>
      <c r="K2309" s="13"/>
      <c r="M2309" s="13"/>
    </row>
    <row r="2310" spans="1:13">
      <c r="A2310" s="13"/>
      <c r="B2310" s="181">
        <v>2007</v>
      </c>
      <c r="C2310" s="182">
        <v>4</v>
      </c>
      <c r="D2310" s="183">
        <v>25</v>
      </c>
      <c r="E2310" s="184">
        <v>3.2</v>
      </c>
      <c r="F2310" s="185">
        <v>2.5</v>
      </c>
      <c r="G2310" s="186">
        <v>1</v>
      </c>
      <c r="H2310" s="13"/>
      <c r="I2310" s="13"/>
      <c r="J2310" s="13"/>
      <c r="K2310" s="13"/>
      <c r="M2310" s="13"/>
    </row>
    <row r="2311" spans="1:13">
      <c r="A2311" s="13"/>
      <c r="B2311" s="181">
        <v>2007</v>
      </c>
      <c r="C2311" s="182">
        <v>4</v>
      </c>
      <c r="D2311" s="183">
        <v>26</v>
      </c>
      <c r="E2311" s="184">
        <v>3.2</v>
      </c>
      <c r="F2311" s="185">
        <v>1.6</v>
      </c>
      <c r="G2311" s="186">
        <v>1</v>
      </c>
      <c r="H2311" s="13"/>
      <c r="I2311" s="13"/>
      <c r="J2311" s="13"/>
      <c r="K2311" s="13"/>
      <c r="M2311" s="13"/>
    </row>
    <row r="2312" spans="1:13">
      <c r="A2312" s="13"/>
      <c r="B2312" s="181">
        <v>2007</v>
      </c>
      <c r="C2312" s="182">
        <v>4</v>
      </c>
      <c r="D2312" s="183">
        <v>27</v>
      </c>
      <c r="E2312" s="184">
        <v>0</v>
      </c>
      <c r="F2312" s="185">
        <v>2.1</v>
      </c>
      <c r="G2312" s="186">
        <v>1</v>
      </c>
      <c r="H2312" s="13"/>
      <c r="I2312" s="13"/>
      <c r="J2312" s="13"/>
      <c r="K2312" s="13"/>
      <c r="M2312" s="13"/>
    </row>
    <row r="2313" spans="1:13">
      <c r="A2313" s="13"/>
      <c r="B2313" s="181">
        <v>2007</v>
      </c>
      <c r="C2313" s="182">
        <v>4</v>
      </c>
      <c r="D2313" s="183">
        <v>28</v>
      </c>
      <c r="E2313" s="184">
        <v>0</v>
      </c>
      <c r="F2313" s="185">
        <v>2.5</v>
      </c>
      <c r="G2313" s="186">
        <v>1</v>
      </c>
      <c r="H2313" s="13"/>
      <c r="I2313" s="13"/>
      <c r="J2313" s="13"/>
      <c r="K2313" s="13"/>
      <c r="M2313" s="13"/>
    </row>
    <row r="2314" spans="1:13">
      <c r="A2314" s="13"/>
      <c r="B2314" s="181">
        <v>2007</v>
      </c>
      <c r="C2314" s="182">
        <v>4</v>
      </c>
      <c r="D2314" s="183">
        <v>29</v>
      </c>
      <c r="E2314" s="184">
        <v>0</v>
      </c>
      <c r="F2314" s="185">
        <v>2.2999999999999998</v>
      </c>
      <c r="G2314" s="186">
        <v>1</v>
      </c>
      <c r="H2314" s="13"/>
      <c r="I2314" s="13"/>
      <c r="J2314" s="13"/>
      <c r="K2314" s="13"/>
      <c r="M2314" s="13"/>
    </row>
    <row r="2315" spans="1:13">
      <c r="A2315" s="13"/>
      <c r="B2315" s="181">
        <v>2007</v>
      </c>
      <c r="C2315" s="182">
        <v>4</v>
      </c>
      <c r="D2315" s="183">
        <v>30</v>
      </c>
      <c r="E2315" s="184">
        <v>0</v>
      </c>
      <c r="F2315" s="185">
        <v>2.4</v>
      </c>
      <c r="G2315" s="186">
        <v>1</v>
      </c>
      <c r="H2315" s="13"/>
      <c r="I2315" s="13"/>
      <c r="J2315" s="13"/>
      <c r="K2315" s="13"/>
      <c r="M2315" s="13"/>
    </row>
    <row r="2316" spans="1:13">
      <c r="A2316" s="13"/>
      <c r="B2316" s="181">
        <v>2007</v>
      </c>
      <c r="C2316" s="182">
        <v>5</v>
      </c>
      <c r="D2316" s="183">
        <v>1</v>
      </c>
      <c r="E2316" s="184">
        <v>0</v>
      </c>
      <c r="F2316" s="185">
        <v>1.8</v>
      </c>
      <c r="G2316" s="186">
        <v>1</v>
      </c>
      <c r="H2316" s="13"/>
      <c r="I2316" s="13"/>
      <c r="J2316" s="13"/>
      <c r="K2316" s="13"/>
      <c r="M2316" s="13"/>
    </row>
    <row r="2317" spans="1:13">
      <c r="A2317" s="13"/>
      <c r="B2317" s="181">
        <v>2007</v>
      </c>
      <c r="C2317" s="182">
        <v>5</v>
      </c>
      <c r="D2317" s="183">
        <v>2</v>
      </c>
      <c r="E2317" s="184">
        <v>0</v>
      </c>
      <c r="F2317" s="185">
        <v>1.1000000000000001</v>
      </c>
      <c r="G2317" s="186">
        <v>1</v>
      </c>
      <c r="H2317" s="13"/>
      <c r="I2317" s="13"/>
      <c r="J2317" s="13"/>
      <c r="K2317" s="13"/>
      <c r="M2317" s="13"/>
    </row>
    <row r="2318" spans="1:13">
      <c r="A2318" s="13"/>
      <c r="B2318" s="181">
        <v>2007</v>
      </c>
      <c r="C2318" s="182">
        <v>5</v>
      </c>
      <c r="D2318" s="183">
        <v>3</v>
      </c>
      <c r="E2318" s="184">
        <v>11</v>
      </c>
      <c r="F2318" s="185">
        <v>1.3</v>
      </c>
      <c r="G2318" s="186">
        <v>1</v>
      </c>
      <c r="H2318" s="13"/>
      <c r="I2318" s="13"/>
      <c r="J2318" s="13"/>
      <c r="K2318" s="13"/>
      <c r="M2318" s="13"/>
    </row>
    <row r="2319" spans="1:13">
      <c r="A2319" s="13"/>
      <c r="B2319" s="181">
        <v>2007</v>
      </c>
      <c r="C2319" s="182">
        <v>5</v>
      </c>
      <c r="D2319" s="183">
        <v>4</v>
      </c>
      <c r="E2319" s="184">
        <v>9</v>
      </c>
      <c r="F2319" s="185">
        <v>0.8</v>
      </c>
      <c r="G2319" s="186">
        <v>1</v>
      </c>
      <c r="H2319" s="13"/>
      <c r="I2319" s="13"/>
      <c r="J2319" s="13"/>
      <c r="K2319" s="13"/>
      <c r="M2319" s="13"/>
    </row>
    <row r="2320" spans="1:13">
      <c r="A2320" s="13"/>
      <c r="B2320" s="181">
        <v>2007</v>
      </c>
      <c r="C2320" s="182">
        <v>5</v>
      </c>
      <c r="D2320" s="183">
        <v>5</v>
      </c>
      <c r="E2320" s="184">
        <v>0</v>
      </c>
      <c r="F2320" s="185">
        <v>1.2</v>
      </c>
      <c r="G2320" s="186">
        <v>1</v>
      </c>
      <c r="H2320" s="13"/>
      <c r="I2320" s="13"/>
      <c r="J2320" s="13"/>
      <c r="K2320" s="13"/>
      <c r="M2320" s="13"/>
    </row>
    <row r="2321" spans="1:13">
      <c r="A2321" s="13"/>
      <c r="B2321" s="181">
        <v>2007</v>
      </c>
      <c r="C2321" s="182">
        <v>5</v>
      </c>
      <c r="D2321" s="183">
        <v>6</v>
      </c>
      <c r="E2321" s="184">
        <v>0</v>
      </c>
      <c r="F2321" s="185">
        <v>1.9</v>
      </c>
      <c r="G2321" s="186">
        <v>1</v>
      </c>
      <c r="H2321" s="13"/>
      <c r="I2321" s="13"/>
      <c r="J2321" s="13"/>
      <c r="K2321" s="13"/>
      <c r="M2321" s="13"/>
    </row>
    <row r="2322" spans="1:13">
      <c r="A2322" s="13"/>
      <c r="B2322" s="181">
        <v>2007</v>
      </c>
      <c r="C2322" s="182">
        <v>5</v>
      </c>
      <c r="D2322" s="183">
        <v>7</v>
      </c>
      <c r="E2322" s="184">
        <v>6</v>
      </c>
      <c r="F2322" s="185">
        <v>1.6</v>
      </c>
      <c r="G2322" s="186">
        <v>1</v>
      </c>
      <c r="H2322" s="13"/>
      <c r="I2322" s="13"/>
      <c r="J2322" s="13"/>
      <c r="K2322" s="13"/>
      <c r="M2322" s="13"/>
    </row>
    <row r="2323" spans="1:13">
      <c r="A2323" s="13"/>
      <c r="B2323" s="181">
        <v>2007</v>
      </c>
      <c r="C2323" s="182">
        <v>5</v>
      </c>
      <c r="D2323" s="183">
        <v>8</v>
      </c>
      <c r="E2323" s="184">
        <v>0.9</v>
      </c>
      <c r="F2323" s="185">
        <v>1.4</v>
      </c>
      <c r="G2323" s="186">
        <v>1</v>
      </c>
      <c r="H2323" s="13"/>
      <c r="I2323" s="13"/>
      <c r="J2323" s="13"/>
      <c r="K2323" s="13"/>
      <c r="M2323" s="13"/>
    </row>
    <row r="2324" spans="1:13">
      <c r="A2324" s="13"/>
      <c r="B2324" s="181">
        <v>2007</v>
      </c>
      <c r="C2324" s="182">
        <v>5</v>
      </c>
      <c r="D2324" s="183">
        <v>9</v>
      </c>
      <c r="E2324" s="184">
        <v>0</v>
      </c>
      <c r="F2324" s="185">
        <v>1.4</v>
      </c>
      <c r="G2324" s="186">
        <v>1</v>
      </c>
      <c r="H2324" s="13"/>
      <c r="I2324" s="13"/>
      <c r="J2324" s="13"/>
      <c r="K2324" s="13"/>
      <c r="M2324" s="13"/>
    </row>
    <row r="2325" spans="1:13">
      <c r="A2325" s="13"/>
      <c r="B2325" s="181">
        <v>2007</v>
      </c>
      <c r="C2325" s="182">
        <v>5</v>
      </c>
      <c r="D2325" s="183">
        <v>10</v>
      </c>
      <c r="E2325" s="184">
        <v>0</v>
      </c>
      <c r="F2325" s="185">
        <v>2.2999999999999998</v>
      </c>
      <c r="G2325" s="186">
        <v>1</v>
      </c>
      <c r="H2325" s="13"/>
      <c r="I2325" s="13"/>
      <c r="J2325" s="13"/>
      <c r="K2325" s="13"/>
      <c r="M2325" s="13"/>
    </row>
    <row r="2326" spans="1:13">
      <c r="A2326" s="13"/>
      <c r="B2326" s="181">
        <v>2007</v>
      </c>
      <c r="C2326" s="182">
        <v>5</v>
      </c>
      <c r="D2326" s="183">
        <v>11</v>
      </c>
      <c r="E2326" s="184">
        <v>0</v>
      </c>
      <c r="F2326" s="185">
        <v>2.1</v>
      </c>
      <c r="G2326" s="186">
        <v>1</v>
      </c>
      <c r="H2326" s="13"/>
      <c r="I2326" s="13"/>
      <c r="J2326" s="13"/>
      <c r="K2326" s="13"/>
      <c r="M2326" s="13"/>
    </row>
    <row r="2327" spans="1:13">
      <c r="A2327" s="13"/>
      <c r="B2327" s="181">
        <v>2007</v>
      </c>
      <c r="C2327" s="182">
        <v>5</v>
      </c>
      <c r="D2327" s="183">
        <v>12</v>
      </c>
      <c r="E2327" s="184">
        <v>0</v>
      </c>
      <c r="F2327" s="185">
        <v>1.1000000000000001</v>
      </c>
      <c r="G2327" s="186">
        <v>1</v>
      </c>
      <c r="H2327" s="13"/>
      <c r="I2327" s="13"/>
      <c r="J2327" s="13"/>
      <c r="K2327" s="13"/>
      <c r="M2327" s="13"/>
    </row>
    <row r="2328" spans="1:13">
      <c r="A2328" s="13"/>
      <c r="B2328" s="181">
        <v>2007</v>
      </c>
      <c r="C2328" s="182">
        <v>5</v>
      </c>
      <c r="D2328" s="183">
        <v>13</v>
      </c>
      <c r="E2328" s="184">
        <v>0</v>
      </c>
      <c r="F2328" s="185">
        <v>1.5</v>
      </c>
      <c r="G2328" s="186">
        <v>1</v>
      </c>
      <c r="H2328" s="13"/>
      <c r="I2328" s="13"/>
      <c r="J2328" s="13"/>
      <c r="K2328" s="13"/>
      <c r="M2328" s="13"/>
    </row>
    <row r="2329" spans="1:13">
      <c r="A2329" s="13"/>
      <c r="B2329" s="181">
        <v>2007</v>
      </c>
      <c r="C2329" s="182">
        <v>5</v>
      </c>
      <c r="D2329" s="183">
        <v>14</v>
      </c>
      <c r="E2329" s="184">
        <v>0</v>
      </c>
      <c r="F2329" s="185">
        <v>1.5</v>
      </c>
      <c r="G2329" s="186">
        <v>1</v>
      </c>
      <c r="H2329" s="13"/>
      <c r="I2329" s="13"/>
      <c r="J2329" s="13"/>
      <c r="K2329" s="13"/>
      <c r="M2329" s="13"/>
    </row>
    <row r="2330" spans="1:13">
      <c r="A2330" s="13"/>
      <c r="B2330" s="181">
        <v>2007</v>
      </c>
      <c r="C2330" s="182">
        <v>5</v>
      </c>
      <c r="D2330" s="183">
        <v>15</v>
      </c>
      <c r="E2330" s="184">
        <v>0.9</v>
      </c>
      <c r="F2330" s="185">
        <v>0.7</v>
      </c>
      <c r="G2330" s="186">
        <v>1</v>
      </c>
      <c r="H2330" s="13"/>
      <c r="I2330" s="13"/>
      <c r="J2330" s="13"/>
      <c r="K2330" s="13"/>
      <c r="M2330" s="13"/>
    </row>
    <row r="2331" spans="1:13">
      <c r="A2331" s="13"/>
      <c r="B2331" s="181">
        <v>2007</v>
      </c>
      <c r="C2331" s="182">
        <v>5</v>
      </c>
      <c r="D2331" s="183">
        <v>16</v>
      </c>
      <c r="E2331" s="184">
        <v>0</v>
      </c>
      <c r="F2331" s="185">
        <v>2.2000000000000002</v>
      </c>
      <c r="G2331" s="186">
        <v>1</v>
      </c>
      <c r="H2331" s="13"/>
      <c r="I2331" s="13"/>
      <c r="J2331" s="13"/>
      <c r="K2331" s="13"/>
      <c r="M2331" s="13"/>
    </row>
    <row r="2332" spans="1:13">
      <c r="A2332" s="13"/>
      <c r="B2332" s="181">
        <v>2007</v>
      </c>
      <c r="C2332" s="182">
        <v>5</v>
      </c>
      <c r="D2332" s="183">
        <v>17</v>
      </c>
      <c r="E2332" s="184">
        <v>0</v>
      </c>
      <c r="F2332" s="185">
        <v>2.2000000000000002</v>
      </c>
      <c r="G2332" s="186">
        <v>1</v>
      </c>
      <c r="H2332" s="13"/>
      <c r="I2332" s="13"/>
      <c r="J2332" s="13"/>
      <c r="K2332" s="13"/>
      <c r="M2332" s="13"/>
    </row>
    <row r="2333" spans="1:13">
      <c r="A2333" s="13"/>
      <c r="B2333" s="181">
        <v>2007</v>
      </c>
      <c r="C2333" s="182">
        <v>5</v>
      </c>
      <c r="D2333" s="183">
        <v>18</v>
      </c>
      <c r="E2333" s="184">
        <v>0</v>
      </c>
      <c r="F2333" s="185">
        <v>1.7</v>
      </c>
      <c r="G2333" s="186">
        <v>1</v>
      </c>
      <c r="H2333" s="13"/>
      <c r="I2333" s="13"/>
      <c r="J2333" s="13"/>
      <c r="K2333" s="13"/>
      <c r="M2333" s="13"/>
    </row>
    <row r="2334" spans="1:13">
      <c r="A2334" s="13"/>
      <c r="B2334" s="181">
        <v>2007</v>
      </c>
      <c r="C2334" s="182">
        <v>5</v>
      </c>
      <c r="D2334" s="183">
        <v>19</v>
      </c>
      <c r="E2334" s="184">
        <v>0</v>
      </c>
      <c r="F2334" s="185">
        <v>2.8</v>
      </c>
      <c r="G2334" s="186">
        <v>1</v>
      </c>
      <c r="H2334" s="13"/>
      <c r="I2334" s="13"/>
      <c r="J2334" s="13"/>
      <c r="K2334" s="13"/>
      <c r="M2334" s="13"/>
    </row>
    <row r="2335" spans="1:13">
      <c r="A2335" s="13"/>
      <c r="B2335" s="181">
        <v>2007</v>
      </c>
      <c r="C2335" s="182">
        <v>5</v>
      </c>
      <c r="D2335" s="183">
        <v>20</v>
      </c>
      <c r="E2335" s="184">
        <v>0</v>
      </c>
      <c r="F2335" s="185">
        <v>2.1</v>
      </c>
      <c r="G2335" s="186">
        <v>1</v>
      </c>
      <c r="H2335" s="13"/>
      <c r="I2335" s="13"/>
      <c r="J2335" s="13"/>
      <c r="K2335" s="13"/>
      <c r="M2335" s="13"/>
    </row>
    <row r="2336" spans="1:13">
      <c r="A2336" s="13"/>
      <c r="B2336" s="181">
        <v>2007</v>
      </c>
      <c r="C2336" s="182">
        <v>5</v>
      </c>
      <c r="D2336" s="183">
        <v>21</v>
      </c>
      <c r="E2336" s="184">
        <v>0</v>
      </c>
      <c r="F2336" s="185">
        <v>1.4</v>
      </c>
      <c r="G2336" s="186">
        <v>1</v>
      </c>
      <c r="H2336" s="13"/>
      <c r="I2336" s="13"/>
      <c r="J2336" s="13"/>
      <c r="K2336" s="13"/>
      <c r="M2336" s="13"/>
    </row>
    <row r="2337" spans="1:13">
      <c r="A2337" s="13"/>
      <c r="B2337" s="181">
        <v>2007</v>
      </c>
      <c r="C2337" s="182">
        <v>5</v>
      </c>
      <c r="D2337" s="183">
        <v>22</v>
      </c>
      <c r="E2337" s="184">
        <v>3</v>
      </c>
      <c r="F2337" s="185">
        <v>1.1000000000000001</v>
      </c>
      <c r="G2337" s="186">
        <v>1</v>
      </c>
      <c r="H2337" s="13"/>
      <c r="I2337" s="13"/>
      <c r="J2337" s="13"/>
      <c r="K2337" s="13"/>
      <c r="M2337" s="13"/>
    </row>
    <row r="2338" spans="1:13">
      <c r="A2338" s="13"/>
      <c r="B2338" s="181">
        <v>2007</v>
      </c>
      <c r="C2338" s="182">
        <v>5</v>
      </c>
      <c r="D2338" s="183">
        <v>23</v>
      </c>
      <c r="E2338" s="184">
        <v>1</v>
      </c>
      <c r="F2338" s="185">
        <v>0.6</v>
      </c>
      <c r="G2338" s="186">
        <v>1</v>
      </c>
      <c r="H2338" s="13"/>
      <c r="I2338" s="13"/>
      <c r="J2338" s="13"/>
      <c r="K2338" s="13"/>
      <c r="M2338" s="13"/>
    </row>
    <row r="2339" spans="1:13">
      <c r="A2339" s="13"/>
      <c r="B2339" s="181">
        <v>2007</v>
      </c>
      <c r="C2339" s="182">
        <v>5</v>
      </c>
      <c r="D2339" s="183">
        <v>24</v>
      </c>
      <c r="E2339" s="184">
        <v>0</v>
      </c>
      <c r="F2339" s="185">
        <v>2</v>
      </c>
      <c r="G2339" s="186">
        <v>1</v>
      </c>
      <c r="H2339" s="13"/>
      <c r="I2339" s="13"/>
      <c r="J2339" s="13"/>
      <c r="K2339" s="13"/>
      <c r="M2339" s="13"/>
    </row>
    <row r="2340" spans="1:13">
      <c r="A2340" s="13"/>
      <c r="B2340" s="181">
        <v>2007</v>
      </c>
      <c r="C2340" s="182">
        <v>5</v>
      </c>
      <c r="D2340" s="183">
        <v>25</v>
      </c>
      <c r="E2340" s="184">
        <v>0</v>
      </c>
      <c r="F2340" s="185">
        <v>1.8</v>
      </c>
      <c r="G2340" s="186">
        <v>1</v>
      </c>
      <c r="H2340" s="13"/>
      <c r="I2340" s="13"/>
      <c r="J2340" s="13"/>
      <c r="K2340" s="13"/>
      <c r="M2340" s="13"/>
    </row>
    <row r="2341" spans="1:13">
      <c r="A2341" s="13"/>
      <c r="B2341" s="181">
        <v>2007</v>
      </c>
      <c r="C2341" s="182">
        <v>5</v>
      </c>
      <c r="D2341" s="183">
        <v>26</v>
      </c>
      <c r="E2341" s="184">
        <v>2</v>
      </c>
      <c r="F2341" s="185">
        <v>1.1000000000000001</v>
      </c>
      <c r="G2341" s="186">
        <v>1</v>
      </c>
      <c r="H2341" s="13"/>
      <c r="I2341" s="13"/>
      <c r="J2341" s="13"/>
      <c r="K2341" s="13"/>
      <c r="M2341" s="13"/>
    </row>
    <row r="2342" spans="1:13">
      <c r="A2342" s="13"/>
      <c r="B2342" s="181">
        <v>2007</v>
      </c>
      <c r="C2342" s="182">
        <v>5</v>
      </c>
      <c r="D2342" s="183">
        <v>27</v>
      </c>
      <c r="E2342" s="184">
        <v>10</v>
      </c>
      <c r="F2342" s="185">
        <v>0.6</v>
      </c>
      <c r="G2342" s="186">
        <v>1</v>
      </c>
      <c r="H2342" s="13"/>
      <c r="I2342" s="13"/>
      <c r="J2342" s="13"/>
      <c r="K2342" s="13"/>
      <c r="M2342" s="13"/>
    </row>
    <row r="2343" spans="1:13">
      <c r="A2343" s="13"/>
      <c r="B2343" s="181">
        <v>2007</v>
      </c>
      <c r="C2343" s="182">
        <v>5</v>
      </c>
      <c r="D2343" s="183">
        <v>28</v>
      </c>
      <c r="E2343" s="184">
        <v>2</v>
      </c>
      <c r="F2343" s="185">
        <v>0.7</v>
      </c>
      <c r="G2343" s="186">
        <v>1</v>
      </c>
      <c r="H2343" s="13"/>
      <c r="I2343" s="13"/>
      <c r="J2343" s="13"/>
      <c r="K2343" s="13"/>
      <c r="M2343" s="13"/>
    </row>
    <row r="2344" spans="1:13">
      <c r="A2344" s="13"/>
      <c r="B2344" s="181">
        <v>2007</v>
      </c>
      <c r="C2344" s="182">
        <v>5</v>
      </c>
      <c r="D2344" s="183">
        <v>29</v>
      </c>
      <c r="E2344" s="184">
        <v>0</v>
      </c>
      <c r="F2344" s="185">
        <v>0.6</v>
      </c>
      <c r="G2344" s="186">
        <v>1</v>
      </c>
      <c r="H2344" s="13"/>
      <c r="I2344" s="13"/>
      <c r="J2344" s="13"/>
      <c r="K2344" s="13"/>
      <c r="M2344" s="13"/>
    </row>
    <row r="2345" spans="1:13">
      <c r="A2345" s="13"/>
      <c r="B2345" s="181">
        <v>2007</v>
      </c>
      <c r="C2345" s="182">
        <v>5</v>
      </c>
      <c r="D2345" s="183">
        <v>30</v>
      </c>
      <c r="E2345" s="184">
        <v>0</v>
      </c>
      <c r="F2345" s="185">
        <v>1.2</v>
      </c>
      <c r="G2345" s="186">
        <v>1</v>
      </c>
      <c r="H2345" s="13"/>
      <c r="I2345" s="13"/>
      <c r="J2345" s="13"/>
      <c r="K2345" s="13"/>
      <c r="M2345" s="13"/>
    </row>
    <row r="2346" spans="1:13">
      <c r="A2346" s="13"/>
      <c r="B2346" s="181">
        <v>2007</v>
      </c>
      <c r="C2346" s="182">
        <v>5</v>
      </c>
      <c r="D2346" s="183">
        <v>31</v>
      </c>
      <c r="E2346" s="184">
        <v>0</v>
      </c>
      <c r="F2346" s="185">
        <v>1.1000000000000001</v>
      </c>
      <c r="G2346" s="186">
        <v>1</v>
      </c>
      <c r="H2346" s="13"/>
      <c r="I2346" s="13"/>
      <c r="J2346" s="13"/>
      <c r="K2346" s="13"/>
      <c r="M2346" s="13"/>
    </row>
    <row r="2347" spans="1:13">
      <c r="A2347" s="13"/>
      <c r="B2347" s="181">
        <v>2007</v>
      </c>
      <c r="C2347" s="182">
        <v>6</v>
      </c>
      <c r="D2347" s="183">
        <v>1</v>
      </c>
      <c r="E2347" s="184">
        <v>0</v>
      </c>
      <c r="F2347" s="185">
        <v>1.9</v>
      </c>
      <c r="G2347" s="186">
        <v>1</v>
      </c>
      <c r="H2347" s="13"/>
      <c r="I2347" s="13"/>
      <c r="J2347" s="13"/>
      <c r="K2347" s="13"/>
      <c r="M2347" s="13"/>
    </row>
    <row r="2348" spans="1:13">
      <c r="A2348" s="13"/>
      <c r="B2348" s="181">
        <v>2007</v>
      </c>
      <c r="C2348" s="182">
        <v>6</v>
      </c>
      <c r="D2348" s="183">
        <v>2</v>
      </c>
      <c r="E2348" s="184">
        <v>0</v>
      </c>
      <c r="F2348" s="185">
        <v>2</v>
      </c>
      <c r="G2348" s="186">
        <v>1</v>
      </c>
      <c r="H2348" s="13"/>
      <c r="I2348" s="13"/>
      <c r="J2348" s="13"/>
      <c r="K2348" s="13"/>
      <c r="M2348" s="13"/>
    </row>
    <row r="2349" spans="1:13">
      <c r="A2349" s="13"/>
      <c r="B2349" s="181">
        <v>2007</v>
      </c>
      <c r="C2349" s="182">
        <v>6</v>
      </c>
      <c r="D2349" s="183">
        <v>3</v>
      </c>
      <c r="E2349" s="184">
        <v>0</v>
      </c>
      <c r="F2349" s="185">
        <v>1.9</v>
      </c>
      <c r="G2349" s="186">
        <v>1</v>
      </c>
      <c r="H2349" s="13"/>
      <c r="I2349" s="13"/>
      <c r="J2349" s="13"/>
      <c r="K2349" s="13"/>
      <c r="M2349" s="13"/>
    </row>
    <row r="2350" spans="1:13">
      <c r="A2350" s="13"/>
      <c r="B2350" s="181">
        <v>2007</v>
      </c>
      <c r="C2350" s="182">
        <v>6</v>
      </c>
      <c r="D2350" s="183">
        <v>4</v>
      </c>
      <c r="E2350" s="184">
        <v>0</v>
      </c>
      <c r="F2350" s="185">
        <v>2.2000000000000002</v>
      </c>
      <c r="G2350" s="186">
        <v>1</v>
      </c>
      <c r="H2350" s="13"/>
      <c r="I2350" s="13"/>
      <c r="J2350" s="13"/>
      <c r="K2350" s="13"/>
      <c r="M2350" s="13"/>
    </row>
    <row r="2351" spans="1:13">
      <c r="A2351" s="13"/>
      <c r="B2351" s="181">
        <v>2007</v>
      </c>
      <c r="C2351" s="182">
        <v>6</v>
      </c>
      <c r="D2351" s="183">
        <v>5</v>
      </c>
      <c r="E2351" s="184">
        <v>0</v>
      </c>
      <c r="F2351" s="185">
        <v>0.8</v>
      </c>
      <c r="G2351" s="186">
        <v>1</v>
      </c>
      <c r="H2351" s="13"/>
      <c r="I2351" s="13"/>
      <c r="J2351" s="13"/>
      <c r="K2351" s="13"/>
      <c r="M2351" s="13"/>
    </row>
    <row r="2352" spans="1:13">
      <c r="A2352" s="13"/>
      <c r="B2352" s="181">
        <v>2007</v>
      </c>
      <c r="C2352" s="182">
        <v>6</v>
      </c>
      <c r="D2352" s="183">
        <v>6</v>
      </c>
      <c r="E2352" s="184">
        <v>0</v>
      </c>
      <c r="F2352" s="185">
        <v>1.4</v>
      </c>
      <c r="G2352" s="186">
        <v>1</v>
      </c>
      <c r="H2352" s="13"/>
      <c r="I2352" s="13"/>
      <c r="J2352" s="13"/>
      <c r="K2352" s="13"/>
      <c r="M2352" s="13"/>
    </row>
    <row r="2353" spans="1:13">
      <c r="A2353" s="13"/>
      <c r="B2353" s="181">
        <v>2007</v>
      </c>
      <c r="C2353" s="182">
        <v>6</v>
      </c>
      <c r="D2353" s="183">
        <v>7</v>
      </c>
      <c r="E2353" s="184">
        <v>0</v>
      </c>
      <c r="F2353" s="185">
        <v>1.8</v>
      </c>
      <c r="G2353" s="186">
        <v>1</v>
      </c>
      <c r="H2353" s="13"/>
      <c r="I2353" s="13"/>
      <c r="J2353" s="13"/>
      <c r="K2353" s="13"/>
      <c r="M2353" s="13"/>
    </row>
    <row r="2354" spans="1:13">
      <c r="A2354" s="13"/>
      <c r="B2354" s="181">
        <v>2007</v>
      </c>
      <c r="C2354" s="182">
        <v>6</v>
      </c>
      <c r="D2354" s="183">
        <v>8</v>
      </c>
      <c r="E2354" s="184">
        <v>0</v>
      </c>
      <c r="F2354" s="185">
        <v>1.1000000000000001</v>
      </c>
      <c r="G2354" s="186">
        <v>1</v>
      </c>
      <c r="H2354" s="13"/>
      <c r="I2354" s="13"/>
      <c r="J2354" s="13"/>
      <c r="K2354" s="13"/>
      <c r="M2354" s="13"/>
    </row>
    <row r="2355" spans="1:13">
      <c r="A2355" s="13"/>
      <c r="B2355" s="181">
        <v>2007</v>
      </c>
      <c r="C2355" s="182">
        <v>6</v>
      </c>
      <c r="D2355" s="183">
        <v>9</v>
      </c>
      <c r="E2355" s="184">
        <v>0</v>
      </c>
      <c r="F2355" s="185">
        <v>1.1000000000000001</v>
      </c>
      <c r="G2355" s="186">
        <v>1</v>
      </c>
      <c r="H2355" s="13"/>
      <c r="I2355" s="13"/>
      <c r="J2355" s="13"/>
      <c r="K2355" s="13"/>
      <c r="M2355" s="13"/>
    </row>
    <row r="2356" spans="1:13">
      <c r="A2356" s="13"/>
      <c r="B2356" s="181">
        <v>2007</v>
      </c>
      <c r="C2356" s="182">
        <v>6</v>
      </c>
      <c r="D2356" s="183">
        <v>10</v>
      </c>
      <c r="E2356" s="184">
        <v>0</v>
      </c>
      <c r="F2356" s="185">
        <v>1.4</v>
      </c>
      <c r="G2356" s="186">
        <v>1</v>
      </c>
      <c r="H2356" s="13"/>
      <c r="I2356" s="13"/>
      <c r="J2356" s="13"/>
      <c r="K2356" s="13"/>
      <c r="M2356" s="13"/>
    </row>
    <row r="2357" spans="1:13">
      <c r="A2357" s="13"/>
      <c r="B2357" s="181">
        <v>2007</v>
      </c>
      <c r="C2357" s="182">
        <v>6</v>
      </c>
      <c r="D2357" s="183">
        <v>11</v>
      </c>
      <c r="E2357" s="184">
        <v>0</v>
      </c>
      <c r="F2357" s="185">
        <v>1.2</v>
      </c>
      <c r="G2357" s="186">
        <v>1</v>
      </c>
      <c r="H2357" s="13"/>
      <c r="I2357" s="13"/>
      <c r="J2357" s="13"/>
      <c r="K2357" s="13"/>
      <c r="M2357" s="13"/>
    </row>
    <row r="2358" spans="1:13">
      <c r="A2358" s="13"/>
      <c r="B2358" s="181">
        <v>2007</v>
      </c>
      <c r="C2358" s="182">
        <v>6</v>
      </c>
      <c r="D2358" s="183">
        <v>12</v>
      </c>
      <c r="E2358" s="184">
        <v>0.3</v>
      </c>
      <c r="F2358" s="185">
        <v>1.1000000000000001</v>
      </c>
      <c r="G2358" s="186">
        <v>1</v>
      </c>
      <c r="H2358" s="13"/>
      <c r="I2358" s="13"/>
      <c r="J2358" s="13"/>
      <c r="K2358" s="13"/>
      <c r="M2358" s="13"/>
    </row>
    <row r="2359" spans="1:13">
      <c r="A2359" s="13"/>
      <c r="B2359" s="181">
        <v>2007</v>
      </c>
      <c r="C2359" s="182">
        <v>6</v>
      </c>
      <c r="D2359" s="183">
        <v>13</v>
      </c>
      <c r="E2359" s="184">
        <v>0.7</v>
      </c>
      <c r="F2359" s="185">
        <v>0.8</v>
      </c>
      <c r="G2359" s="186">
        <v>1</v>
      </c>
      <c r="H2359" s="13"/>
      <c r="I2359" s="13"/>
      <c r="J2359" s="13"/>
      <c r="K2359" s="13"/>
      <c r="M2359" s="13"/>
    </row>
    <row r="2360" spans="1:13">
      <c r="A2360" s="13"/>
      <c r="B2360" s="181">
        <v>2007</v>
      </c>
      <c r="C2360" s="182">
        <v>6</v>
      </c>
      <c r="D2360" s="183">
        <v>14</v>
      </c>
      <c r="E2360" s="184">
        <v>0.7</v>
      </c>
      <c r="F2360" s="185">
        <v>0.4</v>
      </c>
      <c r="G2360" s="186">
        <v>1</v>
      </c>
      <c r="H2360" s="13"/>
      <c r="I2360" s="13"/>
      <c r="J2360" s="13"/>
      <c r="K2360" s="13"/>
      <c r="M2360" s="13"/>
    </row>
    <row r="2361" spans="1:13">
      <c r="A2361" s="13"/>
      <c r="B2361" s="181">
        <v>2007</v>
      </c>
      <c r="C2361" s="182">
        <v>6</v>
      </c>
      <c r="D2361" s="183">
        <v>15</v>
      </c>
      <c r="E2361" s="184">
        <v>0</v>
      </c>
      <c r="F2361" s="185">
        <v>1</v>
      </c>
      <c r="G2361" s="186">
        <v>1</v>
      </c>
      <c r="H2361" s="13"/>
      <c r="I2361" s="13"/>
      <c r="J2361" s="13"/>
      <c r="K2361" s="13"/>
      <c r="M2361" s="13"/>
    </row>
    <row r="2362" spans="1:13">
      <c r="A2362" s="13"/>
      <c r="B2362" s="181">
        <v>2007</v>
      </c>
      <c r="C2362" s="182">
        <v>6</v>
      </c>
      <c r="D2362" s="183">
        <v>16</v>
      </c>
      <c r="E2362" s="184">
        <v>0</v>
      </c>
      <c r="F2362" s="185">
        <v>1.1000000000000001</v>
      </c>
      <c r="G2362" s="186">
        <v>1</v>
      </c>
      <c r="H2362" s="13"/>
      <c r="I2362" s="13"/>
      <c r="J2362" s="13"/>
      <c r="K2362" s="13"/>
      <c r="M2362" s="13"/>
    </row>
    <row r="2363" spans="1:13">
      <c r="A2363" s="13"/>
      <c r="B2363" s="181">
        <v>2007</v>
      </c>
      <c r="C2363" s="182">
        <v>6</v>
      </c>
      <c r="D2363" s="183">
        <v>17</v>
      </c>
      <c r="E2363" s="184">
        <v>0</v>
      </c>
      <c r="F2363" s="185">
        <v>1.6</v>
      </c>
      <c r="G2363" s="186">
        <v>1</v>
      </c>
      <c r="H2363" s="13"/>
      <c r="I2363" s="13"/>
      <c r="J2363" s="13"/>
      <c r="K2363" s="13"/>
      <c r="M2363" s="13"/>
    </row>
    <row r="2364" spans="1:13">
      <c r="A2364" s="13"/>
      <c r="B2364" s="181">
        <v>2007</v>
      </c>
      <c r="C2364" s="182">
        <v>6</v>
      </c>
      <c r="D2364" s="183">
        <v>18</v>
      </c>
      <c r="E2364" s="184">
        <v>0</v>
      </c>
      <c r="F2364" s="185">
        <v>1.5</v>
      </c>
      <c r="G2364" s="186">
        <v>1</v>
      </c>
      <c r="H2364" s="13"/>
      <c r="I2364" s="13"/>
      <c r="J2364" s="13"/>
      <c r="K2364" s="13"/>
      <c r="M2364" s="13"/>
    </row>
    <row r="2365" spans="1:13">
      <c r="A2365" s="13"/>
      <c r="B2365" s="181">
        <v>2007</v>
      </c>
      <c r="C2365" s="182">
        <v>6</v>
      </c>
      <c r="D2365" s="183">
        <v>19</v>
      </c>
      <c r="E2365" s="184">
        <v>0</v>
      </c>
      <c r="F2365" s="185">
        <v>1.2</v>
      </c>
      <c r="G2365" s="186">
        <v>1</v>
      </c>
      <c r="H2365" s="13"/>
      <c r="I2365" s="13"/>
      <c r="J2365" s="13"/>
      <c r="K2365" s="13"/>
      <c r="M2365" s="13"/>
    </row>
    <row r="2366" spans="1:13">
      <c r="A2366" s="13"/>
      <c r="B2366" s="181">
        <v>2007</v>
      </c>
      <c r="C2366" s="182">
        <v>6</v>
      </c>
      <c r="D2366" s="183">
        <v>20</v>
      </c>
      <c r="E2366" s="184">
        <v>0</v>
      </c>
      <c r="F2366" s="185">
        <v>0.5</v>
      </c>
      <c r="G2366" s="186">
        <v>1</v>
      </c>
      <c r="H2366" s="13"/>
      <c r="I2366" s="13"/>
      <c r="J2366" s="13"/>
      <c r="K2366" s="13"/>
      <c r="M2366" s="13"/>
    </row>
    <row r="2367" spans="1:13">
      <c r="A2367" s="13"/>
      <c r="B2367" s="181">
        <v>2007</v>
      </c>
      <c r="C2367" s="182">
        <v>6</v>
      </c>
      <c r="D2367" s="183">
        <v>21</v>
      </c>
      <c r="E2367" s="184">
        <v>0</v>
      </c>
      <c r="F2367" s="185">
        <v>1.8</v>
      </c>
      <c r="G2367" s="186">
        <v>1</v>
      </c>
      <c r="H2367" s="13"/>
      <c r="I2367" s="13"/>
      <c r="J2367" s="13"/>
      <c r="K2367" s="13"/>
      <c r="M2367" s="13"/>
    </row>
    <row r="2368" spans="1:13">
      <c r="A2368" s="13"/>
      <c r="B2368" s="181">
        <v>2007</v>
      </c>
      <c r="C2368" s="182">
        <v>6</v>
      </c>
      <c r="D2368" s="183">
        <v>22</v>
      </c>
      <c r="E2368" s="184">
        <v>0.1</v>
      </c>
      <c r="F2368" s="185">
        <v>0.6</v>
      </c>
      <c r="G2368" s="186">
        <v>1</v>
      </c>
      <c r="H2368" s="13"/>
      <c r="I2368" s="13"/>
      <c r="J2368" s="13"/>
      <c r="K2368" s="13"/>
      <c r="M2368" s="13"/>
    </row>
    <row r="2369" spans="1:13">
      <c r="A2369" s="13"/>
      <c r="B2369" s="181">
        <v>2007</v>
      </c>
      <c r="C2369" s="182">
        <v>6</v>
      </c>
      <c r="D2369" s="183">
        <v>23</v>
      </c>
      <c r="E2369" s="184">
        <v>0</v>
      </c>
      <c r="F2369" s="185">
        <v>2.8</v>
      </c>
      <c r="G2369" s="186">
        <v>1</v>
      </c>
      <c r="H2369" s="13"/>
      <c r="I2369" s="13"/>
      <c r="J2369" s="13"/>
      <c r="K2369" s="13"/>
      <c r="M2369" s="13"/>
    </row>
    <row r="2370" spans="1:13">
      <c r="A2370" s="13"/>
      <c r="B2370" s="181">
        <v>2007</v>
      </c>
      <c r="C2370" s="182">
        <v>6</v>
      </c>
      <c r="D2370" s="183">
        <v>24</v>
      </c>
      <c r="E2370" s="184">
        <v>0</v>
      </c>
      <c r="F2370" s="185">
        <v>1.8</v>
      </c>
      <c r="G2370" s="186">
        <v>1</v>
      </c>
      <c r="H2370" s="13"/>
      <c r="I2370" s="13"/>
      <c r="J2370" s="13"/>
      <c r="K2370" s="13"/>
      <c r="M2370" s="13"/>
    </row>
    <row r="2371" spans="1:13">
      <c r="A2371" s="13"/>
      <c r="B2371" s="181">
        <v>2007</v>
      </c>
      <c r="C2371" s="182">
        <v>6</v>
      </c>
      <c r="D2371" s="183">
        <v>25</v>
      </c>
      <c r="E2371" s="184">
        <v>0</v>
      </c>
      <c r="F2371" s="185">
        <v>2.4</v>
      </c>
      <c r="G2371" s="186">
        <v>1</v>
      </c>
      <c r="H2371" s="13"/>
      <c r="I2371" s="13"/>
      <c r="J2371" s="13"/>
      <c r="K2371" s="13"/>
      <c r="M2371" s="13"/>
    </row>
    <row r="2372" spans="1:13">
      <c r="A2372" s="13"/>
      <c r="B2372" s="181">
        <v>2007</v>
      </c>
      <c r="C2372" s="182">
        <v>6</v>
      </c>
      <c r="D2372" s="183">
        <v>26</v>
      </c>
      <c r="E2372" s="184">
        <v>0</v>
      </c>
      <c r="F2372" s="185">
        <v>1.4</v>
      </c>
      <c r="G2372" s="186">
        <v>1</v>
      </c>
      <c r="H2372" s="13"/>
      <c r="I2372" s="13"/>
      <c r="J2372" s="13"/>
      <c r="K2372" s="13"/>
      <c r="M2372" s="13"/>
    </row>
    <row r="2373" spans="1:13">
      <c r="A2373" s="13"/>
      <c r="B2373" s="181">
        <v>2007</v>
      </c>
      <c r="C2373" s="182">
        <v>6</v>
      </c>
      <c r="D2373" s="183">
        <v>27</v>
      </c>
      <c r="E2373" s="184">
        <v>0</v>
      </c>
      <c r="F2373" s="185">
        <v>2.1</v>
      </c>
      <c r="G2373" s="186">
        <v>1</v>
      </c>
      <c r="H2373" s="13"/>
      <c r="I2373" s="13"/>
      <c r="J2373" s="13"/>
      <c r="K2373" s="13"/>
      <c r="M2373" s="13"/>
    </row>
    <row r="2374" spans="1:13">
      <c r="A2374" s="13"/>
      <c r="B2374" s="181">
        <v>2007</v>
      </c>
      <c r="C2374" s="182">
        <v>6</v>
      </c>
      <c r="D2374" s="183">
        <v>28</v>
      </c>
      <c r="E2374" s="184">
        <v>0</v>
      </c>
      <c r="F2374" s="185">
        <v>1.8</v>
      </c>
      <c r="G2374" s="186">
        <v>1</v>
      </c>
      <c r="H2374" s="13"/>
      <c r="I2374" s="13"/>
      <c r="J2374" s="13"/>
      <c r="K2374" s="13"/>
      <c r="M2374" s="13"/>
    </row>
    <row r="2375" spans="1:13">
      <c r="A2375" s="13"/>
      <c r="B2375" s="181">
        <v>2007</v>
      </c>
      <c r="C2375" s="182">
        <v>6</v>
      </c>
      <c r="D2375" s="183">
        <v>29</v>
      </c>
      <c r="E2375" s="184">
        <v>0</v>
      </c>
      <c r="F2375" s="185">
        <v>1.6</v>
      </c>
      <c r="G2375" s="186">
        <v>1</v>
      </c>
      <c r="H2375" s="13"/>
      <c r="I2375" s="13"/>
      <c r="J2375" s="13"/>
      <c r="K2375" s="13"/>
      <c r="M2375" s="13"/>
    </row>
    <row r="2376" spans="1:13">
      <c r="A2376" s="13"/>
      <c r="B2376" s="181">
        <v>2007</v>
      </c>
      <c r="C2376" s="182">
        <v>6</v>
      </c>
      <c r="D2376" s="183">
        <v>30</v>
      </c>
      <c r="E2376" s="184">
        <v>0</v>
      </c>
      <c r="F2376" s="185">
        <v>0.9</v>
      </c>
      <c r="G2376" s="186">
        <v>1</v>
      </c>
      <c r="H2376" s="13"/>
      <c r="I2376" s="13"/>
      <c r="J2376" s="13"/>
      <c r="K2376" s="13"/>
      <c r="M2376" s="13"/>
    </row>
    <row r="2377" spans="1:13">
      <c r="A2377" s="13"/>
      <c r="B2377" s="181">
        <v>2007</v>
      </c>
      <c r="C2377" s="182">
        <v>7</v>
      </c>
      <c r="D2377" s="183">
        <v>1</v>
      </c>
      <c r="E2377" s="184">
        <v>0</v>
      </c>
      <c r="F2377" s="185">
        <v>0.8</v>
      </c>
      <c r="G2377" s="186">
        <v>1</v>
      </c>
      <c r="H2377" s="13"/>
      <c r="I2377" s="13"/>
      <c r="J2377" s="13"/>
      <c r="K2377" s="13"/>
      <c r="M2377" s="13"/>
    </row>
    <row r="2378" spans="1:13">
      <c r="A2378" s="13"/>
      <c r="B2378" s="181">
        <v>2007</v>
      </c>
      <c r="C2378" s="182">
        <v>7</v>
      </c>
      <c r="D2378" s="183">
        <v>2</v>
      </c>
      <c r="E2378" s="184">
        <v>0</v>
      </c>
      <c r="F2378" s="185">
        <v>1</v>
      </c>
      <c r="G2378" s="186">
        <v>1</v>
      </c>
      <c r="H2378" s="13"/>
      <c r="I2378" s="13"/>
      <c r="J2378" s="13"/>
      <c r="K2378" s="13"/>
      <c r="M2378" s="13"/>
    </row>
    <row r="2379" spans="1:13">
      <c r="A2379" s="13"/>
      <c r="B2379" s="181">
        <v>2007</v>
      </c>
      <c r="C2379" s="182">
        <v>7</v>
      </c>
      <c r="D2379" s="183">
        <v>3</v>
      </c>
      <c r="E2379" s="184">
        <v>0</v>
      </c>
      <c r="F2379" s="185">
        <v>1.1000000000000001</v>
      </c>
      <c r="G2379" s="186">
        <v>1</v>
      </c>
      <c r="H2379" s="13"/>
      <c r="I2379" s="13"/>
      <c r="J2379" s="13"/>
      <c r="K2379" s="13"/>
      <c r="M2379" s="13"/>
    </row>
    <row r="2380" spans="1:13">
      <c r="A2380" s="13"/>
      <c r="B2380" s="181">
        <v>2007</v>
      </c>
      <c r="C2380" s="182">
        <v>7</v>
      </c>
      <c r="D2380" s="183">
        <v>4</v>
      </c>
      <c r="E2380" s="184">
        <v>0</v>
      </c>
      <c r="F2380" s="185">
        <v>2.1</v>
      </c>
      <c r="G2380" s="186">
        <v>1</v>
      </c>
      <c r="H2380" s="13"/>
      <c r="I2380" s="13"/>
      <c r="J2380" s="13"/>
      <c r="K2380" s="13"/>
      <c r="M2380" s="13"/>
    </row>
    <row r="2381" spans="1:13">
      <c r="A2381" s="13"/>
      <c r="B2381" s="181">
        <v>2007</v>
      </c>
      <c r="C2381" s="182">
        <v>7</v>
      </c>
      <c r="D2381" s="183">
        <v>5</v>
      </c>
      <c r="E2381" s="184">
        <v>0</v>
      </c>
      <c r="F2381" s="185">
        <v>1.8</v>
      </c>
      <c r="G2381" s="186">
        <v>1</v>
      </c>
      <c r="H2381" s="13"/>
      <c r="I2381" s="13"/>
      <c r="J2381" s="13"/>
      <c r="K2381" s="13"/>
      <c r="M2381" s="13"/>
    </row>
    <row r="2382" spans="1:13">
      <c r="A2382" s="13"/>
      <c r="B2382" s="181">
        <v>2007</v>
      </c>
      <c r="C2382" s="182">
        <v>7</v>
      </c>
      <c r="D2382" s="183">
        <v>6</v>
      </c>
      <c r="E2382" s="184">
        <v>0</v>
      </c>
      <c r="F2382" s="185">
        <v>2.7</v>
      </c>
      <c r="G2382" s="186">
        <v>1</v>
      </c>
      <c r="H2382" s="13"/>
      <c r="I2382" s="13"/>
      <c r="J2382" s="13"/>
      <c r="K2382" s="13"/>
      <c r="M2382" s="13"/>
    </row>
    <row r="2383" spans="1:13">
      <c r="A2383" s="13"/>
      <c r="B2383" s="181">
        <v>2007</v>
      </c>
      <c r="C2383" s="182">
        <v>7</v>
      </c>
      <c r="D2383" s="183">
        <v>7</v>
      </c>
      <c r="E2383" s="184">
        <v>0</v>
      </c>
      <c r="F2383" s="185">
        <v>1.4</v>
      </c>
      <c r="G2383" s="186">
        <v>1</v>
      </c>
      <c r="H2383" s="13"/>
      <c r="I2383" s="13"/>
      <c r="J2383" s="13"/>
      <c r="K2383" s="13"/>
      <c r="M2383" s="13"/>
    </row>
    <row r="2384" spans="1:13">
      <c r="A2384" s="13"/>
      <c r="B2384" s="181">
        <v>2007</v>
      </c>
      <c r="C2384" s="182">
        <v>7</v>
      </c>
      <c r="D2384" s="183">
        <v>8</v>
      </c>
      <c r="E2384" s="184">
        <v>0</v>
      </c>
      <c r="F2384" s="185">
        <v>1</v>
      </c>
      <c r="G2384" s="186">
        <v>1</v>
      </c>
      <c r="H2384" s="13"/>
      <c r="I2384" s="13"/>
      <c r="J2384" s="13"/>
      <c r="K2384" s="13"/>
      <c r="M2384" s="13"/>
    </row>
    <row r="2385" spans="1:13">
      <c r="A2385" s="13"/>
      <c r="B2385" s="181">
        <v>2007</v>
      </c>
      <c r="C2385" s="182">
        <v>7</v>
      </c>
      <c r="D2385" s="183">
        <v>9</v>
      </c>
      <c r="E2385" s="184">
        <v>0</v>
      </c>
      <c r="F2385" s="185">
        <v>1.3</v>
      </c>
      <c r="G2385" s="186">
        <v>1</v>
      </c>
      <c r="H2385" s="13"/>
      <c r="I2385" s="13"/>
      <c r="J2385" s="13"/>
      <c r="K2385" s="13"/>
      <c r="M2385" s="13"/>
    </row>
    <row r="2386" spans="1:13">
      <c r="A2386" s="13"/>
      <c r="B2386" s="181">
        <v>2007</v>
      </c>
      <c r="C2386" s="182">
        <v>7</v>
      </c>
      <c r="D2386" s="183">
        <v>10</v>
      </c>
      <c r="E2386" s="184">
        <v>0</v>
      </c>
      <c r="F2386" s="185">
        <v>1.9</v>
      </c>
      <c r="G2386" s="186">
        <v>1</v>
      </c>
      <c r="H2386" s="13"/>
      <c r="I2386" s="13"/>
      <c r="J2386" s="13"/>
      <c r="K2386" s="13"/>
      <c r="M2386" s="13"/>
    </row>
    <row r="2387" spans="1:13">
      <c r="A2387" s="13"/>
      <c r="B2387" s="181">
        <v>2007</v>
      </c>
      <c r="C2387" s="182">
        <v>7</v>
      </c>
      <c r="D2387" s="183">
        <v>11</v>
      </c>
      <c r="E2387" s="184">
        <v>0</v>
      </c>
      <c r="F2387" s="185">
        <v>1.6</v>
      </c>
      <c r="G2387" s="186">
        <v>1</v>
      </c>
      <c r="H2387" s="13"/>
      <c r="I2387" s="13"/>
      <c r="J2387" s="13"/>
      <c r="K2387" s="13"/>
      <c r="M2387" s="13"/>
    </row>
    <row r="2388" spans="1:13">
      <c r="A2388" s="13"/>
      <c r="B2388" s="181">
        <v>2007</v>
      </c>
      <c r="C2388" s="182">
        <v>7</v>
      </c>
      <c r="D2388" s="183">
        <v>12</v>
      </c>
      <c r="E2388" s="184">
        <v>0</v>
      </c>
      <c r="F2388" s="185">
        <v>1.7</v>
      </c>
      <c r="G2388" s="186">
        <v>1</v>
      </c>
      <c r="H2388" s="13"/>
      <c r="I2388" s="13"/>
      <c r="J2388" s="13"/>
      <c r="K2388" s="13"/>
      <c r="M2388" s="13"/>
    </row>
    <row r="2389" spans="1:13">
      <c r="A2389" s="13"/>
      <c r="B2389" s="181">
        <v>2007</v>
      </c>
      <c r="C2389" s="182">
        <v>7</v>
      </c>
      <c r="D2389" s="183">
        <v>13</v>
      </c>
      <c r="E2389" s="184">
        <v>0</v>
      </c>
      <c r="F2389" s="185">
        <v>1.2</v>
      </c>
      <c r="G2389" s="186">
        <v>1</v>
      </c>
      <c r="H2389" s="13"/>
      <c r="I2389" s="13"/>
      <c r="J2389" s="13"/>
      <c r="K2389" s="13"/>
      <c r="M2389" s="13"/>
    </row>
    <row r="2390" spans="1:13">
      <c r="A2390" s="13"/>
      <c r="B2390" s="181">
        <v>2007</v>
      </c>
      <c r="C2390" s="182">
        <v>7</v>
      </c>
      <c r="D2390" s="183">
        <v>14</v>
      </c>
      <c r="E2390" s="184">
        <v>0</v>
      </c>
      <c r="F2390" s="185">
        <v>1</v>
      </c>
      <c r="G2390" s="186">
        <v>1</v>
      </c>
      <c r="H2390" s="13"/>
      <c r="I2390" s="13"/>
      <c r="J2390" s="13"/>
      <c r="K2390" s="13"/>
      <c r="M2390" s="13"/>
    </row>
    <row r="2391" spans="1:13">
      <c r="A2391" s="13"/>
      <c r="B2391" s="181">
        <v>2007</v>
      </c>
      <c r="C2391" s="182">
        <v>7</v>
      </c>
      <c r="D2391" s="183">
        <v>15</v>
      </c>
      <c r="E2391" s="184">
        <v>0</v>
      </c>
      <c r="F2391" s="185">
        <v>1.6</v>
      </c>
      <c r="G2391" s="186">
        <v>1</v>
      </c>
      <c r="H2391" s="13"/>
      <c r="I2391" s="13"/>
      <c r="J2391" s="13"/>
      <c r="K2391" s="13"/>
      <c r="M2391" s="13"/>
    </row>
    <row r="2392" spans="1:13">
      <c r="A2392" s="13"/>
      <c r="B2392" s="181">
        <v>2007</v>
      </c>
      <c r="C2392" s="182">
        <v>7</v>
      </c>
      <c r="D2392" s="183">
        <v>16</v>
      </c>
      <c r="E2392" s="184">
        <v>0</v>
      </c>
      <c r="F2392" s="185">
        <v>1.9</v>
      </c>
      <c r="G2392" s="186">
        <v>1</v>
      </c>
      <c r="H2392" s="13"/>
      <c r="I2392" s="13"/>
      <c r="J2392" s="13"/>
      <c r="K2392" s="13"/>
      <c r="M2392" s="13"/>
    </row>
    <row r="2393" spans="1:13">
      <c r="A2393" s="13"/>
      <c r="B2393" s="181">
        <v>2007</v>
      </c>
      <c r="C2393" s="182">
        <v>7</v>
      </c>
      <c r="D2393" s="183">
        <v>17</v>
      </c>
      <c r="E2393" s="184">
        <v>0.1</v>
      </c>
      <c r="F2393" s="185">
        <v>0.6</v>
      </c>
      <c r="G2393" s="186">
        <v>1</v>
      </c>
      <c r="H2393" s="13"/>
      <c r="I2393" s="13"/>
      <c r="J2393" s="13"/>
      <c r="K2393" s="13"/>
      <c r="M2393" s="13"/>
    </row>
    <row r="2394" spans="1:13">
      <c r="A2394" s="13"/>
      <c r="B2394" s="181">
        <v>2007</v>
      </c>
      <c r="C2394" s="182">
        <v>7</v>
      </c>
      <c r="D2394" s="183">
        <v>18</v>
      </c>
      <c r="E2394" s="184">
        <v>0</v>
      </c>
      <c r="F2394" s="185">
        <v>3.4</v>
      </c>
      <c r="G2394" s="186">
        <v>1</v>
      </c>
      <c r="H2394" s="13"/>
      <c r="I2394" s="13"/>
      <c r="J2394" s="13"/>
      <c r="K2394" s="13"/>
      <c r="M2394" s="13"/>
    </row>
    <row r="2395" spans="1:13">
      <c r="A2395" s="13"/>
      <c r="B2395" s="181">
        <v>2007</v>
      </c>
      <c r="C2395" s="182">
        <v>7</v>
      </c>
      <c r="D2395" s="183">
        <v>19</v>
      </c>
      <c r="E2395" s="184">
        <v>0</v>
      </c>
      <c r="F2395" s="185">
        <v>4</v>
      </c>
      <c r="G2395" s="186">
        <v>1</v>
      </c>
      <c r="H2395" s="13"/>
      <c r="I2395" s="13"/>
      <c r="J2395" s="13"/>
      <c r="K2395" s="13"/>
      <c r="M2395" s="13"/>
    </row>
    <row r="2396" spans="1:13">
      <c r="A2396" s="13"/>
      <c r="B2396" s="181">
        <v>2007</v>
      </c>
      <c r="C2396" s="182">
        <v>7</v>
      </c>
      <c r="D2396" s="183">
        <v>20</v>
      </c>
      <c r="E2396" s="184">
        <v>0</v>
      </c>
      <c r="F2396" s="185">
        <v>2.9</v>
      </c>
      <c r="G2396" s="186">
        <v>1</v>
      </c>
      <c r="H2396" s="13"/>
      <c r="I2396" s="13"/>
      <c r="J2396" s="13"/>
      <c r="K2396" s="13"/>
      <c r="M2396" s="13"/>
    </row>
    <row r="2397" spans="1:13">
      <c r="A2397" s="13"/>
      <c r="B2397" s="181">
        <v>2007</v>
      </c>
      <c r="C2397" s="182">
        <v>7</v>
      </c>
      <c r="D2397" s="183">
        <v>21</v>
      </c>
      <c r="E2397" s="184">
        <v>0</v>
      </c>
      <c r="F2397" s="185">
        <v>1.9</v>
      </c>
      <c r="G2397" s="186">
        <v>1</v>
      </c>
      <c r="H2397" s="13"/>
      <c r="I2397" s="13"/>
      <c r="J2397" s="13"/>
      <c r="K2397" s="13"/>
      <c r="M2397" s="13"/>
    </row>
    <row r="2398" spans="1:13">
      <c r="A2398" s="13"/>
      <c r="B2398" s="181">
        <v>2007</v>
      </c>
      <c r="C2398" s="182">
        <v>7</v>
      </c>
      <c r="D2398" s="183">
        <v>22</v>
      </c>
      <c r="E2398" s="184">
        <v>0</v>
      </c>
      <c r="F2398" s="185">
        <v>1.5</v>
      </c>
      <c r="G2398" s="186">
        <v>1</v>
      </c>
      <c r="H2398" s="13"/>
      <c r="I2398" s="13"/>
      <c r="J2398" s="13"/>
      <c r="K2398" s="13"/>
      <c r="M2398" s="13"/>
    </row>
    <row r="2399" spans="1:13">
      <c r="A2399" s="13"/>
      <c r="B2399" s="181">
        <v>2007</v>
      </c>
      <c r="C2399" s="182">
        <v>7</v>
      </c>
      <c r="D2399" s="183">
        <v>23</v>
      </c>
      <c r="E2399" s="184">
        <v>0</v>
      </c>
      <c r="F2399" s="185">
        <v>2.2000000000000002</v>
      </c>
      <c r="G2399" s="186">
        <v>1</v>
      </c>
      <c r="H2399" s="13"/>
      <c r="I2399" s="13"/>
      <c r="J2399" s="13"/>
      <c r="K2399" s="13"/>
      <c r="M2399" s="13"/>
    </row>
    <row r="2400" spans="1:13">
      <c r="A2400" s="13"/>
      <c r="B2400" s="181">
        <v>2007</v>
      </c>
      <c r="C2400" s="182">
        <v>7</v>
      </c>
      <c r="D2400" s="183">
        <v>24</v>
      </c>
      <c r="E2400" s="184">
        <v>0</v>
      </c>
      <c r="F2400" s="185">
        <v>1.7</v>
      </c>
      <c r="G2400" s="186">
        <v>1</v>
      </c>
      <c r="H2400" s="13"/>
      <c r="I2400" s="13"/>
      <c r="J2400" s="13"/>
      <c r="K2400" s="13"/>
      <c r="M2400" s="13"/>
    </row>
    <row r="2401" spans="1:13">
      <c r="A2401" s="13"/>
      <c r="B2401" s="181">
        <v>2007</v>
      </c>
      <c r="C2401" s="182">
        <v>7</v>
      </c>
      <c r="D2401" s="183">
        <v>25</v>
      </c>
      <c r="E2401" s="184">
        <v>0.2</v>
      </c>
      <c r="F2401" s="185">
        <v>2.2999999999999998</v>
      </c>
      <c r="G2401" s="186">
        <v>1</v>
      </c>
      <c r="H2401" s="13"/>
      <c r="I2401" s="13"/>
      <c r="J2401" s="13"/>
      <c r="K2401" s="13"/>
      <c r="M2401" s="13"/>
    </row>
    <row r="2402" spans="1:13">
      <c r="A2402" s="13"/>
      <c r="B2402" s="181">
        <v>2007</v>
      </c>
      <c r="C2402" s="182">
        <v>7</v>
      </c>
      <c r="D2402" s="183">
        <v>26</v>
      </c>
      <c r="E2402" s="184">
        <v>0</v>
      </c>
      <c r="F2402" s="185">
        <v>2.6</v>
      </c>
      <c r="G2402" s="186">
        <v>1</v>
      </c>
      <c r="H2402" s="13"/>
      <c r="I2402" s="13"/>
      <c r="J2402" s="13"/>
      <c r="K2402" s="13"/>
      <c r="M2402" s="13"/>
    </row>
    <row r="2403" spans="1:13">
      <c r="A2403" s="13"/>
      <c r="B2403" s="181">
        <v>2007</v>
      </c>
      <c r="C2403" s="182">
        <v>7</v>
      </c>
      <c r="D2403" s="183">
        <v>27</v>
      </c>
      <c r="E2403" s="184">
        <v>0.1</v>
      </c>
      <c r="F2403" s="185">
        <v>1.5</v>
      </c>
      <c r="G2403" s="186">
        <v>1</v>
      </c>
      <c r="H2403" s="13"/>
      <c r="I2403" s="13"/>
      <c r="J2403" s="13"/>
      <c r="K2403" s="13"/>
      <c r="M2403" s="13"/>
    </row>
    <row r="2404" spans="1:13">
      <c r="A2404" s="13"/>
      <c r="B2404" s="181">
        <v>2007</v>
      </c>
      <c r="C2404" s="182">
        <v>7</v>
      </c>
      <c r="D2404" s="183">
        <v>28</v>
      </c>
      <c r="E2404" s="184">
        <v>0</v>
      </c>
      <c r="F2404" s="185">
        <v>1.7</v>
      </c>
      <c r="G2404" s="186">
        <v>1</v>
      </c>
      <c r="H2404" s="13"/>
      <c r="I2404" s="13"/>
      <c r="J2404" s="13"/>
      <c r="K2404" s="13"/>
      <c r="M2404" s="13"/>
    </row>
    <row r="2405" spans="1:13">
      <c r="A2405" s="13"/>
      <c r="B2405" s="181">
        <v>2007</v>
      </c>
      <c r="C2405" s="182">
        <v>7</v>
      </c>
      <c r="D2405" s="183">
        <v>29</v>
      </c>
      <c r="E2405" s="184">
        <v>0</v>
      </c>
      <c r="F2405" s="185">
        <v>2.5</v>
      </c>
      <c r="G2405" s="186">
        <v>1</v>
      </c>
      <c r="H2405" s="13"/>
      <c r="I2405" s="13"/>
      <c r="J2405" s="13"/>
      <c r="K2405" s="13"/>
      <c r="M2405" s="13"/>
    </row>
    <row r="2406" spans="1:13">
      <c r="A2406" s="13"/>
      <c r="B2406" s="181">
        <v>2007</v>
      </c>
      <c r="C2406" s="182">
        <v>7</v>
      </c>
      <c r="D2406" s="183">
        <v>30</v>
      </c>
      <c r="E2406" s="184">
        <v>0</v>
      </c>
      <c r="F2406" s="185">
        <v>2.6</v>
      </c>
      <c r="G2406" s="186">
        <v>1</v>
      </c>
      <c r="H2406" s="13"/>
      <c r="I2406" s="13"/>
      <c r="J2406" s="13"/>
      <c r="K2406" s="13"/>
      <c r="M2406" s="13"/>
    </row>
    <row r="2407" spans="1:13">
      <c r="A2407" s="13"/>
      <c r="B2407" s="181">
        <v>2007</v>
      </c>
      <c r="C2407" s="182">
        <v>7</v>
      </c>
      <c r="D2407" s="183">
        <v>31</v>
      </c>
      <c r="E2407" s="184">
        <v>2.5</v>
      </c>
      <c r="F2407" s="185">
        <v>1</v>
      </c>
      <c r="G2407" s="186">
        <v>1</v>
      </c>
      <c r="H2407" s="13"/>
      <c r="I2407" s="13"/>
      <c r="J2407" s="13"/>
      <c r="K2407" s="13"/>
      <c r="M2407" s="13"/>
    </row>
    <row r="2408" spans="1:13">
      <c r="A2408" s="13"/>
      <c r="B2408" s="181">
        <v>2007</v>
      </c>
      <c r="C2408" s="182">
        <v>8</v>
      </c>
      <c r="D2408" s="183">
        <v>1</v>
      </c>
      <c r="E2408" s="184">
        <v>0.4</v>
      </c>
      <c r="F2408" s="185">
        <v>1.2</v>
      </c>
      <c r="G2408" s="186">
        <v>1</v>
      </c>
      <c r="H2408" s="13"/>
      <c r="I2408" s="13"/>
      <c r="J2408" s="13"/>
      <c r="K2408" s="13"/>
      <c r="M2408" s="13"/>
    </row>
    <row r="2409" spans="1:13">
      <c r="A2409" s="13"/>
      <c r="B2409" s="181">
        <v>2007</v>
      </c>
      <c r="C2409" s="182">
        <v>8</v>
      </c>
      <c r="D2409" s="183">
        <v>2</v>
      </c>
      <c r="E2409" s="184">
        <v>0</v>
      </c>
      <c r="F2409" s="185">
        <v>0.8</v>
      </c>
      <c r="G2409" s="186">
        <v>1</v>
      </c>
      <c r="H2409" s="13"/>
      <c r="I2409" s="13"/>
      <c r="J2409" s="13"/>
      <c r="K2409" s="13"/>
      <c r="M2409" s="13"/>
    </row>
    <row r="2410" spans="1:13">
      <c r="A2410" s="13"/>
      <c r="B2410" s="181">
        <v>2007</v>
      </c>
      <c r="C2410" s="182">
        <v>8</v>
      </c>
      <c r="D2410" s="183">
        <v>3</v>
      </c>
      <c r="E2410" s="184">
        <v>0</v>
      </c>
      <c r="F2410" s="185">
        <v>0.7</v>
      </c>
      <c r="G2410" s="186">
        <v>1</v>
      </c>
      <c r="H2410" s="13"/>
      <c r="I2410" s="13"/>
      <c r="J2410" s="13"/>
      <c r="K2410" s="13"/>
      <c r="M2410" s="13"/>
    </row>
    <row r="2411" spans="1:13">
      <c r="A2411" s="13"/>
      <c r="B2411" s="181">
        <v>2007</v>
      </c>
      <c r="C2411" s="182">
        <v>8</v>
      </c>
      <c r="D2411" s="183">
        <v>4</v>
      </c>
      <c r="E2411" s="184">
        <v>0</v>
      </c>
      <c r="F2411" s="185">
        <v>1.5</v>
      </c>
      <c r="G2411" s="186">
        <v>1</v>
      </c>
      <c r="H2411" s="13"/>
      <c r="I2411" s="13"/>
      <c r="J2411" s="13"/>
      <c r="K2411" s="13"/>
      <c r="M2411" s="13"/>
    </row>
    <row r="2412" spans="1:13">
      <c r="A2412" s="13"/>
      <c r="B2412" s="181">
        <v>2007</v>
      </c>
      <c r="C2412" s="182">
        <v>8</v>
      </c>
      <c r="D2412" s="183">
        <v>5</v>
      </c>
      <c r="E2412" s="184">
        <v>0</v>
      </c>
      <c r="F2412" s="185">
        <v>1.4</v>
      </c>
      <c r="G2412" s="186">
        <v>1</v>
      </c>
      <c r="H2412" s="13"/>
      <c r="I2412" s="13"/>
      <c r="J2412" s="13"/>
      <c r="K2412" s="13"/>
      <c r="M2412" s="13"/>
    </row>
    <row r="2413" spans="1:13">
      <c r="A2413" s="13"/>
      <c r="B2413" s="181">
        <v>2007</v>
      </c>
      <c r="C2413" s="182">
        <v>8</v>
      </c>
      <c r="D2413" s="183">
        <v>6</v>
      </c>
      <c r="E2413" s="184">
        <v>0</v>
      </c>
      <c r="F2413" s="185">
        <v>1.1000000000000001</v>
      </c>
      <c r="G2413" s="186">
        <v>1</v>
      </c>
      <c r="H2413" s="13"/>
      <c r="I2413" s="13"/>
      <c r="J2413" s="13"/>
      <c r="K2413" s="13"/>
      <c r="M2413" s="13"/>
    </row>
    <row r="2414" spans="1:13">
      <c r="A2414" s="13"/>
      <c r="B2414" s="181">
        <v>2007</v>
      </c>
      <c r="C2414" s="182">
        <v>8</v>
      </c>
      <c r="D2414" s="183">
        <v>7</v>
      </c>
      <c r="E2414" s="184">
        <v>0</v>
      </c>
      <c r="F2414" s="185">
        <v>2.4</v>
      </c>
      <c r="G2414" s="186">
        <v>1</v>
      </c>
      <c r="H2414" s="13"/>
      <c r="I2414" s="13"/>
      <c r="J2414" s="13"/>
      <c r="K2414" s="13"/>
      <c r="M2414" s="13"/>
    </row>
    <row r="2415" spans="1:13">
      <c r="A2415" s="13"/>
      <c r="B2415" s="181">
        <v>2007</v>
      </c>
      <c r="C2415" s="182">
        <v>8</v>
      </c>
      <c r="D2415" s="183">
        <v>8</v>
      </c>
      <c r="E2415" s="184">
        <v>0</v>
      </c>
      <c r="F2415" s="185">
        <v>2.7</v>
      </c>
      <c r="G2415" s="186">
        <v>1</v>
      </c>
      <c r="H2415" s="13"/>
      <c r="I2415" s="13"/>
      <c r="J2415" s="13"/>
      <c r="K2415" s="13"/>
      <c r="M2415" s="13"/>
    </row>
    <row r="2416" spans="1:13">
      <c r="A2416" s="13"/>
      <c r="B2416" s="181">
        <v>2007</v>
      </c>
      <c r="C2416" s="182">
        <v>8</v>
      </c>
      <c r="D2416" s="183">
        <v>9</v>
      </c>
      <c r="E2416" s="184">
        <v>0.6</v>
      </c>
      <c r="F2416" s="185">
        <v>0.9</v>
      </c>
      <c r="G2416" s="186">
        <v>1</v>
      </c>
      <c r="H2416" s="13"/>
      <c r="I2416" s="13"/>
      <c r="J2416" s="13"/>
      <c r="K2416" s="13"/>
      <c r="M2416" s="13"/>
    </row>
    <row r="2417" spans="1:13">
      <c r="A2417" s="13"/>
      <c r="B2417" s="181">
        <v>2007</v>
      </c>
      <c r="C2417" s="182">
        <v>8</v>
      </c>
      <c r="D2417" s="183">
        <v>10</v>
      </c>
      <c r="E2417" s="184">
        <v>0.2</v>
      </c>
      <c r="F2417" s="185">
        <v>1.8</v>
      </c>
      <c r="G2417" s="186">
        <v>1</v>
      </c>
      <c r="H2417" s="13"/>
      <c r="I2417" s="13"/>
      <c r="J2417" s="13"/>
      <c r="K2417" s="13"/>
      <c r="M2417" s="13"/>
    </row>
    <row r="2418" spans="1:13">
      <c r="A2418" s="13"/>
      <c r="B2418" s="181">
        <v>2007</v>
      </c>
      <c r="C2418" s="182">
        <v>8</v>
      </c>
      <c r="D2418" s="183">
        <v>11</v>
      </c>
      <c r="E2418" s="184">
        <v>0</v>
      </c>
      <c r="F2418" s="185">
        <v>2.4</v>
      </c>
      <c r="G2418" s="186">
        <v>1</v>
      </c>
      <c r="H2418" s="13"/>
      <c r="I2418" s="13"/>
      <c r="J2418" s="13"/>
      <c r="K2418" s="13"/>
      <c r="M2418" s="13"/>
    </row>
    <row r="2419" spans="1:13">
      <c r="A2419" s="13"/>
      <c r="B2419" s="181">
        <v>2007</v>
      </c>
      <c r="C2419" s="182">
        <v>8</v>
      </c>
      <c r="D2419" s="183">
        <v>12</v>
      </c>
      <c r="E2419" s="184">
        <v>0</v>
      </c>
      <c r="F2419" s="185">
        <v>2.7</v>
      </c>
      <c r="G2419" s="186">
        <v>1</v>
      </c>
      <c r="H2419" s="13"/>
      <c r="I2419" s="13"/>
      <c r="J2419" s="13"/>
      <c r="K2419" s="13"/>
      <c r="M2419" s="13"/>
    </row>
    <row r="2420" spans="1:13">
      <c r="A2420" s="13"/>
      <c r="B2420" s="181">
        <v>2007</v>
      </c>
      <c r="C2420" s="182">
        <v>8</v>
      </c>
      <c r="D2420" s="183">
        <v>13</v>
      </c>
      <c r="E2420" s="184">
        <v>0</v>
      </c>
      <c r="F2420" s="185">
        <v>2.2000000000000002</v>
      </c>
      <c r="G2420" s="186">
        <v>1</v>
      </c>
      <c r="H2420" s="13"/>
      <c r="I2420" s="13"/>
      <c r="J2420" s="13"/>
      <c r="K2420" s="13"/>
      <c r="M2420" s="13"/>
    </row>
    <row r="2421" spans="1:13">
      <c r="A2421" s="13"/>
      <c r="B2421" s="181">
        <v>2007</v>
      </c>
      <c r="C2421" s="182">
        <v>8</v>
      </c>
      <c r="D2421" s="183">
        <v>14</v>
      </c>
      <c r="E2421" s="184">
        <v>0</v>
      </c>
      <c r="F2421" s="185">
        <v>0.9</v>
      </c>
      <c r="G2421" s="186">
        <v>1</v>
      </c>
      <c r="H2421" s="13"/>
      <c r="I2421" s="13"/>
      <c r="J2421" s="13"/>
      <c r="K2421" s="13"/>
      <c r="M2421" s="13"/>
    </row>
    <row r="2422" spans="1:13">
      <c r="A2422" s="13"/>
      <c r="B2422" s="181">
        <v>2007</v>
      </c>
      <c r="C2422" s="182">
        <v>8</v>
      </c>
      <c r="D2422" s="183">
        <v>15</v>
      </c>
      <c r="E2422" s="184">
        <v>0</v>
      </c>
      <c r="F2422" s="185">
        <v>1.8</v>
      </c>
      <c r="G2422" s="186">
        <v>1</v>
      </c>
      <c r="H2422" s="13"/>
      <c r="I2422" s="13"/>
      <c r="J2422" s="13"/>
      <c r="K2422" s="13"/>
      <c r="M2422" s="13"/>
    </row>
    <row r="2423" spans="1:13">
      <c r="A2423" s="13"/>
      <c r="B2423" s="181">
        <v>2007</v>
      </c>
      <c r="C2423" s="182">
        <v>8</v>
      </c>
      <c r="D2423" s="183">
        <v>16</v>
      </c>
      <c r="E2423" s="184">
        <v>0</v>
      </c>
      <c r="F2423" s="185">
        <v>1.5</v>
      </c>
      <c r="G2423" s="186">
        <v>1</v>
      </c>
      <c r="H2423" s="13"/>
      <c r="I2423" s="13"/>
      <c r="J2423" s="13"/>
      <c r="K2423" s="13"/>
      <c r="M2423" s="13"/>
    </row>
    <row r="2424" spans="1:13">
      <c r="A2424" s="13"/>
      <c r="B2424" s="181">
        <v>2007</v>
      </c>
      <c r="C2424" s="182">
        <v>8</v>
      </c>
      <c r="D2424" s="183">
        <v>17</v>
      </c>
      <c r="E2424" s="184">
        <v>0</v>
      </c>
      <c r="F2424" s="185">
        <v>1.3</v>
      </c>
      <c r="G2424" s="186">
        <v>1</v>
      </c>
      <c r="H2424" s="13"/>
      <c r="I2424" s="13"/>
      <c r="J2424" s="13"/>
      <c r="K2424" s="13"/>
      <c r="M2424" s="13"/>
    </row>
    <row r="2425" spans="1:13">
      <c r="A2425" s="13"/>
      <c r="B2425" s="181">
        <v>2007</v>
      </c>
      <c r="C2425" s="182">
        <v>8</v>
      </c>
      <c r="D2425" s="183">
        <v>18</v>
      </c>
      <c r="E2425" s="184">
        <v>0</v>
      </c>
      <c r="F2425" s="185">
        <v>1.3</v>
      </c>
      <c r="G2425" s="186">
        <v>1</v>
      </c>
      <c r="H2425" s="13"/>
      <c r="I2425" s="13"/>
      <c r="J2425" s="13"/>
      <c r="K2425" s="13"/>
      <c r="M2425" s="13"/>
    </row>
    <row r="2426" spans="1:13">
      <c r="A2426" s="13"/>
      <c r="B2426" s="181">
        <v>2007</v>
      </c>
      <c r="C2426" s="182">
        <v>8</v>
      </c>
      <c r="D2426" s="183">
        <v>19</v>
      </c>
      <c r="E2426" s="184">
        <v>0</v>
      </c>
      <c r="F2426" s="185">
        <v>1.1000000000000001</v>
      </c>
      <c r="G2426" s="186">
        <v>1</v>
      </c>
      <c r="H2426" s="13"/>
      <c r="I2426" s="13"/>
      <c r="J2426" s="13"/>
      <c r="K2426" s="13"/>
      <c r="M2426" s="13"/>
    </row>
    <row r="2427" spans="1:13">
      <c r="A2427" s="13"/>
      <c r="B2427" s="181">
        <v>2007</v>
      </c>
      <c r="C2427" s="182">
        <v>8</v>
      </c>
      <c r="D2427" s="183">
        <v>20</v>
      </c>
      <c r="E2427" s="184">
        <v>0</v>
      </c>
      <c r="F2427" s="185">
        <v>2.2000000000000002</v>
      </c>
      <c r="G2427" s="186">
        <v>1</v>
      </c>
      <c r="H2427" s="13"/>
      <c r="I2427" s="13"/>
      <c r="J2427" s="13"/>
      <c r="K2427" s="13"/>
      <c r="M2427" s="13"/>
    </row>
    <row r="2428" spans="1:13">
      <c r="A2428" s="13"/>
      <c r="B2428" s="181">
        <v>2007</v>
      </c>
      <c r="C2428" s="182">
        <v>8</v>
      </c>
      <c r="D2428" s="183">
        <v>21</v>
      </c>
      <c r="E2428" s="184">
        <v>0</v>
      </c>
      <c r="F2428" s="185">
        <v>2.5</v>
      </c>
      <c r="G2428" s="186">
        <v>1</v>
      </c>
      <c r="H2428" s="13"/>
      <c r="I2428" s="13"/>
      <c r="J2428" s="13"/>
      <c r="K2428" s="13"/>
      <c r="M2428" s="13"/>
    </row>
    <row r="2429" spans="1:13">
      <c r="A2429" s="13"/>
      <c r="B2429" s="181">
        <v>2007</v>
      </c>
      <c r="C2429" s="182">
        <v>8</v>
      </c>
      <c r="D2429" s="183">
        <v>22</v>
      </c>
      <c r="E2429" s="184">
        <v>0</v>
      </c>
      <c r="F2429" s="185">
        <v>3</v>
      </c>
      <c r="G2429" s="186">
        <v>1</v>
      </c>
      <c r="H2429" s="13"/>
      <c r="I2429" s="13"/>
      <c r="J2429" s="13"/>
      <c r="K2429" s="13"/>
      <c r="M2429" s="13"/>
    </row>
    <row r="2430" spans="1:13">
      <c r="A2430" s="13"/>
      <c r="B2430" s="181">
        <v>2007</v>
      </c>
      <c r="C2430" s="182">
        <v>8</v>
      </c>
      <c r="D2430" s="183">
        <v>23</v>
      </c>
      <c r="E2430" s="184">
        <v>0</v>
      </c>
      <c r="F2430" s="185">
        <v>2.9</v>
      </c>
      <c r="G2430" s="186">
        <v>1</v>
      </c>
      <c r="H2430" s="13"/>
      <c r="I2430" s="13"/>
      <c r="J2430" s="13"/>
      <c r="K2430" s="13"/>
      <c r="M2430" s="13"/>
    </row>
    <row r="2431" spans="1:13">
      <c r="A2431" s="13"/>
      <c r="B2431" s="181">
        <v>2007</v>
      </c>
      <c r="C2431" s="182">
        <v>8</v>
      </c>
      <c r="D2431" s="183">
        <v>24</v>
      </c>
      <c r="E2431" s="184">
        <v>0</v>
      </c>
      <c r="F2431" s="185">
        <v>1.7</v>
      </c>
      <c r="G2431" s="186">
        <v>1</v>
      </c>
      <c r="H2431" s="13"/>
      <c r="I2431" s="13"/>
      <c r="J2431" s="13"/>
      <c r="K2431" s="13"/>
      <c r="M2431" s="13"/>
    </row>
    <row r="2432" spans="1:13">
      <c r="A2432" s="13"/>
      <c r="B2432" s="181">
        <v>2007</v>
      </c>
      <c r="C2432" s="182">
        <v>8</v>
      </c>
      <c r="D2432" s="183">
        <v>25</v>
      </c>
      <c r="E2432" s="184">
        <v>0.7</v>
      </c>
      <c r="F2432" s="185">
        <v>1.4</v>
      </c>
      <c r="G2432" s="186">
        <v>1</v>
      </c>
      <c r="H2432" s="13"/>
      <c r="I2432" s="13"/>
      <c r="J2432" s="13"/>
      <c r="K2432" s="13"/>
      <c r="M2432" s="13"/>
    </row>
    <row r="2433" spans="1:13">
      <c r="A2433" s="13"/>
      <c r="B2433" s="181">
        <v>2007</v>
      </c>
      <c r="C2433" s="182">
        <v>8</v>
      </c>
      <c r="D2433" s="183">
        <v>26</v>
      </c>
      <c r="E2433" s="184">
        <v>0</v>
      </c>
      <c r="F2433" s="185">
        <v>2.1</v>
      </c>
      <c r="G2433" s="186">
        <v>1</v>
      </c>
      <c r="H2433" s="13"/>
      <c r="I2433" s="13"/>
      <c r="J2433" s="13"/>
      <c r="K2433" s="13"/>
      <c r="M2433" s="13"/>
    </row>
    <row r="2434" spans="1:13">
      <c r="A2434" s="13"/>
      <c r="B2434" s="181">
        <v>2007</v>
      </c>
      <c r="C2434" s="182">
        <v>8</v>
      </c>
      <c r="D2434" s="183">
        <v>27</v>
      </c>
      <c r="E2434" s="184">
        <v>0</v>
      </c>
      <c r="F2434" s="185">
        <v>4.8</v>
      </c>
      <c r="G2434" s="186">
        <v>1</v>
      </c>
      <c r="H2434" s="13"/>
      <c r="I2434" s="13"/>
      <c r="J2434" s="13"/>
      <c r="K2434" s="13"/>
      <c r="M2434" s="13"/>
    </row>
    <row r="2435" spans="1:13">
      <c r="A2435" s="13"/>
      <c r="B2435" s="181">
        <v>2007</v>
      </c>
      <c r="C2435" s="182">
        <v>8</v>
      </c>
      <c r="D2435" s="183">
        <v>28</v>
      </c>
      <c r="E2435" s="184">
        <v>0</v>
      </c>
      <c r="F2435" s="185">
        <v>3.2</v>
      </c>
      <c r="G2435" s="186">
        <v>1</v>
      </c>
      <c r="H2435" s="13"/>
      <c r="I2435" s="13"/>
      <c r="J2435" s="13"/>
      <c r="K2435" s="13"/>
      <c r="M2435" s="13"/>
    </row>
    <row r="2436" spans="1:13">
      <c r="A2436" s="13"/>
      <c r="B2436" s="181">
        <v>2007</v>
      </c>
      <c r="C2436" s="182">
        <v>8</v>
      </c>
      <c r="D2436" s="183">
        <v>29</v>
      </c>
      <c r="E2436" s="184">
        <v>0</v>
      </c>
      <c r="F2436" s="185">
        <v>2</v>
      </c>
      <c r="G2436" s="186">
        <v>1</v>
      </c>
      <c r="H2436" s="13"/>
      <c r="I2436" s="13"/>
      <c r="J2436" s="13"/>
      <c r="K2436" s="13"/>
      <c r="M2436" s="13"/>
    </row>
    <row r="2437" spans="1:13">
      <c r="A2437" s="13"/>
      <c r="B2437" s="181">
        <v>2007</v>
      </c>
      <c r="C2437" s="182">
        <v>8</v>
      </c>
      <c r="D2437" s="183">
        <v>30</v>
      </c>
      <c r="E2437" s="184">
        <v>0</v>
      </c>
      <c r="F2437" s="185">
        <v>3.5</v>
      </c>
      <c r="G2437" s="186">
        <v>1</v>
      </c>
      <c r="H2437" s="13"/>
      <c r="I2437" s="13"/>
      <c r="J2437" s="13"/>
      <c r="K2437" s="13"/>
      <c r="M2437" s="13"/>
    </row>
    <row r="2438" spans="1:13">
      <c r="A2438" s="13"/>
      <c r="B2438" s="181">
        <v>2007</v>
      </c>
      <c r="C2438" s="182">
        <v>8</v>
      </c>
      <c r="D2438" s="183">
        <v>31</v>
      </c>
      <c r="E2438" s="184">
        <v>0</v>
      </c>
      <c r="F2438" s="185">
        <v>3.9</v>
      </c>
      <c r="G2438" s="186">
        <v>1</v>
      </c>
      <c r="H2438" s="13"/>
      <c r="I2438" s="13"/>
      <c r="J2438" s="13"/>
      <c r="K2438" s="13"/>
      <c r="M2438" s="13"/>
    </row>
    <row r="2439" spans="1:13">
      <c r="A2439" s="13"/>
      <c r="B2439" s="181">
        <v>2007</v>
      </c>
      <c r="C2439" s="182">
        <v>9</v>
      </c>
      <c r="D2439" s="183">
        <v>1</v>
      </c>
      <c r="E2439" s="184">
        <v>0</v>
      </c>
      <c r="F2439" s="185">
        <v>5.0999999999999996</v>
      </c>
      <c r="G2439" s="186">
        <v>1</v>
      </c>
      <c r="H2439" s="13"/>
      <c r="I2439" s="13"/>
      <c r="J2439" s="13"/>
      <c r="K2439" s="13"/>
      <c r="M2439" s="13"/>
    </row>
    <row r="2440" spans="1:13">
      <c r="A2440" s="13"/>
      <c r="B2440" s="181">
        <v>2007</v>
      </c>
      <c r="C2440" s="182">
        <v>9</v>
      </c>
      <c r="D2440" s="183">
        <v>2</v>
      </c>
      <c r="E2440" s="184">
        <v>0</v>
      </c>
      <c r="F2440" s="185">
        <v>4.2</v>
      </c>
      <c r="G2440" s="186">
        <v>1</v>
      </c>
      <c r="H2440" s="13"/>
      <c r="I2440" s="13"/>
      <c r="J2440" s="13"/>
      <c r="K2440" s="13"/>
      <c r="M2440" s="13"/>
    </row>
    <row r="2441" spans="1:13">
      <c r="A2441" s="13"/>
      <c r="B2441" s="181">
        <v>2007</v>
      </c>
      <c r="C2441" s="182">
        <v>9</v>
      </c>
      <c r="D2441" s="183">
        <v>3</v>
      </c>
      <c r="E2441" s="184">
        <v>0</v>
      </c>
      <c r="F2441" s="185">
        <v>3.2</v>
      </c>
      <c r="G2441" s="186">
        <v>1</v>
      </c>
      <c r="H2441" s="13"/>
      <c r="I2441" s="13"/>
      <c r="J2441" s="13"/>
      <c r="K2441" s="13"/>
      <c r="M2441" s="13"/>
    </row>
    <row r="2442" spans="1:13">
      <c r="A2442" s="13"/>
      <c r="B2442" s="181">
        <v>2007</v>
      </c>
      <c r="C2442" s="182">
        <v>9</v>
      </c>
      <c r="D2442" s="183">
        <v>4</v>
      </c>
      <c r="E2442" s="184">
        <v>0</v>
      </c>
      <c r="F2442" s="185">
        <v>3.4</v>
      </c>
      <c r="G2442" s="186">
        <v>1</v>
      </c>
      <c r="H2442" s="13"/>
      <c r="I2442" s="13"/>
      <c r="J2442" s="13"/>
      <c r="K2442" s="13"/>
      <c r="M2442" s="13"/>
    </row>
    <row r="2443" spans="1:13">
      <c r="A2443" s="13"/>
      <c r="B2443" s="181">
        <v>2007</v>
      </c>
      <c r="C2443" s="182">
        <v>9</v>
      </c>
      <c r="D2443" s="183">
        <v>5</v>
      </c>
      <c r="E2443" s="184">
        <v>0</v>
      </c>
      <c r="F2443" s="185">
        <v>4.5</v>
      </c>
      <c r="G2443" s="186">
        <v>1</v>
      </c>
      <c r="H2443" s="13"/>
      <c r="I2443" s="13"/>
      <c r="J2443" s="13"/>
      <c r="K2443" s="13"/>
      <c r="M2443" s="13"/>
    </row>
    <row r="2444" spans="1:13">
      <c r="A2444" s="13"/>
      <c r="B2444" s="181">
        <v>2007</v>
      </c>
      <c r="C2444" s="182">
        <v>9</v>
      </c>
      <c r="D2444" s="183">
        <v>6</v>
      </c>
      <c r="E2444" s="184">
        <v>0</v>
      </c>
      <c r="F2444" s="185">
        <v>4.0999999999999996</v>
      </c>
      <c r="G2444" s="186">
        <v>1</v>
      </c>
      <c r="H2444" s="13"/>
      <c r="I2444" s="13"/>
      <c r="J2444" s="13"/>
      <c r="K2444" s="13"/>
      <c r="M2444" s="13"/>
    </row>
    <row r="2445" spans="1:13">
      <c r="A2445" s="13"/>
      <c r="B2445" s="181">
        <v>2007</v>
      </c>
      <c r="C2445" s="182">
        <v>9</v>
      </c>
      <c r="D2445" s="183">
        <v>7</v>
      </c>
      <c r="E2445" s="184">
        <v>0</v>
      </c>
      <c r="F2445" s="185">
        <v>2.2000000000000002</v>
      </c>
      <c r="G2445" s="186">
        <v>1</v>
      </c>
      <c r="H2445" s="13"/>
      <c r="I2445" s="13"/>
      <c r="J2445" s="13"/>
      <c r="K2445" s="13"/>
      <c r="M2445" s="13"/>
    </row>
    <row r="2446" spans="1:13">
      <c r="A2446" s="13"/>
      <c r="B2446" s="181">
        <v>2007</v>
      </c>
      <c r="C2446" s="182">
        <v>9</v>
      </c>
      <c r="D2446" s="183">
        <v>8</v>
      </c>
      <c r="E2446" s="184">
        <v>7</v>
      </c>
      <c r="F2446" s="185">
        <v>2.4</v>
      </c>
      <c r="G2446" s="186">
        <v>1</v>
      </c>
      <c r="H2446" s="13"/>
      <c r="I2446" s="13"/>
      <c r="J2446" s="13"/>
      <c r="K2446" s="13"/>
      <c r="M2446" s="13"/>
    </row>
    <row r="2447" spans="1:13">
      <c r="A2447" s="13"/>
      <c r="B2447" s="181">
        <v>2007</v>
      </c>
      <c r="C2447" s="182">
        <v>9</v>
      </c>
      <c r="D2447" s="183">
        <v>9</v>
      </c>
      <c r="E2447" s="184">
        <v>26.4</v>
      </c>
      <c r="F2447" s="185">
        <v>1.5</v>
      </c>
      <c r="G2447" s="186">
        <v>1</v>
      </c>
      <c r="H2447" s="13"/>
      <c r="I2447" s="13"/>
      <c r="J2447" s="13"/>
      <c r="K2447" s="13"/>
      <c r="M2447" s="13"/>
    </row>
    <row r="2448" spans="1:13">
      <c r="A2448" s="13"/>
      <c r="B2448" s="181">
        <v>2007</v>
      </c>
      <c r="C2448" s="182">
        <v>9</v>
      </c>
      <c r="D2448" s="183">
        <v>10</v>
      </c>
      <c r="E2448" s="184">
        <v>7.5</v>
      </c>
      <c r="F2448" s="185">
        <v>2.5</v>
      </c>
      <c r="G2448" s="186">
        <v>1</v>
      </c>
      <c r="H2448" s="13"/>
      <c r="I2448" s="13"/>
      <c r="J2448" s="13"/>
      <c r="K2448" s="13"/>
      <c r="M2448" s="13"/>
    </row>
    <row r="2449" spans="1:13">
      <c r="A2449" s="13"/>
      <c r="B2449" s="181">
        <v>2007</v>
      </c>
      <c r="C2449" s="182">
        <v>9</v>
      </c>
      <c r="D2449" s="183">
        <v>11</v>
      </c>
      <c r="E2449" s="184">
        <v>0</v>
      </c>
      <c r="F2449" s="185">
        <v>1.7</v>
      </c>
      <c r="G2449" s="186">
        <v>1</v>
      </c>
      <c r="H2449" s="13"/>
      <c r="I2449" s="13"/>
      <c r="J2449" s="13"/>
      <c r="K2449" s="13"/>
      <c r="M2449" s="13"/>
    </row>
    <row r="2450" spans="1:13">
      <c r="A2450" s="13"/>
      <c r="B2450" s="181">
        <v>2007</v>
      </c>
      <c r="C2450" s="182">
        <v>9</v>
      </c>
      <c r="D2450" s="183">
        <v>12</v>
      </c>
      <c r="E2450" s="184">
        <v>36.9</v>
      </c>
      <c r="F2450" s="185">
        <v>1.1000000000000001</v>
      </c>
      <c r="G2450" s="186">
        <v>1</v>
      </c>
      <c r="H2450" s="13"/>
      <c r="I2450" s="13"/>
      <c r="J2450" s="13"/>
      <c r="K2450" s="13"/>
      <c r="M2450" s="13"/>
    </row>
    <row r="2451" spans="1:13">
      <c r="A2451" s="13"/>
      <c r="B2451" s="181">
        <v>2007</v>
      </c>
      <c r="C2451" s="182">
        <v>9</v>
      </c>
      <c r="D2451" s="183">
        <v>13</v>
      </c>
      <c r="E2451" s="184">
        <v>37.200000000000003</v>
      </c>
      <c r="F2451" s="185">
        <v>0.6</v>
      </c>
      <c r="G2451" s="186">
        <v>1</v>
      </c>
      <c r="H2451" s="13"/>
      <c r="I2451" s="13"/>
      <c r="J2451" s="13"/>
      <c r="K2451" s="13"/>
      <c r="M2451" s="13"/>
    </row>
    <row r="2452" spans="1:13">
      <c r="A2452" s="13"/>
      <c r="B2452" s="181">
        <v>2007</v>
      </c>
      <c r="C2452" s="182">
        <v>9</v>
      </c>
      <c r="D2452" s="183">
        <v>14</v>
      </c>
      <c r="E2452" s="184">
        <v>21</v>
      </c>
      <c r="F2452" s="185">
        <v>0.9</v>
      </c>
      <c r="G2452" s="186">
        <v>1</v>
      </c>
      <c r="H2452" s="13"/>
      <c r="I2452" s="13"/>
      <c r="J2452" s="13"/>
      <c r="K2452" s="13"/>
      <c r="M2452" s="13"/>
    </row>
    <row r="2453" spans="1:13">
      <c r="A2453" s="13"/>
      <c r="B2453" s="181">
        <v>2007</v>
      </c>
      <c r="C2453" s="182">
        <v>9</v>
      </c>
      <c r="D2453" s="183">
        <v>15</v>
      </c>
      <c r="E2453" s="184">
        <v>0</v>
      </c>
      <c r="F2453" s="185">
        <v>1.1000000000000001</v>
      </c>
      <c r="G2453" s="186">
        <v>1</v>
      </c>
      <c r="H2453" s="13"/>
      <c r="I2453" s="13"/>
      <c r="J2453" s="13"/>
      <c r="K2453" s="13"/>
      <c r="M2453" s="13"/>
    </row>
    <row r="2454" spans="1:13">
      <c r="A2454" s="13"/>
      <c r="B2454" s="181">
        <v>2007</v>
      </c>
      <c r="C2454" s="182">
        <v>9</v>
      </c>
      <c r="D2454" s="183">
        <v>16</v>
      </c>
      <c r="E2454" s="184">
        <v>0</v>
      </c>
      <c r="F2454" s="185">
        <v>1.3</v>
      </c>
      <c r="G2454" s="186">
        <v>1</v>
      </c>
      <c r="H2454" s="13"/>
      <c r="I2454" s="13"/>
      <c r="J2454" s="13"/>
      <c r="K2454" s="13"/>
      <c r="M2454" s="13"/>
    </row>
    <row r="2455" spans="1:13">
      <c r="A2455" s="13"/>
      <c r="B2455" s="181">
        <v>2007</v>
      </c>
      <c r="C2455" s="182">
        <v>9</v>
      </c>
      <c r="D2455" s="183">
        <v>17</v>
      </c>
      <c r="E2455" s="184">
        <v>2.4</v>
      </c>
      <c r="F2455" s="185">
        <v>1.1000000000000001</v>
      </c>
      <c r="G2455" s="186">
        <v>1</v>
      </c>
      <c r="H2455" s="13"/>
      <c r="I2455" s="13"/>
      <c r="J2455" s="13"/>
      <c r="K2455" s="13"/>
      <c r="M2455" s="13"/>
    </row>
    <row r="2456" spans="1:13">
      <c r="A2456" s="13"/>
      <c r="B2456" s="181">
        <v>2007</v>
      </c>
      <c r="C2456" s="182">
        <v>9</v>
      </c>
      <c r="D2456" s="183">
        <v>18</v>
      </c>
      <c r="E2456" s="184">
        <v>9.1999999999999993</v>
      </c>
      <c r="F2456" s="185">
        <v>0.9</v>
      </c>
      <c r="G2456" s="186">
        <v>1</v>
      </c>
      <c r="H2456" s="13"/>
      <c r="I2456" s="13"/>
      <c r="J2456" s="13"/>
      <c r="K2456" s="13"/>
      <c r="M2456" s="13"/>
    </row>
    <row r="2457" spans="1:13">
      <c r="A2457" s="13"/>
      <c r="B2457" s="181">
        <v>2007</v>
      </c>
      <c r="C2457" s="182">
        <v>9</v>
      </c>
      <c r="D2457" s="183">
        <v>19</v>
      </c>
      <c r="E2457" s="184">
        <v>0</v>
      </c>
      <c r="F2457" s="185">
        <v>1.5</v>
      </c>
      <c r="G2457" s="186">
        <v>1</v>
      </c>
      <c r="H2457" s="13"/>
      <c r="I2457" s="13"/>
      <c r="J2457" s="13"/>
      <c r="K2457" s="13"/>
      <c r="M2457" s="13"/>
    </row>
    <row r="2458" spans="1:13">
      <c r="A2458" s="13"/>
      <c r="B2458" s="181">
        <v>2007</v>
      </c>
      <c r="C2458" s="182">
        <v>9</v>
      </c>
      <c r="D2458" s="183">
        <v>20</v>
      </c>
      <c r="E2458" s="184">
        <v>4.5</v>
      </c>
      <c r="F2458" s="185">
        <v>1.7</v>
      </c>
      <c r="G2458" s="186">
        <v>1</v>
      </c>
      <c r="H2458" s="13"/>
      <c r="I2458" s="13"/>
      <c r="J2458" s="13"/>
      <c r="K2458" s="13"/>
      <c r="M2458" s="13"/>
    </row>
    <row r="2459" spans="1:13">
      <c r="A2459" s="13"/>
      <c r="B2459" s="181">
        <v>2007</v>
      </c>
      <c r="C2459" s="182">
        <v>9</v>
      </c>
      <c r="D2459" s="183">
        <v>21</v>
      </c>
      <c r="E2459" s="184">
        <v>0</v>
      </c>
      <c r="F2459" s="185">
        <v>2.8</v>
      </c>
      <c r="G2459" s="186">
        <v>1</v>
      </c>
      <c r="H2459" s="13"/>
      <c r="I2459" s="13"/>
      <c r="J2459" s="13"/>
      <c r="K2459" s="13"/>
      <c r="M2459" s="13"/>
    </row>
    <row r="2460" spans="1:13">
      <c r="A2460" s="13"/>
      <c r="B2460" s="181">
        <v>2007</v>
      </c>
      <c r="C2460" s="182">
        <v>9</v>
      </c>
      <c r="D2460" s="183">
        <v>22</v>
      </c>
      <c r="E2460" s="184">
        <v>4</v>
      </c>
      <c r="F2460" s="185">
        <v>2.8</v>
      </c>
      <c r="G2460" s="186">
        <v>1</v>
      </c>
      <c r="H2460" s="13"/>
      <c r="I2460" s="13"/>
      <c r="J2460" s="13"/>
      <c r="K2460" s="13"/>
      <c r="M2460" s="13"/>
    </row>
    <row r="2461" spans="1:13">
      <c r="A2461" s="13"/>
      <c r="B2461" s="181">
        <v>2007</v>
      </c>
      <c r="C2461" s="182">
        <v>9</v>
      </c>
      <c r="D2461" s="183">
        <v>23</v>
      </c>
      <c r="E2461" s="184">
        <v>3</v>
      </c>
      <c r="F2461" s="185">
        <v>1.6</v>
      </c>
      <c r="G2461" s="186">
        <v>1</v>
      </c>
      <c r="H2461" s="13"/>
      <c r="I2461" s="13"/>
      <c r="J2461" s="13"/>
      <c r="K2461" s="13"/>
      <c r="M2461" s="13"/>
    </row>
    <row r="2462" spans="1:13">
      <c r="A2462" s="13"/>
      <c r="B2462" s="181">
        <v>2007</v>
      </c>
      <c r="C2462" s="182">
        <v>9</v>
      </c>
      <c r="D2462" s="183">
        <v>24</v>
      </c>
      <c r="E2462" s="184">
        <v>0</v>
      </c>
      <c r="F2462" s="185">
        <v>2.2000000000000002</v>
      </c>
      <c r="G2462" s="186">
        <v>1</v>
      </c>
      <c r="H2462" s="13"/>
      <c r="I2462" s="13"/>
      <c r="J2462" s="13"/>
      <c r="K2462" s="13"/>
      <c r="M2462" s="13"/>
    </row>
    <row r="2463" spans="1:13">
      <c r="A2463" s="13"/>
      <c r="B2463" s="181">
        <v>2007</v>
      </c>
      <c r="C2463" s="182">
        <v>9</v>
      </c>
      <c r="D2463" s="183">
        <v>25</v>
      </c>
      <c r="E2463" s="184">
        <v>0</v>
      </c>
      <c r="F2463" s="185">
        <v>3.3</v>
      </c>
      <c r="G2463" s="186">
        <v>1</v>
      </c>
      <c r="H2463" s="13"/>
      <c r="I2463" s="13"/>
      <c r="J2463" s="13"/>
      <c r="K2463" s="13"/>
      <c r="M2463" s="13"/>
    </row>
    <row r="2464" spans="1:13">
      <c r="A2464" s="13"/>
      <c r="B2464" s="181">
        <v>2007</v>
      </c>
      <c r="C2464" s="182">
        <v>9</v>
      </c>
      <c r="D2464" s="183">
        <v>26</v>
      </c>
      <c r="E2464" s="184">
        <v>0</v>
      </c>
      <c r="F2464" s="185">
        <v>3.4</v>
      </c>
      <c r="G2464" s="186">
        <v>1</v>
      </c>
      <c r="H2464" s="13"/>
      <c r="I2464" s="13"/>
      <c r="J2464" s="13"/>
      <c r="K2464" s="13"/>
      <c r="M2464" s="13"/>
    </row>
    <row r="2465" spans="1:13">
      <c r="A2465" s="13"/>
      <c r="B2465" s="181">
        <v>2007</v>
      </c>
      <c r="C2465" s="182">
        <v>9</v>
      </c>
      <c r="D2465" s="183">
        <v>27</v>
      </c>
      <c r="E2465" s="184">
        <v>0</v>
      </c>
      <c r="F2465" s="185">
        <v>3.3</v>
      </c>
      <c r="G2465" s="186">
        <v>1</v>
      </c>
      <c r="H2465" s="13"/>
      <c r="I2465" s="13"/>
      <c r="J2465" s="13"/>
      <c r="K2465" s="13"/>
      <c r="M2465" s="13"/>
    </row>
    <row r="2466" spans="1:13">
      <c r="A2466" s="13"/>
      <c r="B2466" s="181">
        <v>2007</v>
      </c>
      <c r="C2466" s="182">
        <v>9</v>
      </c>
      <c r="D2466" s="183">
        <v>28</v>
      </c>
      <c r="E2466" s="184">
        <v>0</v>
      </c>
      <c r="F2466" s="185">
        <v>4.3</v>
      </c>
      <c r="G2466" s="186">
        <v>1</v>
      </c>
      <c r="H2466" s="13"/>
      <c r="I2466" s="13"/>
      <c r="J2466" s="13"/>
      <c r="K2466" s="13"/>
      <c r="M2466" s="13"/>
    </row>
    <row r="2467" spans="1:13">
      <c r="A2467" s="13"/>
      <c r="B2467" s="181">
        <v>2007</v>
      </c>
      <c r="C2467" s="182">
        <v>9</v>
      </c>
      <c r="D2467" s="183">
        <v>29</v>
      </c>
      <c r="E2467" s="184">
        <v>0</v>
      </c>
      <c r="F2467" s="185">
        <v>4.7</v>
      </c>
      <c r="G2467" s="186">
        <v>1</v>
      </c>
      <c r="H2467" s="13"/>
      <c r="I2467" s="13"/>
      <c r="J2467" s="13"/>
      <c r="K2467" s="13"/>
      <c r="M2467" s="13"/>
    </row>
    <row r="2468" spans="1:13">
      <c r="A2468" s="13"/>
      <c r="B2468" s="181">
        <v>2007</v>
      </c>
      <c r="C2468" s="182">
        <v>9</v>
      </c>
      <c r="D2468" s="183">
        <v>30</v>
      </c>
      <c r="E2468" s="184">
        <v>0</v>
      </c>
      <c r="F2468" s="185">
        <v>7.1</v>
      </c>
      <c r="G2468" s="186">
        <v>1</v>
      </c>
      <c r="H2468" s="13"/>
      <c r="I2468" s="13"/>
      <c r="J2468" s="13"/>
      <c r="K2468" s="13"/>
      <c r="M2468" s="13"/>
    </row>
    <row r="2469" spans="1:13">
      <c r="A2469" s="13"/>
      <c r="B2469" s="181">
        <v>2007</v>
      </c>
      <c r="C2469" s="182">
        <v>10</v>
      </c>
      <c r="D2469" s="183">
        <v>1</v>
      </c>
      <c r="E2469" s="184">
        <v>65</v>
      </c>
      <c r="F2469" s="185">
        <v>2.1</v>
      </c>
      <c r="G2469" s="186">
        <v>1</v>
      </c>
      <c r="H2469" s="13"/>
      <c r="I2469" s="13"/>
      <c r="J2469" s="13"/>
      <c r="K2469" s="13"/>
      <c r="M2469" s="13"/>
    </row>
    <row r="2470" spans="1:13">
      <c r="A2470" s="13"/>
      <c r="B2470" s="181">
        <v>2007</v>
      </c>
      <c r="C2470" s="182">
        <v>10</v>
      </c>
      <c r="D2470" s="183">
        <v>2</v>
      </c>
      <c r="E2470" s="184">
        <v>0</v>
      </c>
      <c r="F2470" s="185">
        <v>1.8</v>
      </c>
      <c r="G2470" s="186">
        <v>1</v>
      </c>
      <c r="H2470" s="13"/>
      <c r="I2470" s="13"/>
      <c r="J2470" s="13"/>
      <c r="K2470" s="13"/>
      <c r="M2470" s="13"/>
    </row>
    <row r="2471" spans="1:13">
      <c r="A2471" s="13"/>
      <c r="B2471" s="181">
        <v>2007</v>
      </c>
      <c r="C2471" s="182">
        <v>10</v>
      </c>
      <c r="D2471" s="183">
        <v>3</v>
      </c>
      <c r="E2471" s="184">
        <v>0</v>
      </c>
      <c r="F2471" s="185">
        <v>3.7</v>
      </c>
      <c r="G2471" s="186">
        <v>1</v>
      </c>
      <c r="H2471" s="13"/>
      <c r="I2471" s="13"/>
      <c r="J2471" s="13"/>
      <c r="K2471" s="13"/>
      <c r="M2471" s="13"/>
    </row>
    <row r="2472" spans="1:13">
      <c r="A2472" s="13"/>
      <c r="B2472" s="181">
        <v>2007</v>
      </c>
      <c r="C2472" s="182">
        <v>10</v>
      </c>
      <c r="D2472" s="183">
        <v>4</v>
      </c>
      <c r="E2472" s="184">
        <v>0</v>
      </c>
      <c r="F2472" s="185">
        <v>3.4</v>
      </c>
      <c r="G2472" s="186">
        <v>1</v>
      </c>
      <c r="H2472" s="13"/>
      <c r="I2472" s="13"/>
      <c r="J2472" s="13"/>
      <c r="K2472" s="13"/>
      <c r="M2472" s="13"/>
    </row>
    <row r="2473" spans="1:13">
      <c r="A2473" s="13"/>
      <c r="B2473" s="181">
        <v>2007</v>
      </c>
      <c r="C2473" s="182">
        <v>10</v>
      </c>
      <c r="D2473" s="183">
        <v>5</v>
      </c>
      <c r="E2473" s="184">
        <v>0.2</v>
      </c>
      <c r="F2473" s="185">
        <v>2.2000000000000002</v>
      </c>
      <c r="G2473" s="186">
        <v>1</v>
      </c>
      <c r="H2473" s="13"/>
      <c r="I2473" s="13"/>
      <c r="J2473" s="13"/>
      <c r="K2473" s="13"/>
      <c r="M2473" s="13"/>
    </row>
    <row r="2474" spans="1:13">
      <c r="A2474" s="13"/>
      <c r="B2474" s="181">
        <v>2007</v>
      </c>
      <c r="C2474" s="182">
        <v>10</v>
      </c>
      <c r="D2474" s="183">
        <v>6</v>
      </c>
      <c r="E2474" s="184">
        <v>0</v>
      </c>
      <c r="F2474" s="185">
        <v>3.4</v>
      </c>
      <c r="G2474" s="186">
        <v>1</v>
      </c>
      <c r="H2474" s="13"/>
      <c r="I2474" s="13"/>
      <c r="J2474" s="13"/>
      <c r="K2474" s="13"/>
      <c r="M2474" s="13"/>
    </row>
    <row r="2475" spans="1:13">
      <c r="A2475" s="13"/>
      <c r="B2475" s="181">
        <v>2007</v>
      </c>
      <c r="C2475" s="182">
        <v>10</v>
      </c>
      <c r="D2475" s="183">
        <v>7</v>
      </c>
      <c r="E2475" s="184">
        <v>0</v>
      </c>
      <c r="F2475" s="185">
        <v>2.9</v>
      </c>
      <c r="G2475" s="186">
        <v>1</v>
      </c>
      <c r="H2475" s="13"/>
      <c r="I2475" s="13"/>
      <c r="J2475" s="13"/>
      <c r="K2475" s="13"/>
      <c r="M2475" s="13"/>
    </row>
    <row r="2476" spans="1:13">
      <c r="A2476" s="13"/>
      <c r="B2476" s="181">
        <v>2007</v>
      </c>
      <c r="C2476" s="182">
        <v>10</v>
      </c>
      <c r="D2476" s="183">
        <v>8</v>
      </c>
      <c r="E2476" s="184">
        <v>0.3</v>
      </c>
      <c r="F2476" s="185">
        <v>4.2</v>
      </c>
      <c r="G2476" s="186">
        <v>1</v>
      </c>
      <c r="H2476" s="13"/>
      <c r="I2476" s="13"/>
      <c r="J2476" s="13"/>
      <c r="K2476" s="13"/>
      <c r="M2476" s="13"/>
    </row>
    <row r="2477" spans="1:13">
      <c r="A2477" s="13"/>
      <c r="B2477" s="181">
        <v>2007</v>
      </c>
      <c r="C2477" s="182">
        <v>10</v>
      </c>
      <c r="D2477" s="183">
        <v>9</v>
      </c>
      <c r="E2477" s="184">
        <v>18.8</v>
      </c>
      <c r="F2477" s="185">
        <v>1.4</v>
      </c>
      <c r="G2477" s="186">
        <v>1</v>
      </c>
      <c r="H2477" s="13"/>
      <c r="I2477" s="13"/>
      <c r="J2477" s="13"/>
      <c r="K2477" s="13"/>
      <c r="M2477" s="13"/>
    </row>
    <row r="2478" spans="1:13">
      <c r="A2478" s="13"/>
      <c r="B2478" s="181">
        <v>2007</v>
      </c>
      <c r="C2478" s="182">
        <v>10</v>
      </c>
      <c r="D2478" s="183">
        <v>10</v>
      </c>
      <c r="E2478" s="184">
        <v>3</v>
      </c>
      <c r="F2478" s="185">
        <v>1.1000000000000001</v>
      </c>
      <c r="G2478" s="186">
        <v>1</v>
      </c>
      <c r="H2478" s="13"/>
      <c r="I2478" s="13"/>
      <c r="J2478" s="13"/>
      <c r="K2478" s="13"/>
      <c r="M2478" s="13"/>
    </row>
    <row r="2479" spans="1:13">
      <c r="A2479" s="13"/>
      <c r="B2479" s="181">
        <v>2007</v>
      </c>
      <c r="C2479" s="182">
        <v>10</v>
      </c>
      <c r="D2479" s="183">
        <v>11</v>
      </c>
      <c r="E2479" s="184">
        <v>0.1</v>
      </c>
      <c r="F2479" s="185">
        <v>1.6</v>
      </c>
      <c r="G2479" s="186">
        <v>1</v>
      </c>
      <c r="H2479" s="13"/>
      <c r="I2479" s="13"/>
      <c r="J2479" s="13"/>
      <c r="K2479" s="13"/>
      <c r="M2479" s="13"/>
    </row>
    <row r="2480" spans="1:13">
      <c r="A2480" s="13"/>
      <c r="B2480" s="181">
        <v>2007</v>
      </c>
      <c r="C2480" s="182">
        <v>10</v>
      </c>
      <c r="D2480" s="183">
        <v>12</v>
      </c>
      <c r="E2480" s="184">
        <v>0</v>
      </c>
      <c r="F2480" s="185">
        <v>1.6</v>
      </c>
      <c r="G2480" s="186">
        <v>1</v>
      </c>
      <c r="H2480" s="13"/>
      <c r="I2480" s="13"/>
      <c r="J2480" s="13"/>
      <c r="K2480" s="13"/>
      <c r="M2480" s="13"/>
    </row>
    <row r="2481" spans="1:13">
      <c r="A2481" s="13"/>
      <c r="B2481" s="181">
        <v>2007</v>
      </c>
      <c r="C2481" s="182">
        <v>10</v>
      </c>
      <c r="D2481" s="183">
        <v>13</v>
      </c>
      <c r="E2481" s="184">
        <v>0</v>
      </c>
      <c r="F2481" s="185">
        <v>2.8</v>
      </c>
      <c r="G2481" s="186">
        <v>1</v>
      </c>
      <c r="H2481" s="13"/>
      <c r="I2481" s="13"/>
      <c r="J2481" s="13"/>
      <c r="K2481" s="13"/>
      <c r="M2481" s="13"/>
    </row>
    <row r="2482" spans="1:13">
      <c r="A2482" s="13"/>
      <c r="B2482" s="181">
        <v>2007</v>
      </c>
      <c r="C2482" s="182">
        <v>10</v>
      </c>
      <c r="D2482" s="183">
        <v>14</v>
      </c>
      <c r="E2482" s="184">
        <v>0</v>
      </c>
      <c r="F2482" s="185">
        <v>3.2</v>
      </c>
      <c r="G2482" s="186">
        <v>1</v>
      </c>
      <c r="H2482" s="13"/>
      <c r="I2482" s="13"/>
      <c r="J2482" s="13"/>
      <c r="K2482" s="13"/>
      <c r="M2482" s="13"/>
    </row>
    <row r="2483" spans="1:13">
      <c r="A2483" s="13"/>
      <c r="B2483" s="181">
        <v>2007</v>
      </c>
      <c r="C2483" s="182">
        <v>10</v>
      </c>
      <c r="D2483" s="183">
        <v>15</v>
      </c>
      <c r="E2483" s="184">
        <v>0</v>
      </c>
      <c r="F2483" s="185">
        <v>4.0999999999999996</v>
      </c>
      <c r="G2483" s="186">
        <v>1</v>
      </c>
      <c r="H2483" s="13"/>
      <c r="I2483" s="13"/>
      <c r="J2483" s="13"/>
      <c r="K2483" s="13"/>
      <c r="M2483" s="13"/>
    </row>
    <row r="2484" spans="1:13">
      <c r="A2484" s="13"/>
      <c r="B2484" s="181">
        <v>2007</v>
      </c>
      <c r="C2484" s="182">
        <v>10</v>
      </c>
      <c r="D2484" s="183">
        <v>16</v>
      </c>
      <c r="E2484" s="184">
        <v>0</v>
      </c>
      <c r="F2484" s="185">
        <v>5.4</v>
      </c>
      <c r="G2484" s="186">
        <v>1</v>
      </c>
      <c r="H2484" s="13"/>
      <c r="I2484" s="13"/>
      <c r="J2484" s="13"/>
      <c r="K2484" s="13"/>
      <c r="M2484" s="13"/>
    </row>
    <row r="2485" spans="1:13">
      <c r="A2485" s="13"/>
      <c r="B2485" s="181">
        <v>2007</v>
      </c>
      <c r="C2485" s="182">
        <v>10</v>
      </c>
      <c r="D2485" s="183">
        <v>17</v>
      </c>
      <c r="E2485" s="184">
        <v>0</v>
      </c>
      <c r="F2485" s="185">
        <v>3.4</v>
      </c>
      <c r="G2485" s="186">
        <v>1</v>
      </c>
      <c r="H2485" s="13"/>
      <c r="I2485" s="13"/>
      <c r="J2485" s="13"/>
      <c r="K2485" s="13"/>
      <c r="M2485" s="13"/>
    </row>
    <row r="2486" spans="1:13">
      <c r="A2486" s="13"/>
      <c r="B2486" s="181">
        <v>2007</v>
      </c>
      <c r="C2486" s="182">
        <v>10</v>
      </c>
      <c r="D2486" s="183">
        <v>18</v>
      </c>
      <c r="E2486" s="184">
        <v>0</v>
      </c>
      <c r="F2486" s="185">
        <v>3.9</v>
      </c>
      <c r="G2486" s="186">
        <v>1</v>
      </c>
      <c r="H2486" s="13"/>
      <c r="I2486" s="13"/>
      <c r="J2486" s="13"/>
      <c r="K2486" s="13"/>
      <c r="M2486" s="13"/>
    </row>
    <row r="2487" spans="1:13">
      <c r="A2487" s="13"/>
      <c r="B2487" s="181">
        <v>2007</v>
      </c>
      <c r="C2487" s="182">
        <v>10</v>
      </c>
      <c r="D2487" s="183">
        <v>19</v>
      </c>
      <c r="E2487" s="184">
        <v>7</v>
      </c>
      <c r="F2487" s="185">
        <v>2.2999999999999998</v>
      </c>
      <c r="G2487" s="186">
        <v>1</v>
      </c>
      <c r="H2487" s="13"/>
      <c r="I2487" s="13"/>
      <c r="J2487" s="13"/>
      <c r="K2487" s="13"/>
      <c r="M2487" s="13"/>
    </row>
    <row r="2488" spans="1:13">
      <c r="A2488" s="13"/>
      <c r="B2488" s="181">
        <v>2007</v>
      </c>
      <c r="C2488" s="182">
        <v>10</v>
      </c>
      <c r="D2488" s="183">
        <v>20</v>
      </c>
      <c r="E2488" s="184">
        <v>0</v>
      </c>
      <c r="F2488" s="185">
        <v>4.4000000000000004</v>
      </c>
      <c r="G2488" s="186">
        <v>1</v>
      </c>
      <c r="H2488" s="13"/>
      <c r="I2488" s="13"/>
      <c r="J2488" s="13"/>
      <c r="K2488" s="13"/>
      <c r="M2488" s="13"/>
    </row>
    <row r="2489" spans="1:13">
      <c r="A2489" s="13"/>
      <c r="B2489" s="181">
        <v>2007</v>
      </c>
      <c r="C2489" s="182">
        <v>10</v>
      </c>
      <c r="D2489" s="183">
        <v>21</v>
      </c>
      <c r="E2489" s="184">
        <v>0</v>
      </c>
      <c r="F2489" s="185">
        <v>3.9</v>
      </c>
      <c r="G2489" s="186">
        <v>1</v>
      </c>
      <c r="H2489" s="13"/>
      <c r="I2489" s="13"/>
      <c r="J2489" s="13"/>
      <c r="K2489" s="13"/>
      <c r="M2489" s="13"/>
    </row>
    <row r="2490" spans="1:13">
      <c r="A2490" s="13"/>
      <c r="B2490" s="181">
        <v>2007</v>
      </c>
      <c r="C2490" s="182">
        <v>10</v>
      </c>
      <c r="D2490" s="183">
        <v>22</v>
      </c>
      <c r="E2490" s="184">
        <v>0</v>
      </c>
      <c r="F2490" s="185">
        <v>4.5</v>
      </c>
      <c r="G2490" s="186">
        <v>1</v>
      </c>
      <c r="H2490" s="13"/>
      <c r="I2490" s="13"/>
      <c r="J2490" s="13"/>
      <c r="K2490" s="13"/>
      <c r="M2490" s="13"/>
    </row>
    <row r="2491" spans="1:13">
      <c r="A2491" s="13"/>
      <c r="B2491" s="181">
        <v>2007</v>
      </c>
      <c r="C2491" s="182">
        <v>10</v>
      </c>
      <c r="D2491" s="183">
        <v>23</v>
      </c>
      <c r="E2491" s="184">
        <v>0</v>
      </c>
      <c r="F2491" s="185">
        <v>6</v>
      </c>
      <c r="G2491" s="186">
        <v>1</v>
      </c>
      <c r="H2491" s="13"/>
      <c r="I2491" s="13"/>
      <c r="J2491" s="13"/>
      <c r="K2491" s="13"/>
      <c r="M2491" s="13"/>
    </row>
    <row r="2492" spans="1:13">
      <c r="A2492" s="13"/>
      <c r="B2492" s="181">
        <v>2007</v>
      </c>
      <c r="C2492" s="182">
        <v>10</v>
      </c>
      <c r="D2492" s="183">
        <v>24</v>
      </c>
      <c r="E2492" s="184">
        <v>4</v>
      </c>
      <c r="F2492" s="185">
        <v>7.9</v>
      </c>
      <c r="G2492" s="186">
        <v>1</v>
      </c>
      <c r="H2492" s="13"/>
      <c r="I2492" s="13"/>
      <c r="J2492" s="13"/>
      <c r="K2492" s="13"/>
      <c r="M2492" s="13"/>
    </row>
    <row r="2493" spans="1:13">
      <c r="A2493" s="13"/>
      <c r="B2493" s="181">
        <v>2007</v>
      </c>
      <c r="C2493" s="182">
        <v>10</v>
      </c>
      <c r="D2493" s="183">
        <v>25</v>
      </c>
      <c r="E2493" s="184">
        <v>0</v>
      </c>
      <c r="F2493" s="185">
        <v>5.0999999999999996</v>
      </c>
      <c r="G2493" s="186">
        <v>1</v>
      </c>
      <c r="H2493" s="13"/>
      <c r="I2493" s="13"/>
      <c r="J2493" s="13"/>
      <c r="K2493" s="13"/>
      <c r="M2493" s="13"/>
    </row>
    <row r="2494" spans="1:13">
      <c r="A2494" s="13"/>
      <c r="B2494" s="181">
        <v>2007</v>
      </c>
      <c r="C2494" s="182">
        <v>10</v>
      </c>
      <c r="D2494" s="183">
        <v>26</v>
      </c>
      <c r="E2494" s="184">
        <v>0</v>
      </c>
      <c r="F2494" s="185">
        <v>6.5</v>
      </c>
      <c r="G2494" s="186">
        <v>1</v>
      </c>
      <c r="H2494" s="13"/>
      <c r="I2494" s="13"/>
      <c r="J2494" s="13"/>
      <c r="K2494" s="13"/>
      <c r="M2494" s="13"/>
    </row>
    <row r="2495" spans="1:13">
      <c r="A2495" s="13"/>
      <c r="B2495" s="181">
        <v>2007</v>
      </c>
      <c r="C2495" s="182">
        <v>10</v>
      </c>
      <c r="D2495" s="183">
        <v>27</v>
      </c>
      <c r="E2495" s="184">
        <v>0</v>
      </c>
      <c r="F2495" s="185">
        <v>5.2</v>
      </c>
      <c r="G2495" s="186">
        <v>1</v>
      </c>
      <c r="H2495" s="13"/>
      <c r="I2495" s="13"/>
      <c r="J2495" s="13"/>
      <c r="K2495" s="13"/>
      <c r="M2495" s="13"/>
    </row>
    <row r="2496" spans="1:13">
      <c r="A2496" s="13"/>
      <c r="B2496" s="181">
        <v>2007</v>
      </c>
      <c r="C2496" s="182">
        <v>10</v>
      </c>
      <c r="D2496" s="183">
        <v>28</v>
      </c>
      <c r="E2496" s="184">
        <v>0</v>
      </c>
      <c r="F2496" s="185">
        <v>5.7</v>
      </c>
      <c r="G2496" s="186">
        <v>1</v>
      </c>
      <c r="H2496" s="13"/>
      <c r="I2496" s="13"/>
      <c r="J2496" s="13"/>
      <c r="K2496" s="13"/>
      <c r="M2496" s="13"/>
    </row>
    <row r="2497" spans="1:13">
      <c r="A2497" s="13"/>
      <c r="B2497" s="181">
        <v>2007</v>
      </c>
      <c r="C2497" s="182">
        <v>10</v>
      </c>
      <c r="D2497" s="183">
        <v>29</v>
      </c>
      <c r="E2497" s="184">
        <v>0.7</v>
      </c>
      <c r="F2497" s="185">
        <v>5.6</v>
      </c>
      <c r="G2497" s="186">
        <v>1</v>
      </c>
      <c r="H2497" s="13"/>
      <c r="I2497" s="13"/>
      <c r="J2497" s="13"/>
      <c r="K2497" s="13"/>
      <c r="M2497" s="13"/>
    </row>
    <row r="2498" spans="1:13">
      <c r="A2498" s="13"/>
      <c r="B2498" s="181">
        <v>2007</v>
      </c>
      <c r="C2498" s="182">
        <v>10</v>
      </c>
      <c r="D2498" s="183">
        <v>30</v>
      </c>
      <c r="E2498" s="184">
        <v>8.6999999999999993</v>
      </c>
      <c r="F2498" s="185">
        <v>3.9</v>
      </c>
      <c r="G2498" s="186">
        <v>1</v>
      </c>
      <c r="H2498" s="13"/>
      <c r="I2498" s="13"/>
      <c r="J2498" s="13"/>
      <c r="K2498" s="13"/>
      <c r="M2498" s="13"/>
    </row>
    <row r="2499" spans="1:13">
      <c r="A2499" s="13"/>
      <c r="B2499" s="181">
        <v>2007</v>
      </c>
      <c r="C2499" s="182">
        <v>10</v>
      </c>
      <c r="D2499" s="183">
        <v>31</v>
      </c>
      <c r="E2499" s="184">
        <v>0</v>
      </c>
      <c r="F2499" s="185">
        <v>3.9</v>
      </c>
      <c r="G2499" s="186">
        <v>1</v>
      </c>
      <c r="H2499" s="13"/>
      <c r="I2499" s="13"/>
      <c r="J2499" s="13"/>
      <c r="K2499" s="13"/>
      <c r="M2499" s="13"/>
    </row>
    <row r="2500" spans="1:13">
      <c r="A2500" s="13"/>
      <c r="B2500" s="181">
        <v>2007</v>
      </c>
      <c r="C2500" s="182">
        <v>11</v>
      </c>
      <c r="D2500" s="183">
        <v>1</v>
      </c>
      <c r="E2500" s="184">
        <v>0</v>
      </c>
      <c r="F2500" s="185">
        <v>5.2</v>
      </c>
      <c r="G2500" s="186">
        <v>1</v>
      </c>
      <c r="H2500" s="13"/>
      <c r="I2500" s="13"/>
      <c r="J2500" s="13"/>
      <c r="K2500" s="13"/>
      <c r="M2500" s="13"/>
    </row>
    <row r="2501" spans="1:13">
      <c r="A2501" s="13"/>
      <c r="B2501" s="181">
        <v>2007</v>
      </c>
      <c r="C2501" s="182">
        <v>11</v>
      </c>
      <c r="D2501" s="183">
        <v>2</v>
      </c>
      <c r="E2501" s="184">
        <v>4.5</v>
      </c>
      <c r="F2501" s="185">
        <v>6.3</v>
      </c>
      <c r="G2501" s="186">
        <v>1</v>
      </c>
      <c r="H2501" s="13"/>
      <c r="I2501" s="13"/>
      <c r="J2501" s="13"/>
      <c r="K2501" s="13"/>
      <c r="M2501" s="13"/>
    </row>
    <row r="2502" spans="1:13">
      <c r="A2502" s="13"/>
      <c r="B2502" s="181">
        <v>2007</v>
      </c>
      <c r="C2502" s="182">
        <v>11</v>
      </c>
      <c r="D2502" s="183">
        <v>3</v>
      </c>
      <c r="E2502" s="184">
        <v>0.2</v>
      </c>
      <c r="F2502" s="185">
        <v>4</v>
      </c>
      <c r="G2502" s="186">
        <v>1</v>
      </c>
      <c r="H2502" s="13"/>
      <c r="I2502" s="13"/>
      <c r="J2502" s="13"/>
      <c r="K2502" s="13"/>
      <c r="M2502" s="13"/>
    </row>
    <row r="2503" spans="1:13">
      <c r="A2503" s="13"/>
      <c r="B2503" s="181">
        <v>2007</v>
      </c>
      <c r="C2503" s="182">
        <v>11</v>
      </c>
      <c r="D2503" s="183">
        <v>4</v>
      </c>
      <c r="E2503" s="184">
        <v>0</v>
      </c>
      <c r="F2503" s="185">
        <v>4.8</v>
      </c>
      <c r="G2503" s="186">
        <v>1</v>
      </c>
      <c r="H2503" s="13"/>
      <c r="I2503" s="13"/>
      <c r="J2503" s="13"/>
      <c r="K2503" s="13"/>
      <c r="M2503" s="13"/>
    </row>
    <row r="2504" spans="1:13">
      <c r="A2504" s="13"/>
      <c r="B2504" s="181">
        <v>2007</v>
      </c>
      <c r="C2504" s="182">
        <v>11</v>
      </c>
      <c r="D2504" s="183">
        <v>5</v>
      </c>
      <c r="E2504" s="184">
        <v>0</v>
      </c>
      <c r="F2504" s="185">
        <v>6.1</v>
      </c>
      <c r="G2504" s="186">
        <v>1</v>
      </c>
      <c r="H2504" s="13"/>
      <c r="I2504" s="13"/>
      <c r="J2504" s="13"/>
      <c r="K2504" s="13"/>
      <c r="M2504" s="13"/>
    </row>
    <row r="2505" spans="1:13">
      <c r="A2505" s="13"/>
      <c r="B2505" s="181">
        <v>2007</v>
      </c>
      <c r="C2505" s="182">
        <v>11</v>
      </c>
      <c r="D2505" s="183">
        <v>6</v>
      </c>
      <c r="E2505" s="184">
        <v>0</v>
      </c>
      <c r="F2505" s="185">
        <v>6.2</v>
      </c>
      <c r="G2505" s="186">
        <v>1</v>
      </c>
      <c r="H2505" s="13"/>
      <c r="I2505" s="13"/>
      <c r="J2505" s="13"/>
      <c r="K2505" s="13"/>
      <c r="M2505" s="13"/>
    </row>
    <row r="2506" spans="1:13">
      <c r="A2506" s="13"/>
      <c r="B2506" s="181">
        <v>2007</v>
      </c>
      <c r="C2506" s="182">
        <v>11</v>
      </c>
      <c r="D2506" s="183">
        <v>7</v>
      </c>
      <c r="E2506" s="184">
        <v>0</v>
      </c>
      <c r="F2506" s="185">
        <v>5.5</v>
      </c>
      <c r="G2506" s="186">
        <v>1</v>
      </c>
      <c r="H2506" s="13"/>
      <c r="I2506" s="13"/>
      <c r="J2506" s="13"/>
      <c r="K2506" s="13"/>
      <c r="M2506" s="13"/>
    </row>
    <row r="2507" spans="1:13">
      <c r="A2507" s="13"/>
      <c r="B2507" s="181">
        <v>2007</v>
      </c>
      <c r="C2507" s="182">
        <v>11</v>
      </c>
      <c r="D2507" s="183">
        <v>8</v>
      </c>
      <c r="E2507" s="184">
        <v>9.8000000000000007</v>
      </c>
      <c r="F2507" s="185">
        <v>6.3</v>
      </c>
      <c r="G2507" s="186">
        <v>1</v>
      </c>
      <c r="H2507" s="13"/>
      <c r="I2507" s="13"/>
      <c r="J2507" s="13"/>
      <c r="K2507" s="13"/>
      <c r="M2507" s="13"/>
    </row>
    <row r="2508" spans="1:13">
      <c r="A2508" s="13"/>
      <c r="B2508" s="181">
        <v>2007</v>
      </c>
      <c r="C2508" s="182">
        <v>11</v>
      </c>
      <c r="D2508" s="183">
        <v>9</v>
      </c>
      <c r="E2508" s="184">
        <v>4</v>
      </c>
      <c r="F2508" s="185">
        <v>2.8</v>
      </c>
      <c r="G2508" s="186">
        <v>1</v>
      </c>
      <c r="H2508" s="13"/>
      <c r="I2508" s="13"/>
      <c r="J2508" s="13"/>
      <c r="K2508" s="13"/>
      <c r="M2508" s="13"/>
    </row>
    <row r="2509" spans="1:13">
      <c r="A2509" s="13"/>
      <c r="B2509" s="181">
        <v>2007</v>
      </c>
      <c r="C2509" s="182">
        <v>11</v>
      </c>
      <c r="D2509" s="183">
        <v>10</v>
      </c>
      <c r="E2509" s="184">
        <v>11.2</v>
      </c>
      <c r="F2509" s="185">
        <v>1.5</v>
      </c>
      <c r="G2509" s="186">
        <v>1</v>
      </c>
      <c r="H2509" s="13"/>
      <c r="I2509" s="13"/>
      <c r="J2509" s="13"/>
      <c r="K2509" s="13"/>
      <c r="M2509" s="13"/>
    </row>
    <row r="2510" spans="1:13">
      <c r="A2510" s="13"/>
      <c r="B2510" s="181">
        <v>2007</v>
      </c>
      <c r="C2510" s="182">
        <v>11</v>
      </c>
      <c r="D2510" s="183">
        <v>11</v>
      </c>
      <c r="E2510" s="184">
        <v>1</v>
      </c>
      <c r="F2510" s="185">
        <v>2.9</v>
      </c>
      <c r="G2510" s="186">
        <v>1</v>
      </c>
      <c r="H2510" s="13"/>
      <c r="I2510" s="13"/>
      <c r="J2510" s="13"/>
      <c r="K2510" s="13"/>
      <c r="M2510" s="13"/>
    </row>
    <row r="2511" spans="1:13">
      <c r="A2511" s="13"/>
      <c r="B2511" s="181">
        <v>2007</v>
      </c>
      <c r="C2511" s="182">
        <v>11</v>
      </c>
      <c r="D2511" s="183">
        <v>12</v>
      </c>
      <c r="E2511" s="184">
        <v>0</v>
      </c>
      <c r="F2511" s="185">
        <v>4.5999999999999996</v>
      </c>
      <c r="G2511" s="186">
        <v>1</v>
      </c>
      <c r="H2511" s="13"/>
      <c r="I2511" s="13"/>
      <c r="J2511" s="13"/>
      <c r="K2511" s="13"/>
      <c r="M2511" s="13"/>
    </row>
    <row r="2512" spans="1:13">
      <c r="A2512" s="13"/>
      <c r="B2512" s="181">
        <v>2007</v>
      </c>
      <c r="C2512" s="182">
        <v>11</v>
      </c>
      <c r="D2512" s="183">
        <v>13</v>
      </c>
      <c r="E2512" s="184">
        <v>0.2</v>
      </c>
      <c r="F2512" s="185">
        <v>4.5</v>
      </c>
      <c r="G2512" s="186">
        <v>1</v>
      </c>
      <c r="H2512" s="13"/>
      <c r="I2512" s="13"/>
      <c r="J2512" s="13"/>
      <c r="K2512" s="13"/>
      <c r="M2512" s="13"/>
    </row>
    <row r="2513" spans="1:13">
      <c r="A2513" s="13"/>
      <c r="B2513" s="181">
        <v>2007</v>
      </c>
      <c r="C2513" s="182">
        <v>11</v>
      </c>
      <c r="D2513" s="183">
        <v>14</v>
      </c>
      <c r="E2513" s="184">
        <v>0.5</v>
      </c>
      <c r="F2513" s="185">
        <v>3.5</v>
      </c>
      <c r="G2513" s="186">
        <v>1</v>
      </c>
      <c r="H2513" s="13"/>
      <c r="I2513" s="13"/>
      <c r="J2513" s="13"/>
      <c r="K2513" s="13"/>
      <c r="M2513" s="13"/>
    </row>
    <row r="2514" spans="1:13">
      <c r="A2514" s="13"/>
      <c r="B2514" s="181">
        <v>2007</v>
      </c>
      <c r="C2514" s="182">
        <v>11</v>
      </c>
      <c r="D2514" s="183">
        <v>15</v>
      </c>
      <c r="E2514" s="184">
        <v>0</v>
      </c>
      <c r="F2514" s="185">
        <v>4.8</v>
      </c>
      <c r="G2514" s="186">
        <v>1</v>
      </c>
      <c r="H2514" s="13"/>
      <c r="I2514" s="13"/>
      <c r="J2514" s="13"/>
      <c r="K2514" s="13"/>
      <c r="M2514" s="13"/>
    </row>
    <row r="2515" spans="1:13">
      <c r="A2515" s="13"/>
      <c r="B2515" s="181">
        <v>2007</v>
      </c>
      <c r="C2515" s="182">
        <v>11</v>
      </c>
      <c r="D2515" s="183">
        <v>16</v>
      </c>
      <c r="E2515" s="184">
        <v>0</v>
      </c>
      <c r="F2515" s="185">
        <v>6.4</v>
      </c>
      <c r="G2515" s="186">
        <v>1</v>
      </c>
      <c r="H2515" s="13"/>
      <c r="I2515" s="13"/>
      <c r="J2515" s="13"/>
      <c r="K2515" s="13"/>
      <c r="M2515" s="13"/>
    </row>
    <row r="2516" spans="1:13">
      <c r="A2516" s="13"/>
      <c r="B2516" s="181">
        <v>2007</v>
      </c>
      <c r="C2516" s="182">
        <v>11</v>
      </c>
      <c r="D2516" s="183">
        <v>17</v>
      </c>
      <c r="E2516" s="184">
        <v>2.5</v>
      </c>
      <c r="F2516" s="185">
        <v>5.0999999999999996</v>
      </c>
      <c r="G2516" s="186">
        <v>1</v>
      </c>
      <c r="H2516" s="13"/>
      <c r="I2516" s="13"/>
      <c r="J2516" s="13"/>
      <c r="K2516" s="13"/>
      <c r="M2516" s="13"/>
    </row>
    <row r="2517" spans="1:13">
      <c r="A2517" s="13"/>
      <c r="B2517" s="181">
        <v>2007</v>
      </c>
      <c r="C2517" s="182">
        <v>11</v>
      </c>
      <c r="D2517" s="183">
        <v>18</v>
      </c>
      <c r="E2517" s="184">
        <v>0</v>
      </c>
      <c r="F2517" s="185">
        <v>5.9</v>
      </c>
      <c r="G2517" s="186">
        <v>1</v>
      </c>
      <c r="H2517" s="13"/>
      <c r="I2517" s="13"/>
      <c r="J2517" s="13"/>
      <c r="K2517" s="13"/>
      <c r="M2517" s="13"/>
    </row>
    <row r="2518" spans="1:13">
      <c r="A2518" s="13"/>
      <c r="B2518" s="181">
        <v>2007</v>
      </c>
      <c r="C2518" s="182">
        <v>11</v>
      </c>
      <c r="D2518" s="183">
        <v>19</v>
      </c>
      <c r="E2518" s="184">
        <v>0</v>
      </c>
      <c r="F2518" s="185">
        <v>5.2</v>
      </c>
      <c r="G2518" s="186">
        <v>1</v>
      </c>
      <c r="H2518" s="13"/>
      <c r="I2518" s="13"/>
      <c r="J2518" s="13"/>
      <c r="K2518" s="13"/>
      <c r="M2518" s="13"/>
    </row>
    <row r="2519" spans="1:13">
      <c r="A2519" s="13"/>
      <c r="B2519" s="181">
        <v>2007</v>
      </c>
      <c r="C2519" s="182">
        <v>11</v>
      </c>
      <c r="D2519" s="183">
        <v>20</v>
      </c>
      <c r="E2519" s="184">
        <v>0</v>
      </c>
      <c r="F2519" s="185">
        <v>7.1</v>
      </c>
      <c r="G2519" s="186">
        <v>1</v>
      </c>
      <c r="H2519" s="13"/>
      <c r="I2519" s="13"/>
      <c r="J2519" s="13"/>
      <c r="K2519" s="13"/>
      <c r="M2519" s="13"/>
    </row>
    <row r="2520" spans="1:13">
      <c r="A2520" s="13"/>
      <c r="B2520" s="181">
        <v>2007</v>
      </c>
      <c r="C2520" s="182">
        <v>11</v>
      </c>
      <c r="D2520" s="183">
        <v>21</v>
      </c>
      <c r="E2520" s="184">
        <v>0</v>
      </c>
      <c r="F2520" s="185">
        <v>7.2</v>
      </c>
      <c r="G2520" s="186">
        <v>1</v>
      </c>
      <c r="H2520" s="13"/>
      <c r="I2520" s="13"/>
      <c r="J2520" s="13"/>
      <c r="K2520" s="13"/>
      <c r="M2520" s="13"/>
    </row>
    <row r="2521" spans="1:13">
      <c r="A2521" s="13"/>
      <c r="B2521" s="181">
        <v>2007</v>
      </c>
      <c r="C2521" s="182">
        <v>11</v>
      </c>
      <c r="D2521" s="183">
        <v>22</v>
      </c>
      <c r="E2521" s="184">
        <v>10.7</v>
      </c>
      <c r="F2521" s="185">
        <v>3.8</v>
      </c>
      <c r="G2521" s="186">
        <v>1</v>
      </c>
      <c r="H2521" s="13"/>
      <c r="I2521" s="13"/>
      <c r="J2521" s="13"/>
      <c r="K2521" s="13"/>
      <c r="M2521" s="13"/>
    </row>
    <row r="2522" spans="1:13">
      <c r="A2522" s="13"/>
      <c r="B2522" s="181">
        <v>2007</v>
      </c>
      <c r="C2522" s="182">
        <v>11</v>
      </c>
      <c r="D2522" s="183">
        <v>23</v>
      </c>
      <c r="E2522" s="184">
        <v>0.1</v>
      </c>
      <c r="F2522" s="185">
        <v>2.7</v>
      </c>
      <c r="G2522" s="186">
        <v>1</v>
      </c>
      <c r="H2522" s="13"/>
      <c r="I2522" s="13"/>
      <c r="J2522" s="13"/>
      <c r="K2522" s="13"/>
      <c r="M2522" s="13"/>
    </row>
    <row r="2523" spans="1:13">
      <c r="A2523" s="13"/>
      <c r="B2523" s="181">
        <v>2007</v>
      </c>
      <c r="C2523" s="182">
        <v>11</v>
      </c>
      <c r="D2523" s="183">
        <v>24</v>
      </c>
      <c r="E2523" s="184">
        <v>0</v>
      </c>
      <c r="F2523" s="185">
        <v>4.5</v>
      </c>
      <c r="G2523" s="186">
        <v>1</v>
      </c>
      <c r="H2523" s="13"/>
      <c r="I2523" s="13"/>
      <c r="J2523" s="13"/>
      <c r="K2523" s="13"/>
      <c r="M2523" s="13"/>
    </row>
    <row r="2524" spans="1:13">
      <c r="A2524" s="13"/>
      <c r="B2524" s="181">
        <v>2007</v>
      </c>
      <c r="C2524" s="182">
        <v>11</v>
      </c>
      <c r="D2524" s="183">
        <v>25</v>
      </c>
      <c r="E2524" s="184">
        <v>0</v>
      </c>
      <c r="F2524" s="185">
        <v>7.2</v>
      </c>
      <c r="G2524" s="186">
        <v>1</v>
      </c>
      <c r="H2524" s="13"/>
      <c r="I2524" s="13"/>
      <c r="J2524" s="13"/>
      <c r="K2524" s="13"/>
      <c r="M2524" s="13"/>
    </row>
    <row r="2525" spans="1:13">
      <c r="A2525" s="13"/>
      <c r="B2525" s="181">
        <v>2007</v>
      </c>
      <c r="C2525" s="182">
        <v>11</v>
      </c>
      <c r="D2525" s="183">
        <v>26</v>
      </c>
      <c r="E2525" s="184">
        <v>0</v>
      </c>
      <c r="F2525" s="185">
        <v>5.3</v>
      </c>
      <c r="G2525" s="186">
        <v>1</v>
      </c>
      <c r="H2525" s="13"/>
      <c r="I2525" s="13"/>
      <c r="J2525" s="13"/>
      <c r="K2525" s="13"/>
      <c r="M2525" s="13"/>
    </row>
    <row r="2526" spans="1:13">
      <c r="A2526" s="13"/>
      <c r="B2526" s="181">
        <v>2007</v>
      </c>
      <c r="C2526" s="182">
        <v>11</v>
      </c>
      <c r="D2526" s="183">
        <v>27</v>
      </c>
      <c r="E2526" s="184">
        <v>0</v>
      </c>
      <c r="F2526" s="185">
        <v>7.8</v>
      </c>
      <c r="G2526" s="186">
        <v>1</v>
      </c>
      <c r="H2526" s="13"/>
      <c r="I2526" s="13"/>
      <c r="J2526" s="13"/>
      <c r="K2526" s="13"/>
      <c r="M2526" s="13"/>
    </row>
    <row r="2527" spans="1:13">
      <c r="A2527" s="13"/>
      <c r="B2527" s="181">
        <v>2007</v>
      </c>
      <c r="C2527" s="182">
        <v>11</v>
      </c>
      <c r="D2527" s="183">
        <v>28</v>
      </c>
      <c r="E2527" s="184">
        <v>0</v>
      </c>
      <c r="F2527" s="185">
        <v>5.5</v>
      </c>
      <c r="G2527" s="186">
        <v>1</v>
      </c>
      <c r="H2527" s="13"/>
      <c r="I2527" s="13"/>
      <c r="J2527" s="13"/>
      <c r="K2527" s="13"/>
      <c r="M2527" s="13"/>
    </row>
    <row r="2528" spans="1:13">
      <c r="A2528" s="13"/>
      <c r="B2528" s="181">
        <v>2007</v>
      </c>
      <c r="C2528" s="182">
        <v>11</v>
      </c>
      <c r="D2528" s="183">
        <v>29</v>
      </c>
      <c r="E2528" s="184">
        <v>0</v>
      </c>
      <c r="F2528" s="185">
        <v>6.8</v>
      </c>
      <c r="G2528" s="186">
        <v>1</v>
      </c>
      <c r="H2528" s="13"/>
      <c r="I2528" s="13"/>
      <c r="J2528" s="13"/>
      <c r="K2528" s="13"/>
      <c r="M2528" s="13"/>
    </row>
    <row r="2529" spans="1:13">
      <c r="A2529" s="13"/>
      <c r="B2529" s="181">
        <v>2007</v>
      </c>
      <c r="C2529" s="182">
        <v>11</v>
      </c>
      <c r="D2529" s="183">
        <v>30</v>
      </c>
      <c r="E2529" s="184">
        <v>0</v>
      </c>
      <c r="F2529" s="185">
        <v>8.4</v>
      </c>
      <c r="G2529" s="186">
        <v>1</v>
      </c>
      <c r="H2529" s="13"/>
      <c r="I2529" s="13"/>
      <c r="J2529" s="13"/>
      <c r="K2529" s="13"/>
      <c r="M2529" s="13"/>
    </row>
    <row r="2530" spans="1:13">
      <c r="A2530" s="13"/>
      <c r="B2530" s="181">
        <v>2007</v>
      </c>
      <c r="C2530" s="182">
        <v>12</v>
      </c>
      <c r="D2530" s="183">
        <v>1</v>
      </c>
      <c r="E2530" s="184">
        <v>0.4</v>
      </c>
      <c r="F2530" s="185">
        <v>4.0999999999999996</v>
      </c>
      <c r="G2530" s="186">
        <v>1</v>
      </c>
      <c r="H2530" s="13"/>
      <c r="I2530" s="13"/>
      <c r="J2530" s="13"/>
      <c r="K2530" s="13"/>
      <c r="M2530" s="13"/>
    </row>
    <row r="2531" spans="1:13">
      <c r="A2531" s="13"/>
      <c r="B2531" s="181">
        <v>2007</v>
      </c>
      <c r="C2531" s="182">
        <v>12</v>
      </c>
      <c r="D2531" s="183">
        <v>2</v>
      </c>
      <c r="E2531" s="184">
        <v>0</v>
      </c>
      <c r="F2531" s="185">
        <v>7.8</v>
      </c>
      <c r="G2531" s="186">
        <v>1</v>
      </c>
      <c r="H2531" s="13"/>
      <c r="I2531" s="13"/>
      <c r="J2531" s="13"/>
      <c r="K2531" s="13"/>
      <c r="M2531" s="13"/>
    </row>
    <row r="2532" spans="1:13">
      <c r="A2532" s="13"/>
      <c r="B2532" s="181">
        <v>2007</v>
      </c>
      <c r="C2532" s="182">
        <v>12</v>
      </c>
      <c r="D2532" s="183">
        <v>3</v>
      </c>
      <c r="E2532" s="184">
        <v>10.5</v>
      </c>
      <c r="F2532" s="185">
        <v>8.1</v>
      </c>
      <c r="G2532" s="186">
        <v>1</v>
      </c>
      <c r="H2532" s="13"/>
      <c r="I2532" s="13"/>
      <c r="J2532" s="13"/>
      <c r="K2532" s="13"/>
      <c r="M2532" s="13"/>
    </row>
    <row r="2533" spans="1:13">
      <c r="A2533" s="13"/>
      <c r="B2533" s="181">
        <v>2007</v>
      </c>
      <c r="C2533" s="182">
        <v>12</v>
      </c>
      <c r="D2533" s="183">
        <v>4</v>
      </c>
      <c r="E2533" s="184">
        <v>0</v>
      </c>
      <c r="F2533" s="185">
        <v>5</v>
      </c>
      <c r="G2533" s="186">
        <v>1</v>
      </c>
      <c r="H2533" s="13"/>
      <c r="I2533" s="13"/>
      <c r="J2533" s="13"/>
      <c r="K2533" s="13"/>
      <c r="M2533" s="13"/>
    </row>
    <row r="2534" spans="1:13">
      <c r="A2534" s="13"/>
      <c r="B2534" s="181">
        <v>2007</v>
      </c>
      <c r="C2534" s="182">
        <v>12</v>
      </c>
      <c r="D2534" s="183">
        <v>5</v>
      </c>
      <c r="E2534" s="184">
        <v>0</v>
      </c>
      <c r="F2534" s="185">
        <v>6.6</v>
      </c>
      <c r="G2534" s="186">
        <v>1</v>
      </c>
      <c r="H2534" s="13"/>
      <c r="I2534" s="13"/>
      <c r="J2534" s="13"/>
      <c r="K2534" s="13"/>
      <c r="M2534" s="13"/>
    </row>
    <row r="2535" spans="1:13">
      <c r="A2535" s="13"/>
      <c r="B2535" s="181">
        <v>2007</v>
      </c>
      <c r="C2535" s="182">
        <v>12</v>
      </c>
      <c r="D2535" s="183">
        <v>6</v>
      </c>
      <c r="E2535" s="184">
        <v>0</v>
      </c>
      <c r="F2535" s="185">
        <v>7</v>
      </c>
      <c r="G2535" s="186">
        <v>1</v>
      </c>
      <c r="H2535" s="13"/>
      <c r="I2535" s="13"/>
      <c r="J2535" s="13"/>
      <c r="K2535" s="13"/>
      <c r="M2535" s="13"/>
    </row>
    <row r="2536" spans="1:13">
      <c r="A2536" s="13"/>
      <c r="B2536" s="181">
        <v>2007</v>
      </c>
      <c r="C2536" s="182">
        <v>12</v>
      </c>
      <c r="D2536" s="183">
        <v>7</v>
      </c>
      <c r="E2536" s="184">
        <v>0</v>
      </c>
      <c r="F2536" s="185">
        <v>7.7</v>
      </c>
      <c r="G2536" s="186">
        <v>1</v>
      </c>
      <c r="H2536" s="13"/>
      <c r="I2536" s="13"/>
      <c r="J2536" s="13"/>
      <c r="K2536" s="13"/>
      <c r="M2536" s="13"/>
    </row>
    <row r="2537" spans="1:13">
      <c r="A2537" s="13"/>
      <c r="B2537" s="181">
        <v>2007</v>
      </c>
      <c r="C2537" s="182">
        <v>12</v>
      </c>
      <c r="D2537" s="183">
        <v>8</v>
      </c>
      <c r="E2537" s="184">
        <v>0</v>
      </c>
      <c r="F2537" s="185">
        <v>6.4</v>
      </c>
      <c r="G2537" s="186">
        <v>1</v>
      </c>
      <c r="H2537" s="13"/>
      <c r="I2537" s="13"/>
      <c r="J2537" s="13"/>
      <c r="K2537" s="13"/>
      <c r="M2537" s="13"/>
    </row>
    <row r="2538" spans="1:13">
      <c r="A2538" s="13"/>
      <c r="B2538" s="181">
        <v>2007</v>
      </c>
      <c r="C2538" s="182">
        <v>12</v>
      </c>
      <c r="D2538" s="183">
        <v>9</v>
      </c>
      <c r="E2538" s="184">
        <v>0</v>
      </c>
      <c r="F2538" s="185">
        <v>12.3</v>
      </c>
      <c r="G2538" s="186">
        <v>1</v>
      </c>
      <c r="H2538" s="13"/>
      <c r="I2538" s="13"/>
      <c r="J2538" s="13"/>
      <c r="K2538" s="13"/>
      <c r="M2538" s="13"/>
    </row>
    <row r="2539" spans="1:13">
      <c r="A2539" s="13"/>
      <c r="B2539" s="181">
        <v>2007</v>
      </c>
      <c r="C2539" s="182">
        <v>12</v>
      </c>
      <c r="D2539" s="183">
        <v>10</v>
      </c>
      <c r="E2539" s="184">
        <v>0</v>
      </c>
      <c r="F2539" s="185">
        <v>8.4</v>
      </c>
      <c r="G2539" s="186">
        <v>1</v>
      </c>
      <c r="H2539" s="13"/>
      <c r="I2539" s="13"/>
      <c r="J2539" s="13"/>
      <c r="K2539" s="13"/>
      <c r="M2539" s="13"/>
    </row>
    <row r="2540" spans="1:13">
      <c r="A2540" s="13"/>
      <c r="B2540" s="181">
        <v>2007</v>
      </c>
      <c r="C2540" s="182">
        <v>12</v>
      </c>
      <c r="D2540" s="183">
        <v>11</v>
      </c>
      <c r="E2540" s="184">
        <v>0</v>
      </c>
      <c r="F2540" s="185">
        <v>8.1</v>
      </c>
      <c r="G2540" s="186">
        <v>1</v>
      </c>
      <c r="H2540" s="13"/>
      <c r="I2540" s="13"/>
      <c r="J2540" s="13"/>
      <c r="K2540" s="13"/>
      <c r="M2540" s="13"/>
    </row>
    <row r="2541" spans="1:13">
      <c r="A2541" s="13"/>
      <c r="B2541" s="181">
        <v>2007</v>
      </c>
      <c r="C2541" s="182">
        <v>12</v>
      </c>
      <c r="D2541" s="183">
        <v>12</v>
      </c>
      <c r="E2541" s="184">
        <v>0</v>
      </c>
      <c r="F2541" s="185">
        <v>12.7</v>
      </c>
      <c r="G2541" s="186">
        <v>1</v>
      </c>
      <c r="H2541" s="13"/>
      <c r="I2541" s="13"/>
      <c r="J2541" s="13"/>
      <c r="K2541" s="13"/>
      <c r="M2541" s="13"/>
    </row>
    <row r="2542" spans="1:13">
      <c r="A2542" s="13"/>
      <c r="B2542" s="181">
        <v>2007</v>
      </c>
      <c r="C2542" s="182">
        <v>12</v>
      </c>
      <c r="D2542" s="183">
        <v>13</v>
      </c>
      <c r="E2542" s="184">
        <v>0</v>
      </c>
      <c r="F2542" s="185">
        <v>11.2</v>
      </c>
      <c r="G2542" s="186">
        <v>1</v>
      </c>
      <c r="H2542" s="13"/>
      <c r="I2542" s="13"/>
      <c r="J2542" s="13"/>
      <c r="K2542" s="13"/>
      <c r="M2542" s="13"/>
    </row>
    <row r="2543" spans="1:13">
      <c r="A2543" s="13"/>
      <c r="B2543" s="181">
        <v>2007</v>
      </c>
      <c r="C2543" s="182">
        <v>12</v>
      </c>
      <c r="D2543" s="183">
        <v>14</v>
      </c>
      <c r="E2543" s="184">
        <v>0</v>
      </c>
      <c r="F2543" s="185">
        <v>8.9</v>
      </c>
      <c r="G2543" s="186">
        <v>1</v>
      </c>
      <c r="H2543" s="13"/>
      <c r="I2543" s="13"/>
      <c r="J2543" s="13"/>
      <c r="K2543" s="13"/>
      <c r="M2543" s="13"/>
    </row>
    <row r="2544" spans="1:13">
      <c r="A2544" s="13"/>
      <c r="B2544" s="181">
        <v>2007</v>
      </c>
      <c r="C2544" s="182">
        <v>12</v>
      </c>
      <c r="D2544" s="183">
        <v>15</v>
      </c>
      <c r="E2544" s="184">
        <v>0</v>
      </c>
      <c r="F2544" s="185">
        <v>5.9</v>
      </c>
      <c r="G2544" s="186">
        <v>1</v>
      </c>
      <c r="H2544" s="13"/>
      <c r="I2544" s="13"/>
      <c r="J2544" s="13"/>
      <c r="K2544" s="13"/>
      <c r="M2544" s="13"/>
    </row>
    <row r="2545" spans="1:13">
      <c r="A2545" s="13"/>
      <c r="B2545" s="181">
        <v>2007</v>
      </c>
      <c r="C2545" s="182">
        <v>12</v>
      </c>
      <c r="D2545" s="183">
        <v>16</v>
      </c>
      <c r="E2545" s="184">
        <v>0</v>
      </c>
      <c r="F2545" s="185">
        <v>7.1</v>
      </c>
      <c r="G2545" s="186">
        <v>1</v>
      </c>
      <c r="H2545" s="13"/>
      <c r="I2545" s="13"/>
      <c r="J2545" s="13"/>
      <c r="K2545" s="13"/>
      <c r="M2545" s="13"/>
    </row>
    <row r="2546" spans="1:13">
      <c r="A2546" s="13"/>
      <c r="B2546" s="181">
        <v>2007</v>
      </c>
      <c r="C2546" s="182">
        <v>12</v>
      </c>
      <c r="D2546" s="183">
        <v>17</v>
      </c>
      <c r="E2546" s="184">
        <v>0</v>
      </c>
      <c r="F2546" s="185">
        <v>9</v>
      </c>
      <c r="G2546" s="186">
        <v>1</v>
      </c>
      <c r="H2546" s="13"/>
      <c r="I2546" s="13"/>
      <c r="J2546" s="13"/>
      <c r="K2546" s="13"/>
      <c r="M2546" s="13"/>
    </row>
    <row r="2547" spans="1:13">
      <c r="A2547" s="13"/>
      <c r="B2547" s="181">
        <v>2007</v>
      </c>
      <c r="C2547" s="182">
        <v>12</v>
      </c>
      <c r="D2547" s="183">
        <v>18</v>
      </c>
      <c r="E2547" s="184">
        <v>0</v>
      </c>
      <c r="F2547" s="185">
        <v>5.4</v>
      </c>
      <c r="G2547" s="186">
        <v>1</v>
      </c>
      <c r="H2547" s="13"/>
      <c r="I2547" s="13"/>
      <c r="J2547" s="13"/>
      <c r="K2547" s="13"/>
      <c r="M2547" s="13"/>
    </row>
    <row r="2548" spans="1:13">
      <c r="A2548" s="13"/>
      <c r="B2548" s="181">
        <v>2007</v>
      </c>
      <c r="C2548" s="182">
        <v>12</v>
      </c>
      <c r="D2548" s="183">
        <v>19</v>
      </c>
      <c r="E2548" s="184">
        <v>0</v>
      </c>
      <c r="F2548" s="185">
        <v>8.9</v>
      </c>
      <c r="G2548" s="186">
        <v>1</v>
      </c>
      <c r="H2548" s="13"/>
      <c r="I2548" s="13"/>
      <c r="J2548" s="13"/>
      <c r="K2548" s="13"/>
      <c r="M2548" s="13"/>
    </row>
    <row r="2549" spans="1:13">
      <c r="A2549" s="13"/>
      <c r="B2549" s="181">
        <v>2007</v>
      </c>
      <c r="C2549" s="182">
        <v>12</v>
      </c>
      <c r="D2549" s="183">
        <v>20</v>
      </c>
      <c r="E2549" s="184">
        <v>0.4</v>
      </c>
      <c r="F2549" s="185">
        <v>9</v>
      </c>
      <c r="G2549" s="186">
        <v>1</v>
      </c>
      <c r="H2549" s="13"/>
      <c r="I2549" s="13"/>
      <c r="J2549" s="13"/>
      <c r="K2549" s="13"/>
      <c r="M2549" s="13"/>
    </row>
    <row r="2550" spans="1:13">
      <c r="A2550" s="13"/>
      <c r="B2550" s="181">
        <v>2007</v>
      </c>
      <c r="C2550" s="182">
        <v>12</v>
      </c>
      <c r="D2550" s="183">
        <v>21</v>
      </c>
      <c r="E2550" s="184">
        <v>0</v>
      </c>
      <c r="F2550" s="185">
        <v>8.4</v>
      </c>
      <c r="G2550" s="186">
        <v>1</v>
      </c>
      <c r="H2550" s="13"/>
      <c r="I2550" s="13"/>
      <c r="J2550" s="13"/>
      <c r="K2550" s="13"/>
      <c r="M2550" s="13"/>
    </row>
    <row r="2551" spans="1:13">
      <c r="A2551" s="13"/>
      <c r="B2551" s="181">
        <v>2007</v>
      </c>
      <c r="C2551" s="182">
        <v>12</v>
      </c>
      <c r="D2551" s="183">
        <v>22</v>
      </c>
      <c r="E2551" s="184">
        <v>0</v>
      </c>
      <c r="F2551" s="185">
        <v>6.2</v>
      </c>
      <c r="G2551" s="186">
        <v>1</v>
      </c>
      <c r="H2551" s="13"/>
      <c r="I2551" s="13"/>
      <c r="J2551" s="13"/>
      <c r="K2551" s="13"/>
      <c r="M2551" s="13"/>
    </row>
    <row r="2552" spans="1:13">
      <c r="A2552" s="13"/>
      <c r="B2552" s="181">
        <v>2007</v>
      </c>
      <c r="C2552" s="182">
        <v>12</v>
      </c>
      <c r="D2552" s="183">
        <v>23</v>
      </c>
      <c r="E2552" s="184">
        <v>0</v>
      </c>
      <c r="F2552" s="185">
        <v>8.9</v>
      </c>
      <c r="G2552" s="186">
        <v>1</v>
      </c>
      <c r="H2552" s="13"/>
      <c r="I2552" s="13"/>
      <c r="J2552" s="13"/>
      <c r="K2552" s="13"/>
      <c r="M2552" s="13"/>
    </row>
    <row r="2553" spans="1:13">
      <c r="A2553" s="13"/>
      <c r="B2553" s="181">
        <v>2007</v>
      </c>
      <c r="C2553" s="182">
        <v>12</v>
      </c>
      <c r="D2553" s="183">
        <v>24</v>
      </c>
      <c r="E2553" s="184">
        <v>0</v>
      </c>
      <c r="F2553" s="185">
        <v>6.4</v>
      </c>
      <c r="G2553" s="186">
        <v>1</v>
      </c>
      <c r="H2553" s="13"/>
      <c r="I2553" s="13"/>
      <c r="J2553" s="13"/>
      <c r="K2553" s="13"/>
      <c r="M2553" s="13"/>
    </row>
    <row r="2554" spans="1:13">
      <c r="A2554" s="13"/>
      <c r="B2554" s="181">
        <v>2007</v>
      </c>
      <c r="C2554" s="182">
        <v>12</v>
      </c>
      <c r="D2554" s="183">
        <v>25</v>
      </c>
      <c r="E2554" s="184">
        <v>0</v>
      </c>
      <c r="F2554" s="185">
        <v>7</v>
      </c>
      <c r="G2554" s="186">
        <v>1</v>
      </c>
      <c r="H2554" s="13"/>
      <c r="I2554" s="13"/>
      <c r="J2554" s="13"/>
      <c r="K2554" s="13"/>
      <c r="M2554" s="13"/>
    </row>
    <row r="2555" spans="1:13">
      <c r="A2555" s="13"/>
      <c r="B2555" s="181">
        <v>2007</v>
      </c>
      <c r="C2555" s="182">
        <v>12</v>
      </c>
      <c r="D2555" s="183">
        <v>26</v>
      </c>
      <c r="E2555" s="184">
        <v>0</v>
      </c>
      <c r="F2555" s="185">
        <v>7.8</v>
      </c>
      <c r="G2555" s="186">
        <v>1</v>
      </c>
      <c r="H2555" s="13"/>
      <c r="I2555" s="13"/>
      <c r="J2555" s="13"/>
      <c r="K2555" s="13"/>
      <c r="M2555" s="13"/>
    </row>
    <row r="2556" spans="1:13">
      <c r="A2556" s="13"/>
      <c r="B2556" s="181">
        <v>2007</v>
      </c>
      <c r="C2556" s="182">
        <v>12</v>
      </c>
      <c r="D2556" s="183">
        <v>27</v>
      </c>
      <c r="E2556" s="184">
        <v>0</v>
      </c>
      <c r="F2556" s="185">
        <v>6.7</v>
      </c>
      <c r="G2556" s="186">
        <v>1</v>
      </c>
      <c r="H2556" s="13"/>
      <c r="I2556" s="13"/>
      <c r="J2556" s="13"/>
      <c r="K2556" s="13"/>
      <c r="M2556" s="13"/>
    </row>
    <row r="2557" spans="1:13">
      <c r="A2557" s="13"/>
      <c r="B2557" s="181">
        <v>2007</v>
      </c>
      <c r="C2557" s="182">
        <v>12</v>
      </c>
      <c r="D2557" s="183">
        <v>28</v>
      </c>
      <c r="E2557" s="184">
        <v>0</v>
      </c>
      <c r="F2557" s="185">
        <v>7.2</v>
      </c>
      <c r="G2557" s="186">
        <v>1</v>
      </c>
      <c r="H2557" s="13"/>
      <c r="I2557" s="13"/>
      <c r="J2557" s="13"/>
      <c r="K2557" s="13"/>
      <c r="M2557" s="13"/>
    </row>
    <row r="2558" spans="1:13">
      <c r="A2558" s="13"/>
      <c r="B2558" s="181">
        <v>2007</v>
      </c>
      <c r="C2558" s="182">
        <v>12</v>
      </c>
      <c r="D2558" s="183">
        <v>29</v>
      </c>
      <c r="E2558" s="184">
        <v>6</v>
      </c>
      <c r="F2558" s="185">
        <v>7.6</v>
      </c>
      <c r="G2558" s="186">
        <v>1</v>
      </c>
      <c r="H2558" s="13"/>
      <c r="I2558" s="13"/>
      <c r="J2558" s="13"/>
      <c r="K2558" s="13"/>
      <c r="M2558" s="13"/>
    </row>
    <row r="2559" spans="1:13">
      <c r="A2559" s="13"/>
      <c r="B2559" s="181">
        <v>2007</v>
      </c>
      <c r="C2559" s="182">
        <v>12</v>
      </c>
      <c r="D2559" s="183">
        <v>30</v>
      </c>
      <c r="E2559" s="184">
        <v>0</v>
      </c>
      <c r="F2559" s="185">
        <v>11.7</v>
      </c>
      <c r="G2559" s="186">
        <v>1</v>
      </c>
      <c r="H2559" s="13"/>
      <c r="I2559" s="13"/>
      <c r="J2559" s="13"/>
      <c r="K2559" s="13"/>
      <c r="M2559" s="13"/>
    </row>
    <row r="2560" spans="1:13">
      <c r="A2560" s="13"/>
      <c r="B2560" s="181">
        <v>2007</v>
      </c>
      <c r="C2560" s="182">
        <v>12</v>
      </c>
      <c r="D2560" s="183">
        <v>31</v>
      </c>
      <c r="E2560" s="184">
        <v>0</v>
      </c>
      <c r="F2560" s="185">
        <v>8</v>
      </c>
      <c r="G2560" s="186">
        <v>1</v>
      </c>
      <c r="H2560" s="13"/>
      <c r="I2560" s="13"/>
      <c r="J2560" s="13"/>
      <c r="K2560" s="13"/>
      <c r="M2560" s="13"/>
    </row>
    <row r="2561" spans="1:13">
      <c r="A2561" s="13"/>
      <c r="B2561" s="181">
        <v>2008</v>
      </c>
      <c r="C2561" s="182">
        <v>1</v>
      </c>
      <c r="D2561" s="183">
        <v>1</v>
      </c>
      <c r="E2561" s="184">
        <v>0</v>
      </c>
      <c r="F2561" s="185">
        <v>6.6</v>
      </c>
      <c r="G2561" s="186">
        <v>1</v>
      </c>
      <c r="H2561" s="13"/>
      <c r="I2561" s="13"/>
      <c r="J2561" s="13"/>
      <c r="K2561" s="13"/>
      <c r="M2561" s="13"/>
    </row>
    <row r="2562" spans="1:13">
      <c r="A2562" s="13"/>
      <c r="B2562" s="181">
        <v>2008</v>
      </c>
      <c r="C2562" s="182">
        <v>1</v>
      </c>
      <c r="D2562" s="183">
        <v>2</v>
      </c>
      <c r="E2562" s="184">
        <v>7</v>
      </c>
      <c r="F2562" s="185">
        <v>8.5</v>
      </c>
      <c r="G2562" s="186">
        <v>1</v>
      </c>
      <c r="H2562" s="13"/>
      <c r="I2562" s="13"/>
      <c r="J2562" s="13"/>
      <c r="K2562" s="13"/>
      <c r="M2562" s="13"/>
    </row>
    <row r="2563" spans="1:13">
      <c r="A2563" s="13"/>
      <c r="B2563" s="181">
        <v>2008</v>
      </c>
      <c r="C2563" s="182">
        <v>1</v>
      </c>
      <c r="D2563" s="183">
        <v>3</v>
      </c>
      <c r="E2563" s="184">
        <v>0</v>
      </c>
      <c r="F2563" s="185">
        <v>6.7</v>
      </c>
      <c r="G2563" s="186">
        <v>1</v>
      </c>
      <c r="H2563" s="13"/>
      <c r="I2563" s="13"/>
      <c r="J2563" s="13"/>
      <c r="K2563" s="13"/>
      <c r="M2563" s="13"/>
    </row>
    <row r="2564" spans="1:13">
      <c r="A2564" s="13"/>
      <c r="B2564" s="181">
        <v>2008</v>
      </c>
      <c r="C2564" s="182">
        <v>1</v>
      </c>
      <c r="D2564" s="183">
        <v>4</v>
      </c>
      <c r="E2564" s="184">
        <v>0</v>
      </c>
      <c r="F2564" s="185">
        <v>5.4</v>
      </c>
      <c r="G2564" s="186">
        <v>1</v>
      </c>
      <c r="H2564" s="13"/>
      <c r="I2564" s="13"/>
      <c r="J2564" s="13"/>
      <c r="K2564" s="13"/>
      <c r="M2564" s="13"/>
    </row>
    <row r="2565" spans="1:13">
      <c r="A2565" s="13"/>
      <c r="B2565" s="181">
        <v>2008</v>
      </c>
      <c r="C2565" s="182">
        <v>1</v>
      </c>
      <c r="D2565" s="183">
        <v>5</v>
      </c>
      <c r="E2565" s="184">
        <v>0</v>
      </c>
      <c r="F2565" s="185">
        <v>8.1999999999999993</v>
      </c>
      <c r="G2565" s="186">
        <v>1</v>
      </c>
      <c r="H2565" s="13"/>
      <c r="I2565" s="13"/>
      <c r="J2565" s="13"/>
      <c r="K2565" s="13"/>
      <c r="M2565" s="13"/>
    </row>
    <row r="2566" spans="1:13">
      <c r="A2566" s="13"/>
      <c r="B2566" s="181">
        <v>2008</v>
      </c>
      <c r="C2566" s="182">
        <v>1</v>
      </c>
      <c r="D2566" s="183">
        <v>6</v>
      </c>
      <c r="E2566" s="184">
        <v>0</v>
      </c>
      <c r="F2566" s="185">
        <v>6.8</v>
      </c>
      <c r="G2566" s="186">
        <v>1</v>
      </c>
      <c r="H2566" s="13"/>
      <c r="I2566" s="13"/>
      <c r="J2566" s="13"/>
      <c r="K2566" s="13"/>
      <c r="M2566" s="13"/>
    </row>
    <row r="2567" spans="1:13">
      <c r="A2567" s="13"/>
      <c r="B2567" s="181">
        <v>2008</v>
      </c>
      <c r="C2567" s="182">
        <v>1</v>
      </c>
      <c r="D2567" s="183">
        <v>7</v>
      </c>
      <c r="E2567" s="184">
        <v>0</v>
      </c>
      <c r="F2567" s="185">
        <v>7.9</v>
      </c>
      <c r="G2567" s="186">
        <v>1</v>
      </c>
      <c r="H2567" s="13"/>
      <c r="I2567" s="13"/>
      <c r="J2567" s="13"/>
      <c r="K2567" s="13"/>
      <c r="M2567" s="13"/>
    </row>
    <row r="2568" spans="1:13">
      <c r="A2568" s="13"/>
      <c r="B2568" s="181">
        <v>2008</v>
      </c>
      <c r="C2568" s="182">
        <v>1</v>
      </c>
      <c r="D2568" s="183">
        <v>8</v>
      </c>
      <c r="E2568" s="184">
        <v>0</v>
      </c>
      <c r="F2568" s="185">
        <v>9.1999999999999993</v>
      </c>
      <c r="G2568" s="186">
        <v>1</v>
      </c>
      <c r="H2568" s="13"/>
      <c r="I2568" s="13"/>
      <c r="J2568" s="13"/>
      <c r="K2568" s="13"/>
      <c r="M2568" s="13"/>
    </row>
    <row r="2569" spans="1:13">
      <c r="A2569" s="13"/>
      <c r="B2569" s="181">
        <v>2008</v>
      </c>
      <c r="C2569" s="182">
        <v>1</v>
      </c>
      <c r="D2569" s="183">
        <v>9</v>
      </c>
      <c r="E2569" s="184">
        <v>10</v>
      </c>
      <c r="F2569" s="185">
        <v>7.8</v>
      </c>
      <c r="G2569" s="186">
        <v>1</v>
      </c>
      <c r="H2569" s="13"/>
      <c r="I2569" s="13"/>
      <c r="J2569" s="13"/>
      <c r="K2569" s="13"/>
      <c r="M2569" s="13"/>
    </row>
    <row r="2570" spans="1:13">
      <c r="A2570" s="13"/>
      <c r="B2570" s="181">
        <v>2008</v>
      </c>
      <c r="C2570" s="182">
        <v>1</v>
      </c>
      <c r="D2570" s="183">
        <v>10</v>
      </c>
      <c r="E2570" s="184">
        <v>0</v>
      </c>
      <c r="F2570" s="185">
        <v>8.4</v>
      </c>
      <c r="G2570" s="186">
        <v>1</v>
      </c>
      <c r="H2570" s="13"/>
      <c r="I2570" s="13"/>
      <c r="J2570" s="13"/>
      <c r="K2570" s="13"/>
      <c r="M2570" s="13"/>
    </row>
    <row r="2571" spans="1:13">
      <c r="A2571" s="13"/>
      <c r="B2571" s="181">
        <v>2008</v>
      </c>
      <c r="C2571" s="182">
        <v>1</v>
      </c>
      <c r="D2571" s="183">
        <v>11</v>
      </c>
      <c r="E2571" s="184">
        <v>0</v>
      </c>
      <c r="F2571" s="185">
        <v>6.7</v>
      </c>
      <c r="G2571" s="186">
        <v>1</v>
      </c>
      <c r="H2571" s="13"/>
      <c r="I2571" s="13"/>
      <c r="J2571" s="13"/>
      <c r="K2571" s="13"/>
      <c r="M2571" s="13"/>
    </row>
    <row r="2572" spans="1:13">
      <c r="A2572" s="13"/>
      <c r="B2572" s="181">
        <v>2008</v>
      </c>
      <c r="C2572" s="182">
        <v>1</v>
      </c>
      <c r="D2572" s="183">
        <v>12</v>
      </c>
      <c r="E2572" s="184">
        <v>0</v>
      </c>
      <c r="F2572" s="185">
        <v>9.6999999999999993</v>
      </c>
      <c r="G2572" s="186">
        <v>1</v>
      </c>
      <c r="H2572" s="13"/>
      <c r="I2572" s="13"/>
      <c r="J2572" s="13"/>
      <c r="K2572" s="13"/>
      <c r="M2572" s="13"/>
    </row>
    <row r="2573" spans="1:13">
      <c r="A2573" s="13"/>
      <c r="B2573" s="181">
        <v>2008</v>
      </c>
      <c r="C2573" s="182">
        <v>1</v>
      </c>
      <c r="D2573" s="183">
        <v>13</v>
      </c>
      <c r="E2573" s="184">
        <v>0</v>
      </c>
      <c r="F2573" s="185">
        <v>10.199999999999999</v>
      </c>
      <c r="G2573" s="186">
        <v>1</v>
      </c>
      <c r="H2573" s="13"/>
      <c r="I2573" s="13"/>
      <c r="J2573" s="13"/>
      <c r="K2573" s="13"/>
      <c r="M2573" s="13"/>
    </row>
    <row r="2574" spans="1:13">
      <c r="A2574" s="13"/>
      <c r="B2574" s="181">
        <v>2008</v>
      </c>
      <c r="C2574" s="182">
        <v>1</v>
      </c>
      <c r="D2574" s="183">
        <v>14</v>
      </c>
      <c r="E2574" s="184">
        <v>0</v>
      </c>
      <c r="F2574" s="185">
        <v>7.3</v>
      </c>
      <c r="G2574" s="186">
        <v>1</v>
      </c>
      <c r="H2574" s="13"/>
      <c r="I2574" s="13"/>
      <c r="J2574" s="13"/>
      <c r="K2574" s="13"/>
      <c r="M2574" s="13"/>
    </row>
    <row r="2575" spans="1:13">
      <c r="A2575" s="13"/>
      <c r="B2575" s="181">
        <v>2008</v>
      </c>
      <c r="C2575" s="182">
        <v>1</v>
      </c>
      <c r="D2575" s="183">
        <v>15</v>
      </c>
      <c r="E2575" s="184">
        <v>0</v>
      </c>
      <c r="F2575" s="185">
        <v>10.9</v>
      </c>
      <c r="G2575" s="186">
        <v>1</v>
      </c>
      <c r="H2575" s="13"/>
      <c r="I2575" s="13"/>
      <c r="J2575" s="13"/>
      <c r="K2575" s="13"/>
      <c r="M2575" s="13"/>
    </row>
    <row r="2576" spans="1:13">
      <c r="A2576" s="13"/>
      <c r="B2576" s="181">
        <v>2008</v>
      </c>
      <c r="C2576" s="182">
        <v>1</v>
      </c>
      <c r="D2576" s="183">
        <v>16</v>
      </c>
      <c r="E2576" s="184">
        <v>0</v>
      </c>
      <c r="F2576" s="185">
        <v>6.8</v>
      </c>
      <c r="G2576" s="186">
        <v>1</v>
      </c>
      <c r="H2576" s="13"/>
      <c r="I2576" s="13"/>
      <c r="J2576" s="13"/>
      <c r="K2576" s="13"/>
      <c r="M2576" s="13"/>
    </row>
    <row r="2577" spans="1:13">
      <c r="A2577" s="13"/>
      <c r="B2577" s="181">
        <v>2008</v>
      </c>
      <c r="C2577" s="182">
        <v>1</v>
      </c>
      <c r="D2577" s="183">
        <v>17</v>
      </c>
      <c r="E2577" s="184">
        <v>0</v>
      </c>
      <c r="F2577" s="185">
        <v>8.3000000000000007</v>
      </c>
      <c r="G2577" s="186">
        <v>1</v>
      </c>
      <c r="H2577" s="13"/>
      <c r="I2577" s="13"/>
      <c r="J2577" s="13"/>
      <c r="K2577" s="13"/>
      <c r="M2577" s="13"/>
    </row>
    <row r="2578" spans="1:13">
      <c r="A2578" s="13"/>
      <c r="B2578" s="181">
        <v>2008</v>
      </c>
      <c r="C2578" s="182">
        <v>1</v>
      </c>
      <c r="D2578" s="183">
        <v>18</v>
      </c>
      <c r="E2578" s="184">
        <v>0</v>
      </c>
      <c r="F2578" s="185">
        <v>7.8</v>
      </c>
      <c r="G2578" s="186">
        <v>1</v>
      </c>
      <c r="H2578" s="13"/>
      <c r="I2578" s="13"/>
      <c r="J2578" s="13"/>
      <c r="K2578" s="13"/>
      <c r="M2578" s="13"/>
    </row>
    <row r="2579" spans="1:13">
      <c r="A2579" s="13"/>
      <c r="B2579" s="181">
        <v>2008</v>
      </c>
      <c r="C2579" s="182">
        <v>1</v>
      </c>
      <c r="D2579" s="183">
        <v>19</v>
      </c>
      <c r="E2579" s="184">
        <v>0</v>
      </c>
      <c r="F2579" s="185">
        <v>6</v>
      </c>
      <c r="G2579" s="186">
        <v>1</v>
      </c>
      <c r="H2579" s="13"/>
      <c r="I2579" s="13"/>
      <c r="J2579" s="13"/>
      <c r="K2579" s="13"/>
      <c r="M2579" s="13"/>
    </row>
    <row r="2580" spans="1:13">
      <c r="A2580" s="13"/>
      <c r="B2580" s="181">
        <v>2008</v>
      </c>
      <c r="C2580" s="182">
        <v>1</v>
      </c>
      <c r="D2580" s="183">
        <v>20</v>
      </c>
      <c r="E2580" s="184">
        <v>0</v>
      </c>
      <c r="F2580" s="185">
        <v>7.7</v>
      </c>
      <c r="G2580" s="186">
        <v>1</v>
      </c>
      <c r="H2580" s="13"/>
      <c r="I2580" s="13"/>
      <c r="J2580" s="13"/>
      <c r="K2580" s="13"/>
      <c r="M2580" s="13"/>
    </row>
    <row r="2581" spans="1:13">
      <c r="A2581" s="13"/>
      <c r="B2581" s="181">
        <v>2008</v>
      </c>
      <c r="C2581" s="182">
        <v>1</v>
      </c>
      <c r="D2581" s="183">
        <v>21</v>
      </c>
      <c r="E2581" s="184">
        <v>8</v>
      </c>
      <c r="F2581" s="185">
        <v>5</v>
      </c>
      <c r="G2581" s="186">
        <v>1</v>
      </c>
      <c r="H2581" s="13"/>
      <c r="I2581" s="13"/>
      <c r="J2581" s="13"/>
      <c r="K2581" s="13"/>
      <c r="M2581" s="13"/>
    </row>
    <row r="2582" spans="1:13">
      <c r="A2582" s="13"/>
      <c r="B2582" s="181">
        <v>2008</v>
      </c>
      <c r="C2582" s="182">
        <v>1</v>
      </c>
      <c r="D2582" s="183">
        <v>22</v>
      </c>
      <c r="E2582" s="184">
        <v>0.5</v>
      </c>
      <c r="F2582" s="185">
        <v>5.0999999999999996</v>
      </c>
      <c r="G2582" s="186">
        <v>1</v>
      </c>
      <c r="H2582" s="13"/>
      <c r="I2582" s="13"/>
      <c r="J2582" s="13"/>
      <c r="K2582" s="13"/>
      <c r="M2582" s="13"/>
    </row>
    <row r="2583" spans="1:13">
      <c r="A2583" s="13"/>
      <c r="B2583" s="181">
        <v>2008</v>
      </c>
      <c r="C2583" s="182">
        <v>1</v>
      </c>
      <c r="D2583" s="183">
        <v>23</v>
      </c>
      <c r="E2583" s="184">
        <v>0</v>
      </c>
      <c r="F2583" s="185">
        <v>5.9</v>
      </c>
      <c r="G2583" s="186">
        <v>1</v>
      </c>
      <c r="H2583" s="13"/>
      <c r="I2583" s="13"/>
      <c r="J2583" s="13"/>
      <c r="K2583" s="13"/>
      <c r="M2583" s="13"/>
    </row>
    <row r="2584" spans="1:13">
      <c r="A2584" s="13"/>
      <c r="B2584" s="181">
        <v>2008</v>
      </c>
      <c r="C2584" s="182">
        <v>1</v>
      </c>
      <c r="D2584" s="183">
        <v>24</v>
      </c>
      <c r="E2584" s="184">
        <v>2</v>
      </c>
      <c r="F2584" s="185">
        <v>4.4000000000000004</v>
      </c>
      <c r="G2584" s="186">
        <v>1</v>
      </c>
      <c r="H2584" s="13"/>
      <c r="I2584" s="13"/>
      <c r="J2584" s="13"/>
      <c r="K2584" s="13"/>
      <c r="M2584" s="13"/>
    </row>
    <row r="2585" spans="1:13">
      <c r="A2585" s="13"/>
      <c r="B2585" s="181">
        <v>2008</v>
      </c>
      <c r="C2585" s="182">
        <v>1</v>
      </c>
      <c r="D2585" s="183">
        <v>25</v>
      </c>
      <c r="E2585" s="184">
        <v>1</v>
      </c>
      <c r="F2585" s="185">
        <v>3.1</v>
      </c>
      <c r="G2585" s="186">
        <v>1</v>
      </c>
      <c r="H2585" s="13"/>
      <c r="I2585" s="13"/>
      <c r="J2585" s="13"/>
      <c r="K2585" s="13"/>
      <c r="M2585" s="13"/>
    </row>
    <row r="2586" spans="1:13">
      <c r="A2586" s="13"/>
      <c r="B2586" s="181">
        <v>2008</v>
      </c>
      <c r="C2586" s="182">
        <v>1</v>
      </c>
      <c r="D2586" s="183">
        <v>26</v>
      </c>
      <c r="E2586" s="184">
        <v>0</v>
      </c>
      <c r="F2586" s="185">
        <v>6.1</v>
      </c>
      <c r="G2586" s="186">
        <v>1</v>
      </c>
      <c r="H2586" s="13"/>
      <c r="I2586" s="13"/>
      <c r="J2586" s="13"/>
      <c r="K2586" s="13"/>
      <c r="M2586" s="13"/>
    </row>
    <row r="2587" spans="1:13">
      <c r="A2587" s="13"/>
      <c r="B2587" s="181">
        <v>2008</v>
      </c>
      <c r="C2587" s="182">
        <v>1</v>
      </c>
      <c r="D2587" s="183">
        <v>27</v>
      </c>
      <c r="E2587" s="184">
        <v>3</v>
      </c>
      <c r="F2587" s="185">
        <v>6.1</v>
      </c>
      <c r="G2587" s="186">
        <v>1</v>
      </c>
      <c r="H2587" s="13"/>
      <c r="I2587" s="13"/>
      <c r="J2587" s="13"/>
      <c r="K2587" s="13"/>
      <c r="M2587" s="13"/>
    </row>
    <row r="2588" spans="1:13">
      <c r="A2588" s="13"/>
      <c r="B2588" s="181">
        <v>2008</v>
      </c>
      <c r="C2588" s="182">
        <v>1</v>
      </c>
      <c r="D2588" s="183">
        <v>28</v>
      </c>
      <c r="E2588" s="184">
        <v>24</v>
      </c>
      <c r="F2588" s="185">
        <v>2.4</v>
      </c>
      <c r="G2588" s="186">
        <v>1</v>
      </c>
      <c r="H2588" s="13"/>
      <c r="I2588" s="13"/>
      <c r="J2588" s="13"/>
      <c r="K2588" s="13"/>
      <c r="M2588" s="13"/>
    </row>
    <row r="2589" spans="1:13">
      <c r="A2589" s="13"/>
      <c r="B2589" s="181">
        <v>2008</v>
      </c>
      <c r="C2589" s="182">
        <v>1</v>
      </c>
      <c r="D2589" s="183">
        <v>29</v>
      </c>
      <c r="E2589" s="184">
        <v>1</v>
      </c>
      <c r="F2589" s="185">
        <v>1.7</v>
      </c>
      <c r="G2589" s="186">
        <v>1</v>
      </c>
      <c r="H2589" s="13"/>
      <c r="I2589" s="13"/>
      <c r="J2589" s="13"/>
      <c r="K2589" s="13"/>
      <c r="M2589" s="13"/>
    </row>
    <row r="2590" spans="1:13">
      <c r="A2590" s="13"/>
      <c r="B2590" s="181">
        <v>2008</v>
      </c>
      <c r="C2590" s="182">
        <v>1</v>
      </c>
      <c r="D2590" s="183">
        <v>30</v>
      </c>
      <c r="E2590" s="184">
        <v>0.4</v>
      </c>
      <c r="F2590" s="185">
        <v>3.2</v>
      </c>
      <c r="G2590" s="186">
        <v>1</v>
      </c>
      <c r="H2590" s="13"/>
      <c r="I2590" s="13"/>
      <c r="J2590" s="13"/>
      <c r="K2590" s="13"/>
      <c r="M2590" s="13"/>
    </row>
    <row r="2591" spans="1:13">
      <c r="A2591" s="13"/>
      <c r="B2591" s="181">
        <v>2008</v>
      </c>
      <c r="C2591" s="182">
        <v>1</v>
      </c>
      <c r="D2591" s="183">
        <v>31</v>
      </c>
      <c r="E2591" s="184">
        <v>0</v>
      </c>
      <c r="F2591" s="185">
        <v>4.7</v>
      </c>
      <c r="G2591" s="186">
        <v>1</v>
      </c>
      <c r="H2591" s="13"/>
      <c r="I2591" s="13"/>
      <c r="J2591" s="13"/>
      <c r="K2591" s="13"/>
      <c r="M2591" s="13"/>
    </row>
    <row r="2592" spans="1:13">
      <c r="A2592" s="13"/>
      <c r="B2592" s="181">
        <v>2008</v>
      </c>
      <c r="C2592" s="182">
        <v>2</v>
      </c>
      <c r="D2592" s="183">
        <v>1</v>
      </c>
      <c r="E2592" s="184">
        <v>0</v>
      </c>
      <c r="F2592" s="185">
        <v>7.3</v>
      </c>
      <c r="G2592" s="186">
        <v>1</v>
      </c>
      <c r="H2592" s="13"/>
      <c r="I2592" s="13"/>
      <c r="J2592" s="13"/>
      <c r="K2592" s="13"/>
      <c r="M2592" s="13"/>
    </row>
    <row r="2593" spans="1:13">
      <c r="A2593" s="13"/>
      <c r="B2593" s="181">
        <v>2008</v>
      </c>
      <c r="C2593" s="182">
        <v>2</v>
      </c>
      <c r="D2593" s="183">
        <v>2</v>
      </c>
      <c r="E2593" s="184">
        <v>0</v>
      </c>
      <c r="F2593" s="185">
        <v>7</v>
      </c>
      <c r="G2593" s="186">
        <v>1</v>
      </c>
      <c r="H2593" s="13"/>
      <c r="I2593" s="13"/>
      <c r="J2593" s="13"/>
      <c r="K2593" s="13"/>
      <c r="M2593" s="13"/>
    </row>
    <row r="2594" spans="1:13">
      <c r="A2594" s="13"/>
      <c r="B2594" s="181">
        <v>2008</v>
      </c>
      <c r="C2594" s="182">
        <v>2</v>
      </c>
      <c r="D2594" s="183">
        <v>3</v>
      </c>
      <c r="E2594" s="184">
        <v>0</v>
      </c>
      <c r="F2594" s="185">
        <v>5.4</v>
      </c>
      <c r="G2594" s="186">
        <v>1</v>
      </c>
      <c r="H2594" s="13"/>
      <c r="I2594" s="13"/>
      <c r="J2594" s="13"/>
      <c r="K2594" s="13"/>
      <c r="M2594" s="13"/>
    </row>
    <row r="2595" spans="1:13">
      <c r="A2595" s="13"/>
      <c r="B2595" s="181">
        <v>2008</v>
      </c>
      <c r="C2595" s="182">
        <v>2</v>
      </c>
      <c r="D2595" s="183">
        <v>4</v>
      </c>
      <c r="E2595" s="184">
        <v>0</v>
      </c>
      <c r="F2595" s="185">
        <v>9.4</v>
      </c>
      <c r="G2595" s="186">
        <v>1</v>
      </c>
      <c r="H2595" s="13"/>
      <c r="I2595" s="13"/>
      <c r="J2595" s="13"/>
      <c r="K2595" s="13"/>
      <c r="M2595" s="13"/>
    </row>
    <row r="2596" spans="1:13">
      <c r="A2596" s="13"/>
      <c r="B2596" s="181">
        <v>2008</v>
      </c>
      <c r="C2596" s="182">
        <v>2</v>
      </c>
      <c r="D2596" s="183">
        <v>5</v>
      </c>
      <c r="E2596" s="184">
        <v>4</v>
      </c>
      <c r="F2596" s="185">
        <v>3.6</v>
      </c>
      <c r="G2596" s="186">
        <v>1</v>
      </c>
      <c r="H2596" s="13"/>
      <c r="I2596" s="13"/>
      <c r="J2596" s="13"/>
      <c r="K2596" s="13"/>
      <c r="M2596" s="13"/>
    </row>
    <row r="2597" spans="1:13">
      <c r="A2597" s="13"/>
      <c r="B2597" s="181">
        <v>2008</v>
      </c>
      <c r="C2597" s="182">
        <v>2</v>
      </c>
      <c r="D2597" s="183">
        <v>6</v>
      </c>
      <c r="E2597" s="184">
        <v>17</v>
      </c>
      <c r="F2597" s="185">
        <v>7.1</v>
      </c>
      <c r="G2597" s="186">
        <v>1</v>
      </c>
      <c r="H2597" s="13"/>
      <c r="I2597" s="13"/>
      <c r="J2597" s="13"/>
      <c r="K2597" s="13"/>
      <c r="M2597" s="13"/>
    </row>
    <row r="2598" spans="1:13">
      <c r="A2598" s="13"/>
      <c r="B2598" s="181">
        <v>2008</v>
      </c>
      <c r="C2598" s="182">
        <v>2</v>
      </c>
      <c r="D2598" s="183">
        <v>7</v>
      </c>
      <c r="E2598" s="184">
        <v>0</v>
      </c>
      <c r="F2598" s="185">
        <v>4.2</v>
      </c>
      <c r="G2598" s="186">
        <v>1</v>
      </c>
      <c r="H2598" s="13"/>
      <c r="I2598" s="13"/>
      <c r="J2598" s="13"/>
      <c r="K2598" s="13"/>
      <c r="M2598" s="13"/>
    </row>
    <row r="2599" spans="1:13">
      <c r="A2599" s="13"/>
      <c r="B2599" s="181">
        <v>2008</v>
      </c>
      <c r="C2599" s="182">
        <v>2</v>
      </c>
      <c r="D2599" s="183">
        <v>8</v>
      </c>
      <c r="E2599" s="184">
        <v>9</v>
      </c>
      <c r="F2599" s="185">
        <v>1.5</v>
      </c>
      <c r="G2599" s="186">
        <v>1</v>
      </c>
      <c r="H2599" s="13"/>
      <c r="I2599" s="13"/>
      <c r="J2599" s="13"/>
      <c r="K2599" s="13"/>
      <c r="M2599" s="13"/>
    </row>
    <row r="2600" spans="1:13">
      <c r="A2600" s="13"/>
      <c r="B2600" s="181">
        <v>2008</v>
      </c>
      <c r="C2600" s="182">
        <v>2</v>
      </c>
      <c r="D2600" s="183">
        <v>9</v>
      </c>
      <c r="E2600" s="184">
        <v>0.5</v>
      </c>
      <c r="F2600" s="185">
        <v>3.9</v>
      </c>
      <c r="G2600" s="186">
        <v>1</v>
      </c>
      <c r="H2600" s="13"/>
      <c r="I2600" s="13"/>
      <c r="J2600" s="13"/>
      <c r="K2600" s="13"/>
      <c r="M2600" s="13"/>
    </row>
    <row r="2601" spans="1:13">
      <c r="A2601" s="13"/>
      <c r="B2601" s="181">
        <v>2008</v>
      </c>
      <c r="C2601" s="182">
        <v>2</v>
      </c>
      <c r="D2601" s="183">
        <v>10</v>
      </c>
      <c r="E2601" s="184">
        <v>0.2</v>
      </c>
      <c r="F2601" s="185">
        <v>4.4000000000000004</v>
      </c>
      <c r="G2601" s="186">
        <v>1</v>
      </c>
      <c r="H2601" s="13"/>
      <c r="I2601" s="13"/>
      <c r="J2601" s="13"/>
      <c r="K2601" s="13"/>
      <c r="M2601" s="13"/>
    </row>
    <row r="2602" spans="1:13">
      <c r="A2602" s="13"/>
      <c r="B2602" s="181">
        <v>2008</v>
      </c>
      <c r="C2602" s="182">
        <v>2</v>
      </c>
      <c r="D2602" s="183">
        <v>11</v>
      </c>
      <c r="E2602" s="184">
        <v>0</v>
      </c>
      <c r="F2602" s="185">
        <v>4.8</v>
      </c>
      <c r="G2602" s="186">
        <v>1</v>
      </c>
      <c r="H2602" s="13"/>
      <c r="I2602" s="13"/>
      <c r="J2602" s="13"/>
      <c r="K2602" s="13"/>
      <c r="M2602" s="13"/>
    </row>
    <row r="2603" spans="1:13">
      <c r="A2603" s="13"/>
      <c r="B2603" s="181">
        <v>2008</v>
      </c>
      <c r="C2603" s="182">
        <v>2</v>
      </c>
      <c r="D2603" s="183">
        <v>12</v>
      </c>
      <c r="E2603" s="184">
        <v>0</v>
      </c>
      <c r="F2603" s="185">
        <v>5.6</v>
      </c>
      <c r="G2603" s="186">
        <v>1</v>
      </c>
      <c r="H2603" s="13"/>
      <c r="I2603" s="13"/>
      <c r="J2603" s="13"/>
      <c r="K2603" s="13"/>
      <c r="M2603" s="13"/>
    </row>
    <row r="2604" spans="1:13">
      <c r="A2604" s="13"/>
      <c r="B2604" s="181">
        <v>2008</v>
      </c>
      <c r="C2604" s="182">
        <v>2</v>
      </c>
      <c r="D2604" s="183">
        <v>13</v>
      </c>
      <c r="E2604" s="184">
        <v>0</v>
      </c>
      <c r="F2604" s="185">
        <v>6.8</v>
      </c>
      <c r="G2604" s="186">
        <v>1</v>
      </c>
      <c r="H2604" s="13"/>
      <c r="I2604" s="13"/>
      <c r="J2604" s="13"/>
      <c r="K2604" s="13"/>
      <c r="M2604" s="13"/>
    </row>
    <row r="2605" spans="1:13">
      <c r="A2605" s="13"/>
      <c r="B2605" s="181">
        <v>2008</v>
      </c>
      <c r="C2605" s="182">
        <v>2</v>
      </c>
      <c r="D2605" s="183">
        <v>14</v>
      </c>
      <c r="E2605" s="184">
        <v>0</v>
      </c>
      <c r="F2605" s="185">
        <v>6.4</v>
      </c>
      <c r="G2605" s="186">
        <v>1</v>
      </c>
      <c r="H2605" s="13"/>
      <c r="I2605" s="13"/>
      <c r="J2605" s="13"/>
      <c r="K2605" s="13"/>
      <c r="M2605" s="13"/>
    </row>
    <row r="2606" spans="1:13">
      <c r="A2606" s="13"/>
      <c r="B2606" s="181">
        <v>2008</v>
      </c>
      <c r="C2606" s="182">
        <v>2</v>
      </c>
      <c r="D2606" s="183">
        <v>15</v>
      </c>
      <c r="E2606" s="184">
        <v>0.2</v>
      </c>
      <c r="F2606" s="185">
        <v>3.1</v>
      </c>
      <c r="G2606" s="186">
        <v>1</v>
      </c>
      <c r="H2606" s="13"/>
      <c r="I2606" s="13"/>
      <c r="J2606" s="13"/>
      <c r="K2606" s="13"/>
      <c r="M2606" s="13"/>
    </row>
    <row r="2607" spans="1:13">
      <c r="A2607" s="13"/>
      <c r="B2607" s="181">
        <v>2008</v>
      </c>
      <c r="C2607" s="182">
        <v>2</v>
      </c>
      <c r="D2607" s="183">
        <v>16</v>
      </c>
      <c r="E2607" s="184">
        <v>0</v>
      </c>
      <c r="F2607" s="185">
        <v>7.2</v>
      </c>
      <c r="G2607" s="186">
        <v>1</v>
      </c>
      <c r="H2607" s="13"/>
      <c r="I2607" s="13"/>
      <c r="J2607" s="13"/>
      <c r="K2607" s="13"/>
      <c r="M2607" s="13"/>
    </row>
    <row r="2608" spans="1:13">
      <c r="A2608" s="13"/>
      <c r="B2608" s="181">
        <v>2008</v>
      </c>
      <c r="C2608" s="182">
        <v>2</v>
      </c>
      <c r="D2608" s="183">
        <v>17</v>
      </c>
      <c r="E2608" s="184">
        <v>24</v>
      </c>
      <c r="F2608" s="185">
        <v>10.1</v>
      </c>
      <c r="G2608" s="186">
        <v>1</v>
      </c>
      <c r="H2608" s="13"/>
      <c r="I2608" s="13"/>
      <c r="J2608" s="13"/>
      <c r="K2608" s="13"/>
      <c r="M2608" s="13"/>
    </row>
    <row r="2609" spans="1:13">
      <c r="A2609" s="13"/>
      <c r="B2609" s="181">
        <v>2008</v>
      </c>
      <c r="C2609" s="182">
        <v>2</v>
      </c>
      <c r="D2609" s="183">
        <v>18</v>
      </c>
      <c r="E2609" s="184">
        <v>23</v>
      </c>
      <c r="F2609" s="185">
        <v>2.1</v>
      </c>
      <c r="G2609" s="186">
        <v>1</v>
      </c>
      <c r="H2609" s="13"/>
      <c r="I2609" s="13"/>
      <c r="J2609" s="13"/>
      <c r="K2609" s="13"/>
      <c r="M2609" s="13"/>
    </row>
    <row r="2610" spans="1:13">
      <c r="A2610" s="13"/>
      <c r="B2610" s="181">
        <v>2008</v>
      </c>
      <c r="C2610" s="182">
        <v>2</v>
      </c>
      <c r="D2610" s="183">
        <v>19</v>
      </c>
      <c r="E2610" s="184">
        <v>4</v>
      </c>
      <c r="F2610" s="185">
        <v>2.9</v>
      </c>
      <c r="G2610" s="186">
        <v>1</v>
      </c>
      <c r="H2610" s="13"/>
      <c r="I2610" s="13"/>
      <c r="J2610" s="13"/>
      <c r="K2610" s="13"/>
      <c r="M2610" s="13"/>
    </row>
    <row r="2611" spans="1:13">
      <c r="A2611" s="13"/>
      <c r="B2611" s="181">
        <v>2008</v>
      </c>
      <c r="C2611" s="182">
        <v>2</v>
      </c>
      <c r="D2611" s="183">
        <v>20</v>
      </c>
      <c r="E2611" s="184">
        <v>4</v>
      </c>
      <c r="F2611" s="185">
        <v>4.5999999999999996</v>
      </c>
      <c r="G2611" s="186">
        <v>1</v>
      </c>
      <c r="H2611" s="13"/>
      <c r="I2611" s="13"/>
      <c r="J2611" s="13"/>
      <c r="K2611" s="13"/>
      <c r="M2611" s="13"/>
    </row>
    <row r="2612" spans="1:13">
      <c r="A2612" s="13"/>
      <c r="B2612" s="181">
        <v>2008</v>
      </c>
      <c r="C2612" s="182">
        <v>2</v>
      </c>
      <c r="D2612" s="183">
        <v>21</v>
      </c>
      <c r="E2612" s="184">
        <v>8</v>
      </c>
      <c r="F2612" s="185">
        <v>3.5</v>
      </c>
      <c r="G2612" s="186">
        <v>1</v>
      </c>
      <c r="H2612" s="13"/>
      <c r="I2612" s="13"/>
      <c r="J2612" s="13"/>
      <c r="K2612" s="13"/>
      <c r="M2612" s="13"/>
    </row>
    <row r="2613" spans="1:13">
      <c r="A2613" s="13"/>
      <c r="B2613" s="181">
        <v>2008</v>
      </c>
      <c r="C2613" s="182">
        <v>2</v>
      </c>
      <c r="D2613" s="183">
        <v>22</v>
      </c>
      <c r="E2613" s="184">
        <v>0</v>
      </c>
      <c r="F2613" s="185">
        <v>5.3</v>
      </c>
      <c r="G2613" s="186">
        <v>1</v>
      </c>
      <c r="H2613" s="13"/>
      <c r="I2613" s="13"/>
      <c r="J2613" s="13"/>
      <c r="K2613" s="13"/>
      <c r="M2613" s="13"/>
    </row>
    <row r="2614" spans="1:13">
      <c r="A2614" s="13"/>
      <c r="B2614" s="181">
        <v>2008</v>
      </c>
      <c r="C2614" s="182">
        <v>2</v>
      </c>
      <c r="D2614" s="183">
        <v>23</v>
      </c>
      <c r="E2614" s="184">
        <v>0.2</v>
      </c>
      <c r="F2614" s="185">
        <v>3.7</v>
      </c>
      <c r="G2614" s="186">
        <v>1</v>
      </c>
      <c r="H2614" s="13"/>
      <c r="I2614" s="13"/>
      <c r="J2614" s="13"/>
      <c r="K2614" s="13"/>
      <c r="M2614" s="13"/>
    </row>
    <row r="2615" spans="1:13">
      <c r="A2615" s="13"/>
      <c r="B2615" s="181">
        <v>2008</v>
      </c>
      <c r="C2615" s="182">
        <v>2</v>
      </c>
      <c r="D2615" s="183">
        <v>24</v>
      </c>
      <c r="E2615" s="184">
        <v>0</v>
      </c>
      <c r="F2615" s="185">
        <v>3.4</v>
      </c>
      <c r="G2615" s="186">
        <v>1</v>
      </c>
      <c r="H2615" s="13"/>
      <c r="I2615" s="13"/>
      <c r="J2615" s="13"/>
      <c r="K2615" s="13"/>
      <c r="M2615" s="13"/>
    </row>
    <row r="2616" spans="1:13">
      <c r="A2616" s="13"/>
      <c r="B2616" s="181">
        <v>2008</v>
      </c>
      <c r="C2616" s="182">
        <v>2</v>
      </c>
      <c r="D2616" s="183">
        <v>25</v>
      </c>
      <c r="E2616" s="184">
        <v>0.3</v>
      </c>
      <c r="F2616" s="185">
        <v>3.5</v>
      </c>
      <c r="G2616" s="186">
        <v>1</v>
      </c>
      <c r="H2616" s="13"/>
      <c r="I2616" s="13"/>
      <c r="J2616" s="13"/>
      <c r="K2616" s="13"/>
      <c r="M2616" s="13"/>
    </row>
    <row r="2617" spans="1:13">
      <c r="A2617" s="13"/>
      <c r="B2617" s="181">
        <v>2008</v>
      </c>
      <c r="C2617" s="182">
        <v>2</v>
      </c>
      <c r="D2617" s="183">
        <v>26</v>
      </c>
      <c r="E2617" s="184">
        <v>0.2</v>
      </c>
      <c r="F2617" s="185">
        <v>3.6</v>
      </c>
      <c r="G2617" s="186">
        <v>1</v>
      </c>
      <c r="H2617" s="13"/>
      <c r="I2617" s="13"/>
      <c r="J2617" s="13"/>
      <c r="K2617" s="13"/>
      <c r="M2617" s="13"/>
    </row>
    <row r="2618" spans="1:13">
      <c r="A2618" s="13"/>
      <c r="B2618" s="181">
        <v>2008</v>
      </c>
      <c r="C2618" s="182">
        <v>2</v>
      </c>
      <c r="D2618" s="183">
        <v>27</v>
      </c>
      <c r="E2618" s="184">
        <v>0</v>
      </c>
      <c r="F2618" s="185">
        <v>4.5999999999999996</v>
      </c>
      <c r="G2618" s="186">
        <v>1</v>
      </c>
      <c r="H2618" s="13"/>
      <c r="I2618" s="13"/>
      <c r="J2618" s="13"/>
      <c r="K2618" s="13"/>
      <c r="M2618" s="13"/>
    </row>
    <row r="2619" spans="1:13">
      <c r="A2619" s="13"/>
      <c r="B2619" s="181">
        <v>2008</v>
      </c>
      <c r="C2619" s="182">
        <v>2</v>
      </c>
      <c r="D2619" s="183">
        <v>28</v>
      </c>
      <c r="E2619" s="184">
        <v>0.6</v>
      </c>
      <c r="F2619" s="185">
        <v>3.3</v>
      </c>
      <c r="G2619" s="186">
        <v>1</v>
      </c>
      <c r="H2619" s="13"/>
      <c r="I2619" s="13"/>
      <c r="J2619" s="13"/>
      <c r="K2619" s="13"/>
      <c r="M2619" s="13"/>
    </row>
    <row r="2620" spans="1:13">
      <c r="A2620" s="13"/>
      <c r="B2620" s="181">
        <v>2008</v>
      </c>
      <c r="C2620" s="182">
        <v>2</v>
      </c>
      <c r="D2620" s="183">
        <v>29</v>
      </c>
      <c r="E2620" s="184">
        <v>42</v>
      </c>
      <c r="F2620" s="185">
        <v>4.5999999999999996</v>
      </c>
      <c r="G2620" s="186">
        <v>1</v>
      </c>
      <c r="H2620" s="13"/>
      <c r="I2620" s="13"/>
      <c r="J2620" s="13"/>
      <c r="K2620" s="13"/>
      <c r="M2620" s="13"/>
    </row>
    <row r="2621" spans="1:13">
      <c r="A2621" s="13"/>
      <c r="B2621" s="181">
        <v>2008</v>
      </c>
      <c r="C2621" s="182">
        <v>3</v>
      </c>
      <c r="D2621" s="183">
        <v>1</v>
      </c>
      <c r="E2621" s="184">
        <v>6</v>
      </c>
      <c r="F2621" s="185">
        <v>2.4</v>
      </c>
      <c r="G2621" s="186">
        <v>1</v>
      </c>
      <c r="H2621" s="13"/>
      <c r="I2621" s="13"/>
      <c r="J2621" s="13"/>
      <c r="K2621" s="13"/>
      <c r="M2621" s="13"/>
    </row>
    <row r="2622" spans="1:13">
      <c r="A2622" s="13"/>
      <c r="B2622" s="181">
        <v>2008</v>
      </c>
      <c r="C2622" s="182">
        <v>3</v>
      </c>
      <c r="D2622" s="183">
        <v>2</v>
      </c>
      <c r="E2622" s="184">
        <v>18</v>
      </c>
      <c r="F2622" s="185">
        <v>1.9</v>
      </c>
      <c r="G2622" s="186">
        <v>1</v>
      </c>
      <c r="H2622" s="13"/>
      <c r="I2622" s="13"/>
      <c r="J2622" s="13"/>
      <c r="K2622" s="13"/>
      <c r="M2622" s="13"/>
    </row>
    <row r="2623" spans="1:13">
      <c r="A2623" s="13"/>
      <c r="B2623" s="181">
        <v>2008</v>
      </c>
      <c r="C2623" s="182">
        <v>3</v>
      </c>
      <c r="D2623" s="183">
        <v>3</v>
      </c>
      <c r="E2623" s="184">
        <v>7</v>
      </c>
      <c r="F2623" s="185">
        <v>2.2999999999999998</v>
      </c>
      <c r="G2623" s="186">
        <v>1</v>
      </c>
      <c r="H2623" s="13"/>
      <c r="I2623" s="13"/>
      <c r="J2623" s="13"/>
      <c r="K2623" s="13"/>
      <c r="M2623" s="13"/>
    </row>
    <row r="2624" spans="1:13">
      <c r="A2624" s="13"/>
      <c r="B2624" s="181">
        <v>2008</v>
      </c>
      <c r="C2624" s="182">
        <v>3</v>
      </c>
      <c r="D2624" s="183">
        <v>4</v>
      </c>
      <c r="E2624" s="184">
        <v>17</v>
      </c>
      <c r="F2624" s="185">
        <v>2.1</v>
      </c>
      <c r="G2624" s="186">
        <v>1</v>
      </c>
      <c r="H2624" s="13"/>
      <c r="I2624" s="13"/>
      <c r="J2624" s="13"/>
      <c r="K2624" s="13"/>
      <c r="M2624" s="13"/>
    </row>
    <row r="2625" spans="1:13">
      <c r="A2625" s="13"/>
      <c r="B2625" s="181">
        <v>2008</v>
      </c>
      <c r="C2625" s="182">
        <v>3</v>
      </c>
      <c r="D2625" s="183">
        <v>5</v>
      </c>
      <c r="E2625" s="184">
        <v>20</v>
      </c>
      <c r="F2625" s="185">
        <v>1.5</v>
      </c>
      <c r="G2625" s="186">
        <v>1</v>
      </c>
      <c r="H2625" s="13"/>
      <c r="I2625" s="13"/>
      <c r="J2625" s="13"/>
      <c r="K2625" s="13"/>
      <c r="M2625" s="13"/>
    </row>
    <row r="2626" spans="1:13">
      <c r="A2626" s="13"/>
      <c r="B2626" s="181">
        <v>2008</v>
      </c>
      <c r="C2626" s="182">
        <v>3</v>
      </c>
      <c r="D2626" s="183">
        <v>6</v>
      </c>
      <c r="E2626" s="184">
        <v>13</v>
      </c>
      <c r="F2626" s="185">
        <v>1.5</v>
      </c>
      <c r="G2626" s="186">
        <v>1</v>
      </c>
      <c r="H2626" s="13"/>
      <c r="I2626" s="13"/>
      <c r="J2626" s="13"/>
      <c r="K2626" s="13"/>
      <c r="M2626" s="13"/>
    </row>
    <row r="2627" spans="1:13">
      <c r="A2627" s="13"/>
      <c r="B2627" s="181">
        <v>2008</v>
      </c>
      <c r="C2627" s="182">
        <v>3</v>
      </c>
      <c r="D2627" s="183">
        <v>7</v>
      </c>
      <c r="E2627" s="184">
        <v>4</v>
      </c>
      <c r="F2627" s="185">
        <v>2.2999999999999998</v>
      </c>
      <c r="G2627" s="186">
        <v>1</v>
      </c>
      <c r="H2627" s="13"/>
      <c r="I2627" s="13"/>
      <c r="J2627" s="13"/>
      <c r="K2627" s="13"/>
      <c r="M2627" s="13"/>
    </row>
    <row r="2628" spans="1:13">
      <c r="A2628" s="13"/>
      <c r="B2628" s="181">
        <v>2008</v>
      </c>
      <c r="C2628" s="182">
        <v>3</v>
      </c>
      <c r="D2628" s="183">
        <v>8</v>
      </c>
      <c r="E2628" s="184">
        <v>0</v>
      </c>
      <c r="F2628" s="185">
        <v>4.9000000000000004</v>
      </c>
      <c r="G2628" s="186">
        <v>1</v>
      </c>
      <c r="H2628" s="13"/>
      <c r="I2628" s="13"/>
      <c r="J2628" s="13"/>
      <c r="K2628" s="13"/>
      <c r="M2628" s="13"/>
    </row>
    <row r="2629" spans="1:13">
      <c r="A2629" s="13"/>
      <c r="B2629" s="181">
        <v>2008</v>
      </c>
      <c r="C2629" s="182">
        <v>3</v>
      </c>
      <c r="D2629" s="183">
        <v>9</v>
      </c>
      <c r="E2629" s="184">
        <v>0</v>
      </c>
      <c r="F2629" s="185">
        <v>3.9</v>
      </c>
      <c r="G2629" s="186">
        <v>1</v>
      </c>
      <c r="H2629" s="13"/>
      <c r="I2629" s="13"/>
      <c r="J2629" s="13"/>
      <c r="K2629" s="13"/>
      <c r="M2629" s="13"/>
    </row>
    <row r="2630" spans="1:13">
      <c r="A2630" s="13"/>
      <c r="B2630" s="181">
        <v>2008</v>
      </c>
      <c r="C2630" s="182">
        <v>3</v>
      </c>
      <c r="D2630" s="183">
        <v>10</v>
      </c>
      <c r="E2630" s="184">
        <v>0</v>
      </c>
      <c r="F2630" s="185">
        <v>3.6</v>
      </c>
      <c r="G2630" s="186">
        <v>1</v>
      </c>
      <c r="H2630" s="13"/>
      <c r="I2630" s="13"/>
      <c r="J2630" s="13"/>
      <c r="K2630" s="13"/>
      <c r="M2630" s="13"/>
    </row>
    <row r="2631" spans="1:13">
      <c r="A2631" s="13"/>
      <c r="B2631" s="181">
        <v>2008</v>
      </c>
      <c r="C2631" s="182">
        <v>3</v>
      </c>
      <c r="D2631" s="183">
        <v>11</v>
      </c>
      <c r="E2631" s="184">
        <v>0</v>
      </c>
      <c r="F2631" s="185">
        <v>3.4</v>
      </c>
      <c r="G2631" s="186">
        <v>1</v>
      </c>
      <c r="H2631" s="13"/>
      <c r="I2631" s="13"/>
      <c r="J2631" s="13"/>
      <c r="K2631" s="13"/>
      <c r="M2631" s="13"/>
    </row>
    <row r="2632" spans="1:13">
      <c r="A2632" s="13"/>
      <c r="B2632" s="181">
        <v>2008</v>
      </c>
      <c r="C2632" s="182">
        <v>3</v>
      </c>
      <c r="D2632" s="183">
        <v>12</v>
      </c>
      <c r="E2632" s="184">
        <v>0</v>
      </c>
      <c r="F2632" s="185">
        <v>4.2</v>
      </c>
      <c r="G2632" s="186">
        <v>1</v>
      </c>
      <c r="H2632" s="13"/>
      <c r="I2632" s="13"/>
      <c r="J2632" s="13"/>
      <c r="K2632" s="13"/>
      <c r="M2632" s="13"/>
    </row>
    <row r="2633" spans="1:13">
      <c r="A2633" s="13"/>
      <c r="B2633" s="181">
        <v>2008</v>
      </c>
      <c r="C2633" s="182">
        <v>3</v>
      </c>
      <c r="D2633" s="183">
        <v>13</v>
      </c>
      <c r="E2633" s="184">
        <v>0</v>
      </c>
      <c r="F2633" s="185">
        <v>4.5</v>
      </c>
      <c r="G2633" s="186">
        <v>1</v>
      </c>
      <c r="H2633" s="13"/>
      <c r="I2633" s="13"/>
      <c r="J2633" s="13"/>
      <c r="K2633" s="13"/>
      <c r="M2633" s="13"/>
    </row>
    <row r="2634" spans="1:13">
      <c r="A2634" s="13"/>
      <c r="B2634" s="181">
        <v>2008</v>
      </c>
      <c r="C2634" s="182">
        <v>3</v>
      </c>
      <c r="D2634" s="183">
        <v>14</v>
      </c>
      <c r="E2634" s="184">
        <v>0</v>
      </c>
      <c r="F2634" s="185">
        <v>4.0999999999999996</v>
      </c>
      <c r="G2634" s="186">
        <v>1</v>
      </c>
      <c r="H2634" s="13"/>
      <c r="I2634" s="13"/>
      <c r="J2634" s="13"/>
      <c r="K2634" s="13"/>
      <c r="M2634" s="13"/>
    </row>
    <row r="2635" spans="1:13">
      <c r="A2635" s="13"/>
      <c r="B2635" s="181">
        <v>2008</v>
      </c>
      <c r="C2635" s="182">
        <v>3</v>
      </c>
      <c r="D2635" s="183">
        <v>15</v>
      </c>
      <c r="E2635" s="184">
        <v>0</v>
      </c>
      <c r="F2635" s="185">
        <v>6</v>
      </c>
      <c r="G2635" s="186">
        <v>1</v>
      </c>
      <c r="H2635" s="13"/>
      <c r="I2635" s="13"/>
      <c r="J2635" s="13"/>
      <c r="K2635" s="13"/>
      <c r="M2635" s="13"/>
    </row>
    <row r="2636" spans="1:13">
      <c r="A2636" s="13"/>
      <c r="B2636" s="181">
        <v>2008</v>
      </c>
      <c r="C2636" s="182">
        <v>3</v>
      </c>
      <c r="D2636" s="183">
        <v>16</v>
      </c>
      <c r="E2636" s="184">
        <v>12.8</v>
      </c>
      <c r="F2636" s="185">
        <v>5.4</v>
      </c>
      <c r="G2636" s="186">
        <v>1</v>
      </c>
      <c r="H2636" s="13"/>
      <c r="I2636" s="13"/>
      <c r="J2636" s="13"/>
      <c r="K2636" s="13"/>
      <c r="M2636" s="13"/>
    </row>
    <row r="2637" spans="1:13">
      <c r="A2637" s="13"/>
      <c r="B2637" s="181">
        <v>2008</v>
      </c>
      <c r="C2637" s="182">
        <v>3</v>
      </c>
      <c r="D2637" s="183">
        <v>17</v>
      </c>
      <c r="E2637" s="184">
        <v>0</v>
      </c>
      <c r="F2637" s="185">
        <v>4.7</v>
      </c>
      <c r="G2637" s="186">
        <v>1</v>
      </c>
      <c r="H2637" s="13"/>
      <c r="I2637" s="13"/>
      <c r="J2637" s="13"/>
      <c r="K2637" s="13"/>
      <c r="M2637" s="13"/>
    </row>
    <row r="2638" spans="1:13">
      <c r="A2638" s="13"/>
      <c r="B2638" s="181">
        <v>2008</v>
      </c>
      <c r="C2638" s="182">
        <v>3</v>
      </c>
      <c r="D2638" s="183">
        <v>18</v>
      </c>
      <c r="E2638" s="184">
        <v>0.3</v>
      </c>
      <c r="F2638" s="185">
        <v>3.4</v>
      </c>
      <c r="G2638" s="186">
        <v>1</v>
      </c>
      <c r="H2638" s="13"/>
      <c r="I2638" s="13"/>
      <c r="J2638" s="13"/>
      <c r="K2638" s="13"/>
      <c r="M2638" s="13"/>
    </row>
    <row r="2639" spans="1:13">
      <c r="A2639" s="13"/>
      <c r="B2639" s="181">
        <v>2008</v>
      </c>
      <c r="C2639" s="182">
        <v>3</v>
      </c>
      <c r="D2639" s="183">
        <v>19</v>
      </c>
      <c r="E2639" s="184">
        <v>24</v>
      </c>
      <c r="F2639" s="185">
        <v>3.5</v>
      </c>
      <c r="G2639" s="186">
        <v>1</v>
      </c>
      <c r="H2639" s="13"/>
      <c r="I2639" s="13"/>
      <c r="J2639" s="13"/>
      <c r="K2639" s="13"/>
      <c r="M2639" s="13"/>
    </row>
    <row r="2640" spans="1:13">
      <c r="A2640" s="13"/>
      <c r="B2640" s="181">
        <v>2008</v>
      </c>
      <c r="C2640" s="182">
        <v>3</v>
      </c>
      <c r="D2640" s="183">
        <v>20</v>
      </c>
      <c r="E2640" s="184">
        <v>0</v>
      </c>
      <c r="F2640" s="185">
        <v>3.9</v>
      </c>
      <c r="G2640" s="186">
        <v>1</v>
      </c>
      <c r="H2640" s="13"/>
      <c r="I2640" s="13"/>
      <c r="J2640" s="13"/>
      <c r="K2640" s="13"/>
      <c r="M2640" s="13"/>
    </row>
    <row r="2641" spans="1:13">
      <c r="A2641" s="13"/>
      <c r="B2641" s="181">
        <v>2008</v>
      </c>
      <c r="C2641" s="182">
        <v>3</v>
      </c>
      <c r="D2641" s="183">
        <v>21</v>
      </c>
      <c r="E2641" s="184">
        <v>0</v>
      </c>
      <c r="F2641" s="185">
        <v>3.6</v>
      </c>
      <c r="G2641" s="186">
        <v>1</v>
      </c>
      <c r="H2641" s="13"/>
      <c r="I2641" s="13"/>
      <c r="J2641" s="13"/>
      <c r="K2641" s="13"/>
      <c r="M2641" s="13"/>
    </row>
    <row r="2642" spans="1:13">
      <c r="A2642" s="13"/>
      <c r="B2642" s="181">
        <v>2008</v>
      </c>
      <c r="C2642" s="182">
        <v>3</v>
      </c>
      <c r="D2642" s="183">
        <v>22</v>
      </c>
      <c r="E2642" s="184">
        <v>0</v>
      </c>
      <c r="F2642" s="185">
        <v>3.4</v>
      </c>
      <c r="G2642" s="186">
        <v>1</v>
      </c>
      <c r="H2642" s="13"/>
      <c r="I2642" s="13"/>
      <c r="J2642" s="13"/>
      <c r="K2642" s="13"/>
      <c r="M2642" s="13"/>
    </row>
    <row r="2643" spans="1:13">
      <c r="A2643" s="13"/>
      <c r="B2643" s="181">
        <v>2008</v>
      </c>
      <c r="C2643" s="182">
        <v>3</v>
      </c>
      <c r="D2643" s="183">
        <v>23</v>
      </c>
      <c r="E2643" s="184">
        <v>0</v>
      </c>
      <c r="F2643" s="185">
        <v>3.3</v>
      </c>
      <c r="G2643" s="186">
        <v>1</v>
      </c>
      <c r="H2643" s="13"/>
      <c r="I2643" s="13"/>
      <c r="J2643" s="13"/>
      <c r="K2643" s="13"/>
      <c r="M2643" s="13"/>
    </row>
    <row r="2644" spans="1:13">
      <c r="A2644" s="13"/>
      <c r="B2644" s="181">
        <v>2008</v>
      </c>
      <c r="C2644" s="182">
        <v>3</v>
      </c>
      <c r="D2644" s="183">
        <v>24</v>
      </c>
      <c r="E2644" s="184">
        <v>0</v>
      </c>
      <c r="F2644" s="185">
        <v>3.3</v>
      </c>
      <c r="G2644" s="186">
        <v>1</v>
      </c>
      <c r="H2644" s="13"/>
      <c r="I2644" s="13"/>
      <c r="J2644" s="13"/>
      <c r="K2644" s="13"/>
      <c r="M2644" s="13"/>
    </row>
    <row r="2645" spans="1:13">
      <c r="A2645" s="13"/>
      <c r="B2645" s="181">
        <v>2008</v>
      </c>
      <c r="C2645" s="182">
        <v>3</v>
      </c>
      <c r="D2645" s="183">
        <v>25</v>
      </c>
      <c r="E2645" s="184">
        <v>4</v>
      </c>
      <c r="F2645" s="185">
        <v>3.1</v>
      </c>
      <c r="G2645" s="186">
        <v>1</v>
      </c>
      <c r="H2645" s="13"/>
      <c r="I2645" s="13"/>
      <c r="J2645" s="13"/>
      <c r="K2645" s="13"/>
      <c r="M2645" s="13"/>
    </row>
    <row r="2646" spans="1:13">
      <c r="A2646" s="13"/>
      <c r="B2646" s="181">
        <v>2008</v>
      </c>
      <c r="C2646" s="182">
        <v>3</v>
      </c>
      <c r="D2646" s="183">
        <v>26</v>
      </c>
      <c r="E2646" s="184">
        <v>0</v>
      </c>
      <c r="F2646" s="185">
        <v>4.5999999999999996</v>
      </c>
      <c r="G2646" s="186">
        <v>1</v>
      </c>
      <c r="H2646" s="13"/>
      <c r="I2646" s="13"/>
      <c r="J2646" s="13"/>
      <c r="K2646" s="13"/>
      <c r="M2646" s="13"/>
    </row>
    <row r="2647" spans="1:13">
      <c r="A2647" s="13"/>
      <c r="B2647" s="181">
        <v>2008</v>
      </c>
      <c r="C2647" s="182">
        <v>3</v>
      </c>
      <c r="D2647" s="183">
        <v>27</v>
      </c>
      <c r="E2647" s="184">
        <v>0</v>
      </c>
      <c r="F2647" s="185">
        <v>2.9</v>
      </c>
      <c r="G2647" s="186">
        <v>1</v>
      </c>
      <c r="H2647" s="13"/>
      <c r="I2647" s="13"/>
      <c r="J2647" s="13"/>
      <c r="K2647" s="13"/>
      <c r="M2647" s="13"/>
    </row>
    <row r="2648" spans="1:13">
      <c r="A2648" s="13"/>
      <c r="B2648" s="181">
        <v>2008</v>
      </c>
      <c r="C2648" s="182">
        <v>3</v>
      </c>
      <c r="D2648" s="183">
        <v>28</v>
      </c>
      <c r="E2648" s="184">
        <v>0</v>
      </c>
      <c r="F2648" s="185">
        <v>2.5</v>
      </c>
      <c r="G2648" s="186">
        <v>1</v>
      </c>
      <c r="H2648" s="13"/>
      <c r="I2648" s="13"/>
      <c r="J2648" s="13"/>
      <c r="K2648" s="13"/>
      <c r="M2648" s="13"/>
    </row>
    <row r="2649" spans="1:13">
      <c r="A2649" s="13"/>
      <c r="B2649" s="181">
        <v>2008</v>
      </c>
      <c r="C2649" s="182">
        <v>3</v>
      </c>
      <c r="D2649" s="183">
        <v>29</v>
      </c>
      <c r="E2649" s="184">
        <v>0</v>
      </c>
      <c r="F2649" s="185">
        <v>2.7</v>
      </c>
      <c r="G2649" s="186">
        <v>1</v>
      </c>
      <c r="H2649" s="13"/>
      <c r="I2649" s="13"/>
      <c r="J2649" s="13"/>
      <c r="K2649" s="13"/>
      <c r="M2649" s="13"/>
    </row>
    <row r="2650" spans="1:13">
      <c r="A2650" s="13"/>
      <c r="B2650" s="181">
        <v>2008</v>
      </c>
      <c r="C2650" s="182">
        <v>3</v>
      </c>
      <c r="D2650" s="183">
        <v>30</v>
      </c>
      <c r="E2650" s="184">
        <v>3.8</v>
      </c>
      <c r="F2650" s="185">
        <v>2.2999999999999998</v>
      </c>
      <c r="G2650" s="186">
        <v>1</v>
      </c>
      <c r="H2650" s="13"/>
      <c r="I2650" s="13"/>
      <c r="J2650" s="13"/>
      <c r="K2650" s="13"/>
      <c r="M2650" s="13"/>
    </row>
    <row r="2651" spans="1:13">
      <c r="A2651" s="13"/>
      <c r="B2651" s="181">
        <v>2008</v>
      </c>
      <c r="C2651" s="182">
        <v>3</v>
      </c>
      <c r="D2651" s="183">
        <v>31</v>
      </c>
      <c r="E2651" s="184">
        <v>0.2</v>
      </c>
      <c r="F2651" s="185">
        <v>3.2</v>
      </c>
      <c r="G2651" s="186">
        <v>1</v>
      </c>
      <c r="H2651" s="13"/>
      <c r="I2651" s="13"/>
      <c r="J2651" s="13"/>
      <c r="K2651" s="13"/>
      <c r="M2651" s="13"/>
    </row>
    <row r="2652" spans="1:13">
      <c r="A2652" s="13"/>
      <c r="B2652" s="181">
        <v>2008</v>
      </c>
      <c r="C2652" s="182">
        <v>4</v>
      </c>
      <c r="D2652" s="183">
        <v>1</v>
      </c>
      <c r="E2652" s="184">
        <v>0.4</v>
      </c>
      <c r="F2652" s="185">
        <v>3.2</v>
      </c>
      <c r="G2652" s="186">
        <v>1</v>
      </c>
      <c r="H2652" s="13"/>
      <c r="I2652" s="13"/>
      <c r="J2652" s="13"/>
      <c r="K2652" s="13"/>
      <c r="M2652" s="13"/>
    </row>
    <row r="2653" spans="1:13">
      <c r="A2653" s="13"/>
      <c r="B2653" s="181">
        <v>2008</v>
      </c>
      <c r="C2653" s="182">
        <v>4</v>
      </c>
      <c r="D2653" s="183">
        <v>2</v>
      </c>
      <c r="E2653" s="184">
        <v>0</v>
      </c>
      <c r="F2653" s="185">
        <v>2.7</v>
      </c>
      <c r="G2653" s="186">
        <v>1</v>
      </c>
      <c r="H2653" s="13"/>
      <c r="I2653" s="13"/>
      <c r="J2653" s="13"/>
      <c r="K2653" s="13"/>
      <c r="M2653" s="13"/>
    </row>
    <row r="2654" spans="1:13">
      <c r="A2654" s="13"/>
      <c r="B2654" s="181">
        <v>2008</v>
      </c>
      <c r="C2654" s="182">
        <v>4</v>
      </c>
      <c r="D2654" s="183">
        <v>3</v>
      </c>
      <c r="E2654" s="184">
        <v>0</v>
      </c>
      <c r="F2654" s="185">
        <v>3.8</v>
      </c>
      <c r="G2654" s="186">
        <v>1</v>
      </c>
      <c r="H2654" s="13"/>
      <c r="I2654" s="13"/>
      <c r="J2654" s="13"/>
      <c r="K2654" s="13"/>
      <c r="M2654" s="13"/>
    </row>
    <row r="2655" spans="1:13">
      <c r="A2655" s="13"/>
      <c r="B2655" s="181">
        <v>2008</v>
      </c>
      <c r="C2655" s="182">
        <v>4</v>
      </c>
      <c r="D2655" s="183">
        <v>4</v>
      </c>
      <c r="E2655" s="184">
        <v>0</v>
      </c>
      <c r="F2655" s="185">
        <v>5</v>
      </c>
      <c r="G2655" s="186">
        <v>1</v>
      </c>
      <c r="H2655" s="13"/>
      <c r="I2655" s="13"/>
      <c r="J2655" s="13"/>
      <c r="K2655" s="13"/>
      <c r="M2655" s="13"/>
    </row>
    <row r="2656" spans="1:13">
      <c r="A2656" s="13"/>
      <c r="B2656" s="181">
        <v>2008</v>
      </c>
      <c r="C2656" s="182">
        <v>4</v>
      </c>
      <c r="D2656" s="183">
        <v>5</v>
      </c>
      <c r="E2656" s="184">
        <v>3</v>
      </c>
      <c r="F2656" s="185">
        <v>3.5</v>
      </c>
      <c r="G2656" s="186">
        <v>1</v>
      </c>
      <c r="H2656" s="13"/>
      <c r="I2656" s="13"/>
      <c r="J2656" s="13"/>
      <c r="K2656" s="13"/>
      <c r="M2656" s="13"/>
    </row>
    <row r="2657" spans="1:13">
      <c r="A2657" s="13"/>
      <c r="B2657" s="181">
        <v>2008</v>
      </c>
      <c r="C2657" s="182">
        <v>4</v>
      </c>
      <c r="D2657" s="183">
        <v>6</v>
      </c>
      <c r="E2657" s="184">
        <v>0</v>
      </c>
      <c r="F2657" s="185">
        <v>3.6</v>
      </c>
      <c r="G2657" s="186">
        <v>1</v>
      </c>
      <c r="H2657" s="13"/>
      <c r="I2657" s="13"/>
      <c r="J2657" s="13"/>
      <c r="K2657" s="13"/>
      <c r="M2657" s="13"/>
    </row>
    <row r="2658" spans="1:13">
      <c r="A2658" s="13"/>
      <c r="B2658" s="181">
        <v>2008</v>
      </c>
      <c r="C2658" s="182">
        <v>4</v>
      </c>
      <c r="D2658" s="183">
        <v>7</v>
      </c>
      <c r="E2658" s="184">
        <v>0</v>
      </c>
      <c r="F2658" s="185">
        <v>4.3</v>
      </c>
      <c r="G2658" s="186">
        <v>1</v>
      </c>
      <c r="H2658" s="13"/>
      <c r="I2658" s="13"/>
      <c r="J2658" s="13"/>
      <c r="K2658" s="13"/>
      <c r="M2658" s="13"/>
    </row>
    <row r="2659" spans="1:13">
      <c r="A2659" s="13"/>
      <c r="B2659" s="181">
        <v>2008</v>
      </c>
      <c r="C2659" s="182">
        <v>4</v>
      </c>
      <c r="D2659" s="183">
        <v>8</v>
      </c>
      <c r="E2659" s="184">
        <v>0</v>
      </c>
      <c r="F2659" s="185">
        <v>5.2</v>
      </c>
      <c r="G2659" s="186">
        <v>1</v>
      </c>
      <c r="H2659" s="13"/>
      <c r="I2659" s="13"/>
      <c r="J2659" s="13"/>
      <c r="K2659" s="13"/>
      <c r="M2659" s="13"/>
    </row>
    <row r="2660" spans="1:13">
      <c r="A2660" s="13"/>
      <c r="B2660" s="181">
        <v>2008</v>
      </c>
      <c r="C2660" s="182">
        <v>4</v>
      </c>
      <c r="D2660" s="183">
        <v>9</v>
      </c>
      <c r="E2660" s="184">
        <v>0</v>
      </c>
      <c r="F2660" s="185">
        <v>4.9000000000000004</v>
      </c>
      <c r="G2660" s="186">
        <v>1</v>
      </c>
      <c r="H2660" s="13"/>
      <c r="I2660" s="13"/>
      <c r="J2660" s="13"/>
      <c r="K2660" s="13"/>
      <c r="M2660" s="13"/>
    </row>
    <row r="2661" spans="1:13">
      <c r="A2661" s="13"/>
      <c r="B2661" s="181">
        <v>2008</v>
      </c>
      <c r="C2661" s="182">
        <v>4</v>
      </c>
      <c r="D2661" s="183">
        <v>10</v>
      </c>
      <c r="E2661" s="184">
        <v>0.2</v>
      </c>
      <c r="F2661" s="185">
        <v>3.1</v>
      </c>
      <c r="G2661" s="186">
        <v>1</v>
      </c>
      <c r="H2661" s="13"/>
      <c r="I2661" s="13"/>
      <c r="J2661" s="13"/>
      <c r="K2661" s="13"/>
      <c r="M2661" s="13"/>
    </row>
    <row r="2662" spans="1:13">
      <c r="A2662" s="13"/>
      <c r="B2662" s="181">
        <v>2008</v>
      </c>
      <c r="C2662" s="182">
        <v>4</v>
      </c>
      <c r="D2662" s="183">
        <v>11</v>
      </c>
      <c r="E2662" s="184">
        <v>0</v>
      </c>
      <c r="F2662" s="185">
        <v>2.2000000000000002</v>
      </c>
      <c r="G2662" s="186">
        <v>1</v>
      </c>
      <c r="H2662" s="13"/>
      <c r="I2662" s="13"/>
      <c r="J2662" s="13"/>
      <c r="K2662" s="13"/>
      <c r="M2662" s="13"/>
    </row>
    <row r="2663" spans="1:13">
      <c r="A2663" s="13"/>
      <c r="B2663" s="181">
        <v>2008</v>
      </c>
      <c r="C2663" s="182">
        <v>4</v>
      </c>
      <c r="D2663" s="183">
        <v>12</v>
      </c>
      <c r="E2663" s="184">
        <v>0.6</v>
      </c>
      <c r="F2663" s="185">
        <v>3.5</v>
      </c>
      <c r="G2663" s="186">
        <v>1</v>
      </c>
      <c r="H2663" s="13"/>
      <c r="I2663" s="13"/>
      <c r="J2663" s="13"/>
      <c r="K2663" s="13"/>
      <c r="M2663" s="13"/>
    </row>
    <row r="2664" spans="1:13">
      <c r="A2664" s="13"/>
      <c r="B2664" s="181">
        <v>2008</v>
      </c>
      <c r="C2664" s="182">
        <v>4</v>
      </c>
      <c r="D2664" s="183">
        <v>13</v>
      </c>
      <c r="E2664" s="184">
        <v>17</v>
      </c>
      <c r="F2664" s="185">
        <v>1.1000000000000001</v>
      </c>
      <c r="G2664" s="186">
        <v>1</v>
      </c>
      <c r="H2664" s="13"/>
      <c r="I2664" s="13"/>
      <c r="J2664" s="13"/>
      <c r="K2664" s="13"/>
      <c r="M2664" s="13"/>
    </row>
    <row r="2665" spans="1:13">
      <c r="A2665" s="13"/>
      <c r="B2665" s="181">
        <v>2008</v>
      </c>
      <c r="C2665" s="182">
        <v>4</v>
      </c>
      <c r="D2665" s="183">
        <v>14</v>
      </c>
      <c r="E2665" s="184">
        <v>0</v>
      </c>
      <c r="F2665" s="185">
        <v>2.9</v>
      </c>
      <c r="G2665" s="186">
        <v>1</v>
      </c>
      <c r="H2665" s="13"/>
      <c r="I2665" s="13"/>
      <c r="J2665" s="13"/>
      <c r="K2665" s="13"/>
      <c r="M2665" s="13"/>
    </row>
    <row r="2666" spans="1:13">
      <c r="A2666" s="13"/>
      <c r="B2666" s="181">
        <v>2008</v>
      </c>
      <c r="C2666" s="182">
        <v>4</v>
      </c>
      <c r="D2666" s="183">
        <v>15</v>
      </c>
      <c r="E2666" s="184">
        <v>0</v>
      </c>
      <c r="F2666" s="185">
        <v>3.5</v>
      </c>
      <c r="G2666" s="186">
        <v>1</v>
      </c>
      <c r="H2666" s="13"/>
      <c r="I2666" s="13"/>
      <c r="J2666" s="13"/>
      <c r="K2666" s="13"/>
      <c r="M2666" s="13"/>
    </row>
    <row r="2667" spans="1:13">
      <c r="A2667" s="13"/>
      <c r="B2667" s="181">
        <v>2008</v>
      </c>
      <c r="C2667" s="182">
        <v>4</v>
      </c>
      <c r="D2667" s="183">
        <v>16</v>
      </c>
      <c r="E2667" s="184">
        <v>0</v>
      </c>
      <c r="F2667" s="185">
        <v>4.7</v>
      </c>
      <c r="G2667" s="186">
        <v>1</v>
      </c>
      <c r="H2667" s="13"/>
      <c r="I2667" s="13"/>
      <c r="J2667" s="13"/>
      <c r="K2667" s="13"/>
      <c r="M2667" s="13"/>
    </row>
    <row r="2668" spans="1:13">
      <c r="A2668" s="13"/>
      <c r="B2668" s="181">
        <v>2008</v>
      </c>
      <c r="C2668" s="182">
        <v>4</v>
      </c>
      <c r="D2668" s="183">
        <v>17</v>
      </c>
      <c r="E2668" s="184">
        <v>0</v>
      </c>
      <c r="F2668" s="185">
        <v>2.9</v>
      </c>
      <c r="G2668" s="186">
        <v>1</v>
      </c>
      <c r="H2668" s="13"/>
      <c r="I2668" s="13"/>
      <c r="J2668" s="13"/>
      <c r="K2668" s="13"/>
      <c r="M2668" s="13"/>
    </row>
    <row r="2669" spans="1:13">
      <c r="A2669" s="13"/>
      <c r="B2669" s="181">
        <v>2008</v>
      </c>
      <c r="C2669" s="182">
        <v>4</v>
      </c>
      <c r="D2669" s="183">
        <v>18</v>
      </c>
      <c r="E2669" s="184">
        <v>0</v>
      </c>
      <c r="F2669" s="185">
        <v>5.2</v>
      </c>
      <c r="G2669" s="186">
        <v>1</v>
      </c>
      <c r="H2669" s="13"/>
      <c r="I2669" s="13"/>
      <c r="J2669" s="13"/>
      <c r="K2669" s="13"/>
      <c r="M2669" s="13"/>
    </row>
    <row r="2670" spans="1:13">
      <c r="A2670" s="13"/>
      <c r="B2670" s="181">
        <v>2008</v>
      </c>
      <c r="C2670" s="182">
        <v>4</v>
      </c>
      <c r="D2670" s="183">
        <v>19</v>
      </c>
      <c r="E2670" s="184">
        <v>0</v>
      </c>
      <c r="F2670" s="185">
        <v>2.2999999999999998</v>
      </c>
      <c r="G2670" s="186">
        <v>1</v>
      </c>
      <c r="H2670" s="13"/>
      <c r="I2670" s="13"/>
      <c r="J2670" s="13"/>
      <c r="K2670" s="13"/>
      <c r="M2670" s="13"/>
    </row>
    <row r="2671" spans="1:13">
      <c r="A2671" s="13"/>
      <c r="B2671" s="181">
        <v>2008</v>
      </c>
      <c r="C2671" s="182">
        <v>4</v>
      </c>
      <c r="D2671" s="183">
        <v>20</v>
      </c>
      <c r="E2671" s="184">
        <v>0</v>
      </c>
      <c r="F2671" s="185">
        <v>4</v>
      </c>
      <c r="G2671" s="186">
        <v>1</v>
      </c>
      <c r="H2671" s="13"/>
      <c r="I2671" s="13"/>
      <c r="J2671" s="13"/>
      <c r="K2671" s="13"/>
      <c r="M2671" s="13"/>
    </row>
    <row r="2672" spans="1:13">
      <c r="A2672" s="13"/>
      <c r="B2672" s="181">
        <v>2008</v>
      </c>
      <c r="C2672" s="182">
        <v>4</v>
      </c>
      <c r="D2672" s="183">
        <v>21</v>
      </c>
      <c r="E2672" s="184">
        <v>0</v>
      </c>
      <c r="F2672" s="185">
        <v>4.8</v>
      </c>
      <c r="G2672" s="186">
        <v>1</v>
      </c>
      <c r="H2672" s="13"/>
      <c r="I2672" s="13"/>
      <c r="J2672" s="13"/>
      <c r="K2672" s="13"/>
      <c r="M2672" s="13"/>
    </row>
    <row r="2673" spans="1:13">
      <c r="A2673" s="13"/>
      <c r="B2673" s="181">
        <v>2008</v>
      </c>
      <c r="C2673" s="182">
        <v>4</v>
      </c>
      <c r="D2673" s="183">
        <v>22</v>
      </c>
      <c r="E2673" s="184">
        <v>0</v>
      </c>
      <c r="F2673" s="185">
        <v>3.3</v>
      </c>
      <c r="G2673" s="186">
        <v>1</v>
      </c>
      <c r="H2673" s="13"/>
      <c r="I2673" s="13"/>
      <c r="J2673" s="13"/>
      <c r="K2673" s="13"/>
      <c r="M2673" s="13"/>
    </row>
    <row r="2674" spans="1:13">
      <c r="A2674" s="13"/>
      <c r="B2674" s="181">
        <v>2008</v>
      </c>
      <c r="C2674" s="182">
        <v>4</v>
      </c>
      <c r="D2674" s="183">
        <v>23</v>
      </c>
      <c r="E2674" s="184">
        <v>0</v>
      </c>
      <c r="F2674" s="185">
        <v>2.5</v>
      </c>
      <c r="G2674" s="186">
        <v>1</v>
      </c>
      <c r="H2674" s="13"/>
      <c r="I2674" s="13"/>
      <c r="J2674" s="13"/>
      <c r="K2674" s="13"/>
      <c r="M2674" s="13"/>
    </row>
    <row r="2675" spans="1:13">
      <c r="A2675" s="13"/>
      <c r="B2675" s="181">
        <v>2008</v>
      </c>
      <c r="C2675" s="182">
        <v>4</v>
      </c>
      <c r="D2675" s="183">
        <v>24</v>
      </c>
      <c r="E2675" s="184">
        <v>0</v>
      </c>
      <c r="F2675" s="185">
        <v>3.2</v>
      </c>
      <c r="G2675" s="186">
        <v>1</v>
      </c>
      <c r="H2675" s="13"/>
      <c r="I2675" s="13"/>
      <c r="J2675" s="13"/>
      <c r="K2675" s="13"/>
      <c r="M2675" s="13"/>
    </row>
    <row r="2676" spans="1:13">
      <c r="A2676" s="13"/>
      <c r="B2676" s="181">
        <v>2008</v>
      </c>
      <c r="C2676" s="182">
        <v>4</v>
      </c>
      <c r="D2676" s="183">
        <v>25</v>
      </c>
      <c r="E2676" s="184">
        <v>0</v>
      </c>
      <c r="F2676" s="185">
        <v>2.7</v>
      </c>
      <c r="G2676" s="186">
        <v>1</v>
      </c>
      <c r="H2676" s="13"/>
      <c r="I2676" s="13"/>
      <c r="J2676" s="13"/>
      <c r="K2676" s="13"/>
      <c r="M2676" s="13"/>
    </row>
    <row r="2677" spans="1:13">
      <c r="A2677" s="13"/>
      <c r="B2677" s="181">
        <v>2008</v>
      </c>
      <c r="C2677" s="182">
        <v>4</v>
      </c>
      <c r="D2677" s="183">
        <v>26</v>
      </c>
      <c r="E2677" s="184">
        <v>0</v>
      </c>
      <c r="F2677" s="185">
        <v>2.6</v>
      </c>
      <c r="G2677" s="186">
        <v>1</v>
      </c>
      <c r="H2677" s="13"/>
      <c r="I2677" s="13"/>
      <c r="J2677" s="13"/>
      <c r="K2677" s="13"/>
      <c r="M2677" s="13"/>
    </row>
    <row r="2678" spans="1:13">
      <c r="A2678" s="13"/>
      <c r="B2678" s="181">
        <v>2008</v>
      </c>
      <c r="C2678" s="182">
        <v>4</v>
      </c>
      <c r="D2678" s="183">
        <v>27</v>
      </c>
      <c r="E2678" s="184">
        <v>0.2</v>
      </c>
      <c r="F2678" s="185">
        <v>2.4</v>
      </c>
      <c r="G2678" s="186">
        <v>1</v>
      </c>
      <c r="H2678" s="13"/>
      <c r="I2678" s="13"/>
      <c r="J2678" s="13"/>
      <c r="K2678" s="13"/>
      <c r="M2678" s="13"/>
    </row>
    <row r="2679" spans="1:13">
      <c r="A2679" s="13"/>
      <c r="B2679" s="181">
        <v>2008</v>
      </c>
      <c r="C2679" s="182">
        <v>4</v>
      </c>
      <c r="D2679" s="183">
        <v>28</v>
      </c>
      <c r="E2679" s="184">
        <v>4</v>
      </c>
      <c r="F2679" s="185">
        <v>2.5</v>
      </c>
      <c r="G2679" s="186">
        <v>1</v>
      </c>
      <c r="H2679" s="13"/>
      <c r="I2679" s="13"/>
      <c r="J2679" s="13"/>
      <c r="K2679" s="13"/>
      <c r="M2679" s="13"/>
    </row>
    <row r="2680" spans="1:13">
      <c r="A2680" s="13"/>
      <c r="B2680" s="181">
        <v>2008</v>
      </c>
      <c r="C2680" s="182">
        <v>4</v>
      </c>
      <c r="D2680" s="183">
        <v>29</v>
      </c>
      <c r="E2680" s="184">
        <v>4</v>
      </c>
      <c r="F2680" s="185">
        <v>1.7</v>
      </c>
      <c r="G2680" s="186">
        <v>1</v>
      </c>
      <c r="H2680" s="13"/>
      <c r="I2680" s="13"/>
      <c r="J2680" s="13"/>
      <c r="K2680" s="13"/>
      <c r="M2680" s="13"/>
    </row>
    <row r="2681" spans="1:13">
      <c r="A2681" s="13"/>
      <c r="B2681" s="181">
        <v>2008</v>
      </c>
      <c r="C2681" s="182">
        <v>4</v>
      </c>
      <c r="D2681" s="183">
        <v>30</v>
      </c>
      <c r="E2681" s="184">
        <v>0</v>
      </c>
      <c r="F2681" s="185">
        <v>1.8</v>
      </c>
      <c r="G2681" s="186">
        <v>1</v>
      </c>
      <c r="H2681" s="13"/>
      <c r="I2681" s="13"/>
      <c r="J2681" s="13"/>
      <c r="K2681" s="13"/>
      <c r="M2681" s="13"/>
    </row>
    <row r="2682" spans="1:13">
      <c r="A2682" s="13"/>
      <c r="B2682" s="181">
        <v>2008</v>
      </c>
      <c r="C2682" s="182">
        <v>5</v>
      </c>
      <c r="D2682" s="183">
        <v>1</v>
      </c>
      <c r="E2682" s="184">
        <v>0</v>
      </c>
      <c r="F2682" s="185">
        <v>2.2999999999999998</v>
      </c>
      <c r="G2682" s="186">
        <v>1</v>
      </c>
      <c r="H2682" s="13"/>
      <c r="I2682" s="13"/>
      <c r="J2682" s="13"/>
      <c r="K2682" s="13"/>
      <c r="M2682" s="13"/>
    </row>
    <row r="2683" spans="1:13">
      <c r="A2683" s="13"/>
      <c r="B2683" s="181">
        <v>2008</v>
      </c>
      <c r="C2683" s="182">
        <v>5</v>
      </c>
      <c r="D2683" s="183">
        <v>2</v>
      </c>
      <c r="E2683" s="184">
        <v>0</v>
      </c>
      <c r="F2683" s="185">
        <v>1.9</v>
      </c>
      <c r="G2683" s="186">
        <v>1</v>
      </c>
      <c r="H2683" s="13"/>
      <c r="I2683" s="13"/>
      <c r="J2683" s="13"/>
      <c r="K2683" s="13"/>
      <c r="M2683" s="13"/>
    </row>
    <row r="2684" spans="1:13">
      <c r="A2684" s="13"/>
      <c r="B2684" s="181">
        <v>2008</v>
      </c>
      <c r="C2684" s="182">
        <v>5</v>
      </c>
      <c r="D2684" s="183">
        <v>3</v>
      </c>
      <c r="E2684" s="184">
        <v>0</v>
      </c>
      <c r="F2684" s="185">
        <v>2.2999999999999998</v>
      </c>
      <c r="G2684" s="186">
        <v>1</v>
      </c>
      <c r="H2684" s="13"/>
      <c r="I2684" s="13"/>
      <c r="J2684" s="13"/>
      <c r="K2684" s="13"/>
      <c r="M2684" s="13"/>
    </row>
    <row r="2685" spans="1:13">
      <c r="A2685" s="13"/>
      <c r="B2685" s="181">
        <v>2008</v>
      </c>
      <c r="C2685" s="182">
        <v>5</v>
      </c>
      <c r="D2685" s="183">
        <v>4</v>
      </c>
      <c r="E2685" s="184">
        <v>0</v>
      </c>
      <c r="F2685" s="185">
        <v>2.2999999999999998</v>
      </c>
      <c r="G2685" s="186">
        <v>1</v>
      </c>
      <c r="H2685" s="13"/>
      <c r="I2685" s="13"/>
      <c r="J2685" s="13"/>
      <c r="K2685" s="13"/>
      <c r="M2685" s="13"/>
    </row>
    <row r="2686" spans="1:13">
      <c r="A2686" s="13"/>
      <c r="B2686" s="181">
        <v>2008</v>
      </c>
      <c r="C2686" s="182">
        <v>5</v>
      </c>
      <c r="D2686" s="183">
        <v>5</v>
      </c>
      <c r="E2686" s="184">
        <v>0</v>
      </c>
      <c r="F2686" s="185">
        <v>2.7</v>
      </c>
      <c r="G2686" s="186">
        <v>1</v>
      </c>
      <c r="H2686" s="13"/>
      <c r="I2686" s="13"/>
      <c r="J2686" s="13"/>
      <c r="K2686" s="13"/>
      <c r="M2686" s="13"/>
    </row>
    <row r="2687" spans="1:13">
      <c r="A2687" s="13"/>
      <c r="B2687" s="181">
        <v>2008</v>
      </c>
      <c r="C2687" s="182">
        <v>5</v>
      </c>
      <c r="D2687" s="183">
        <v>6</v>
      </c>
      <c r="E2687" s="184">
        <v>0</v>
      </c>
      <c r="F2687" s="185">
        <v>2.6</v>
      </c>
      <c r="G2687" s="186">
        <v>1</v>
      </c>
      <c r="H2687" s="13"/>
      <c r="I2687" s="13"/>
      <c r="J2687" s="13"/>
      <c r="K2687" s="13"/>
      <c r="M2687" s="13"/>
    </row>
    <row r="2688" spans="1:13">
      <c r="A2688" s="13"/>
      <c r="B2688" s="181">
        <v>2008</v>
      </c>
      <c r="C2688" s="182">
        <v>5</v>
      </c>
      <c r="D2688" s="183">
        <v>7</v>
      </c>
      <c r="E2688" s="184">
        <v>0</v>
      </c>
      <c r="F2688" s="185">
        <v>2.1</v>
      </c>
      <c r="G2688" s="186">
        <v>1</v>
      </c>
      <c r="H2688" s="13"/>
      <c r="I2688" s="13"/>
      <c r="J2688" s="13"/>
      <c r="K2688" s="13"/>
      <c r="M2688" s="13"/>
    </row>
    <row r="2689" spans="1:13">
      <c r="A2689" s="13"/>
      <c r="B2689" s="181">
        <v>2008</v>
      </c>
      <c r="C2689" s="182">
        <v>5</v>
      </c>
      <c r="D2689" s="183">
        <v>8</v>
      </c>
      <c r="E2689" s="184">
        <v>0</v>
      </c>
      <c r="F2689" s="185">
        <v>2</v>
      </c>
      <c r="G2689" s="186">
        <v>1</v>
      </c>
      <c r="H2689" s="13"/>
      <c r="I2689" s="13"/>
      <c r="J2689" s="13"/>
      <c r="K2689" s="13"/>
      <c r="M2689" s="13"/>
    </row>
    <row r="2690" spans="1:13">
      <c r="A2690" s="13"/>
      <c r="B2690" s="181">
        <v>2008</v>
      </c>
      <c r="C2690" s="182">
        <v>5</v>
      </c>
      <c r="D2690" s="183">
        <v>9</v>
      </c>
      <c r="E2690" s="184">
        <v>0</v>
      </c>
      <c r="F2690" s="185">
        <v>3.1</v>
      </c>
      <c r="G2690" s="186">
        <v>1</v>
      </c>
      <c r="H2690" s="13"/>
      <c r="I2690" s="13"/>
      <c r="J2690" s="13"/>
      <c r="K2690" s="13"/>
      <c r="M2690" s="13"/>
    </row>
    <row r="2691" spans="1:13">
      <c r="A2691" s="13"/>
      <c r="B2691" s="181">
        <v>2008</v>
      </c>
      <c r="C2691" s="182">
        <v>5</v>
      </c>
      <c r="D2691" s="183">
        <v>10</v>
      </c>
      <c r="E2691" s="184">
        <v>0</v>
      </c>
      <c r="F2691" s="185">
        <v>2.8</v>
      </c>
      <c r="G2691" s="186">
        <v>1</v>
      </c>
      <c r="H2691" s="13"/>
      <c r="I2691" s="13"/>
      <c r="J2691" s="13"/>
      <c r="K2691" s="13"/>
      <c r="M2691" s="13"/>
    </row>
    <row r="2692" spans="1:13">
      <c r="A2692" s="13"/>
      <c r="B2692" s="181">
        <v>2008</v>
      </c>
      <c r="C2692" s="182">
        <v>5</v>
      </c>
      <c r="D2692" s="183">
        <v>11</v>
      </c>
      <c r="E2692" s="184">
        <v>0</v>
      </c>
      <c r="F2692" s="185">
        <v>2.9</v>
      </c>
      <c r="G2692" s="186">
        <v>1</v>
      </c>
      <c r="H2692" s="13"/>
      <c r="I2692" s="13"/>
      <c r="J2692" s="13"/>
      <c r="K2692" s="13"/>
      <c r="M2692" s="13"/>
    </row>
    <row r="2693" spans="1:13">
      <c r="A2693" s="13"/>
      <c r="B2693" s="181">
        <v>2008</v>
      </c>
      <c r="C2693" s="182">
        <v>5</v>
      </c>
      <c r="D2693" s="183">
        <v>12</v>
      </c>
      <c r="E2693" s="184">
        <v>0</v>
      </c>
      <c r="F2693" s="185">
        <v>3.1</v>
      </c>
      <c r="G2693" s="186">
        <v>1</v>
      </c>
      <c r="H2693" s="13"/>
      <c r="I2693" s="13"/>
      <c r="J2693" s="13"/>
      <c r="K2693" s="13"/>
      <c r="M2693" s="13"/>
    </row>
    <row r="2694" spans="1:13">
      <c r="A2694" s="13"/>
      <c r="B2694" s="181">
        <v>2008</v>
      </c>
      <c r="C2694" s="182">
        <v>5</v>
      </c>
      <c r="D2694" s="183">
        <v>13</v>
      </c>
      <c r="E2694" s="184">
        <v>0</v>
      </c>
      <c r="F2694" s="185">
        <v>2.9</v>
      </c>
      <c r="G2694" s="186">
        <v>1</v>
      </c>
      <c r="H2694" s="13"/>
      <c r="I2694" s="13"/>
      <c r="J2694" s="13"/>
      <c r="K2694" s="13"/>
      <c r="M2694" s="13"/>
    </row>
    <row r="2695" spans="1:13">
      <c r="A2695" s="13"/>
      <c r="B2695" s="181">
        <v>2008</v>
      </c>
      <c r="C2695" s="182">
        <v>5</v>
      </c>
      <c r="D2695" s="183">
        <v>14</v>
      </c>
      <c r="E2695" s="184">
        <v>0</v>
      </c>
      <c r="F2695" s="185">
        <v>3.5</v>
      </c>
      <c r="G2695" s="186">
        <v>1</v>
      </c>
      <c r="H2695" s="13"/>
      <c r="I2695" s="13"/>
      <c r="J2695" s="13"/>
      <c r="K2695" s="13"/>
      <c r="M2695" s="13"/>
    </row>
    <row r="2696" spans="1:13">
      <c r="A2696" s="13"/>
      <c r="B2696" s="181">
        <v>2008</v>
      </c>
      <c r="C2696" s="182">
        <v>5</v>
      </c>
      <c r="D2696" s="183">
        <v>15</v>
      </c>
      <c r="E2696" s="184">
        <v>0.1</v>
      </c>
      <c r="F2696" s="185">
        <v>2</v>
      </c>
      <c r="G2696" s="186">
        <v>1</v>
      </c>
      <c r="H2696" s="13"/>
      <c r="I2696" s="13"/>
      <c r="J2696" s="13"/>
      <c r="K2696" s="13"/>
      <c r="M2696" s="13"/>
    </row>
    <row r="2697" spans="1:13">
      <c r="A2697" s="13"/>
      <c r="B2697" s="181">
        <v>2008</v>
      </c>
      <c r="C2697" s="182">
        <v>5</v>
      </c>
      <c r="D2697" s="183">
        <v>16</v>
      </c>
      <c r="E2697" s="184">
        <v>0</v>
      </c>
      <c r="F2697" s="185">
        <v>1.6</v>
      </c>
      <c r="G2697" s="186">
        <v>1</v>
      </c>
      <c r="H2697" s="13"/>
      <c r="I2697" s="13"/>
      <c r="J2697" s="13"/>
      <c r="K2697" s="13"/>
      <c r="M2697" s="13"/>
    </row>
    <row r="2698" spans="1:13">
      <c r="A2698" s="13"/>
      <c r="B2698" s="181">
        <v>2008</v>
      </c>
      <c r="C2698" s="182">
        <v>5</v>
      </c>
      <c r="D2698" s="183">
        <v>17</v>
      </c>
      <c r="E2698" s="184">
        <v>0</v>
      </c>
      <c r="F2698" s="185">
        <v>2.1</v>
      </c>
      <c r="G2698" s="186">
        <v>1</v>
      </c>
      <c r="H2698" s="13"/>
      <c r="I2698" s="13"/>
      <c r="J2698" s="13"/>
      <c r="K2698" s="13"/>
      <c r="M2698" s="13"/>
    </row>
    <row r="2699" spans="1:13">
      <c r="A2699" s="13"/>
      <c r="B2699" s="181">
        <v>2008</v>
      </c>
      <c r="C2699" s="182">
        <v>5</v>
      </c>
      <c r="D2699" s="183">
        <v>18</v>
      </c>
      <c r="E2699" s="184">
        <v>0</v>
      </c>
      <c r="F2699" s="185">
        <v>1.4</v>
      </c>
      <c r="G2699" s="186">
        <v>1</v>
      </c>
      <c r="H2699" s="13"/>
      <c r="I2699" s="13"/>
      <c r="J2699" s="13"/>
      <c r="K2699" s="13"/>
      <c r="M2699" s="13"/>
    </row>
    <row r="2700" spans="1:13">
      <c r="A2700" s="13"/>
      <c r="B2700" s="181">
        <v>2008</v>
      </c>
      <c r="C2700" s="182">
        <v>5</v>
      </c>
      <c r="D2700" s="183">
        <v>19</v>
      </c>
      <c r="E2700" s="184">
        <v>0.6</v>
      </c>
      <c r="F2700" s="185">
        <v>1.6</v>
      </c>
      <c r="G2700" s="186">
        <v>1</v>
      </c>
      <c r="H2700" s="13"/>
      <c r="I2700" s="13"/>
      <c r="J2700" s="13"/>
      <c r="K2700" s="13"/>
      <c r="M2700" s="13"/>
    </row>
    <row r="2701" spans="1:13">
      <c r="A2701" s="13"/>
      <c r="B2701" s="181">
        <v>2008</v>
      </c>
      <c r="C2701" s="182">
        <v>5</v>
      </c>
      <c r="D2701" s="183">
        <v>20</v>
      </c>
      <c r="E2701" s="184">
        <v>3.5</v>
      </c>
      <c r="F2701" s="185">
        <v>0.8</v>
      </c>
      <c r="G2701" s="186">
        <v>1</v>
      </c>
      <c r="H2701" s="13"/>
      <c r="I2701" s="13"/>
      <c r="J2701" s="13"/>
      <c r="K2701" s="13"/>
      <c r="M2701" s="13"/>
    </row>
    <row r="2702" spans="1:13">
      <c r="A2702" s="13"/>
      <c r="B2702" s="181">
        <v>2008</v>
      </c>
      <c r="C2702" s="182">
        <v>5</v>
      </c>
      <c r="D2702" s="183">
        <v>21</v>
      </c>
      <c r="E2702" s="184">
        <v>0</v>
      </c>
      <c r="F2702" s="185">
        <v>2.9</v>
      </c>
      <c r="G2702" s="186">
        <v>1</v>
      </c>
      <c r="H2702" s="13"/>
      <c r="I2702" s="13"/>
      <c r="J2702" s="13"/>
      <c r="K2702" s="13"/>
      <c r="M2702" s="13"/>
    </row>
    <row r="2703" spans="1:13">
      <c r="A2703" s="13"/>
      <c r="B2703" s="181">
        <v>2008</v>
      </c>
      <c r="C2703" s="182">
        <v>5</v>
      </c>
      <c r="D2703" s="183">
        <v>22</v>
      </c>
      <c r="E2703" s="184">
        <v>3</v>
      </c>
      <c r="F2703" s="185">
        <v>1.1000000000000001</v>
      </c>
      <c r="G2703" s="186">
        <v>1</v>
      </c>
      <c r="H2703" s="13"/>
      <c r="I2703" s="13"/>
      <c r="J2703" s="13"/>
      <c r="K2703" s="13"/>
      <c r="M2703" s="13"/>
    </row>
    <row r="2704" spans="1:13">
      <c r="A2704" s="13"/>
      <c r="B2704" s="181">
        <v>2008</v>
      </c>
      <c r="C2704" s="182">
        <v>5</v>
      </c>
      <c r="D2704" s="183">
        <v>23</v>
      </c>
      <c r="E2704" s="184">
        <v>0</v>
      </c>
      <c r="F2704" s="185">
        <v>0.9</v>
      </c>
      <c r="G2704" s="186">
        <v>1</v>
      </c>
      <c r="H2704" s="13"/>
      <c r="I2704" s="13"/>
      <c r="J2704" s="13"/>
      <c r="K2704" s="13"/>
      <c r="M2704" s="13"/>
    </row>
    <row r="2705" spans="1:13">
      <c r="A2705" s="13"/>
      <c r="B2705" s="181">
        <v>2008</v>
      </c>
      <c r="C2705" s="182">
        <v>5</v>
      </c>
      <c r="D2705" s="183">
        <v>24</v>
      </c>
      <c r="E2705" s="184">
        <v>0</v>
      </c>
      <c r="F2705" s="185">
        <v>1.5</v>
      </c>
      <c r="G2705" s="186">
        <v>1</v>
      </c>
      <c r="H2705" s="13"/>
      <c r="I2705" s="13"/>
      <c r="J2705" s="13"/>
      <c r="K2705" s="13"/>
      <c r="M2705" s="13"/>
    </row>
    <row r="2706" spans="1:13">
      <c r="A2706" s="13"/>
      <c r="B2706" s="181">
        <v>2008</v>
      </c>
      <c r="C2706" s="182">
        <v>5</v>
      </c>
      <c r="D2706" s="183">
        <v>25</v>
      </c>
      <c r="E2706" s="184">
        <v>2.5</v>
      </c>
      <c r="F2706" s="185">
        <v>0.8</v>
      </c>
      <c r="G2706" s="186">
        <v>1</v>
      </c>
      <c r="H2706" s="13"/>
      <c r="I2706" s="13"/>
      <c r="J2706" s="13"/>
      <c r="K2706" s="13"/>
      <c r="M2706" s="13"/>
    </row>
    <row r="2707" spans="1:13">
      <c r="A2707" s="13"/>
      <c r="B2707" s="181">
        <v>2008</v>
      </c>
      <c r="C2707" s="182">
        <v>5</v>
      </c>
      <c r="D2707" s="183">
        <v>26</v>
      </c>
      <c r="E2707" s="184">
        <v>7</v>
      </c>
      <c r="F2707" s="185">
        <v>0.7</v>
      </c>
      <c r="G2707" s="186">
        <v>1</v>
      </c>
      <c r="H2707" s="13"/>
      <c r="I2707" s="13"/>
      <c r="J2707" s="13"/>
      <c r="K2707" s="13"/>
      <c r="M2707" s="13"/>
    </row>
    <row r="2708" spans="1:13">
      <c r="A2708" s="13"/>
      <c r="B2708" s="181">
        <v>2008</v>
      </c>
      <c r="C2708" s="182">
        <v>5</v>
      </c>
      <c r="D2708" s="183">
        <v>27</v>
      </c>
      <c r="E2708" s="184">
        <v>0.6</v>
      </c>
      <c r="F2708" s="185">
        <v>0.6</v>
      </c>
      <c r="G2708" s="186">
        <v>1</v>
      </c>
      <c r="H2708" s="13"/>
      <c r="I2708" s="13"/>
      <c r="J2708" s="13"/>
      <c r="K2708" s="13"/>
      <c r="M2708" s="13"/>
    </row>
    <row r="2709" spans="1:13">
      <c r="A2709" s="13"/>
      <c r="B2709" s="181">
        <v>2008</v>
      </c>
      <c r="C2709" s="182">
        <v>5</v>
      </c>
      <c r="D2709" s="183">
        <v>28</v>
      </c>
      <c r="E2709" s="184">
        <v>3.1</v>
      </c>
      <c r="F2709" s="185">
        <v>1.1000000000000001</v>
      </c>
      <c r="G2709" s="186">
        <v>1</v>
      </c>
      <c r="H2709" s="13"/>
      <c r="I2709" s="13"/>
      <c r="J2709" s="13"/>
      <c r="K2709" s="13"/>
      <c r="M2709" s="13"/>
    </row>
    <row r="2710" spans="1:13">
      <c r="A2710" s="13"/>
      <c r="B2710" s="181">
        <v>2008</v>
      </c>
      <c r="C2710" s="182">
        <v>5</v>
      </c>
      <c r="D2710" s="183">
        <v>29</v>
      </c>
      <c r="E2710" s="184">
        <v>0.2</v>
      </c>
      <c r="F2710" s="185">
        <v>1.2</v>
      </c>
      <c r="G2710" s="186">
        <v>1</v>
      </c>
      <c r="H2710" s="13"/>
      <c r="I2710" s="13"/>
      <c r="J2710" s="13"/>
      <c r="K2710" s="13"/>
      <c r="M2710" s="13"/>
    </row>
    <row r="2711" spans="1:13">
      <c r="A2711" s="13"/>
      <c r="B2711" s="181">
        <v>2008</v>
      </c>
      <c r="C2711" s="182">
        <v>5</v>
      </c>
      <c r="D2711" s="183">
        <v>30</v>
      </c>
      <c r="E2711" s="184">
        <v>0.7</v>
      </c>
      <c r="F2711" s="185">
        <v>0.5</v>
      </c>
      <c r="G2711" s="186">
        <v>1</v>
      </c>
      <c r="H2711" s="13"/>
      <c r="I2711" s="13"/>
      <c r="J2711" s="13"/>
      <c r="K2711" s="13"/>
      <c r="M2711" s="13"/>
    </row>
    <row r="2712" spans="1:13">
      <c r="A2712" s="13"/>
      <c r="B2712" s="181">
        <v>2008</v>
      </c>
      <c r="C2712" s="182">
        <v>5</v>
      </c>
      <c r="D2712" s="183">
        <v>31</v>
      </c>
      <c r="E2712" s="184">
        <v>0</v>
      </c>
      <c r="F2712" s="185">
        <v>1</v>
      </c>
      <c r="G2712" s="186">
        <v>1</v>
      </c>
      <c r="H2712" s="13"/>
      <c r="I2712" s="13"/>
      <c r="J2712" s="13"/>
      <c r="K2712" s="13"/>
      <c r="M2712" s="13"/>
    </row>
    <row r="2713" spans="1:13">
      <c r="A2713" s="13"/>
      <c r="B2713" s="181">
        <v>2008</v>
      </c>
      <c r="C2713" s="182">
        <v>6</v>
      </c>
      <c r="D2713" s="183">
        <v>1</v>
      </c>
      <c r="E2713" s="184">
        <v>0</v>
      </c>
      <c r="F2713" s="185">
        <v>1.3</v>
      </c>
      <c r="G2713" s="186">
        <v>1</v>
      </c>
      <c r="H2713" s="13"/>
      <c r="I2713" s="13"/>
      <c r="J2713" s="13"/>
      <c r="K2713" s="13"/>
      <c r="M2713" s="13"/>
    </row>
    <row r="2714" spans="1:13">
      <c r="A2714" s="13"/>
      <c r="B2714" s="181">
        <v>2008</v>
      </c>
      <c r="C2714" s="182">
        <v>6</v>
      </c>
      <c r="D2714" s="183">
        <v>2</v>
      </c>
      <c r="E2714" s="184">
        <v>0</v>
      </c>
      <c r="F2714" s="185">
        <v>1.1000000000000001</v>
      </c>
      <c r="G2714" s="186">
        <v>1</v>
      </c>
      <c r="H2714" s="13"/>
      <c r="I2714" s="13"/>
      <c r="J2714" s="13"/>
      <c r="K2714" s="13"/>
      <c r="M2714" s="13"/>
    </row>
    <row r="2715" spans="1:13">
      <c r="A2715" s="13"/>
      <c r="B2715" s="181">
        <v>2008</v>
      </c>
      <c r="C2715" s="182">
        <v>6</v>
      </c>
      <c r="D2715" s="183">
        <v>3</v>
      </c>
      <c r="E2715" s="184">
        <v>4</v>
      </c>
      <c r="F2715" s="185">
        <v>0.8</v>
      </c>
      <c r="G2715" s="186">
        <v>1</v>
      </c>
      <c r="H2715" s="13"/>
      <c r="I2715" s="13"/>
      <c r="J2715" s="13"/>
      <c r="K2715" s="13"/>
      <c r="M2715" s="13"/>
    </row>
    <row r="2716" spans="1:13">
      <c r="A2716" s="13"/>
      <c r="B2716" s="181">
        <v>2008</v>
      </c>
      <c r="C2716" s="182">
        <v>6</v>
      </c>
      <c r="D2716" s="183">
        <v>4</v>
      </c>
      <c r="E2716" s="184">
        <v>6.3</v>
      </c>
      <c r="F2716" s="185">
        <v>0.4</v>
      </c>
      <c r="G2716" s="186">
        <v>1</v>
      </c>
      <c r="H2716" s="13"/>
      <c r="I2716" s="13"/>
      <c r="J2716" s="13"/>
      <c r="K2716" s="13"/>
      <c r="M2716" s="13"/>
    </row>
    <row r="2717" spans="1:13">
      <c r="A2717" s="13"/>
      <c r="B2717" s="181">
        <v>2008</v>
      </c>
      <c r="C2717" s="182">
        <v>6</v>
      </c>
      <c r="D2717" s="183">
        <v>5</v>
      </c>
      <c r="E2717" s="184">
        <v>0</v>
      </c>
      <c r="F2717" s="185">
        <v>1.2</v>
      </c>
      <c r="G2717" s="186">
        <v>1</v>
      </c>
      <c r="H2717" s="13"/>
      <c r="I2717" s="13"/>
      <c r="J2717" s="13"/>
      <c r="K2717" s="13"/>
      <c r="M2717" s="13"/>
    </row>
    <row r="2718" spans="1:13">
      <c r="A2718" s="13"/>
      <c r="B2718" s="181">
        <v>2008</v>
      </c>
      <c r="C2718" s="182">
        <v>6</v>
      </c>
      <c r="D2718" s="183">
        <v>6</v>
      </c>
      <c r="E2718" s="184">
        <v>0</v>
      </c>
      <c r="F2718" s="185">
        <v>1.8</v>
      </c>
      <c r="G2718" s="186">
        <v>1</v>
      </c>
      <c r="H2718" s="13"/>
      <c r="I2718" s="13"/>
      <c r="J2718" s="13"/>
      <c r="K2718" s="13"/>
      <c r="M2718" s="13"/>
    </row>
    <row r="2719" spans="1:13">
      <c r="A2719" s="13"/>
      <c r="B2719" s="181">
        <v>2008</v>
      </c>
      <c r="C2719" s="182">
        <v>6</v>
      </c>
      <c r="D2719" s="183">
        <v>7</v>
      </c>
      <c r="E2719" s="184">
        <v>0</v>
      </c>
      <c r="F2719" s="185">
        <v>1.5</v>
      </c>
      <c r="G2719" s="186">
        <v>1</v>
      </c>
      <c r="H2719" s="13"/>
      <c r="I2719" s="13"/>
      <c r="J2719" s="13"/>
      <c r="K2719" s="13"/>
      <c r="M2719" s="13"/>
    </row>
    <row r="2720" spans="1:13">
      <c r="A2720" s="13"/>
      <c r="B2720" s="181">
        <v>2008</v>
      </c>
      <c r="C2720" s="182">
        <v>6</v>
      </c>
      <c r="D2720" s="183">
        <v>8</v>
      </c>
      <c r="E2720" s="184">
        <v>2</v>
      </c>
      <c r="F2720" s="185">
        <v>1.2</v>
      </c>
      <c r="G2720" s="186">
        <v>1</v>
      </c>
      <c r="H2720" s="13"/>
      <c r="I2720" s="13"/>
      <c r="J2720" s="13"/>
      <c r="K2720" s="13"/>
      <c r="M2720" s="13"/>
    </row>
    <row r="2721" spans="1:13">
      <c r="A2721" s="13"/>
      <c r="B2721" s="181">
        <v>2008</v>
      </c>
      <c r="C2721" s="182">
        <v>6</v>
      </c>
      <c r="D2721" s="183">
        <v>9</v>
      </c>
      <c r="E2721" s="184">
        <v>0</v>
      </c>
      <c r="F2721" s="185">
        <v>1</v>
      </c>
      <c r="G2721" s="186">
        <v>1</v>
      </c>
      <c r="H2721" s="13"/>
      <c r="I2721" s="13"/>
      <c r="J2721" s="13"/>
      <c r="K2721" s="13"/>
      <c r="M2721" s="13"/>
    </row>
    <row r="2722" spans="1:13">
      <c r="A2722" s="13"/>
      <c r="B2722" s="181">
        <v>2008</v>
      </c>
      <c r="C2722" s="182">
        <v>6</v>
      </c>
      <c r="D2722" s="183">
        <v>10</v>
      </c>
      <c r="E2722" s="184">
        <v>0.2</v>
      </c>
      <c r="F2722" s="185">
        <v>1.8</v>
      </c>
      <c r="G2722" s="186">
        <v>1</v>
      </c>
      <c r="H2722" s="13"/>
      <c r="I2722" s="13"/>
      <c r="J2722" s="13"/>
      <c r="K2722" s="13"/>
      <c r="M2722" s="13"/>
    </row>
    <row r="2723" spans="1:13">
      <c r="A2723" s="13"/>
      <c r="B2723" s="181">
        <v>2008</v>
      </c>
      <c r="C2723" s="182">
        <v>6</v>
      </c>
      <c r="D2723" s="183">
        <v>11</v>
      </c>
      <c r="E2723" s="184">
        <v>0</v>
      </c>
      <c r="F2723" s="185">
        <v>1.9</v>
      </c>
      <c r="G2723" s="186">
        <v>1</v>
      </c>
      <c r="H2723" s="13"/>
      <c r="I2723" s="13"/>
      <c r="J2723" s="13"/>
      <c r="K2723" s="13"/>
      <c r="M2723" s="13"/>
    </row>
    <row r="2724" spans="1:13">
      <c r="A2724" s="13"/>
      <c r="B2724" s="181">
        <v>2008</v>
      </c>
      <c r="C2724" s="182">
        <v>6</v>
      </c>
      <c r="D2724" s="183">
        <v>12</v>
      </c>
      <c r="E2724" s="184">
        <v>0</v>
      </c>
      <c r="F2724" s="185">
        <v>2.2000000000000002</v>
      </c>
      <c r="G2724" s="186">
        <v>1</v>
      </c>
      <c r="H2724" s="13"/>
      <c r="I2724" s="13"/>
      <c r="J2724" s="13"/>
      <c r="K2724" s="13"/>
      <c r="M2724" s="13"/>
    </row>
    <row r="2725" spans="1:13">
      <c r="A2725" s="13"/>
      <c r="B2725" s="181">
        <v>2008</v>
      </c>
      <c r="C2725" s="182">
        <v>6</v>
      </c>
      <c r="D2725" s="183">
        <v>13</v>
      </c>
      <c r="E2725" s="184">
        <v>0</v>
      </c>
      <c r="F2725" s="185">
        <v>2.4</v>
      </c>
      <c r="G2725" s="186">
        <v>1</v>
      </c>
      <c r="H2725" s="13"/>
      <c r="I2725" s="13"/>
      <c r="J2725" s="13"/>
      <c r="K2725" s="13"/>
      <c r="M2725" s="13"/>
    </row>
    <row r="2726" spans="1:13">
      <c r="A2726" s="13"/>
      <c r="B2726" s="181">
        <v>2008</v>
      </c>
      <c r="C2726" s="182">
        <v>6</v>
      </c>
      <c r="D2726" s="183">
        <v>14</v>
      </c>
      <c r="E2726" s="184">
        <v>11</v>
      </c>
      <c r="F2726" s="185">
        <v>2.1</v>
      </c>
      <c r="G2726" s="186">
        <v>1</v>
      </c>
      <c r="H2726" s="13"/>
      <c r="I2726" s="13"/>
      <c r="J2726" s="13"/>
      <c r="K2726" s="13"/>
      <c r="M2726" s="13"/>
    </row>
    <row r="2727" spans="1:13">
      <c r="A2727" s="13"/>
      <c r="B2727" s="181">
        <v>2008</v>
      </c>
      <c r="C2727" s="182">
        <v>6</v>
      </c>
      <c r="D2727" s="183">
        <v>15</v>
      </c>
      <c r="E2727" s="184">
        <v>1</v>
      </c>
      <c r="F2727" s="185">
        <v>0.9</v>
      </c>
      <c r="G2727" s="186">
        <v>1</v>
      </c>
      <c r="H2727" s="13"/>
      <c r="I2727" s="13"/>
      <c r="J2727" s="13"/>
      <c r="K2727" s="13"/>
      <c r="M2727" s="13"/>
    </row>
    <row r="2728" spans="1:13">
      <c r="A2728" s="13"/>
      <c r="B2728" s="181">
        <v>2008</v>
      </c>
      <c r="C2728" s="182">
        <v>6</v>
      </c>
      <c r="D2728" s="183">
        <v>16</v>
      </c>
      <c r="E2728" s="184">
        <v>0</v>
      </c>
      <c r="F2728" s="185">
        <v>2.7</v>
      </c>
      <c r="G2728" s="186">
        <v>1</v>
      </c>
      <c r="H2728" s="13"/>
      <c r="I2728" s="13"/>
      <c r="J2728" s="13"/>
      <c r="K2728" s="13"/>
      <c r="M2728" s="13"/>
    </row>
    <row r="2729" spans="1:13">
      <c r="A2729" s="13"/>
      <c r="B2729" s="181">
        <v>2008</v>
      </c>
      <c r="C2729" s="182">
        <v>6</v>
      </c>
      <c r="D2729" s="183">
        <v>17</v>
      </c>
      <c r="E2729" s="184">
        <v>0</v>
      </c>
      <c r="F2729" s="185">
        <v>0.9</v>
      </c>
      <c r="G2729" s="186">
        <v>1</v>
      </c>
      <c r="H2729" s="13"/>
      <c r="I2729" s="13"/>
      <c r="J2729" s="13"/>
      <c r="K2729" s="13"/>
      <c r="M2729" s="13"/>
    </row>
    <row r="2730" spans="1:13">
      <c r="A2730" s="13"/>
      <c r="B2730" s="181">
        <v>2008</v>
      </c>
      <c r="C2730" s="182">
        <v>6</v>
      </c>
      <c r="D2730" s="183">
        <v>18</v>
      </c>
      <c r="E2730" s="184">
        <v>0</v>
      </c>
      <c r="F2730" s="185">
        <v>0.5</v>
      </c>
      <c r="G2730" s="186">
        <v>1</v>
      </c>
      <c r="H2730" s="13"/>
      <c r="I2730" s="13"/>
      <c r="J2730" s="13"/>
      <c r="K2730" s="13"/>
      <c r="M2730" s="13"/>
    </row>
    <row r="2731" spans="1:13">
      <c r="A2731" s="13"/>
      <c r="B2731" s="181">
        <v>2008</v>
      </c>
      <c r="C2731" s="182">
        <v>6</v>
      </c>
      <c r="D2731" s="183">
        <v>19</v>
      </c>
      <c r="E2731" s="184">
        <v>5</v>
      </c>
      <c r="F2731" s="185">
        <v>0.6</v>
      </c>
      <c r="G2731" s="186">
        <v>1</v>
      </c>
      <c r="H2731" s="13"/>
      <c r="I2731" s="13"/>
      <c r="J2731" s="13"/>
      <c r="K2731" s="13"/>
      <c r="M2731" s="13"/>
    </row>
    <row r="2732" spans="1:13">
      <c r="A2732" s="13"/>
      <c r="B2732" s="181">
        <v>2008</v>
      </c>
      <c r="C2732" s="182">
        <v>6</v>
      </c>
      <c r="D2732" s="183">
        <v>20</v>
      </c>
      <c r="E2732" s="184">
        <v>1.3</v>
      </c>
      <c r="F2732" s="185">
        <v>0.7</v>
      </c>
      <c r="G2732" s="186">
        <v>1</v>
      </c>
      <c r="H2732" s="13"/>
      <c r="I2732" s="13"/>
      <c r="J2732" s="13"/>
      <c r="K2732" s="13"/>
      <c r="M2732" s="13"/>
    </row>
    <row r="2733" spans="1:13">
      <c r="A2733" s="13"/>
      <c r="B2733" s="181">
        <v>2008</v>
      </c>
      <c r="C2733" s="182">
        <v>6</v>
      </c>
      <c r="D2733" s="183">
        <v>21</v>
      </c>
      <c r="E2733" s="184">
        <v>0</v>
      </c>
      <c r="F2733" s="185">
        <v>0.6</v>
      </c>
      <c r="G2733" s="186">
        <v>1</v>
      </c>
      <c r="H2733" s="13"/>
      <c r="I2733" s="13"/>
      <c r="J2733" s="13"/>
      <c r="K2733" s="13"/>
      <c r="M2733" s="13"/>
    </row>
    <row r="2734" spans="1:13">
      <c r="A2734" s="13"/>
      <c r="B2734" s="181">
        <v>2008</v>
      </c>
      <c r="C2734" s="182">
        <v>6</v>
      </c>
      <c r="D2734" s="183">
        <v>22</v>
      </c>
      <c r="E2734" s="184">
        <v>0</v>
      </c>
      <c r="F2734" s="185">
        <v>0.4</v>
      </c>
      <c r="G2734" s="186">
        <v>1</v>
      </c>
      <c r="H2734" s="13"/>
      <c r="I2734" s="13"/>
      <c r="J2734" s="13"/>
      <c r="K2734" s="13"/>
      <c r="M2734" s="13"/>
    </row>
    <row r="2735" spans="1:13">
      <c r="A2735" s="13"/>
      <c r="B2735" s="181">
        <v>2008</v>
      </c>
      <c r="C2735" s="182">
        <v>6</v>
      </c>
      <c r="D2735" s="183">
        <v>23</v>
      </c>
      <c r="E2735" s="184">
        <v>0</v>
      </c>
      <c r="F2735" s="185">
        <v>0.9</v>
      </c>
      <c r="G2735" s="186">
        <v>1</v>
      </c>
      <c r="H2735" s="13"/>
      <c r="I2735" s="13"/>
      <c r="J2735" s="13"/>
      <c r="K2735" s="13"/>
      <c r="M2735" s="13"/>
    </row>
    <row r="2736" spans="1:13">
      <c r="A2736" s="13"/>
      <c r="B2736" s="181">
        <v>2008</v>
      </c>
      <c r="C2736" s="182">
        <v>6</v>
      </c>
      <c r="D2736" s="183">
        <v>24</v>
      </c>
      <c r="E2736" s="184">
        <v>0</v>
      </c>
      <c r="F2736" s="185">
        <v>1</v>
      </c>
      <c r="G2736" s="186">
        <v>1</v>
      </c>
      <c r="H2736" s="13"/>
      <c r="I2736" s="13"/>
      <c r="J2736" s="13"/>
      <c r="K2736" s="13"/>
      <c r="M2736" s="13"/>
    </row>
    <row r="2737" spans="1:13">
      <c r="A2737" s="13"/>
      <c r="B2737" s="181">
        <v>2008</v>
      </c>
      <c r="C2737" s="182">
        <v>6</v>
      </c>
      <c r="D2737" s="183">
        <v>25</v>
      </c>
      <c r="E2737" s="184">
        <v>0</v>
      </c>
      <c r="F2737" s="185">
        <v>1.1000000000000001</v>
      </c>
      <c r="G2737" s="186">
        <v>1</v>
      </c>
      <c r="H2737" s="13"/>
      <c r="I2737" s="13"/>
      <c r="J2737" s="13"/>
      <c r="K2737" s="13"/>
      <c r="M2737" s="13"/>
    </row>
    <row r="2738" spans="1:13">
      <c r="A2738" s="13"/>
      <c r="B2738" s="181">
        <v>2008</v>
      </c>
      <c r="C2738" s="182">
        <v>6</v>
      </c>
      <c r="D2738" s="183">
        <v>26</v>
      </c>
      <c r="E2738" s="184">
        <v>0</v>
      </c>
      <c r="F2738" s="185">
        <v>0.9</v>
      </c>
      <c r="G2738" s="186">
        <v>1</v>
      </c>
      <c r="H2738" s="13"/>
      <c r="I2738" s="13"/>
      <c r="J2738" s="13"/>
      <c r="K2738" s="13"/>
      <c r="M2738" s="13"/>
    </row>
    <row r="2739" spans="1:13">
      <c r="A2739" s="13"/>
      <c r="B2739" s="181">
        <v>2008</v>
      </c>
      <c r="C2739" s="182">
        <v>6</v>
      </c>
      <c r="D2739" s="183">
        <v>27</v>
      </c>
      <c r="E2739" s="184">
        <v>0</v>
      </c>
      <c r="F2739" s="185">
        <v>2.4</v>
      </c>
      <c r="G2739" s="186">
        <v>1</v>
      </c>
      <c r="H2739" s="13"/>
      <c r="I2739" s="13"/>
      <c r="J2739" s="13"/>
      <c r="K2739" s="13"/>
      <c r="M2739" s="13"/>
    </row>
    <row r="2740" spans="1:13">
      <c r="A2740" s="13"/>
      <c r="B2740" s="181">
        <v>2008</v>
      </c>
      <c r="C2740" s="182">
        <v>6</v>
      </c>
      <c r="D2740" s="183">
        <v>28</v>
      </c>
      <c r="E2740" s="184">
        <v>0</v>
      </c>
      <c r="F2740" s="185">
        <v>2.5</v>
      </c>
      <c r="G2740" s="186">
        <v>1</v>
      </c>
      <c r="H2740" s="13"/>
      <c r="I2740" s="13"/>
      <c r="J2740" s="13"/>
      <c r="K2740" s="13"/>
      <c r="M2740" s="13"/>
    </row>
    <row r="2741" spans="1:13">
      <c r="A2741" s="13"/>
      <c r="B2741" s="181">
        <v>2008</v>
      </c>
      <c r="C2741" s="182">
        <v>6</v>
      </c>
      <c r="D2741" s="183">
        <v>29</v>
      </c>
      <c r="E2741" s="184">
        <v>0</v>
      </c>
      <c r="F2741" s="185">
        <v>2.2000000000000002</v>
      </c>
      <c r="G2741" s="186">
        <v>1</v>
      </c>
      <c r="H2741" s="13"/>
      <c r="I2741" s="13"/>
      <c r="J2741" s="13"/>
      <c r="K2741" s="13"/>
      <c r="M2741" s="13"/>
    </row>
    <row r="2742" spans="1:13">
      <c r="A2742" s="13"/>
      <c r="B2742" s="181">
        <v>2008</v>
      </c>
      <c r="C2742" s="182">
        <v>6</v>
      </c>
      <c r="D2742" s="183">
        <v>30</v>
      </c>
      <c r="E2742" s="184">
        <v>0</v>
      </c>
      <c r="F2742" s="185">
        <v>1.4</v>
      </c>
      <c r="G2742" s="186">
        <v>1</v>
      </c>
      <c r="H2742" s="13"/>
      <c r="I2742" s="13"/>
      <c r="J2742" s="13"/>
      <c r="K2742" s="13"/>
      <c r="M2742" s="13"/>
    </row>
    <row r="2743" spans="1:13">
      <c r="A2743" s="13"/>
      <c r="B2743" s="181">
        <v>2008</v>
      </c>
      <c r="C2743" s="182">
        <v>7</v>
      </c>
      <c r="D2743" s="183">
        <v>1</v>
      </c>
      <c r="E2743" s="184">
        <v>0</v>
      </c>
      <c r="F2743" s="185">
        <v>1.1000000000000001</v>
      </c>
      <c r="G2743" s="186">
        <v>1</v>
      </c>
      <c r="H2743" s="13"/>
      <c r="I2743" s="13"/>
      <c r="J2743" s="13"/>
      <c r="K2743" s="13"/>
      <c r="M2743" s="13"/>
    </row>
    <row r="2744" spans="1:13">
      <c r="A2744" s="13"/>
      <c r="B2744" s="181">
        <v>2008</v>
      </c>
      <c r="C2744" s="182">
        <v>7</v>
      </c>
      <c r="D2744" s="183">
        <v>2</v>
      </c>
      <c r="E2744" s="184">
        <v>0</v>
      </c>
      <c r="F2744" s="185">
        <v>1.1000000000000001</v>
      </c>
      <c r="G2744" s="186">
        <v>1</v>
      </c>
      <c r="H2744" s="13"/>
      <c r="I2744" s="13"/>
      <c r="J2744" s="13"/>
      <c r="K2744" s="13"/>
      <c r="M2744" s="13"/>
    </row>
    <row r="2745" spans="1:13">
      <c r="A2745" s="13"/>
      <c r="B2745" s="181">
        <v>2008</v>
      </c>
      <c r="C2745" s="182">
        <v>7</v>
      </c>
      <c r="D2745" s="183">
        <v>3</v>
      </c>
      <c r="E2745" s="184">
        <v>0</v>
      </c>
      <c r="F2745" s="185">
        <v>1.5</v>
      </c>
      <c r="G2745" s="186">
        <v>1</v>
      </c>
      <c r="H2745" s="13"/>
      <c r="I2745" s="13"/>
      <c r="J2745" s="13"/>
      <c r="K2745" s="13"/>
      <c r="M2745" s="13"/>
    </row>
    <row r="2746" spans="1:13">
      <c r="A2746" s="13"/>
      <c r="B2746" s="181">
        <v>2008</v>
      </c>
      <c r="C2746" s="182">
        <v>7</v>
      </c>
      <c r="D2746" s="183">
        <v>4</v>
      </c>
      <c r="E2746" s="184">
        <v>0.1</v>
      </c>
      <c r="F2746" s="185">
        <v>2.2999999999999998</v>
      </c>
      <c r="G2746" s="186">
        <v>1</v>
      </c>
      <c r="H2746" s="13"/>
      <c r="I2746" s="13"/>
      <c r="J2746" s="13"/>
      <c r="K2746" s="13"/>
      <c r="M2746" s="13"/>
    </row>
    <row r="2747" spans="1:13">
      <c r="A2747" s="13"/>
      <c r="B2747" s="181">
        <v>2008</v>
      </c>
      <c r="C2747" s="182">
        <v>7</v>
      </c>
      <c r="D2747" s="183">
        <v>5</v>
      </c>
      <c r="E2747" s="184">
        <v>0</v>
      </c>
      <c r="F2747" s="185">
        <v>1.3</v>
      </c>
      <c r="G2747" s="186">
        <v>1</v>
      </c>
      <c r="H2747" s="13"/>
      <c r="I2747" s="13"/>
      <c r="J2747" s="13"/>
      <c r="K2747" s="13"/>
      <c r="M2747" s="13"/>
    </row>
    <row r="2748" spans="1:13">
      <c r="A2748" s="13"/>
      <c r="B2748" s="181">
        <v>2008</v>
      </c>
      <c r="C2748" s="182">
        <v>7</v>
      </c>
      <c r="D2748" s="183">
        <v>6</v>
      </c>
      <c r="E2748" s="184">
        <v>0</v>
      </c>
      <c r="F2748" s="185">
        <v>1.2</v>
      </c>
      <c r="G2748" s="186">
        <v>1</v>
      </c>
      <c r="H2748" s="13"/>
      <c r="I2748" s="13"/>
      <c r="J2748" s="13"/>
      <c r="K2748" s="13"/>
      <c r="M2748" s="13"/>
    </row>
    <row r="2749" spans="1:13">
      <c r="A2749" s="13"/>
      <c r="B2749" s="181">
        <v>2008</v>
      </c>
      <c r="C2749" s="182">
        <v>7</v>
      </c>
      <c r="D2749" s="183">
        <v>7</v>
      </c>
      <c r="E2749" s="184">
        <v>0</v>
      </c>
      <c r="F2749" s="185">
        <v>0.8</v>
      </c>
      <c r="G2749" s="186">
        <v>1</v>
      </c>
      <c r="H2749" s="13"/>
      <c r="I2749" s="13"/>
      <c r="J2749" s="13"/>
      <c r="K2749" s="13"/>
      <c r="M2749" s="13"/>
    </row>
    <row r="2750" spans="1:13">
      <c r="A2750" s="13"/>
      <c r="B2750" s="181">
        <v>2008</v>
      </c>
      <c r="C2750" s="182">
        <v>7</v>
      </c>
      <c r="D2750" s="183">
        <v>8</v>
      </c>
      <c r="E2750" s="184">
        <v>0</v>
      </c>
      <c r="F2750" s="185">
        <v>1.8</v>
      </c>
      <c r="G2750" s="186">
        <v>1</v>
      </c>
      <c r="H2750" s="13"/>
      <c r="I2750" s="13"/>
      <c r="J2750" s="13"/>
      <c r="K2750" s="13"/>
      <c r="M2750" s="13"/>
    </row>
    <row r="2751" spans="1:13">
      <c r="A2751" s="13"/>
      <c r="B2751" s="181">
        <v>2008</v>
      </c>
      <c r="C2751" s="182">
        <v>7</v>
      </c>
      <c r="D2751" s="183">
        <v>9</v>
      </c>
      <c r="E2751" s="184">
        <v>0</v>
      </c>
      <c r="F2751" s="185">
        <v>1</v>
      </c>
      <c r="G2751" s="186">
        <v>1</v>
      </c>
      <c r="H2751" s="13"/>
      <c r="I2751" s="13"/>
      <c r="J2751" s="13"/>
      <c r="K2751" s="13"/>
      <c r="M2751" s="13"/>
    </row>
    <row r="2752" spans="1:13">
      <c r="A2752" s="13"/>
      <c r="B2752" s="181">
        <v>2008</v>
      </c>
      <c r="C2752" s="182">
        <v>7</v>
      </c>
      <c r="D2752" s="183">
        <v>10</v>
      </c>
      <c r="E2752" s="184">
        <v>0</v>
      </c>
      <c r="F2752" s="185">
        <v>1.2</v>
      </c>
      <c r="G2752" s="186">
        <v>1</v>
      </c>
      <c r="H2752" s="13"/>
      <c r="I2752" s="13"/>
      <c r="J2752" s="13"/>
      <c r="K2752" s="13"/>
      <c r="M2752" s="13"/>
    </row>
    <row r="2753" spans="1:13">
      <c r="A2753" s="13"/>
      <c r="B2753" s="181">
        <v>2008</v>
      </c>
      <c r="C2753" s="182">
        <v>7</v>
      </c>
      <c r="D2753" s="183">
        <v>11</v>
      </c>
      <c r="E2753" s="184">
        <v>6.2</v>
      </c>
      <c r="F2753" s="185">
        <v>0.5</v>
      </c>
      <c r="G2753" s="186">
        <v>1</v>
      </c>
      <c r="H2753" s="13"/>
      <c r="I2753" s="13"/>
      <c r="J2753" s="13"/>
      <c r="K2753" s="13"/>
      <c r="M2753" s="13"/>
    </row>
    <row r="2754" spans="1:13">
      <c r="A2754" s="13"/>
      <c r="B2754" s="181">
        <v>2008</v>
      </c>
      <c r="C2754" s="182">
        <v>7</v>
      </c>
      <c r="D2754" s="183">
        <v>12</v>
      </c>
      <c r="E2754" s="184">
        <v>15.6</v>
      </c>
      <c r="F2754" s="185">
        <v>2</v>
      </c>
      <c r="G2754" s="186">
        <v>1</v>
      </c>
      <c r="H2754" s="13"/>
      <c r="I2754" s="13"/>
      <c r="J2754" s="13"/>
      <c r="K2754" s="13"/>
      <c r="M2754" s="13"/>
    </row>
    <row r="2755" spans="1:13">
      <c r="A2755" s="13"/>
      <c r="B2755" s="181">
        <v>2008</v>
      </c>
      <c r="C2755" s="182">
        <v>7</v>
      </c>
      <c r="D2755" s="183">
        <v>13</v>
      </c>
      <c r="E2755" s="184">
        <v>0</v>
      </c>
      <c r="F2755" s="185">
        <v>1.6</v>
      </c>
      <c r="G2755" s="186">
        <v>1</v>
      </c>
      <c r="H2755" s="13"/>
      <c r="I2755" s="13"/>
      <c r="J2755" s="13"/>
      <c r="K2755" s="13"/>
      <c r="M2755" s="13"/>
    </row>
    <row r="2756" spans="1:13">
      <c r="A2756" s="13"/>
      <c r="B2756" s="181">
        <v>2008</v>
      </c>
      <c r="C2756" s="182">
        <v>7</v>
      </c>
      <c r="D2756" s="183">
        <v>14</v>
      </c>
      <c r="E2756" s="184">
        <v>0</v>
      </c>
      <c r="F2756" s="185">
        <v>1.6</v>
      </c>
      <c r="G2756" s="186">
        <v>1</v>
      </c>
      <c r="H2756" s="13"/>
      <c r="I2756" s="13"/>
      <c r="J2756" s="13"/>
      <c r="K2756" s="13"/>
      <c r="M2756" s="13"/>
    </row>
    <row r="2757" spans="1:13">
      <c r="A2757" s="13"/>
      <c r="B2757" s="181">
        <v>2008</v>
      </c>
      <c r="C2757" s="182">
        <v>7</v>
      </c>
      <c r="D2757" s="183">
        <v>15</v>
      </c>
      <c r="E2757" s="184">
        <v>0</v>
      </c>
      <c r="F2757" s="185">
        <v>1.2</v>
      </c>
      <c r="G2757" s="186">
        <v>1</v>
      </c>
      <c r="H2757" s="13"/>
      <c r="I2757" s="13"/>
      <c r="J2757" s="13"/>
      <c r="K2757" s="13"/>
      <c r="M2757" s="13"/>
    </row>
    <row r="2758" spans="1:13">
      <c r="A2758" s="13"/>
      <c r="B2758" s="181">
        <v>2008</v>
      </c>
      <c r="C2758" s="182">
        <v>7</v>
      </c>
      <c r="D2758" s="183">
        <v>16</v>
      </c>
      <c r="E2758" s="184">
        <v>2</v>
      </c>
      <c r="F2758" s="185">
        <v>1.4</v>
      </c>
      <c r="G2758" s="186">
        <v>1</v>
      </c>
      <c r="H2758" s="13"/>
      <c r="I2758" s="13"/>
      <c r="J2758" s="13"/>
      <c r="K2758" s="13"/>
      <c r="M2758" s="13"/>
    </row>
    <row r="2759" spans="1:13">
      <c r="A2759" s="13"/>
      <c r="B2759" s="181">
        <v>2008</v>
      </c>
      <c r="C2759" s="182">
        <v>7</v>
      </c>
      <c r="D2759" s="183">
        <v>17</v>
      </c>
      <c r="E2759" s="184">
        <v>0.2</v>
      </c>
      <c r="F2759" s="185">
        <v>2.1</v>
      </c>
      <c r="G2759" s="186">
        <v>1</v>
      </c>
      <c r="H2759" s="13"/>
      <c r="I2759" s="13"/>
      <c r="J2759" s="13"/>
      <c r="K2759" s="13"/>
      <c r="M2759" s="13"/>
    </row>
    <row r="2760" spans="1:13">
      <c r="A2760" s="13"/>
      <c r="B2760" s="181">
        <v>2008</v>
      </c>
      <c r="C2760" s="182">
        <v>7</v>
      </c>
      <c r="D2760" s="183">
        <v>18</v>
      </c>
      <c r="E2760" s="184">
        <v>0</v>
      </c>
      <c r="F2760" s="185">
        <v>1.7</v>
      </c>
      <c r="G2760" s="186">
        <v>1</v>
      </c>
      <c r="H2760" s="13"/>
      <c r="I2760" s="13"/>
      <c r="J2760" s="13"/>
      <c r="K2760" s="13"/>
      <c r="M2760" s="13"/>
    </row>
    <row r="2761" spans="1:13">
      <c r="A2761" s="13"/>
      <c r="B2761" s="181">
        <v>2008</v>
      </c>
      <c r="C2761" s="182">
        <v>7</v>
      </c>
      <c r="D2761" s="183">
        <v>19</v>
      </c>
      <c r="E2761" s="184">
        <v>0</v>
      </c>
      <c r="F2761" s="185">
        <v>1.4</v>
      </c>
      <c r="G2761" s="186">
        <v>1</v>
      </c>
      <c r="H2761" s="13"/>
      <c r="I2761" s="13"/>
      <c r="J2761" s="13"/>
      <c r="K2761" s="13"/>
      <c r="M2761" s="13"/>
    </row>
    <row r="2762" spans="1:13">
      <c r="A2762" s="13"/>
      <c r="B2762" s="181">
        <v>2008</v>
      </c>
      <c r="C2762" s="182">
        <v>7</v>
      </c>
      <c r="D2762" s="183">
        <v>20</v>
      </c>
      <c r="E2762" s="184">
        <v>8.1999999999999993</v>
      </c>
      <c r="F2762" s="185">
        <v>0.7</v>
      </c>
      <c r="G2762" s="186">
        <v>1</v>
      </c>
      <c r="H2762" s="13"/>
      <c r="I2762" s="13"/>
      <c r="J2762" s="13"/>
      <c r="K2762" s="13"/>
      <c r="M2762" s="13"/>
    </row>
    <row r="2763" spans="1:13">
      <c r="A2763" s="13"/>
      <c r="B2763" s="181">
        <v>2008</v>
      </c>
      <c r="C2763" s="182">
        <v>7</v>
      </c>
      <c r="D2763" s="183">
        <v>21</v>
      </c>
      <c r="E2763" s="184">
        <v>0.9</v>
      </c>
      <c r="F2763" s="185">
        <v>0.6</v>
      </c>
      <c r="G2763" s="186">
        <v>1</v>
      </c>
      <c r="H2763" s="13"/>
      <c r="I2763" s="13"/>
      <c r="J2763" s="13"/>
      <c r="K2763" s="13"/>
      <c r="M2763" s="13"/>
    </row>
    <row r="2764" spans="1:13">
      <c r="A2764" s="13"/>
      <c r="B2764" s="181">
        <v>2008</v>
      </c>
      <c r="C2764" s="182">
        <v>7</v>
      </c>
      <c r="D2764" s="183">
        <v>22</v>
      </c>
      <c r="E2764" s="184">
        <v>0</v>
      </c>
      <c r="F2764" s="185">
        <v>1</v>
      </c>
      <c r="G2764" s="186">
        <v>1</v>
      </c>
      <c r="H2764" s="13"/>
      <c r="I2764" s="13"/>
      <c r="J2764" s="13"/>
      <c r="K2764" s="13"/>
      <c r="M2764" s="13"/>
    </row>
    <row r="2765" spans="1:13">
      <c r="A2765" s="13"/>
      <c r="B2765" s="181">
        <v>2008</v>
      </c>
      <c r="C2765" s="182">
        <v>7</v>
      </c>
      <c r="D2765" s="183">
        <v>23</v>
      </c>
      <c r="E2765" s="184">
        <v>5.4</v>
      </c>
      <c r="F2765" s="185">
        <v>0.6</v>
      </c>
      <c r="G2765" s="186">
        <v>1</v>
      </c>
      <c r="H2765" s="13"/>
      <c r="I2765" s="13"/>
      <c r="J2765" s="13"/>
      <c r="K2765" s="13"/>
      <c r="M2765" s="13"/>
    </row>
    <row r="2766" spans="1:13">
      <c r="A2766" s="13"/>
      <c r="B2766" s="181">
        <v>2008</v>
      </c>
      <c r="C2766" s="182">
        <v>7</v>
      </c>
      <c r="D2766" s="183">
        <v>24</v>
      </c>
      <c r="E2766" s="184">
        <v>0.3</v>
      </c>
      <c r="F2766" s="185">
        <v>0.6</v>
      </c>
      <c r="G2766" s="186">
        <v>1</v>
      </c>
      <c r="H2766" s="13"/>
      <c r="I2766" s="13"/>
      <c r="J2766" s="13"/>
      <c r="K2766" s="13"/>
      <c r="M2766" s="13"/>
    </row>
    <row r="2767" spans="1:13">
      <c r="A2767" s="13"/>
      <c r="B2767" s="181">
        <v>2008</v>
      </c>
      <c r="C2767" s="182">
        <v>7</v>
      </c>
      <c r="D2767" s="183">
        <v>25</v>
      </c>
      <c r="E2767" s="184">
        <v>0</v>
      </c>
      <c r="F2767" s="185">
        <v>1.1000000000000001</v>
      </c>
      <c r="G2767" s="186">
        <v>1</v>
      </c>
      <c r="H2767" s="13"/>
      <c r="I2767" s="13"/>
      <c r="J2767" s="13"/>
      <c r="K2767" s="13"/>
      <c r="M2767" s="13"/>
    </row>
    <row r="2768" spans="1:13">
      <c r="A2768" s="13"/>
      <c r="B2768" s="181">
        <v>2008</v>
      </c>
      <c r="C2768" s="182">
        <v>7</v>
      </c>
      <c r="D2768" s="183">
        <v>26</v>
      </c>
      <c r="E2768" s="184">
        <v>0</v>
      </c>
      <c r="F2768" s="185">
        <v>1</v>
      </c>
      <c r="G2768" s="186">
        <v>1</v>
      </c>
      <c r="H2768" s="13"/>
      <c r="I2768" s="13"/>
      <c r="J2768" s="13"/>
      <c r="K2768" s="13"/>
      <c r="M2768" s="13"/>
    </row>
    <row r="2769" spans="1:13">
      <c r="A2769" s="13"/>
      <c r="B2769" s="181">
        <v>2008</v>
      </c>
      <c r="C2769" s="182">
        <v>7</v>
      </c>
      <c r="D2769" s="183">
        <v>27</v>
      </c>
      <c r="E2769" s="184">
        <v>0</v>
      </c>
      <c r="F2769" s="185">
        <v>1</v>
      </c>
      <c r="G2769" s="186">
        <v>1</v>
      </c>
      <c r="H2769" s="13"/>
      <c r="I2769" s="13"/>
      <c r="J2769" s="13"/>
      <c r="K2769" s="13"/>
      <c r="M2769" s="13"/>
    </row>
    <row r="2770" spans="1:13">
      <c r="A2770" s="13"/>
      <c r="B2770" s="181">
        <v>2008</v>
      </c>
      <c r="C2770" s="182">
        <v>7</v>
      </c>
      <c r="D2770" s="183">
        <v>28</v>
      </c>
      <c r="E2770" s="184">
        <v>0</v>
      </c>
      <c r="F2770" s="185">
        <v>0.9</v>
      </c>
      <c r="G2770" s="186">
        <v>1</v>
      </c>
      <c r="H2770" s="13"/>
      <c r="I2770" s="13"/>
      <c r="J2770" s="13"/>
      <c r="K2770" s="13"/>
      <c r="M2770" s="13"/>
    </row>
    <row r="2771" spans="1:13">
      <c r="A2771" s="13"/>
      <c r="B2771" s="181">
        <v>2008</v>
      </c>
      <c r="C2771" s="182">
        <v>7</v>
      </c>
      <c r="D2771" s="183">
        <v>29</v>
      </c>
      <c r="E2771" s="184">
        <v>0</v>
      </c>
      <c r="F2771" s="185">
        <v>1</v>
      </c>
      <c r="G2771" s="186">
        <v>1</v>
      </c>
      <c r="H2771" s="13"/>
      <c r="I2771" s="13"/>
      <c r="J2771" s="13"/>
      <c r="K2771" s="13"/>
      <c r="M2771" s="13"/>
    </row>
    <row r="2772" spans="1:13">
      <c r="A2772" s="13"/>
      <c r="B2772" s="181">
        <v>2008</v>
      </c>
      <c r="C2772" s="182">
        <v>7</v>
      </c>
      <c r="D2772" s="183">
        <v>30</v>
      </c>
      <c r="E2772" s="184">
        <v>0.5</v>
      </c>
      <c r="F2772" s="185">
        <v>0.9</v>
      </c>
      <c r="G2772" s="186">
        <v>1</v>
      </c>
      <c r="H2772" s="13"/>
      <c r="I2772" s="13"/>
      <c r="J2772" s="13"/>
      <c r="K2772" s="13"/>
      <c r="M2772" s="13"/>
    </row>
    <row r="2773" spans="1:13">
      <c r="A2773" s="13"/>
      <c r="B2773" s="181">
        <v>2008</v>
      </c>
      <c r="C2773" s="182">
        <v>7</v>
      </c>
      <c r="D2773" s="183">
        <v>31</v>
      </c>
      <c r="E2773" s="184">
        <v>0</v>
      </c>
      <c r="F2773" s="185">
        <v>1.3</v>
      </c>
      <c r="G2773" s="186">
        <v>1</v>
      </c>
      <c r="H2773" s="13"/>
      <c r="I2773" s="13"/>
      <c r="J2773" s="13"/>
      <c r="K2773" s="13"/>
      <c r="M2773" s="13"/>
    </row>
    <row r="2774" spans="1:13">
      <c r="A2774" s="13"/>
      <c r="B2774" s="181">
        <v>2008</v>
      </c>
      <c r="C2774" s="182">
        <v>8</v>
      </c>
      <c r="D2774" s="183">
        <v>1</v>
      </c>
      <c r="E2774" s="184">
        <v>1.4</v>
      </c>
      <c r="F2774" s="185">
        <v>0.7</v>
      </c>
      <c r="G2774" s="186">
        <v>1</v>
      </c>
      <c r="H2774" s="13"/>
      <c r="I2774" s="13"/>
      <c r="J2774" s="13"/>
      <c r="K2774" s="13"/>
      <c r="M2774" s="13"/>
    </row>
    <row r="2775" spans="1:13">
      <c r="A2775" s="13"/>
      <c r="B2775" s="181">
        <v>2008</v>
      </c>
      <c r="C2775" s="182">
        <v>8</v>
      </c>
      <c r="D2775" s="183">
        <v>2</v>
      </c>
      <c r="E2775" s="184">
        <v>0.7</v>
      </c>
      <c r="F2775" s="185">
        <v>1.4</v>
      </c>
      <c r="G2775" s="186">
        <v>1</v>
      </c>
      <c r="H2775" s="13"/>
      <c r="I2775" s="13"/>
      <c r="J2775" s="13"/>
      <c r="K2775" s="13"/>
      <c r="M2775" s="13"/>
    </row>
    <row r="2776" spans="1:13">
      <c r="A2776" s="13"/>
      <c r="B2776" s="181">
        <v>2008</v>
      </c>
      <c r="C2776" s="182">
        <v>8</v>
      </c>
      <c r="D2776" s="183">
        <v>3</v>
      </c>
      <c r="E2776" s="184">
        <v>4.5</v>
      </c>
      <c r="F2776" s="185">
        <v>0.4</v>
      </c>
      <c r="G2776" s="186">
        <v>1</v>
      </c>
      <c r="H2776" s="13"/>
      <c r="I2776" s="13"/>
      <c r="J2776" s="13"/>
      <c r="K2776" s="13"/>
      <c r="M2776" s="13"/>
    </row>
    <row r="2777" spans="1:13">
      <c r="A2777" s="13"/>
      <c r="B2777" s="181">
        <v>2008</v>
      </c>
      <c r="C2777" s="182">
        <v>8</v>
      </c>
      <c r="D2777" s="183">
        <v>4</v>
      </c>
      <c r="E2777" s="184">
        <v>0</v>
      </c>
      <c r="F2777" s="185">
        <v>1.1000000000000001</v>
      </c>
      <c r="G2777" s="186">
        <v>1</v>
      </c>
      <c r="H2777" s="13"/>
      <c r="I2777" s="13"/>
      <c r="J2777" s="13"/>
      <c r="K2777" s="13"/>
      <c r="M2777" s="13"/>
    </row>
    <row r="2778" spans="1:13">
      <c r="A2778" s="13"/>
      <c r="B2778" s="181">
        <v>2008</v>
      </c>
      <c r="C2778" s="182">
        <v>8</v>
      </c>
      <c r="D2778" s="183">
        <v>5</v>
      </c>
      <c r="E2778" s="184">
        <v>0</v>
      </c>
      <c r="F2778" s="185">
        <v>2.5</v>
      </c>
      <c r="G2778" s="186">
        <v>1</v>
      </c>
      <c r="H2778" s="13"/>
      <c r="I2778" s="13"/>
      <c r="J2778" s="13"/>
      <c r="K2778" s="13"/>
      <c r="M2778" s="13"/>
    </row>
    <row r="2779" spans="1:13">
      <c r="A2779" s="13"/>
      <c r="B2779" s="181">
        <v>2008</v>
      </c>
      <c r="C2779" s="182">
        <v>8</v>
      </c>
      <c r="D2779" s="183">
        <v>6</v>
      </c>
      <c r="E2779" s="184">
        <v>0</v>
      </c>
      <c r="F2779" s="185">
        <v>3.3</v>
      </c>
      <c r="G2779" s="186">
        <v>1</v>
      </c>
      <c r="H2779" s="13"/>
      <c r="I2779" s="13"/>
      <c r="J2779" s="13"/>
      <c r="K2779" s="13"/>
      <c r="M2779" s="13"/>
    </row>
    <row r="2780" spans="1:13">
      <c r="A2780" s="13"/>
      <c r="B2780" s="181">
        <v>2008</v>
      </c>
      <c r="C2780" s="182">
        <v>8</v>
      </c>
      <c r="D2780" s="183">
        <v>7</v>
      </c>
      <c r="E2780" s="184">
        <v>0</v>
      </c>
      <c r="F2780" s="185">
        <v>2.8</v>
      </c>
      <c r="G2780" s="186">
        <v>1</v>
      </c>
      <c r="H2780" s="13"/>
      <c r="I2780" s="13"/>
      <c r="J2780" s="13"/>
      <c r="K2780" s="13"/>
      <c r="M2780" s="13"/>
    </row>
    <row r="2781" spans="1:13">
      <c r="A2781" s="13"/>
      <c r="B2781" s="181">
        <v>2008</v>
      </c>
      <c r="C2781" s="182">
        <v>8</v>
      </c>
      <c r="D2781" s="183">
        <v>8</v>
      </c>
      <c r="E2781" s="184">
        <v>0</v>
      </c>
      <c r="F2781" s="185">
        <v>2.6</v>
      </c>
      <c r="G2781" s="186">
        <v>1</v>
      </c>
      <c r="H2781" s="13"/>
      <c r="I2781" s="13"/>
      <c r="J2781" s="13"/>
      <c r="K2781" s="13"/>
      <c r="M2781" s="13"/>
    </row>
    <row r="2782" spans="1:13">
      <c r="A2782" s="13"/>
      <c r="B2782" s="181">
        <v>2008</v>
      </c>
      <c r="C2782" s="182">
        <v>8</v>
      </c>
      <c r="D2782" s="183">
        <v>9</v>
      </c>
      <c r="E2782" s="184">
        <v>0</v>
      </c>
      <c r="F2782" s="185">
        <v>2</v>
      </c>
      <c r="G2782" s="186">
        <v>1</v>
      </c>
      <c r="H2782" s="13"/>
      <c r="I2782" s="13"/>
      <c r="J2782" s="13"/>
      <c r="K2782" s="13"/>
      <c r="M2782" s="13"/>
    </row>
    <row r="2783" spans="1:13">
      <c r="A2783" s="13"/>
      <c r="B2783" s="181">
        <v>2008</v>
      </c>
      <c r="C2783" s="182">
        <v>8</v>
      </c>
      <c r="D2783" s="183">
        <v>10</v>
      </c>
      <c r="E2783" s="184">
        <v>0</v>
      </c>
      <c r="F2783" s="185">
        <v>2.2999999999999998</v>
      </c>
      <c r="G2783" s="186">
        <v>1</v>
      </c>
      <c r="H2783" s="13"/>
      <c r="I2783" s="13"/>
      <c r="J2783" s="13"/>
      <c r="K2783" s="13"/>
      <c r="M2783" s="13"/>
    </row>
    <row r="2784" spans="1:13">
      <c r="A2784" s="13"/>
      <c r="B2784" s="181">
        <v>2008</v>
      </c>
      <c r="C2784" s="182">
        <v>8</v>
      </c>
      <c r="D2784" s="183">
        <v>11</v>
      </c>
      <c r="E2784" s="184">
        <v>0</v>
      </c>
      <c r="F2784" s="185">
        <v>1.7</v>
      </c>
      <c r="G2784" s="186">
        <v>1</v>
      </c>
      <c r="H2784" s="13"/>
      <c r="I2784" s="13"/>
      <c r="J2784" s="13"/>
      <c r="K2784" s="13"/>
      <c r="M2784" s="13"/>
    </row>
    <row r="2785" spans="1:13">
      <c r="A2785" s="13"/>
      <c r="B2785" s="181">
        <v>2008</v>
      </c>
      <c r="C2785" s="182">
        <v>8</v>
      </c>
      <c r="D2785" s="183">
        <v>12</v>
      </c>
      <c r="E2785" s="184">
        <v>0</v>
      </c>
      <c r="F2785" s="185">
        <v>2.9</v>
      </c>
      <c r="G2785" s="186">
        <v>1</v>
      </c>
      <c r="H2785" s="13"/>
      <c r="I2785" s="13"/>
      <c r="J2785" s="13"/>
      <c r="K2785" s="13"/>
      <c r="M2785" s="13"/>
    </row>
    <row r="2786" spans="1:13">
      <c r="A2786" s="13"/>
      <c r="B2786" s="181">
        <v>2008</v>
      </c>
      <c r="C2786" s="182">
        <v>8</v>
      </c>
      <c r="D2786" s="183">
        <v>13</v>
      </c>
      <c r="E2786" s="184">
        <v>0</v>
      </c>
      <c r="F2786" s="185">
        <v>2.7</v>
      </c>
      <c r="G2786" s="186">
        <v>1</v>
      </c>
      <c r="H2786" s="13"/>
      <c r="I2786" s="13"/>
      <c r="J2786" s="13"/>
      <c r="K2786" s="13"/>
      <c r="M2786" s="13"/>
    </row>
    <row r="2787" spans="1:13">
      <c r="A2787" s="13"/>
      <c r="B2787" s="181">
        <v>2008</v>
      </c>
      <c r="C2787" s="182">
        <v>8</v>
      </c>
      <c r="D2787" s="183">
        <v>14</v>
      </c>
      <c r="E2787" s="184">
        <v>0</v>
      </c>
      <c r="F2787" s="185">
        <v>3</v>
      </c>
      <c r="G2787" s="186">
        <v>1</v>
      </c>
      <c r="H2787" s="13"/>
      <c r="I2787" s="13"/>
      <c r="J2787" s="13"/>
      <c r="K2787" s="13"/>
      <c r="M2787" s="13"/>
    </row>
    <row r="2788" spans="1:13">
      <c r="A2788" s="13"/>
      <c r="B2788" s="181">
        <v>2008</v>
      </c>
      <c r="C2788" s="182">
        <v>8</v>
      </c>
      <c r="D2788" s="183">
        <v>15</v>
      </c>
      <c r="E2788" s="184">
        <v>2</v>
      </c>
      <c r="F2788" s="185">
        <v>2</v>
      </c>
      <c r="G2788" s="186">
        <v>1</v>
      </c>
      <c r="H2788" s="13"/>
      <c r="I2788" s="13"/>
      <c r="J2788" s="13"/>
      <c r="K2788" s="13"/>
      <c r="M2788" s="13"/>
    </row>
    <row r="2789" spans="1:13">
      <c r="A2789" s="13"/>
      <c r="B2789" s="181">
        <v>2008</v>
      </c>
      <c r="C2789" s="182">
        <v>8</v>
      </c>
      <c r="D2789" s="183">
        <v>16</v>
      </c>
      <c r="E2789" s="184">
        <v>0.3</v>
      </c>
      <c r="F2789" s="185">
        <v>1.5</v>
      </c>
      <c r="G2789" s="186">
        <v>1</v>
      </c>
      <c r="H2789" s="13"/>
      <c r="I2789" s="13"/>
      <c r="J2789" s="13"/>
      <c r="K2789" s="13"/>
      <c r="M2789" s="13"/>
    </row>
    <row r="2790" spans="1:13">
      <c r="A2790" s="13"/>
      <c r="B2790" s="181">
        <v>2008</v>
      </c>
      <c r="C2790" s="182">
        <v>8</v>
      </c>
      <c r="D2790" s="183">
        <v>17</v>
      </c>
      <c r="E2790" s="184">
        <v>0</v>
      </c>
      <c r="F2790" s="185">
        <v>2</v>
      </c>
      <c r="G2790" s="186">
        <v>1</v>
      </c>
      <c r="H2790" s="13"/>
      <c r="I2790" s="13"/>
      <c r="J2790" s="13"/>
      <c r="K2790" s="13"/>
      <c r="M2790" s="13"/>
    </row>
    <row r="2791" spans="1:13">
      <c r="A2791" s="13"/>
      <c r="B2791" s="181">
        <v>2008</v>
      </c>
      <c r="C2791" s="182">
        <v>8</v>
      </c>
      <c r="D2791" s="183">
        <v>18</v>
      </c>
      <c r="E2791" s="184">
        <v>0</v>
      </c>
      <c r="F2791" s="185">
        <v>2.5</v>
      </c>
      <c r="G2791" s="186">
        <v>1</v>
      </c>
      <c r="H2791" s="13"/>
      <c r="I2791" s="13"/>
      <c r="J2791" s="13"/>
      <c r="K2791" s="13"/>
      <c r="M2791" s="13"/>
    </row>
    <row r="2792" spans="1:13">
      <c r="A2792" s="13"/>
      <c r="B2792" s="181">
        <v>2008</v>
      </c>
      <c r="C2792" s="182">
        <v>8</v>
      </c>
      <c r="D2792" s="183">
        <v>19</v>
      </c>
      <c r="E2792" s="184">
        <v>0.3</v>
      </c>
      <c r="F2792" s="185">
        <v>1.7</v>
      </c>
      <c r="G2792" s="186">
        <v>1</v>
      </c>
      <c r="H2792" s="13"/>
      <c r="I2792" s="13"/>
      <c r="J2792" s="13"/>
      <c r="K2792" s="13"/>
      <c r="M2792" s="13"/>
    </row>
    <row r="2793" spans="1:13">
      <c r="A2793" s="13"/>
      <c r="B2793" s="181">
        <v>2008</v>
      </c>
      <c r="C2793" s="182">
        <v>8</v>
      </c>
      <c r="D2793" s="183">
        <v>20</v>
      </c>
      <c r="E2793" s="184">
        <v>0</v>
      </c>
      <c r="F2793" s="185">
        <v>1.9</v>
      </c>
      <c r="G2793" s="186">
        <v>1</v>
      </c>
      <c r="H2793" s="13"/>
      <c r="I2793" s="13"/>
      <c r="J2793" s="13"/>
      <c r="K2793" s="13"/>
      <c r="M2793" s="13"/>
    </row>
    <row r="2794" spans="1:13">
      <c r="A2794" s="13"/>
      <c r="B2794" s="181">
        <v>2008</v>
      </c>
      <c r="C2794" s="182">
        <v>8</v>
      </c>
      <c r="D2794" s="183">
        <v>21</v>
      </c>
      <c r="E2794" s="184">
        <v>0</v>
      </c>
      <c r="F2794" s="185">
        <v>2</v>
      </c>
      <c r="G2794" s="186">
        <v>1</v>
      </c>
      <c r="H2794" s="13"/>
      <c r="I2794" s="13"/>
      <c r="J2794" s="13"/>
      <c r="K2794" s="13"/>
      <c r="M2794" s="13"/>
    </row>
    <row r="2795" spans="1:13">
      <c r="A2795" s="13"/>
      <c r="B2795" s="181">
        <v>2008</v>
      </c>
      <c r="C2795" s="182">
        <v>8</v>
      </c>
      <c r="D2795" s="183">
        <v>22</v>
      </c>
      <c r="E2795" s="184">
        <v>0</v>
      </c>
      <c r="F2795" s="185">
        <v>3.5</v>
      </c>
      <c r="G2795" s="186">
        <v>1</v>
      </c>
      <c r="H2795" s="13"/>
      <c r="I2795" s="13"/>
      <c r="J2795" s="13"/>
      <c r="K2795" s="13"/>
      <c r="M2795" s="13"/>
    </row>
    <row r="2796" spans="1:13">
      <c r="A2796" s="13"/>
      <c r="B2796" s="181">
        <v>2008</v>
      </c>
      <c r="C2796" s="182">
        <v>8</v>
      </c>
      <c r="D2796" s="183">
        <v>23</v>
      </c>
      <c r="E2796" s="184">
        <v>0</v>
      </c>
      <c r="F2796" s="185">
        <v>3.3</v>
      </c>
      <c r="G2796" s="186">
        <v>1</v>
      </c>
      <c r="H2796" s="13"/>
      <c r="I2796" s="13"/>
      <c r="J2796" s="13"/>
      <c r="K2796" s="13"/>
      <c r="M2796" s="13"/>
    </row>
    <row r="2797" spans="1:13">
      <c r="A2797" s="13"/>
      <c r="B2797" s="181">
        <v>2008</v>
      </c>
      <c r="C2797" s="182">
        <v>8</v>
      </c>
      <c r="D2797" s="183">
        <v>24</v>
      </c>
      <c r="E2797" s="184">
        <v>0</v>
      </c>
      <c r="F2797" s="185">
        <v>3.4</v>
      </c>
      <c r="G2797" s="186">
        <v>1</v>
      </c>
      <c r="H2797" s="13"/>
      <c r="I2797" s="13"/>
      <c r="J2797" s="13"/>
      <c r="K2797" s="13"/>
      <c r="M2797" s="13"/>
    </row>
    <row r="2798" spans="1:13">
      <c r="A2798" s="13"/>
      <c r="B2798" s="181">
        <v>2008</v>
      </c>
      <c r="C2798" s="182">
        <v>8</v>
      </c>
      <c r="D2798" s="183">
        <v>25</v>
      </c>
      <c r="E2798" s="184">
        <v>0</v>
      </c>
      <c r="F2798" s="185">
        <v>3.5</v>
      </c>
      <c r="G2798" s="186">
        <v>1</v>
      </c>
      <c r="H2798" s="13"/>
      <c r="I2798" s="13"/>
      <c r="J2798" s="13"/>
      <c r="K2798" s="13"/>
      <c r="M2798" s="13"/>
    </row>
    <row r="2799" spans="1:13">
      <c r="A2799" s="13"/>
      <c r="B2799" s="181">
        <v>2008</v>
      </c>
      <c r="C2799" s="182">
        <v>8</v>
      </c>
      <c r="D2799" s="183">
        <v>26</v>
      </c>
      <c r="E2799" s="184">
        <v>5</v>
      </c>
      <c r="F2799" s="185">
        <v>2.5</v>
      </c>
      <c r="G2799" s="186">
        <v>1</v>
      </c>
      <c r="H2799" s="13"/>
      <c r="I2799" s="13"/>
      <c r="J2799" s="13"/>
      <c r="K2799" s="13"/>
      <c r="M2799" s="13"/>
    </row>
    <row r="2800" spans="1:13">
      <c r="A2800" s="13"/>
      <c r="B2800" s="181">
        <v>2008</v>
      </c>
      <c r="C2800" s="182">
        <v>8</v>
      </c>
      <c r="D2800" s="183">
        <v>27</v>
      </c>
      <c r="E2800" s="184">
        <v>6.8</v>
      </c>
      <c r="F2800" s="185">
        <v>1.8</v>
      </c>
      <c r="G2800" s="186">
        <v>1</v>
      </c>
      <c r="H2800" s="13"/>
      <c r="I2800" s="13"/>
      <c r="J2800" s="13"/>
      <c r="K2800" s="13"/>
      <c r="M2800" s="13"/>
    </row>
    <row r="2801" spans="1:13">
      <c r="A2801" s="13"/>
      <c r="B2801" s="181">
        <v>2008</v>
      </c>
      <c r="C2801" s="182">
        <v>8</v>
      </c>
      <c r="D2801" s="183">
        <v>28</v>
      </c>
      <c r="E2801" s="184">
        <v>0</v>
      </c>
      <c r="F2801" s="185">
        <v>2.6</v>
      </c>
      <c r="G2801" s="186">
        <v>1</v>
      </c>
      <c r="H2801" s="13"/>
      <c r="I2801" s="13"/>
      <c r="J2801" s="13"/>
      <c r="K2801" s="13"/>
      <c r="M2801" s="13"/>
    </row>
    <row r="2802" spans="1:13">
      <c r="A2802" s="13"/>
      <c r="B2802" s="181">
        <v>2008</v>
      </c>
      <c r="C2802" s="182">
        <v>8</v>
      </c>
      <c r="D2802" s="183">
        <v>29</v>
      </c>
      <c r="E2802" s="184">
        <v>0</v>
      </c>
      <c r="F2802" s="185">
        <v>2.1</v>
      </c>
      <c r="G2802" s="186">
        <v>1</v>
      </c>
      <c r="H2802" s="13"/>
      <c r="I2802" s="13"/>
      <c r="J2802" s="13"/>
      <c r="K2802" s="13"/>
      <c r="M2802" s="13"/>
    </row>
    <row r="2803" spans="1:13">
      <c r="A2803" s="13"/>
      <c r="B2803" s="181">
        <v>2008</v>
      </c>
      <c r="C2803" s="182">
        <v>8</v>
      </c>
      <c r="D2803" s="183">
        <v>30</v>
      </c>
      <c r="E2803" s="184">
        <v>0</v>
      </c>
      <c r="F2803" s="185">
        <v>4.0999999999999996</v>
      </c>
      <c r="G2803" s="186">
        <v>1</v>
      </c>
      <c r="H2803" s="13"/>
      <c r="I2803" s="13"/>
      <c r="J2803" s="13"/>
      <c r="K2803" s="13"/>
      <c r="M2803" s="13"/>
    </row>
    <row r="2804" spans="1:13">
      <c r="A2804" s="13"/>
      <c r="B2804" s="181">
        <v>2008</v>
      </c>
      <c r="C2804" s="182">
        <v>8</v>
      </c>
      <c r="D2804" s="183">
        <v>31</v>
      </c>
      <c r="E2804" s="184">
        <v>0</v>
      </c>
      <c r="F2804" s="185">
        <v>3.9</v>
      </c>
      <c r="G2804" s="186">
        <v>1</v>
      </c>
      <c r="H2804" s="13"/>
      <c r="I2804" s="13"/>
      <c r="J2804" s="13"/>
      <c r="K2804" s="13"/>
      <c r="M2804" s="13"/>
    </row>
    <row r="2805" spans="1:13">
      <c r="A2805" s="13"/>
      <c r="B2805" s="181">
        <v>2008</v>
      </c>
      <c r="C2805" s="182">
        <v>9</v>
      </c>
      <c r="D2805" s="183">
        <v>1</v>
      </c>
      <c r="E2805" s="184">
        <v>0</v>
      </c>
      <c r="F2805" s="185">
        <v>2.5</v>
      </c>
      <c r="G2805" s="186">
        <v>1</v>
      </c>
      <c r="H2805" s="13"/>
      <c r="I2805" s="13"/>
      <c r="J2805" s="13"/>
      <c r="K2805" s="13"/>
      <c r="M2805" s="13"/>
    </row>
    <row r="2806" spans="1:13">
      <c r="A2806" s="13"/>
      <c r="B2806" s="181">
        <v>2008</v>
      </c>
      <c r="C2806" s="182">
        <v>9</v>
      </c>
      <c r="D2806" s="183">
        <v>2</v>
      </c>
      <c r="E2806" s="184">
        <v>0</v>
      </c>
      <c r="F2806" s="185">
        <v>2.9</v>
      </c>
      <c r="G2806" s="186">
        <v>1</v>
      </c>
      <c r="H2806" s="13"/>
      <c r="I2806" s="13"/>
      <c r="J2806" s="13"/>
      <c r="K2806" s="13"/>
      <c r="M2806" s="13"/>
    </row>
    <row r="2807" spans="1:13">
      <c r="A2807" s="13"/>
      <c r="B2807" s="181">
        <v>2008</v>
      </c>
      <c r="C2807" s="182">
        <v>9</v>
      </c>
      <c r="D2807" s="183">
        <v>3</v>
      </c>
      <c r="E2807" s="184">
        <v>0.6</v>
      </c>
      <c r="F2807" s="185">
        <v>2.2999999999999998</v>
      </c>
      <c r="G2807" s="186">
        <v>1</v>
      </c>
      <c r="H2807" s="13"/>
      <c r="I2807" s="13"/>
      <c r="J2807" s="13"/>
      <c r="K2807" s="13"/>
      <c r="M2807" s="13"/>
    </row>
    <row r="2808" spans="1:13">
      <c r="A2808" s="13"/>
      <c r="B2808" s="181">
        <v>2008</v>
      </c>
      <c r="C2808" s="182">
        <v>9</v>
      </c>
      <c r="D2808" s="183">
        <v>4</v>
      </c>
      <c r="E2808" s="184">
        <v>1</v>
      </c>
      <c r="F2808" s="185">
        <v>1.4</v>
      </c>
      <c r="G2808" s="186">
        <v>1</v>
      </c>
      <c r="H2808" s="13"/>
      <c r="I2808" s="13"/>
      <c r="J2808" s="13"/>
      <c r="K2808" s="13"/>
      <c r="M2808" s="13"/>
    </row>
    <row r="2809" spans="1:13">
      <c r="A2809" s="13"/>
      <c r="B2809" s="181">
        <v>2008</v>
      </c>
      <c r="C2809" s="182">
        <v>9</v>
      </c>
      <c r="D2809" s="183">
        <v>5</v>
      </c>
      <c r="E2809" s="184">
        <v>0</v>
      </c>
      <c r="F2809" s="185">
        <v>0.9</v>
      </c>
      <c r="G2809" s="186">
        <v>1</v>
      </c>
      <c r="H2809" s="13"/>
      <c r="I2809" s="13"/>
      <c r="J2809" s="13"/>
      <c r="K2809" s="13"/>
      <c r="M2809" s="13"/>
    </row>
    <row r="2810" spans="1:13">
      <c r="A2810" s="13"/>
      <c r="B2810" s="181">
        <v>2008</v>
      </c>
      <c r="C2810" s="182">
        <v>9</v>
      </c>
      <c r="D2810" s="183">
        <v>6</v>
      </c>
      <c r="E2810" s="184">
        <v>0</v>
      </c>
      <c r="F2810" s="185">
        <v>2.2000000000000002</v>
      </c>
      <c r="G2810" s="186">
        <v>1</v>
      </c>
      <c r="H2810" s="13"/>
      <c r="I2810" s="13"/>
      <c r="J2810" s="13"/>
      <c r="K2810" s="13"/>
      <c r="M2810" s="13"/>
    </row>
    <row r="2811" spans="1:13">
      <c r="A2811" s="13"/>
      <c r="B2811" s="181">
        <v>2008</v>
      </c>
      <c r="C2811" s="182">
        <v>9</v>
      </c>
      <c r="D2811" s="183">
        <v>7</v>
      </c>
      <c r="E2811" s="184">
        <v>0</v>
      </c>
      <c r="F2811" s="185">
        <v>2.5</v>
      </c>
      <c r="G2811" s="186">
        <v>1</v>
      </c>
      <c r="H2811" s="13"/>
      <c r="I2811" s="13"/>
      <c r="J2811" s="13"/>
      <c r="K2811" s="13"/>
      <c r="M2811" s="13"/>
    </row>
    <row r="2812" spans="1:13">
      <c r="A2812" s="13"/>
      <c r="B2812" s="181">
        <v>2008</v>
      </c>
      <c r="C2812" s="182">
        <v>9</v>
      </c>
      <c r="D2812" s="183">
        <v>8</v>
      </c>
      <c r="E2812" s="184">
        <v>0</v>
      </c>
      <c r="F2812" s="185">
        <v>3.8</v>
      </c>
      <c r="G2812" s="186">
        <v>1</v>
      </c>
      <c r="H2812" s="13"/>
      <c r="I2812" s="13"/>
      <c r="J2812" s="13"/>
      <c r="K2812" s="13"/>
      <c r="M2812" s="13"/>
    </row>
    <row r="2813" spans="1:13">
      <c r="A2813" s="13"/>
      <c r="B2813" s="181">
        <v>2008</v>
      </c>
      <c r="C2813" s="182">
        <v>9</v>
      </c>
      <c r="D2813" s="183">
        <v>9</v>
      </c>
      <c r="E2813" s="184">
        <v>0</v>
      </c>
      <c r="F2813" s="185">
        <v>3.1</v>
      </c>
      <c r="G2813" s="186">
        <v>1</v>
      </c>
      <c r="H2813" s="13"/>
      <c r="I2813" s="13"/>
      <c r="J2813" s="13"/>
      <c r="K2813" s="13"/>
      <c r="M2813" s="13"/>
    </row>
    <row r="2814" spans="1:13">
      <c r="A2814" s="13"/>
      <c r="B2814" s="181">
        <v>2008</v>
      </c>
      <c r="C2814" s="182">
        <v>9</v>
      </c>
      <c r="D2814" s="183">
        <v>10</v>
      </c>
      <c r="E2814" s="184">
        <v>0.5</v>
      </c>
      <c r="F2814" s="185">
        <v>2.2000000000000002</v>
      </c>
      <c r="G2814" s="186">
        <v>1</v>
      </c>
      <c r="H2814" s="13"/>
      <c r="I2814" s="13"/>
      <c r="J2814" s="13"/>
      <c r="K2814" s="13"/>
      <c r="M2814" s="13"/>
    </row>
    <row r="2815" spans="1:13">
      <c r="A2815" s="13"/>
      <c r="B2815" s="181">
        <v>2008</v>
      </c>
      <c r="C2815" s="182">
        <v>9</v>
      </c>
      <c r="D2815" s="183">
        <v>11</v>
      </c>
      <c r="E2815" s="184">
        <v>0</v>
      </c>
      <c r="F2815" s="185">
        <v>2.6</v>
      </c>
      <c r="G2815" s="186">
        <v>1</v>
      </c>
      <c r="H2815" s="13"/>
      <c r="I2815" s="13"/>
      <c r="J2815" s="13"/>
      <c r="K2815" s="13"/>
      <c r="M2815" s="13"/>
    </row>
    <row r="2816" spans="1:13">
      <c r="A2816" s="13"/>
      <c r="B2816" s="181">
        <v>2008</v>
      </c>
      <c r="C2816" s="182">
        <v>9</v>
      </c>
      <c r="D2816" s="183">
        <v>12</v>
      </c>
      <c r="E2816" s="184">
        <v>0</v>
      </c>
      <c r="F2816" s="185">
        <v>2.8</v>
      </c>
      <c r="G2816" s="186">
        <v>1</v>
      </c>
      <c r="H2816" s="13"/>
      <c r="I2816" s="13"/>
      <c r="J2816" s="13"/>
      <c r="K2816" s="13"/>
      <c r="M2816" s="13"/>
    </row>
    <row r="2817" spans="1:13">
      <c r="A2817" s="13"/>
      <c r="B2817" s="181">
        <v>2008</v>
      </c>
      <c r="C2817" s="182">
        <v>9</v>
      </c>
      <c r="D2817" s="183">
        <v>13</v>
      </c>
      <c r="E2817" s="184">
        <v>0</v>
      </c>
      <c r="F2817" s="185">
        <v>1.5</v>
      </c>
      <c r="G2817" s="186">
        <v>1</v>
      </c>
      <c r="H2817" s="13"/>
      <c r="I2817" s="13"/>
      <c r="J2817" s="13"/>
      <c r="K2817" s="13"/>
      <c r="M2817" s="13"/>
    </row>
    <row r="2818" spans="1:13">
      <c r="A2818" s="13"/>
      <c r="B2818" s="181">
        <v>2008</v>
      </c>
      <c r="C2818" s="182">
        <v>9</v>
      </c>
      <c r="D2818" s="183">
        <v>14</v>
      </c>
      <c r="E2818" s="184">
        <v>0</v>
      </c>
      <c r="F2818" s="185">
        <v>2.2000000000000002</v>
      </c>
      <c r="G2818" s="186">
        <v>1</v>
      </c>
      <c r="H2818" s="13"/>
      <c r="I2818" s="13"/>
      <c r="J2818" s="13"/>
      <c r="K2818" s="13"/>
      <c r="M2818" s="13"/>
    </row>
    <row r="2819" spans="1:13">
      <c r="A2819" s="13"/>
      <c r="B2819" s="181">
        <v>2008</v>
      </c>
      <c r="C2819" s="182">
        <v>9</v>
      </c>
      <c r="D2819" s="183">
        <v>15</v>
      </c>
      <c r="E2819" s="184">
        <v>0</v>
      </c>
      <c r="F2819" s="185">
        <v>2.8</v>
      </c>
      <c r="G2819" s="186">
        <v>1</v>
      </c>
      <c r="H2819" s="13"/>
      <c r="I2819" s="13"/>
      <c r="J2819" s="13"/>
      <c r="K2819" s="13"/>
      <c r="M2819" s="13"/>
    </row>
    <row r="2820" spans="1:13">
      <c r="A2820" s="13"/>
      <c r="B2820" s="181">
        <v>2008</v>
      </c>
      <c r="C2820" s="182">
        <v>9</v>
      </c>
      <c r="D2820" s="183">
        <v>16</v>
      </c>
      <c r="E2820" s="184">
        <v>0</v>
      </c>
      <c r="F2820" s="185">
        <v>3.8</v>
      </c>
      <c r="G2820" s="186">
        <v>1</v>
      </c>
      <c r="H2820" s="13"/>
      <c r="I2820" s="13"/>
      <c r="J2820" s="13"/>
      <c r="K2820" s="13"/>
      <c r="M2820" s="13"/>
    </row>
    <row r="2821" spans="1:13">
      <c r="A2821" s="13"/>
      <c r="B2821" s="181">
        <v>2008</v>
      </c>
      <c r="C2821" s="182">
        <v>9</v>
      </c>
      <c r="D2821" s="183">
        <v>17</v>
      </c>
      <c r="E2821" s="184">
        <v>0</v>
      </c>
      <c r="F2821" s="185">
        <v>4</v>
      </c>
      <c r="G2821" s="186">
        <v>1</v>
      </c>
      <c r="H2821" s="13"/>
      <c r="I2821" s="13"/>
      <c r="J2821" s="13"/>
      <c r="K2821" s="13"/>
      <c r="M2821" s="13"/>
    </row>
    <row r="2822" spans="1:13">
      <c r="A2822" s="13"/>
      <c r="B2822" s="181">
        <v>2008</v>
      </c>
      <c r="C2822" s="182">
        <v>9</v>
      </c>
      <c r="D2822" s="183">
        <v>18</v>
      </c>
      <c r="E2822" s="184">
        <v>0</v>
      </c>
      <c r="F2822" s="185">
        <v>1.9</v>
      </c>
      <c r="G2822" s="186">
        <v>1</v>
      </c>
      <c r="H2822" s="13"/>
      <c r="I2822" s="13"/>
      <c r="J2822" s="13"/>
      <c r="K2822" s="13"/>
      <c r="M2822" s="13"/>
    </row>
    <row r="2823" spans="1:13">
      <c r="A2823" s="13"/>
      <c r="B2823" s="181">
        <v>2008</v>
      </c>
      <c r="C2823" s="182">
        <v>9</v>
      </c>
      <c r="D2823" s="183">
        <v>19</v>
      </c>
      <c r="E2823" s="184">
        <v>0.4</v>
      </c>
      <c r="F2823" s="185">
        <v>1.6</v>
      </c>
      <c r="G2823" s="186">
        <v>1</v>
      </c>
      <c r="H2823" s="13"/>
      <c r="I2823" s="13"/>
      <c r="J2823" s="13"/>
      <c r="K2823" s="13"/>
      <c r="M2823" s="13"/>
    </row>
    <row r="2824" spans="1:13">
      <c r="A2824" s="13"/>
      <c r="B2824" s="181">
        <v>2008</v>
      </c>
      <c r="C2824" s="182">
        <v>9</v>
      </c>
      <c r="D2824" s="183">
        <v>20</v>
      </c>
      <c r="E2824" s="184">
        <v>3.3</v>
      </c>
      <c r="F2824" s="185">
        <v>1</v>
      </c>
      <c r="G2824" s="186">
        <v>1</v>
      </c>
      <c r="H2824" s="13"/>
      <c r="I2824" s="13"/>
      <c r="J2824" s="13"/>
      <c r="K2824" s="13"/>
      <c r="M2824" s="13"/>
    </row>
    <row r="2825" spans="1:13">
      <c r="A2825" s="13"/>
      <c r="B2825" s="181">
        <v>2008</v>
      </c>
      <c r="C2825" s="182">
        <v>9</v>
      </c>
      <c r="D2825" s="183">
        <v>21</v>
      </c>
      <c r="E2825" s="184">
        <v>0.1</v>
      </c>
      <c r="F2825" s="185">
        <v>2</v>
      </c>
      <c r="G2825" s="186">
        <v>1</v>
      </c>
      <c r="H2825" s="13"/>
      <c r="I2825" s="13"/>
      <c r="J2825" s="13"/>
      <c r="K2825" s="13"/>
      <c r="M2825" s="13"/>
    </row>
    <row r="2826" spans="1:13">
      <c r="A2826" s="13"/>
      <c r="B2826" s="181">
        <v>2008</v>
      </c>
      <c r="C2826" s="182">
        <v>9</v>
      </c>
      <c r="D2826" s="183">
        <v>22</v>
      </c>
      <c r="E2826" s="184">
        <v>0</v>
      </c>
      <c r="F2826" s="185">
        <v>2.8</v>
      </c>
      <c r="G2826" s="186">
        <v>1</v>
      </c>
      <c r="H2826" s="13"/>
      <c r="I2826" s="13"/>
      <c r="J2826" s="13"/>
      <c r="K2826" s="13"/>
      <c r="M2826" s="13"/>
    </row>
    <row r="2827" spans="1:13">
      <c r="A2827" s="13"/>
      <c r="B2827" s="181">
        <v>2008</v>
      </c>
      <c r="C2827" s="182">
        <v>9</v>
      </c>
      <c r="D2827" s="183">
        <v>23</v>
      </c>
      <c r="E2827" s="184">
        <v>0</v>
      </c>
      <c r="F2827" s="185">
        <v>3.8</v>
      </c>
      <c r="G2827" s="186">
        <v>1</v>
      </c>
      <c r="H2827" s="13"/>
      <c r="I2827" s="13"/>
      <c r="J2827" s="13"/>
      <c r="K2827" s="13"/>
      <c r="M2827" s="13"/>
    </row>
    <row r="2828" spans="1:13">
      <c r="A2828" s="13"/>
      <c r="B2828" s="181">
        <v>2008</v>
      </c>
      <c r="C2828" s="182">
        <v>9</v>
      </c>
      <c r="D2828" s="183">
        <v>24</v>
      </c>
      <c r="E2828" s="184">
        <v>0</v>
      </c>
      <c r="F2828" s="185">
        <v>4.0999999999999996</v>
      </c>
      <c r="G2828" s="186">
        <v>1</v>
      </c>
      <c r="H2828" s="13"/>
      <c r="I2828" s="13"/>
      <c r="J2828" s="13"/>
      <c r="K2828" s="13"/>
      <c r="M2828" s="13"/>
    </row>
    <row r="2829" spans="1:13">
      <c r="A2829" s="13"/>
      <c r="B2829" s="181">
        <v>2008</v>
      </c>
      <c r="C2829" s="182">
        <v>9</v>
      </c>
      <c r="D2829" s="183">
        <v>25</v>
      </c>
      <c r="E2829" s="184">
        <v>0</v>
      </c>
      <c r="F2829" s="185">
        <v>4.3</v>
      </c>
      <c r="G2829" s="186">
        <v>1</v>
      </c>
      <c r="H2829" s="13"/>
      <c r="I2829" s="13"/>
      <c r="J2829" s="13"/>
      <c r="K2829" s="13"/>
      <c r="M2829" s="13"/>
    </row>
    <row r="2830" spans="1:13">
      <c r="A2830" s="13"/>
      <c r="B2830" s="181">
        <v>2008</v>
      </c>
      <c r="C2830" s="182">
        <v>9</v>
      </c>
      <c r="D2830" s="183">
        <v>26</v>
      </c>
      <c r="E2830" s="184">
        <v>0</v>
      </c>
      <c r="F2830" s="185">
        <v>3.8</v>
      </c>
      <c r="G2830" s="186">
        <v>1</v>
      </c>
      <c r="H2830" s="13"/>
      <c r="I2830" s="13"/>
      <c r="J2830" s="13"/>
      <c r="K2830" s="13"/>
      <c r="M2830" s="13"/>
    </row>
    <row r="2831" spans="1:13">
      <c r="A2831" s="13"/>
      <c r="B2831" s="181">
        <v>2008</v>
      </c>
      <c r="C2831" s="182">
        <v>9</v>
      </c>
      <c r="D2831" s="183">
        <v>27</v>
      </c>
      <c r="E2831" s="184">
        <v>31</v>
      </c>
      <c r="F2831" s="185">
        <v>2.8</v>
      </c>
      <c r="G2831" s="186">
        <v>1</v>
      </c>
      <c r="H2831" s="13"/>
      <c r="I2831" s="13"/>
      <c r="J2831" s="13"/>
      <c r="K2831" s="13"/>
      <c r="M2831" s="13"/>
    </row>
    <row r="2832" spans="1:13">
      <c r="A2832" s="13"/>
      <c r="B2832" s="181">
        <v>2008</v>
      </c>
      <c r="C2832" s="182">
        <v>9</v>
      </c>
      <c r="D2832" s="183">
        <v>28</v>
      </c>
      <c r="E2832" s="184">
        <v>0.3</v>
      </c>
      <c r="F2832" s="185">
        <v>1.5</v>
      </c>
      <c r="G2832" s="186">
        <v>1</v>
      </c>
      <c r="H2832" s="13"/>
      <c r="I2832" s="13"/>
      <c r="J2832" s="13"/>
      <c r="K2832" s="13"/>
      <c r="M2832" s="13"/>
    </row>
    <row r="2833" spans="1:13">
      <c r="A2833" s="13"/>
      <c r="B2833" s="181">
        <v>2008</v>
      </c>
      <c r="C2833" s="182">
        <v>9</v>
      </c>
      <c r="D2833" s="183">
        <v>29</v>
      </c>
      <c r="E2833" s="184">
        <v>0.2</v>
      </c>
      <c r="F2833" s="185">
        <v>2</v>
      </c>
      <c r="G2833" s="186">
        <v>1</v>
      </c>
      <c r="H2833" s="13"/>
      <c r="I2833" s="13"/>
      <c r="J2833" s="13"/>
      <c r="K2833" s="13"/>
      <c r="M2833" s="13"/>
    </row>
    <row r="2834" spans="1:13">
      <c r="A2834" s="13"/>
      <c r="B2834" s="181">
        <v>2008</v>
      </c>
      <c r="C2834" s="182">
        <v>9</v>
      </c>
      <c r="D2834" s="183">
        <v>30</v>
      </c>
      <c r="E2834" s="184">
        <v>0</v>
      </c>
      <c r="F2834" s="185">
        <v>2.7</v>
      </c>
      <c r="G2834" s="186">
        <v>1</v>
      </c>
      <c r="H2834" s="13"/>
      <c r="I2834" s="13"/>
      <c r="J2834" s="13"/>
      <c r="K2834" s="13"/>
      <c r="M2834" s="13"/>
    </row>
    <row r="2835" spans="1:13">
      <c r="A2835" s="13"/>
      <c r="B2835" s="181">
        <v>2008</v>
      </c>
      <c r="C2835" s="182">
        <v>10</v>
      </c>
      <c r="D2835" s="183">
        <v>1</v>
      </c>
      <c r="E2835" s="184">
        <v>2</v>
      </c>
      <c r="F2835" s="185">
        <v>2.2000000000000002</v>
      </c>
      <c r="G2835" s="186">
        <v>1</v>
      </c>
      <c r="H2835" s="13"/>
      <c r="I2835" s="13"/>
      <c r="J2835" s="13"/>
      <c r="K2835" s="13"/>
      <c r="M2835" s="13"/>
    </row>
    <row r="2836" spans="1:13">
      <c r="A2836" s="13"/>
      <c r="B2836" s="181">
        <v>2008</v>
      </c>
      <c r="C2836" s="182">
        <v>10</v>
      </c>
      <c r="D2836" s="183">
        <v>2</v>
      </c>
      <c r="E2836" s="184">
        <v>0</v>
      </c>
      <c r="F2836" s="185">
        <v>3.6</v>
      </c>
      <c r="G2836" s="186">
        <v>1</v>
      </c>
      <c r="H2836" s="13"/>
      <c r="I2836" s="13"/>
      <c r="J2836" s="13"/>
      <c r="K2836" s="13"/>
      <c r="M2836" s="13"/>
    </row>
    <row r="2837" spans="1:13">
      <c r="A2837" s="13"/>
      <c r="B2837" s="181">
        <v>2008</v>
      </c>
      <c r="C2837" s="182">
        <v>10</v>
      </c>
      <c r="D2837" s="183">
        <v>3</v>
      </c>
      <c r="E2837" s="184">
        <v>0</v>
      </c>
      <c r="F2837" s="185">
        <v>2.5</v>
      </c>
      <c r="G2837" s="186">
        <v>1</v>
      </c>
      <c r="H2837" s="13"/>
      <c r="I2837" s="13"/>
      <c r="J2837" s="13"/>
      <c r="K2837" s="13"/>
      <c r="M2837" s="13"/>
    </row>
    <row r="2838" spans="1:13">
      <c r="A2838" s="13"/>
      <c r="B2838" s="181">
        <v>2008</v>
      </c>
      <c r="C2838" s="182">
        <v>10</v>
      </c>
      <c r="D2838" s="183">
        <v>4</v>
      </c>
      <c r="E2838" s="184">
        <v>0</v>
      </c>
      <c r="F2838" s="185">
        <v>3.4</v>
      </c>
      <c r="G2838" s="186">
        <v>1</v>
      </c>
      <c r="H2838" s="13"/>
      <c r="I2838" s="13"/>
      <c r="J2838" s="13"/>
      <c r="K2838" s="13"/>
      <c r="M2838" s="13"/>
    </row>
    <row r="2839" spans="1:13">
      <c r="A2839" s="13"/>
      <c r="B2839" s="181">
        <v>2008</v>
      </c>
      <c r="C2839" s="182">
        <v>10</v>
      </c>
      <c r="D2839" s="183">
        <v>5</v>
      </c>
      <c r="E2839" s="184">
        <v>0</v>
      </c>
      <c r="F2839" s="185">
        <v>4.7</v>
      </c>
      <c r="G2839" s="186">
        <v>1</v>
      </c>
      <c r="H2839" s="13"/>
      <c r="I2839" s="13"/>
      <c r="J2839" s="13"/>
      <c r="K2839" s="13"/>
      <c r="M2839" s="13"/>
    </row>
    <row r="2840" spans="1:13">
      <c r="A2840" s="13"/>
      <c r="B2840" s="181">
        <v>2008</v>
      </c>
      <c r="C2840" s="182">
        <v>10</v>
      </c>
      <c r="D2840" s="183">
        <v>6</v>
      </c>
      <c r="E2840" s="184">
        <v>0</v>
      </c>
      <c r="F2840" s="185">
        <v>3.8</v>
      </c>
      <c r="G2840" s="186">
        <v>1</v>
      </c>
      <c r="H2840" s="13"/>
      <c r="I2840" s="13"/>
      <c r="J2840" s="13"/>
      <c r="K2840" s="13"/>
      <c r="M2840" s="13"/>
    </row>
    <row r="2841" spans="1:13">
      <c r="A2841" s="13"/>
      <c r="B2841" s="181">
        <v>2008</v>
      </c>
      <c r="C2841" s="182">
        <v>10</v>
      </c>
      <c r="D2841" s="183">
        <v>7</v>
      </c>
      <c r="E2841" s="184">
        <v>0</v>
      </c>
      <c r="F2841" s="185">
        <v>3.1</v>
      </c>
      <c r="G2841" s="186">
        <v>1</v>
      </c>
      <c r="H2841" s="13"/>
      <c r="I2841" s="13"/>
      <c r="J2841" s="13"/>
      <c r="K2841" s="13"/>
      <c r="M2841" s="13"/>
    </row>
    <row r="2842" spans="1:13">
      <c r="A2842" s="13"/>
      <c r="B2842" s="181">
        <v>2008</v>
      </c>
      <c r="C2842" s="182">
        <v>10</v>
      </c>
      <c r="D2842" s="183">
        <v>8</v>
      </c>
      <c r="E2842" s="184">
        <v>0.6</v>
      </c>
      <c r="F2842" s="185">
        <v>3.8</v>
      </c>
      <c r="G2842" s="186">
        <v>1</v>
      </c>
      <c r="H2842" s="13"/>
      <c r="I2842" s="13"/>
      <c r="J2842" s="13"/>
      <c r="K2842" s="13"/>
      <c r="M2842" s="13"/>
    </row>
    <row r="2843" spans="1:13">
      <c r="A2843" s="13"/>
      <c r="B2843" s="181">
        <v>2008</v>
      </c>
      <c r="C2843" s="182">
        <v>10</v>
      </c>
      <c r="D2843" s="183">
        <v>9</v>
      </c>
      <c r="E2843" s="184">
        <v>0</v>
      </c>
      <c r="F2843" s="185">
        <v>5.4</v>
      </c>
      <c r="G2843" s="186">
        <v>1</v>
      </c>
      <c r="H2843" s="13"/>
      <c r="I2843" s="13"/>
      <c r="J2843" s="13"/>
      <c r="K2843" s="13"/>
      <c r="M2843" s="13"/>
    </row>
    <row r="2844" spans="1:13">
      <c r="A2844" s="13"/>
      <c r="B2844" s="181">
        <v>2008</v>
      </c>
      <c r="C2844" s="182">
        <v>10</v>
      </c>
      <c r="D2844" s="183">
        <v>10</v>
      </c>
      <c r="E2844" s="184">
        <v>7</v>
      </c>
      <c r="F2844" s="185">
        <v>5.2</v>
      </c>
      <c r="G2844" s="186">
        <v>1</v>
      </c>
      <c r="H2844" s="13"/>
      <c r="I2844" s="13"/>
      <c r="J2844" s="13"/>
      <c r="K2844" s="13"/>
      <c r="M2844" s="13"/>
    </row>
    <row r="2845" spans="1:13">
      <c r="A2845" s="13"/>
      <c r="B2845" s="181">
        <v>2008</v>
      </c>
      <c r="C2845" s="182">
        <v>10</v>
      </c>
      <c r="D2845" s="183">
        <v>11</v>
      </c>
      <c r="E2845" s="184">
        <v>3</v>
      </c>
      <c r="F2845" s="185">
        <v>2.4</v>
      </c>
      <c r="G2845" s="186">
        <v>1</v>
      </c>
      <c r="H2845" s="13"/>
      <c r="I2845" s="13"/>
      <c r="J2845" s="13"/>
      <c r="K2845" s="13"/>
      <c r="M2845" s="13"/>
    </row>
    <row r="2846" spans="1:13">
      <c r="A2846" s="13"/>
      <c r="B2846" s="181">
        <v>2008</v>
      </c>
      <c r="C2846" s="182">
        <v>10</v>
      </c>
      <c r="D2846" s="183">
        <v>12</v>
      </c>
      <c r="E2846" s="184">
        <v>0</v>
      </c>
      <c r="F2846" s="185">
        <v>4.5</v>
      </c>
      <c r="G2846" s="186">
        <v>1</v>
      </c>
      <c r="H2846" s="13"/>
      <c r="I2846" s="13"/>
      <c r="J2846" s="13"/>
      <c r="K2846" s="13"/>
      <c r="M2846" s="13"/>
    </row>
    <row r="2847" spans="1:13">
      <c r="A2847" s="13"/>
      <c r="B2847" s="181">
        <v>2008</v>
      </c>
      <c r="C2847" s="182">
        <v>10</v>
      </c>
      <c r="D2847" s="183">
        <v>13</v>
      </c>
      <c r="E2847" s="184">
        <v>0</v>
      </c>
      <c r="F2847" s="185">
        <v>3.4</v>
      </c>
      <c r="G2847" s="186">
        <v>1</v>
      </c>
      <c r="H2847" s="13"/>
      <c r="I2847" s="13"/>
      <c r="J2847" s="13"/>
      <c r="K2847" s="13"/>
      <c r="M2847" s="13"/>
    </row>
    <row r="2848" spans="1:13">
      <c r="A2848" s="13"/>
      <c r="B2848" s="181">
        <v>2008</v>
      </c>
      <c r="C2848" s="182">
        <v>10</v>
      </c>
      <c r="D2848" s="183">
        <v>14</v>
      </c>
      <c r="E2848" s="184">
        <v>0</v>
      </c>
      <c r="F2848" s="185">
        <v>3.2</v>
      </c>
      <c r="G2848" s="186">
        <v>1</v>
      </c>
      <c r="H2848" s="13"/>
      <c r="I2848" s="13"/>
      <c r="J2848" s="13"/>
      <c r="K2848" s="13"/>
      <c r="M2848" s="13"/>
    </row>
    <row r="2849" spans="1:13">
      <c r="A2849" s="13"/>
      <c r="B2849" s="181">
        <v>2008</v>
      </c>
      <c r="C2849" s="182">
        <v>10</v>
      </c>
      <c r="D2849" s="183">
        <v>15</v>
      </c>
      <c r="E2849" s="184">
        <v>0</v>
      </c>
      <c r="F2849" s="185">
        <v>4.4000000000000004</v>
      </c>
      <c r="G2849" s="186">
        <v>1</v>
      </c>
      <c r="H2849" s="13"/>
      <c r="I2849" s="13"/>
      <c r="J2849" s="13"/>
      <c r="K2849" s="13"/>
      <c r="M2849" s="13"/>
    </row>
    <row r="2850" spans="1:13">
      <c r="A2850" s="13"/>
      <c r="B2850" s="181">
        <v>2008</v>
      </c>
      <c r="C2850" s="182">
        <v>10</v>
      </c>
      <c r="D2850" s="183">
        <v>16</v>
      </c>
      <c r="E2850" s="184">
        <v>0</v>
      </c>
      <c r="F2850" s="185">
        <v>4.9000000000000004</v>
      </c>
      <c r="G2850" s="186">
        <v>1</v>
      </c>
      <c r="H2850" s="13"/>
      <c r="I2850" s="13"/>
      <c r="J2850" s="13"/>
      <c r="K2850" s="13"/>
      <c r="M2850" s="13"/>
    </row>
    <row r="2851" spans="1:13">
      <c r="A2851" s="13"/>
      <c r="B2851" s="181">
        <v>2008</v>
      </c>
      <c r="C2851" s="182">
        <v>10</v>
      </c>
      <c r="D2851" s="183">
        <v>17</v>
      </c>
      <c r="E2851" s="184">
        <v>0</v>
      </c>
      <c r="F2851" s="185">
        <v>6.1</v>
      </c>
      <c r="G2851" s="186">
        <v>1</v>
      </c>
      <c r="H2851" s="13"/>
      <c r="I2851" s="13"/>
      <c r="J2851" s="13"/>
      <c r="K2851" s="13"/>
      <c r="M2851" s="13"/>
    </row>
    <row r="2852" spans="1:13">
      <c r="A2852" s="13"/>
      <c r="B2852" s="181">
        <v>2008</v>
      </c>
      <c r="C2852" s="182">
        <v>10</v>
      </c>
      <c r="D2852" s="183">
        <v>18</v>
      </c>
      <c r="E2852" s="184">
        <v>0</v>
      </c>
      <c r="F2852" s="185">
        <v>5.4</v>
      </c>
      <c r="G2852" s="186">
        <v>1</v>
      </c>
      <c r="H2852" s="13"/>
      <c r="I2852" s="13"/>
      <c r="J2852" s="13"/>
      <c r="K2852" s="13"/>
      <c r="M2852" s="13"/>
    </row>
    <row r="2853" spans="1:13">
      <c r="A2853" s="13"/>
      <c r="B2853" s="181">
        <v>2008</v>
      </c>
      <c r="C2853" s="182">
        <v>10</v>
      </c>
      <c r="D2853" s="183">
        <v>19</v>
      </c>
      <c r="E2853" s="184">
        <v>9</v>
      </c>
      <c r="F2853" s="185">
        <v>6.3</v>
      </c>
      <c r="G2853" s="186">
        <v>1</v>
      </c>
      <c r="H2853" s="13"/>
      <c r="I2853" s="13"/>
      <c r="J2853" s="13"/>
      <c r="K2853" s="13"/>
      <c r="M2853" s="13"/>
    </row>
    <row r="2854" spans="1:13">
      <c r="A2854" s="13"/>
      <c r="B2854" s="181">
        <v>2008</v>
      </c>
      <c r="C2854" s="182">
        <v>10</v>
      </c>
      <c r="D2854" s="183">
        <v>20</v>
      </c>
      <c r="E2854" s="184">
        <v>0</v>
      </c>
      <c r="F2854" s="185">
        <v>2.2000000000000002</v>
      </c>
      <c r="G2854" s="186">
        <v>1</v>
      </c>
      <c r="H2854" s="13"/>
      <c r="I2854" s="13"/>
      <c r="J2854" s="13"/>
      <c r="K2854" s="13"/>
      <c r="M2854" s="13"/>
    </row>
    <row r="2855" spans="1:13">
      <c r="A2855" s="13"/>
      <c r="B2855" s="181">
        <v>2008</v>
      </c>
      <c r="C2855" s="182">
        <v>10</v>
      </c>
      <c r="D2855" s="183">
        <v>21</v>
      </c>
      <c r="E2855" s="184">
        <v>0</v>
      </c>
      <c r="F2855" s="185">
        <v>6.1</v>
      </c>
      <c r="G2855" s="186">
        <v>1</v>
      </c>
      <c r="H2855" s="13"/>
      <c r="I2855" s="13"/>
      <c r="J2855" s="13"/>
      <c r="K2855" s="13"/>
      <c r="M2855" s="13"/>
    </row>
    <row r="2856" spans="1:13">
      <c r="A2856" s="13"/>
      <c r="B2856" s="181">
        <v>2008</v>
      </c>
      <c r="C2856" s="182">
        <v>10</v>
      </c>
      <c r="D2856" s="183">
        <v>22</v>
      </c>
      <c r="E2856" s="184">
        <v>0</v>
      </c>
      <c r="F2856" s="185">
        <v>5.9</v>
      </c>
      <c r="G2856" s="186">
        <v>1</v>
      </c>
      <c r="H2856" s="13"/>
      <c r="I2856" s="13"/>
      <c r="J2856" s="13"/>
      <c r="K2856" s="13"/>
      <c r="M2856" s="13"/>
    </row>
    <row r="2857" spans="1:13">
      <c r="A2857" s="13"/>
      <c r="B2857" s="181">
        <v>2008</v>
      </c>
      <c r="C2857" s="182">
        <v>10</v>
      </c>
      <c r="D2857" s="183">
        <v>23</v>
      </c>
      <c r="E2857" s="184">
        <v>0</v>
      </c>
      <c r="F2857" s="185">
        <v>6.2</v>
      </c>
      <c r="G2857" s="186">
        <v>1</v>
      </c>
      <c r="H2857" s="13"/>
      <c r="I2857" s="13"/>
      <c r="J2857" s="13"/>
      <c r="K2857" s="13"/>
      <c r="M2857" s="13"/>
    </row>
    <row r="2858" spans="1:13">
      <c r="A2858" s="13"/>
      <c r="B2858" s="181">
        <v>2008</v>
      </c>
      <c r="C2858" s="182">
        <v>10</v>
      </c>
      <c r="D2858" s="183">
        <v>24</v>
      </c>
      <c r="E2858" s="184">
        <v>0.4</v>
      </c>
      <c r="F2858" s="185">
        <v>7.6</v>
      </c>
      <c r="G2858" s="186">
        <v>1</v>
      </c>
      <c r="H2858" s="13"/>
      <c r="I2858" s="13"/>
      <c r="J2858" s="13"/>
      <c r="K2858" s="13"/>
      <c r="M2858" s="13"/>
    </row>
    <row r="2859" spans="1:13">
      <c r="A2859" s="13"/>
      <c r="B2859" s="181">
        <v>2008</v>
      </c>
      <c r="C2859" s="182">
        <v>10</v>
      </c>
      <c r="D2859" s="183">
        <v>25</v>
      </c>
      <c r="E2859" s="184">
        <v>0</v>
      </c>
      <c r="F2859" s="185">
        <v>5.8</v>
      </c>
      <c r="G2859" s="186">
        <v>1</v>
      </c>
      <c r="H2859" s="13"/>
      <c r="I2859" s="13"/>
      <c r="J2859" s="13"/>
      <c r="K2859" s="13"/>
      <c r="M2859" s="13"/>
    </row>
    <row r="2860" spans="1:13">
      <c r="A2860" s="13"/>
      <c r="B2860" s="181">
        <v>2008</v>
      </c>
      <c r="C2860" s="182">
        <v>10</v>
      </c>
      <c r="D2860" s="183">
        <v>26</v>
      </c>
      <c r="E2860" s="184">
        <v>0</v>
      </c>
      <c r="F2860" s="185">
        <v>5.9</v>
      </c>
      <c r="G2860" s="186">
        <v>1</v>
      </c>
      <c r="H2860" s="13"/>
      <c r="I2860" s="13"/>
      <c r="J2860" s="13"/>
      <c r="K2860" s="13"/>
      <c r="M2860" s="13"/>
    </row>
    <row r="2861" spans="1:13">
      <c r="A2861" s="13"/>
      <c r="B2861" s="181">
        <v>2008</v>
      </c>
      <c r="C2861" s="182">
        <v>10</v>
      </c>
      <c r="D2861" s="183">
        <v>27</v>
      </c>
      <c r="E2861" s="184">
        <v>0</v>
      </c>
      <c r="F2861" s="185">
        <v>4</v>
      </c>
      <c r="G2861" s="186">
        <v>1</v>
      </c>
      <c r="H2861" s="13"/>
      <c r="I2861" s="13"/>
      <c r="J2861" s="13"/>
      <c r="K2861" s="13"/>
      <c r="M2861" s="13"/>
    </row>
    <row r="2862" spans="1:13">
      <c r="A2862" s="13"/>
      <c r="B2862" s="181">
        <v>2008</v>
      </c>
      <c r="C2862" s="182">
        <v>10</v>
      </c>
      <c r="D2862" s="183">
        <v>28</v>
      </c>
      <c r="E2862" s="184">
        <v>8</v>
      </c>
      <c r="F2862" s="185">
        <v>1.6</v>
      </c>
      <c r="G2862" s="186">
        <v>1</v>
      </c>
      <c r="H2862" s="13"/>
      <c r="I2862" s="13"/>
      <c r="J2862" s="13"/>
      <c r="K2862" s="13"/>
      <c r="M2862" s="13"/>
    </row>
    <row r="2863" spans="1:13">
      <c r="A2863" s="13"/>
      <c r="B2863" s="181">
        <v>2008</v>
      </c>
      <c r="C2863" s="182">
        <v>10</v>
      </c>
      <c r="D2863" s="183">
        <v>29</v>
      </c>
      <c r="E2863" s="184">
        <v>0</v>
      </c>
      <c r="F2863" s="185">
        <v>4.5</v>
      </c>
      <c r="G2863" s="186">
        <v>1</v>
      </c>
      <c r="H2863" s="13"/>
      <c r="I2863" s="13"/>
      <c r="J2863" s="13"/>
      <c r="K2863" s="13"/>
      <c r="M2863" s="13"/>
    </row>
    <row r="2864" spans="1:13">
      <c r="A2864" s="13"/>
      <c r="B2864" s="181">
        <v>2008</v>
      </c>
      <c r="C2864" s="182">
        <v>10</v>
      </c>
      <c r="D2864" s="183">
        <v>30</v>
      </c>
      <c r="E2864" s="184">
        <v>0</v>
      </c>
      <c r="F2864" s="185">
        <v>4.3</v>
      </c>
      <c r="G2864" s="186">
        <v>1</v>
      </c>
      <c r="H2864" s="13"/>
      <c r="I2864" s="13"/>
      <c r="J2864" s="13"/>
      <c r="K2864" s="13"/>
      <c r="M2864" s="13"/>
    </row>
    <row r="2865" spans="1:13">
      <c r="A2865" s="13"/>
      <c r="B2865" s="181">
        <v>2008</v>
      </c>
      <c r="C2865" s="182">
        <v>10</v>
      </c>
      <c r="D2865" s="183">
        <v>31</v>
      </c>
      <c r="E2865" s="184">
        <v>0</v>
      </c>
      <c r="F2865" s="185">
        <v>8.1</v>
      </c>
      <c r="G2865" s="186">
        <v>1</v>
      </c>
      <c r="H2865" s="13"/>
      <c r="I2865" s="13"/>
      <c r="J2865" s="13"/>
      <c r="K2865" s="13"/>
      <c r="M2865" s="13"/>
    </row>
    <row r="2866" spans="1:13">
      <c r="A2866" s="13"/>
      <c r="B2866" s="181">
        <v>2008</v>
      </c>
      <c r="C2866" s="182">
        <v>11</v>
      </c>
      <c r="D2866" s="183">
        <v>1</v>
      </c>
      <c r="E2866" s="184">
        <v>0</v>
      </c>
      <c r="F2866" s="185">
        <v>7.5</v>
      </c>
      <c r="G2866" s="186">
        <v>1</v>
      </c>
      <c r="H2866" s="13"/>
      <c r="I2866" s="13"/>
      <c r="J2866" s="13"/>
      <c r="K2866" s="13"/>
      <c r="M2866" s="13"/>
    </row>
    <row r="2867" spans="1:13">
      <c r="A2867" s="13"/>
      <c r="B2867" s="181">
        <v>2008</v>
      </c>
      <c r="C2867" s="182">
        <v>11</v>
      </c>
      <c r="D2867" s="183">
        <v>2</v>
      </c>
      <c r="E2867" s="184">
        <v>0.2</v>
      </c>
      <c r="F2867" s="185">
        <v>6.6</v>
      </c>
      <c r="G2867" s="186">
        <v>1</v>
      </c>
      <c r="H2867" s="13"/>
      <c r="I2867" s="13"/>
      <c r="J2867" s="13"/>
      <c r="K2867" s="13"/>
      <c r="M2867" s="13"/>
    </row>
    <row r="2868" spans="1:13">
      <c r="A2868" s="13"/>
      <c r="B2868" s="181">
        <v>2008</v>
      </c>
      <c r="C2868" s="182">
        <v>11</v>
      </c>
      <c r="D2868" s="183">
        <v>3</v>
      </c>
      <c r="E2868" s="184">
        <v>0</v>
      </c>
      <c r="F2868" s="185">
        <v>5.3</v>
      </c>
      <c r="G2868" s="186">
        <v>1</v>
      </c>
      <c r="H2868" s="13"/>
      <c r="I2868" s="13"/>
      <c r="J2868" s="13"/>
      <c r="K2868" s="13"/>
      <c r="M2868" s="13"/>
    </row>
    <row r="2869" spans="1:13">
      <c r="A2869" s="13"/>
      <c r="B2869" s="181">
        <v>2008</v>
      </c>
      <c r="C2869" s="182">
        <v>11</v>
      </c>
      <c r="D2869" s="183">
        <v>4</v>
      </c>
      <c r="E2869" s="184">
        <v>0</v>
      </c>
      <c r="F2869" s="185">
        <v>10.1</v>
      </c>
      <c r="G2869" s="186">
        <v>1</v>
      </c>
      <c r="H2869" s="13"/>
      <c r="I2869" s="13"/>
      <c r="J2869" s="13"/>
      <c r="K2869" s="13"/>
      <c r="M2869" s="13"/>
    </row>
    <row r="2870" spans="1:13">
      <c r="A2870" s="13"/>
      <c r="B2870" s="181">
        <v>2008</v>
      </c>
      <c r="C2870" s="182">
        <v>11</v>
      </c>
      <c r="D2870" s="183">
        <v>5</v>
      </c>
      <c r="E2870" s="184">
        <v>0</v>
      </c>
      <c r="F2870" s="185">
        <v>8.6</v>
      </c>
      <c r="G2870" s="186">
        <v>1</v>
      </c>
      <c r="H2870" s="13"/>
      <c r="I2870" s="13"/>
      <c r="J2870" s="13"/>
      <c r="K2870" s="13"/>
      <c r="M2870" s="13"/>
    </row>
    <row r="2871" spans="1:13">
      <c r="A2871" s="13"/>
      <c r="B2871" s="181">
        <v>2008</v>
      </c>
      <c r="C2871" s="182">
        <v>11</v>
      </c>
      <c r="D2871" s="183">
        <v>6</v>
      </c>
      <c r="E2871" s="184">
        <v>0</v>
      </c>
      <c r="F2871" s="185">
        <v>5.7</v>
      </c>
      <c r="G2871" s="186">
        <v>1</v>
      </c>
      <c r="H2871" s="13"/>
      <c r="I2871" s="13"/>
      <c r="J2871" s="13"/>
      <c r="K2871" s="13"/>
      <c r="M2871" s="13"/>
    </row>
    <row r="2872" spans="1:13">
      <c r="A2872" s="13"/>
      <c r="B2872" s="181">
        <v>2008</v>
      </c>
      <c r="C2872" s="182">
        <v>11</v>
      </c>
      <c r="D2872" s="183">
        <v>7</v>
      </c>
      <c r="E2872" s="184">
        <v>8</v>
      </c>
      <c r="F2872" s="185">
        <v>3.4</v>
      </c>
      <c r="G2872" s="186">
        <v>1</v>
      </c>
      <c r="H2872" s="13"/>
      <c r="I2872" s="13"/>
      <c r="J2872" s="13"/>
      <c r="K2872" s="13"/>
      <c r="M2872" s="13"/>
    </row>
    <row r="2873" spans="1:13">
      <c r="A2873" s="13"/>
      <c r="B2873" s="181">
        <v>2008</v>
      </c>
      <c r="C2873" s="182">
        <v>11</v>
      </c>
      <c r="D2873" s="183">
        <v>8</v>
      </c>
      <c r="E2873" s="184">
        <v>0</v>
      </c>
      <c r="F2873" s="185">
        <v>6.5</v>
      </c>
      <c r="G2873" s="186">
        <v>1</v>
      </c>
      <c r="H2873" s="13"/>
      <c r="I2873" s="13"/>
      <c r="J2873" s="13"/>
      <c r="K2873" s="13"/>
      <c r="M2873" s="13"/>
    </row>
    <row r="2874" spans="1:13">
      <c r="A2874" s="13"/>
      <c r="B2874" s="181">
        <v>2008</v>
      </c>
      <c r="C2874" s="182">
        <v>11</v>
      </c>
      <c r="D2874" s="183">
        <v>9</v>
      </c>
      <c r="E2874" s="184">
        <v>0</v>
      </c>
      <c r="F2874" s="185">
        <v>7.3</v>
      </c>
      <c r="G2874" s="186">
        <v>1</v>
      </c>
      <c r="H2874" s="13"/>
      <c r="I2874" s="13"/>
      <c r="J2874" s="13"/>
      <c r="K2874" s="13"/>
      <c r="M2874" s="13"/>
    </row>
    <row r="2875" spans="1:13">
      <c r="A2875" s="13"/>
      <c r="B2875" s="181">
        <v>2008</v>
      </c>
      <c r="C2875" s="182">
        <v>11</v>
      </c>
      <c r="D2875" s="183">
        <v>10</v>
      </c>
      <c r="E2875" s="184">
        <v>0</v>
      </c>
      <c r="F2875" s="185">
        <v>6.2</v>
      </c>
      <c r="G2875" s="186">
        <v>1</v>
      </c>
      <c r="H2875" s="13"/>
      <c r="I2875" s="13"/>
      <c r="J2875" s="13"/>
      <c r="K2875" s="13"/>
      <c r="M2875" s="13"/>
    </row>
    <row r="2876" spans="1:13">
      <c r="A2876" s="13"/>
      <c r="B2876" s="181">
        <v>2008</v>
      </c>
      <c r="C2876" s="182">
        <v>11</v>
      </c>
      <c r="D2876" s="183">
        <v>11</v>
      </c>
      <c r="E2876" s="184">
        <v>0</v>
      </c>
      <c r="F2876" s="185">
        <v>5.4</v>
      </c>
      <c r="G2876" s="186">
        <v>1</v>
      </c>
      <c r="H2876" s="13"/>
      <c r="I2876" s="13"/>
      <c r="J2876" s="13"/>
      <c r="K2876" s="13"/>
      <c r="M2876" s="13"/>
    </row>
    <row r="2877" spans="1:13">
      <c r="A2877" s="13"/>
      <c r="B2877" s="181">
        <v>2008</v>
      </c>
      <c r="C2877" s="182">
        <v>11</v>
      </c>
      <c r="D2877" s="183">
        <v>12</v>
      </c>
      <c r="E2877" s="184">
        <v>0</v>
      </c>
      <c r="F2877" s="185">
        <v>7</v>
      </c>
      <c r="G2877" s="186">
        <v>1</v>
      </c>
      <c r="H2877" s="13"/>
      <c r="I2877" s="13"/>
      <c r="J2877" s="13"/>
      <c r="K2877" s="13"/>
      <c r="M2877" s="13"/>
    </row>
    <row r="2878" spans="1:13">
      <c r="A2878" s="13"/>
      <c r="B2878" s="181">
        <v>2008</v>
      </c>
      <c r="C2878" s="182">
        <v>11</v>
      </c>
      <c r="D2878" s="183">
        <v>13</v>
      </c>
      <c r="E2878" s="184">
        <v>0</v>
      </c>
      <c r="F2878" s="185">
        <v>9.8000000000000007</v>
      </c>
      <c r="G2878" s="186">
        <v>1</v>
      </c>
      <c r="H2878" s="13"/>
      <c r="I2878" s="13"/>
      <c r="J2878" s="13"/>
      <c r="K2878" s="13"/>
      <c r="M2878" s="13"/>
    </row>
    <row r="2879" spans="1:13">
      <c r="A2879" s="13"/>
      <c r="B2879" s="181">
        <v>2008</v>
      </c>
      <c r="C2879" s="182">
        <v>11</v>
      </c>
      <c r="D2879" s="183">
        <v>14</v>
      </c>
      <c r="E2879" s="184">
        <v>5</v>
      </c>
      <c r="F2879" s="185">
        <v>9.5</v>
      </c>
      <c r="G2879" s="186">
        <v>1</v>
      </c>
      <c r="H2879" s="13"/>
      <c r="I2879" s="13"/>
      <c r="J2879" s="13"/>
      <c r="K2879" s="13"/>
      <c r="M2879" s="13"/>
    </row>
    <row r="2880" spans="1:13">
      <c r="A2880" s="13"/>
      <c r="B2880" s="181">
        <v>2008</v>
      </c>
      <c r="C2880" s="182">
        <v>11</v>
      </c>
      <c r="D2880" s="183">
        <v>15</v>
      </c>
      <c r="E2880" s="184">
        <v>0</v>
      </c>
      <c r="F2880" s="185">
        <v>4.9000000000000004</v>
      </c>
      <c r="G2880" s="186">
        <v>1</v>
      </c>
      <c r="H2880" s="13"/>
      <c r="I2880" s="13"/>
      <c r="J2880" s="13"/>
      <c r="K2880" s="13"/>
      <c r="M2880" s="13"/>
    </row>
    <row r="2881" spans="1:13">
      <c r="A2881" s="13"/>
      <c r="B2881" s="181">
        <v>2008</v>
      </c>
      <c r="C2881" s="182">
        <v>11</v>
      </c>
      <c r="D2881" s="183">
        <v>16</v>
      </c>
      <c r="E2881" s="184">
        <v>0</v>
      </c>
      <c r="F2881" s="185">
        <v>7.1</v>
      </c>
      <c r="G2881" s="186">
        <v>1</v>
      </c>
      <c r="H2881" s="13"/>
      <c r="I2881" s="13"/>
      <c r="J2881" s="13"/>
      <c r="K2881" s="13"/>
      <c r="M2881" s="13"/>
    </row>
    <row r="2882" spans="1:13">
      <c r="A2882" s="13"/>
      <c r="B2882" s="181">
        <v>2008</v>
      </c>
      <c r="C2882" s="182">
        <v>11</v>
      </c>
      <c r="D2882" s="183">
        <v>17</v>
      </c>
      <c r="E2882" s="184">
        <v>0</v>
      </c>
      <c r="F2882" s="185">
        <v>6.2</v>
      </c>
      <c r="G2882" s="186">
        <v>1</v>
      </c>
      <c r="H2882" s="13"/>
      <c r="I2882" s="13"/>
      <c r="J2882" s="13"/>
      <c r="K2882" s="13"/>
      <c r="M2882" s="13"/>
    </row>
    <row r="2883" spans="1:13">
      <c r="A2883" s="13"/>
      <c r="B2883" s="181">
        <v>2008</v>
      </c>
      <c r="C2883" s="182">
        <v>11</v>
      </c>
      <c r="D2883" s="183">
        <v>18</v>
      </c>
      <c r="E2883" s="184">
        <v>0</v>
      </c>
      <c r="F2883" s="185">
        <v>6.1</v>
      </c>
      <c r="G2883" s="186">
        <v>1</v>
      </c>
      <c r="H2883" s="13"/>
      <c r="I2883" s="13"/>
      <c r="J2883" s="13"/>
      <c r="K2883" s="13"/>
      <c r="M2883" s="13"/>
    </row>
    <row r="2884" spans="1:13">
      <c r="A2884" s="13"/>
      <c r="B2884" s="181">
        <v>2008</v>
      </c>
      <c r="C2884" s="182">
        <v>11</v>
      </c>
      <c r="D2884" s="183">
        <v>19</v>
      </c>
      <c r="E2884" s="184">
        <v>0</v>
      </c>
      <c r="F2884" s="185">
        <v>6.1</v>
      </c>
      <c r="G2884" s="186">
        <v>1</v>
      </c>
      <c r="H2884" s="13"/>
      <c r="I2884" s="13"/>
      <c r="J2884" s="13"/>
      <c r="K2884" s="13"/>
      <c r="M2884" s="13"/>
    </row>
    <row r="2885" spans="1:13">
      <c r="A2885" s="13"/>
      <c r="B2885" s="181">
        <v>2008</v>
      </c>
      <c r="C2885" s="182">
        <v>11</v>
      </c>
      <c r="D2885" s="183">
        <v>20</v>
      </c>
      <c r="E2885" s="184">
        <v>0</v>
      </c>
      <c r="F2885" s="185">
        <v>8</v>
      </c>
      <c r="G2885" s="186">
        <v>1</v>
      </c>
      <c r="H2885" s="13"/>
      <c r="I2885" s="13"/>
      <c r="J2885" s="13"/>
      <c r="K2885" s="13"/>
      <c r="M2885" s="13"/>
    </row>
    <row r="2886" spans="1:13">
      <c r="A2886" s="13"/>
      <c r="B2886" s="181">
        <v>2008</v>
      </c>
      <c r="C2886" s="182">
        <v>11</v>
      </c>
      <c r="D2886" s="183">
        <v>21</v>
      </c>
      <c r="E2886" s="184">
        <v>0</v>
      </c>
      <c r="F2886" s="185">
        <v>10.199999999999999</v>
      </c>
      <c r="G2886" s="186">
        <v>1</v>
      </c>
      <c r="H2886" s="13"/>
      <c r="I2886" s="13"/>
      <c r="J2886" s="13"/>
      <c r="K2886" s="13"/>
      <c r="M2886" s="13"/>
    </row>
    <row r="2887" spans="1:13">
      <c r="A2887" s="13"/>
      <c r="B2887" s="181">
        <v>2008</v>
      </c>
      <c r="C2887" s="182">
        <v>11</v>
      </c>
      <c r="D2887" s="183">
        <v>22</v>
      </c>
      <c r="E2887" s="184">
        <v>5</v>
      </c>
      <c r="F2887" s="185">
        <v>11</v>
      </c>
      <c r="G2887" s="186">
        <v>1</v>
      </c>
      <c r="H2887" s="13"/>
      <c r="I2887" s="13"/>
      <c r="J2887" s="13"/>
      <c r="K2887" s="13"/>
      <c r="M2887" s="13"/>
    </row>
    <row r="2888" spans="1:13">
      <c r="A2888" s="13"/>
      <c r="B2888" s="181">
        <v>2008</v>
      </c>
      <c r="C2888" s="182">
        <v>11</v>
      </c>
      <c r="D2888" s="183">
        <v>23</v>
      </c>
      <c r="E2888" s="184">
        <v>0</v>
      </c>
      <c r="F2888" s="185">
        <v>5.6</v>
      </c>
      <c r="G2888" s="186">
        <v>1</v>
      </c>
      <c r="H2888" s="13"/>
      <c r="I2888" s="13"/>
      <c r="J2888" s="13"/>
      <c r="K2888" s="13"/>
      <c r="M2888" s="13"/>
    </row>
    <row r="2889" spans="1:13">
      <c r="A2889" s="13"/>
      <c r="B2889" s="181">
        <v>2008</v>
      </c>
      <c r="C2889" s="182">
        <v>11</v>
      </c>
      <c r="D2889" s="183">
        <v>24</v>
      </c>
      <c r="E2889" s="184">
        <v>0.2</v>
      </c>
      <c r="F2889" s="185">
        <v>7.6</v>
      </c>
      <c r="G2889" s="186">
        <v>1</v>
      </c>
      <c r="H2889" s="13"/>
      <c r="I2889" s="13"/>
      <c r="J2889" s="13"/>
      <c r="K2889" s="13"/>
      <c r="M2889" s="13"/>
    </row>
    <row r="2890" spans="1:13">
      <c r="A2890" s="13"/>
      <c r="B2890" s="181">
        <v>2008</v>
      </c>
      <c r="C2890" s="182">
        <v>11</v>
      </c>
      <c r="D2890" s="183">
        <v>25</v>
      </c>
      <c r="E2890" s="184">
        <v>0</v>
      </c>
      <c r="F2890" s="185">
        <v>6.9</v>
      </c>
      <c r="G2890" s="186">
        <v>1</v>
      </c>
      <c r="H2890" s="13"/>
      <c r="I2890" s="13"/>
      <c r="J2890" s="13"/>
      <c r="K2890" s="13"/>
      <c r="M2890" s="13"/>
    </row>
    <row r="2891" spans="1:13">
      <c r="A2891" s="13"/>
      <c r="B2891" s="181">
        <v>2008</v>
      </c>
      <c r="C2891" s="182">
        <v>11</v>
      </c>
      <c r="D2891" s="183">
        <v>26</v>
      </c>
      <c r="E2891" s="184">
        <v>3</v>
      </c>
      <c r="F2891" s="185">
        <v>5.3</v>
      </c>
      <c r="G2891" s="186">
        <v>1</v>
      </c>
      <c r="H2891" s="13"/>
      <c r="I2891" s="13"/>
      <c r="J2891" s="13"/>
      <c r="K2891" s="13"/>
      <c r="M2891" s="13"/>
    </row>
    <row r="2892" spans="1:13">
      <c r="A2892" s="13"/>
      <c r="B2892" s="181">
        <v>2008</v>
      </c>
      <c r="C2892" s="182">
        <v>11</v>
      </c>
      <c r="D2892" s="183">
        <v>27</v>
      </c>
      <c r="E2892" s="184">
        <v>0</v>
      </c>
      <c r="F2892" s="185">
        <v>5.7</v>
      </c>
      <c r="G2892" s="186">
        <v>1</v>
      </c>
      <c r="H2892" s="13"/>
      <c r="I2892" s="13"/>
      <c r="J2892" s="13"/>
      <c r="K2892" s="13"/>
      <c r="M2892" s="13"/>
    </row>
    <row r="2893" spans="1:13">
      <c r="A2893" s="13"/>
      <c r="B2893" s="181">
        <v>2008</v>
      </c>
      <c r="C2893" s="182">
        <v>11</v>
      </c>
      <c r="D2893" s="183">
        <v>28</v>
      </c>
      <c r="E2893" s="184">
        <v>0</v>
      </c>
      <c r="F2893" s="185">
        <v>5.9</v>
      </c>
      <c r="G2893" s="186">
        <v>1</v>
      </c>
      <c r="H2893" s="13"/>
      <c r="I2893" s="13"/>
      <c r="J2893" s="13"/>
      <c r="K2893" s="13"/>
      <c r="M2893" s="13"/>
    </row>
    <row r="2894" spans="1:13">
      <c r="A2894" s="13"/>
      <c r="B2894" s="181">
        <v>2008</v>
      </c>
      <c r="C2894" s="182">
        <v>11</v>
      </c>
      <c r="D2894" s="183">
        <v>29</v>
      </c>
      <c r="E2894" s="184">
        <v>0</v>
      </c>
      <c r="F2894" s="185">
        <v>6.7</v>
      </c>
      <c r="G2894" s="186">
        <v>1</v>
      </c>
      <c r="H2894" s="13"/>
      <c r="I2894" s="13"/>
      <c r="J2894" s="13"/>
      <c r="K2894" s="13"/>
      <c r="M2894" s="13"/>
    </row>
    <row r="2895" spans="1:13">
      <c r="A2895" s="13"/>
      <c r="B2895" s="181">
        <v>2008</v>
      </c>
      <c r="C2895" s="182">
        <v>11</v>
      </c>
      <c r="D2895" s="183">
        <v>30</v>
      </c>
      <c r="E2895" s="184">
        <v>0</v>
      </c>
      <c r="F2895" s="185">
        <v>7.1</v>
      </c>
      <c r="G2895" s="186">
        <v>1</v>
      </c>
      <c r="H2895" s="13"/>
      <c r="I2895" s="13"/>
      <c r="J2895" s="13"/>
      <c r="K2895" s="13"/>
      <c r="M2895" s="13"/>
    </row>
    <row r="2896" spans="1:13">
      <c r="A2896" s="13"/>
      <c r="B2896" s="181">
        <v>2008</v>
      </c>
      <c r="C2896" s="182">
        <v>12</v>
      </c>
      <c r="D2896" s="183">
        <v>1</v>
      </c>
      <c r="E2896" s="184">
        <v>0</v>
      </c>
      <c r="F2896" s="185">
        <v>5.7</v>
      </c>
      <c r="G2896" s="186">
        <v>1</v>
      </c>
      <c r="H2896" s="13"/>
      <c r="I2896" s="13"/>
      <c r="J2896" s="13"/>
      <c r="K2896" s="13"/>
      <c r="M2896" s="13"/>
    </row>
    <row r="2897" spans="1:13">
      <c r="A2897" s="13"/>
      <c r="B2897" s="181">
        <v>2008</v>
      </c>
      <c r="C2897" s="182">
        <v>12</v>
      </c>
      <c r="D2897" s="183">
        <v>2</v>
      </c>
      <c r="E2897" s="184">
        <v>0</v>
      </c>
      <c r="F2897" s="185">
        <v>5.7</v>
      </c>
      <c r="G2897" s="186">
        <v>1</v>
      </c>
      <c r="H2897" s="13"/>
      <c r="I2897" s="13"/>
      <c r="J2897" s="13"/>
      <c r="K2897" s="13"/>
      <c r="M2897" s="13"/>
    </row>
    <row r="2898" spans="1:13">
      <c r="A2898" s="13"/>
      <c r="B2898" s="181">
        <v>2008</v>
      </c>
      <c r="C2898" s="182">
        <v>12</v>
      </c>
      <c r="D2898" s="183">
        <v>3</v>
      </c>
      <c r="E2898" s="184">
        <v>0</v>
      </c>
      <c r="F2898" s="185">
        <v>6.2</v>
      </c>
      <c r="G2898" s="186">
        <v>1</v>
      </c>
      <c r="H2898" s="13"/>
      <c r="I2898" s="13"/>
      <c r="J2898" s="13"/>
      <c r="K2898" s="13"/>
      <c r="M2898" s="13"/>
    </row>
    <row r="2899" spans="1:13">
      <c r="A2899" s="13"/>
      <c r="B2899" s="181">
        <v>2008</v>
      </c>
      <c r="C2899" s="182">
        <v>12</v>
      </c>
      <c r="D2899" s="183">
        <v>4</v>
      </c>
      <c r="E2899" s="184">
        <v>0</v>
      </c>
      <c r="F2899" s="185">
        <v>6.2</v>
      </c>
      <c r="G2899" s="186">
        <v>1</v>
      </c>
      <c r="H2899" s="13"/>
      <c r="I2899" s="13"/>
      <c r="J2899" s="13"/>
      <c r="K2899" s="13"/>
      <c r="M2899" s="13"/>
    </row>
    <row r="2900" spans="1:13">
      <c r="A2900" s="13"/>
      <c r="B2900" s="181">
        <v>2008</v>
      </c>
      <c r="C2900" s="182">
        <v>12</v>
      </c>
      <c r="D2900" s="183">
        <v>5</v>
      </c>
      <c r="E2900" s="184">
        <v>0</v>
      </c>
      <c r="F2900" s="185">
        <v>8.3000000000000007</v>
      </c>
      <c r="G2900" s="186">
        <v>1</v>
      </c>
      <c r="H2900" s="13"/>
      <c r="I2900" s="13"/>
      <c r="J2900" s="13"/>
      <c r="K2900" s="13"/>
      <c r="M2900" s="13"/>
    </row>
    <row r="2901" spans="1:13">
      <c r="A2901" s="13"/>
      <c r="B2901" s="181">
        <v>2008</v>
      </c>
      <c r="C2901" s="182">
        <v>12</v>
      </c>
      <c r="D2901" s="183">
        <v>6</v>
      </c>
      <c r="E2901" s="184">
        <v>0</v>
      </c>
      <c r="F2901" s="185">
        <v>6</v>
      </c>
      <c r="G2901" s="186">
        <v>1</v>
      </c>
      <c r="H2901" s="13"/>
      <c r="I2901" s="13"/>
      <c r="J2901" s="13"/>
      <c r="K2901" s="13"/>
      <c r="M2901" s="13"/>
    </row>
    <row r="2902" spans="1:13">
      <c r="A2902" s="13"/>
      <c r="B2902" s="181">
        <v>2008</v>
      </c>
      <c r="C2902" s="182">
        <v>12</v>
      </c>
      <c r="D2902" s="183">
        <v>7</v>
      </c>
      <c r="E2902" s="184">
        <v>0</v>
      </c>
      <c r="F2902" s="185">
        <v>8.5</v>
      </c>
      <c r="G2902" s="186">
        <v>1</v>
      </c>
      <c r="H2902" s="13"/>
      <c r="I2902" s="13"/>
      <c r="J2902" s="13"/>
      <c r="K2902" s="13"/>
      <c r="M2902" s="13"/>
    </row>
    <row r="2903" spans="1:13">
      <c r="A2903" s="13"/>
      <c r="B2903" s="181">
        <v>2008</v>
      </c>
      <c r="C2903" s="182">
        <v>12</v>
      </c>
      <c r="D2903" s="183">
        <v>8</v>
      </c>
      <c r="E2903" s="184">
        <v>0.5</v>
      </c>
      <c r="F2903" s="185">
        <v>6.4</v>
      </c>
      <c r="G2903" s="186">
        <v>1</v>
      </c>
      <c r="H2903" s="13"/>
      <c r="I2903" s="13"/>
      <c r="J2903" s="13"/>
      <c r="K2903" s="13"/>
      <c r="M2903" s="13"/>
    </row>
    <row r="2904" spans="1:13">
      <c r="A2904" s="13"/>
      <c r="B2904" s="181">
        <v>2008</v>
      </c>
      <c r="C2904" s="182">
        <v>12</v>
      </c>
      <c r="D2904" s="183">
        <v>9</v>
      </c>
      <c r="E2904" s="184">
        <v>0</v>
      </c>
      <c r="F2904" s="185">
        <v>4.8</v>
      </c>
      <c r="G2904" s="186">
        <v>1</v>
      </c>
      <c r="H2904" s="13"/>
      <c r="I2904" s="13"/>
      <c r="J2904" s="13"/>
      <c r="K2904" s="13"/>
      <c r="M2904" s="13"/>
    </row>
    <row r="2905" spans="1:13">
      <c r="A2905" s="13"/>
      <c r="B2905" s="181">
        <v>2008</v>
      </c>
      <c r="C2905" s="182">
        <v>12</v>
      </c>
      <c r="D2905" s="183">
        <v>10</v>
      </c>
      <c r="E2905" s="184">
        <v>0</v>
      </c>
      <c r="F2905" s="185">
        <v>5.9</v>
      </c>
      <c r="G2905" s="186">
        <v>1</v>
      </c>
      <c r="H2905" s="13"/>
      <c r="I2905" s="13"/>
      <c r="J2905" s="13"/>
      <c r="K2905" s="13"/>
      <c r="M2905" s="13"/>
    </row>
    <row r="2906" spans="1:13">
      <c r="A2906" s="13"/>
      <c r="B2906" s="181">
        <v>2008</v>
      </c>
      <c r="C2906" s="182">
        <v>12</v>
      </c>
      <c r="D2906" s="183">
        <v>11</v>
      </c>
      <c r="E2906" s="184">
        <v>0</v>
      </c>
      <c r="F2906" s="185">
        <v>6.9</v>
      </c>
      <c r="G2906" s="186">
        <v>1</v>
      </c>
      <c r="H2906" s="13"/>
      <c r="I2906" s="13"/>
      <c r="J2906" s="13"/>
      <c r="K2906" s="13"/>
      <c r="M2906" s="13"/>
    </row>
    <row r="2907" spans="1:13">
      <c r="A2907" s="13"/>
      <c r="B2907" s="181">
        <v>2008</v>
      </c>
      <c r="C2907" s="182">
        <v>12</v>
      </c>
      <c r="D2907" s="183">
        <v>12</v>
      </c>
      <c r="E2907" s="184">
        <v>0</v>
      </c>
      <c r="F2907" s="185">
        <v>6.5</v>
      </c>
      <c r="G2907" s="186">
        <v>1</v>
      </c>
      <c r="H2907" s="13"/>
      <c r="I2907" s="13"/>
      <c r="J2907" s="13"/>
      <c r="K2907" s="13"/>
      <c r="M2907" s="13"/>
    </row>
    <row r="2908" spans="1:13">
      <c r="A2908" s="13"/>
      <c r="B2908" s="181">
        <v>2008</v>
      </c>
      <c r="C2908" s="182">
        <v>12</v>
      </c>
      <c r="D2908" s="183">
        <v>13</v>
      </c>
      <c r="E2908" s="184">
        <v>0</v>
      </c>
      <c r="F2908" s="185">
        <v>4.8</v>
      </c>
      <c r="G2908" s="186">
        <v>1</v>
      </c>
      <c r="H2908" s="13"/>
      <c r="I2908" s="13"/>
      <c r="J2908" s="13"/>
      <c r="K2908" s="13"/>
      <c r="M2908" s="13"/>
    </row>
    <row r="2909" spans="1:13">
      <c r="A2909" s="13"/>
      <c r="B2909" s="181">
        <v>2008</v>
      </c>
      <c r="C2909" s="182">
        <v>12</v>
      </c>
      <c r="D2909" s="183">
        <v>14</v>
      </c>
      <c r="E2909" s="184">
        <v>0</v>
      </c>
      <c r="F2909" s="185">
        <v>6.8</v>
      </c>
      <c r="G2909" s="186">
        <v>1</v>
      </c>
      <c r="H2909" s="13"/>
      <c r="I2909" s="13"/>
      <c r="J2909" s="13"/>
      <c r="K2909" s="13"/>
      <c r="M2909" s="13"/>
    </row>
    <row r="2910" spans="1:13">
      <c r="A2910" s="13"/>
      <c r="B2910" s="181">
        <v>2008</v>
      </c>
      <c r="C2910" s="182">
        <v>12</v>
      </c>
      <c r="D2910" s="183">
        <v>15</v>
      </c>
      <c r="E2910" s="184">
        <v>0</v>
      </c>
      <c r="F2910" s="185">
        <v>9.8000000000000007</v>
      </c>
      <c r="G2910" s="186">
        <v>1</v>
      </c>
      <c r="H2910" s="13"/>
      <c r="I2910" s="13"/>
      <c r="J2910" s="13"/>
      <c r="K2910" s="13"/>
      <c r="M2910" s="13"/>
    </row>
    <row r="2911" spans="1:13">
      <c r="A2911" s="13"/>
      <c r="B2911" s="181">
        <v>2008</v>
      </c>
      <c r="C2911" s="182">
        <v>12</v>
      </c>
      <c r="D2911" s="183">
        <v>16</v>
      </c>
      <c r="E2911" s="184">
        <v>0.3</v>
      </c>
      <c r="F2911" s="185">
        <v>8.1</v>
      </c>
      <c r="G2911" s="186">
        <v>1</v>
      </c>
      <c r="H2911" s="13"/>
      <c r="I2911" s="13"/>
      <c r="J2911" s="13"/>
      <c r="K2911" s="13"/>
      <c r="M2911" s="13"/>
    </row>
    <row r="2912" spans="1:13">
      <c r="A2912" s="13"/>
      <c r="B2912" s="181">
        <v>2008</v>
      </c>
      <c r="C2912" s="182">
        <v>12</v>
      </c>
      <c r="D2912" s="183">
        <v>17</v>
      </c>
      <c r="E2912" s="184">
        <v>0.5</v>
      </c>
      <c r="F2912" s="185">
        <v>3.9</v>
      </c>
      <c r="G2912" s="186">
        <v>1</v>
      </c>
      <c r="H2912" s="13"/>
      <c r="I2912" s="13"/>
      <c r="J2912" s="13"/>
      <c r="K2912" s="13"/>
      <c r="M2912" s="13"/>
    </row>
    <row r="2913" spans="1:13">
      <c r="A2913" s="13"/>
      <c r="B2913" s="181">
        <v>2008</v>
      </c>
      <c r="C2913" s="182">
        <v>12</v>
      </c>
      <c r="D2913" s="183">
        <v>18</v>
      </c>
      <c r="E2913" s="184">
        <v>22</v>
      </c>
      <c r="F2913" s="185">
        <v>4.8</v>
      </c>
      <c r="G2913" s="186">
        <v>1</v>
      </c>
      <c r="H2913" s="13"/>
      <c r="I2913" s="13"/>
      <c r="J2913" s="13"/>
      <c r="K2913" s="13"/>
      <c r="M2913" s="13"/>
    </row>
    <row r="2914" spans="1:13">
      <c r="A2914" s="13"/>
      <c r="B2914" s="181">
        <v>2008</v>
      </c>
      <c r="C2914" s="182">
        <v>12</v>
      </c>
      <c r="D2914" s="183">
        <v>19</v>
      </c>
      <c r="E2914" s="184">
        <v>0</v>
      </c>
      <c r="F2914" s="185">
        <v>2.9</v>
      </c>
      <c r="G2914" s="186">
        <v>1</v>
      </c>
      <c r="H2914" s="13"/>
      <c r="I2914" s="13"/>
      <c r="J2914" s="13"/>
      <c r="K2914" s="13"/>
      <c r="M2914" s="13"/>
    </row>
    <row r="2915" spans="1:13">
      <c r="A2915" s="13"/>
      <c r="B2915" s="181">
        <v>2008</v>
      </c>
      <c r="C2915" s="182">
        <v>12</v>
      </c>
      <c r="D2915" s="183">
        <v>20</v>
      </c>
      <c r="E2915" s="184">
        <v>7</v>
      </c>
      <c r="F2915" s="185">
        <v>7.7</v>
      </c>
      <c r="G2915" s="186">
        <v>1</v>
      </c>
      <c r="H2915" s="13"/>
      <c r="I2915" s="13"/>
      <c r="J2915" s="13"/>
      <c r="K2915" s="13"/>
      <c r="M2915" s="13"/>
    </row>
    <row r="2916" spans="1:13">
      <c r="A2916" s="13"/>
      <c r="B2916" s="181">
        <v>2008</v>
      </c>
      <c r="C2916" s="182">
        <v>12</v>
      </c>
      <c r="D2916" s="183">
        <v>21</v>
      </c>
      <c r="E2916" s="184">
        <v>0</v>
      </c>
      <c r="F2916" s="185">
        <v>8.1</v>
      </c>
      <c r="G2916" s="186">
        <v>1</v>
      </c>
      <c r="H2916" s="13"/>
      <c r="I2916" s="13"/>
      <c r="J2916" s="13"/>
      <c r="K2916" s="13"/>
      <c r="M2916" s="13"/>
    </row>
    <row r="2917" spans="1:13">
      <c r="A2917" s="13"/>
      <c r="B2917" s="181">
        <v>2008</v>
      </c>
      <c r="C2917" s="182">
        <v>12</v>
      </c>
      <c r="D2917" s="183">
        <v>22</v>
      </c>
      <c r="E2917" s="184">
        <v>0</v>
      </c>
      <c r="F2917" s="185">
        <v>6.4</v>
      </c>
      <c r="G2917" s="186">
        <v>1</v>
      </c>
      <c r="H2917" s="13"/>
      <c r="I2917" s="13"/>
      <c r="J2917" s="13"/>
      <c r="K2917" s="13"/>
      <c r="M2917" s="13"/>
    </row>
    <row r="2918" spans="1:13">
      <c r="A2918" s="13"/>
      <c r="B2918" s="181">
        <v>2008</v>
      </c>
      <c r="C2918" s="182">
        <v>12</v>
      </c>
      <c r="D2918" s="183">
        <v>23</v>
      </c>
      <c r="E2918" s="184">
        <v>0</v>
      </c>
      <c r="F2918" s="185">
        <v>7.8</v>
      </c>
      <c r="G2918" s="186">
        <v>1</v>
      </c>
      <c r="H2918" s="13"/>
      <c r="I2918" s="13"/>
      <c r="J2918" s="13"/>
      <c r="K2918" s="13"/>
      <c r="M2918" s="13"/>
    </row>
    <row r="2919" spans="1:13">
      <c r="A2919" s="13"/>
      <c r="B2919" s="181">
        <v>2008</v>
      </c>
      <c r="C2919" s="182">
        <v>12</v>
      </c>
      <c r="D2919" s="183">
        <v>24</v>
      </c>
      <c r="E2919" s="184">
        <v>0.6</v>
      </c>
      <c r="F2919" s="185">
        <v>8.6</v>
      </c>
      <c r="G2919" s="186">
        <v>1</v>
      </c>
      <c r="H2919" s="13"/>
      <c r="I2919" s="13"/>
      <c r="J2919" s="13"/>
      <c r="K2919" s="13"/>
      <c r="M2919" s="13"/>
    </row>
    <row r="2920" spans="1:13">
      <c r="A2920" s="13"/>
      <c r="B2920" s="181">
        <v>2008</v>
      </c>
      <c r="C2920" s="182">
        <v>12</v>
      </c>
      <c r="D2920" s="183">
        <v>25</v>
      </c>
      <c r="E2920" s="184">
        <v>0</v>
      </c>
      <c r="F2920" s="185">
        <v>7.2</v>
      </c>
      <c r="G2920" s="186">
        <v>1</v>
      </c>
      <c r="H2920" s="13"/>
      <c r="I2920" s="13"/>
      <c r="J2920" s="13"/>
      <c r="K2920" s="13"/>
      <c r="M2920" s="13"/>
    </row>
    <row r="2921" spans="1:13">
      <c r="A2921" s="13"/>
      <c r="B2921" s="181">
        <v>2008</v>
      </c>
      <c r="C2921" s="182">
        <v>12</v>
      </c>
      <c r="D2921" s="183">
        <v>26</v>
      </c>
      <c r="E2921" s="184">
        <v>0</v>
      </c>
      <c r="F2921" s="185">
        <v>8.1</v>
      </c>
      <c r="G2921" s="186">
        <v>1</v>
      </c>
      <c r="H2921" s="13"/>
      <c r="I2921" s="13"/>
      <c r="J2921" s="13"/>
      <c r="K2921" s="13"/>
      <c r="M2921" s="13"/>
    </row>
    <row r="2922" spans="1:13">
      <c r="A2922" s="13"/>
      <c r="B2922" s="181">
        <v>2008</v>
      </c>
      <c r="C2922" s="182">
        <v>12</v>
      </c>
      <c r="D2922" s="183">
        <v>27</v>
      </c>
      <c r="E2922" s="184">
        <v>0</v>
      </c>
      <c r="F2922" s="185">
        <v>8.4</v>
      </c>
      <c r="G2922" s="186">
        <v>1</v>
      </c>
      <c r="H2922" s="13"/>
      <c r="I2922" s="13"/>
      <c r="J2922" s="13"/>
      <c r="K2922" s="13"/>
      <c r="M2922" s="13"/>
    </row>
    <row r="2923" spans="1:13">
      <c r="A2923" s="13"/>
      <c r="B2923" s="181">
        <v>2008</v>
      </c>
      <c r="C2923" s="182">
        <v>12</v>
      </c>
      <c r="D2923" s="183">
        <v>28</v>
      </c>
      <c r="E2923" s="184">
        <v>0</v>
      </c>
      <c r="F2923" s="185">
        <v>6.5</v>
      </c>
      <c r="G2923" s="186">
        <v>1</v>
      </c>
      <c r="H2923" s="13"/>
      <c r="I2923" s="13"/>
      <c r="J2923" s="13"/>
      <c r="K2923" s="13"/>
      <c r="M2923" s="13"/>
    </row>
    <row r="2924" spans="1:13">
      <c r="A2924" s="13"/>
      <c r="B2924" s="181">
        <v>2008</v>
      </c>
      <c r="C2924" s="182">
        <v>12</v>
      </c>
      <c r="D2924" s="183">
        <v>29</v>
      </c>
      <c r="E2924" s="184">
        <v>0</v>
      </c>
      <c r="F2924" s="185">
        <v>6.1</v>
      </c>
      <c r="G2924" s="186">
        <v>1</v>
      </c>
      <c r="H2924" s="13"/>
      <c r="I2924" s="13"/>
      <c r="J2924" s="13"/>
      <c r="K2924" s="13"/>
      <c r="M2924" s="13"/>
    </row>
    <row r="2925" spans="1:13">
      <c r="A2925" s="13"/>
      <c r="B2925" s="181">
        <v>2008</v>
      </c>
      <c r="C2925" s="182">
        <v>12</v>
      </c>
      <c r="D2925" s="183">
        <v>30</v>
      </c>
      <c r="E2925" s="184">
        <v>9</v>
      </c>
      <c r="F2925" s="185">
        <v>10.4</v>
      </c>
      <c r="G2925" s="186">
        <v>1</v>
      </c>
      <c r="H2925" s="13"/>
      <c r="I2925" s="13"/>
      <c r="J2925" s="13"/>
      <c r="K2925" s="13"/>
      <c r="M2925" s="13"/>
    </row>
    <row r="2926" spans="1:13">
      <c r="A2926" s="13"/>
      <c r="B2926" s="181">
        <v>2008</v>
      </c>
      <c r="C2926" s="182">
        <v>12</v>
      </c>
      <c r="D2926" s="183">
        <v>31</v>
      </c>
      <c r="E2926" s="184">
        <v>0</v>
      </c>
      <c r="F2926" s="185">
        <v>6.6</v>
      </c>
      <c r="G2926" s="186">
        <v>1</v>
      </c>
      <c r="H2926" s="13"/>
      <c r="I2926" s="13"/>
      <c r="J2926" s="13"/>
      <c r="K2926" s="13"/>
      <c r="M2926" s="13"/>
    </row>
    <row r="2927" spans="1:13">
      <c r="A2927" s="13"/>
      <c r="B2927" s="181">
        <v>2009</v>
      </c>
      <c r="C2927" s="182">
        <v>1</v>
      </c>
      <c r="D2927" s="183">
        <v>1</v>
      </c>
      <c r="E2927" s="184">
        <v>0</v>
      </c>
      <c r="F2927" s="185">
        <v>5.7</v>
      </c>
      <c r="G2927" s="186">
        <v>1</v>
      </c>
      <c r="H2927" s="13"/>
      <c r="I2927" s="13"/>
      <c r="J2927" s="13"/>
      <c r="K2927" s="13"/>
      <c r="M2927" s="13"/>
    </row>
    <row r="2928" spans="1:13">
      <c r="A2928" s="13"/>
      <c r="B2928" s="181">
        <v>2009</v>
      </c>
      <c r="C2928" s="182">
        <v>1</v>
      </c>
      <c r="D2928" s="183">
        <v>2</v>
      </c>
      <c r="E2928" s="184">
        <v>0</v>
      </c>
      <c r="F2928" s="185">
        <v>7.2</v>
      </c>
      <c r="G2928" s="186">
        <v>1</v>
      </c>
      <c r="H2928" s="13"/>
      <c r="I2928" s="13"/>
      <c r="J2928" s="13"/>
      <c r="K2928" s="13"/>
      <c r="M2928" s="13"/>
    </row>
    <row r="2929" spans="1:13">
      <c r="A2929" s="13"/>
      <c r="B2929" s="181">
        <v>2009</v>
      </c>
      <c r="C2929" s="182">
        <v>1</v>
      </c>
      <c r="D2929" s="183">
        <v>3</v>
      </c>
      <c r="E2929" s="184">
        <v>0</v>
      </c>
      <c r="F2929" s="185">
        <v>7.5</v>
      </c>
      <c r="G2929" s="186">
        <v>1</v>
      </c>
      <c r="H2929" s="13"/>
      <c r="I2929" s="13"/>
      <c r="J2929" s="13"/>
      <c r="K2929" s="13"/>
      <c r="M2929" s="13"/>
    </row>
    <row r="2930" spans="1:13">
      <c r="A2930" s="13"/>
      <c r="B2930" s="181">
        <v>2009</v>
      </c>
      <c r="C2930" s="182">
        <v>1</v>
      </c>
      <c r="D2930" s="183">
        <v>4</v>
      </c>
      <c r="E2930" s="184">
        <v>0</v>
      </c>
      <c r="F2930" s="185">
        <v>10.8</v>
      </c>
      <c r="G2930" s="186">
        <v>1</v>
      </c>
      <c r="H2930" s="13"/>
      <c r="I2930" s="13"/>
      <c r="J2930" s="13"/>
      <c r="K2930" s="13"/>
      <c r="M2930" s="13"/>
    </row>
    <row r="2931" spans="1:13">
      <c r="A2931" s="13"/>
      <c r="B2931" s="181">
        <v>2009</v>
      </c>
      <c r="C2931" s="182">
        <v>1</v>
      </c>
      <c r="D2931" s="183">
        <v>5</v>
      </c>
      <c r="E2931" s="184">
        <v>0</v>
      </c>
      <c r="F2931" s="185">
        <v>10</v>
      </c>
      <c r="G2931" s="186">
        <v>1</v>
      </c>
      <c r="H2931" s="13"/>
      <c r="I2931" s="13"/>
      <c r="J2931" s="13"/>
      <c r="K2931" s="13"/>
      <c r="M2931" s="13"/>
    </row>
    <row r="2932" spans="1:13">
      <c r="A2932" s="13"/>
      <c r="B2932" s="181">
        <v>2009</v>
      </c>
      <c r="C2932" s="182">
        <v>1</v>
      </c>
      <c r="D2932" s="183">
        <v>6</v>
      </c>
      <c r="E2932" s="184">
        <v>3</v>
      </c>
      <c r="F2932" s="185">
        <v>6.9</v>
      </c>
      <c r="G2932" s="186">
        <v>1</v>
      </c>
      <c r="H2932" s="13"/>
      <c r="I2932" s="13"/>
      <c r="J2932" s="13"/>
      <c r="K2932" s="13"/>
      <c r="M2932" s="13"/>
    </row>
    <row r="2933" spans="1:13">
      <c r="A2933" s="13"/>
      <c r="B2933" s="181">
        <v>2009</v>
      </c>
      <c r="C2933" s="182">
        <v>1</v>
      </c>
      <c r="D2933" s="183">
        <v>7</v>
      </c>
      <c r="E2933" s="184">
        <v>0</v>
      </c>
      <c r="F2933" s="185">
        <v>8</v>
      </c>
      <c r="G2933" s="186">
        <v>1</v>
      </c>
      <c r="H2933" s="13"/>
      <c r="I2933" s="13"/>
      <c r="J2933" s="13"/>
      <c r="K2933" s="13"/>
      <c r="M2933" s="13"/>
    </row>
    <row r="2934" spans="1:13">
      <c r="A2934" s="13"/>
      <c r="B2934" s="181">
        <v>2009</v>
      </c>
      <c r="C2934" s="182">
        <v>1</v>
      </c>
      <c r="D2934" s="183">
        <v>8</v>
      </c>
      <c r="E2934" s="184">
        <v>0</v>
      </c>
      <c r="F2934" s="185">
        <v>6.7</v>
      </c>
      <c r="G2934" s="186">
        <v>1</v>
      </c>
      <c r="H2934" s="13"/>
      <c r="I2934" s="13"/>
      <c r="J2934" s="13"/>
      <c r="K2934" s="13"/>
      <c r="M2934" s="13"/>
    </row>
    <row r="2935" spans="1:13">
      <c r="A2935" s="13"/>
      <c r="B2935" s="181">
        <v>2009</v>
      </c>
      <c r="C2935" s="182">
        <v>1</v>
      </c>
      <c r="D2935" s="183">
        <v>9</v>
      </c>
      <c r="E2935" s="184">
        <v>0</v>
      </c>
      <c r="F2935" s="185">
        <v>7.7</v>
      </c>
      <c r="G2935" s="186">
        <v>1</v>
      </c>
      <c r="H2935" s="13"/>
      <c r="I2935" s="13"/>
      <c r="J2935" s="13"/>
      <c r="K2935" s="13"/>
      <c r="M2935" s="13"/>
    </row>
    <row r="2936" spans="1:13">
      <c r="A2936" s="13"/>
      <c r="B2936" s="181">
        <v>2009</v>
      </c>
      <c r="C2936" s="182">
        <v>1</v>
      </c>
      <c r="D2936" s="183">
        <v>10</v>
      </c>
      <c r="E2936" s="184">
        <v>0</v>
      </c>
      <c r="F2936" s="185">
        <v>8.6999999999999993</v>
      </c>
      <c r="G2936" s="186">
        <v>1</v>
      </c>
      <c r="H2936" s="13"/>
      <c r="I2936" s="13"/>
      <c r="J2936" s="13"/>
      <c r="K2936" s="13"/>
      <c r="M2936" s="13"/>
    </row>
    <row r="2937" spans="1:13">
      <c r="A2937" s="13"/>
      <c r="B2937" s="181">
        <v>2009</v>
      </c>
      <c r="C2937" s="182">
        <v>1</v>
      </c>
      <c r="D2937" s="183">
        <v>11</v>
      </c>
      <c r="E2937" s="184">
        <v>17</v>
      </c>
      <c r="F2937" s="185">
        <v>5</v>
      </c>
      <c r="G2937" s="186">
        <v>1</v>
      </c>
      <c r="H2937" s="13"/>
      <c r="I2937" s="13"/>
      <c r="J2937" s="13"/>
      <c r="K2937" s="13"/>
      <c r="M2937" s="13"/>
    </row>
    <row r="2938" spans="1:13">
      <c r="A2938" s="13"/>
      <c r="B2938" s="181">
        <v>2009</v>
      </c>
      <c r="C2938" s="182">
        <v>1</v>
      </c>
      <c r="D2938" s="183">
        <v>12</v>
      </c>
      <c r="E2938" s="184">
        <v>0</v>
      </c>
      <c r="F2938" s="185">
        <v>4.5999999999999996</v>
      </c>
      <c r="G2938" s="186">
        <v>1</v>
      </c>
      <c r="H2938" s="13"/>
      <c r="I2938" s="13"/>
      <c r="J2938" s="13"/>
      <c r="K2938" s="13"/>
      <c r="M2938" s="13"/>
    </row>
    <row r="2939" spans="1:13">
      <c r="A2939" s="13"/>
      <c r="B2939" s="181">
        <v>2009</v>
      </c>
      <c r="C2939" s="182">
        <v>1</v>
      </c>
      <c r="D2939" s="183">
        <v>13</v>
      </c>
      <c r="E2939" s="184">
        <v>0</v>
      </c>
      <c r="F2939" s="185">
        <v>5.7</v>
      </c>
      <c r="G2939" s="186">
        <v>1</v>
      </c>
      <c r="H2939" s="13"/>
      <c r="I2939" s="13"/>
      <c r="J2939" s="13"/>
      <c r="K2939" s="13"/>
      <c r="M2939" s="13"/>
    </row>
    <row r="2940" spans="1:13">
      <c r="A2940" s="13"/>
      <c r="B2940" s="181">
        <v>2009</v>
      </c>
      <c r="C2940" s="182">
        <v>1</v>
      </c>
      <c r="D2940" s="183">
        <v>14</v>
      </c>
      <c r="E2940" s="184">
        <v>5</v>
      </c>
      <c r="F2940" s="185">
        <v>8.4</v>
      </c>
      <c r="G2940" s="186">
        <v>1</v>
      </c>
      <c r="H2940" s="13"/>
      <c r="I2940" s="13"/>
      <c r="J2940" s="13"/>
      <c r="K2940" s="13"/>
      <c r="M2940" s="13"/>
    </row>
    <row r="2941" spans="1:13">
      <c r="A2941" s="13"/>
      <c r="B2941" s="181">
        <v>2009</v>
      </c>
      <c r="C2941" s="182">
        <v>1</v>
      </c>
      <c r="D2941" s="183">
        <v>15</v>
      </c>
      <c r="E2941" s="184">
        <v>0</v>
      </c>
      <c r="F2941" s="185">
        <v>7.3</v>
      </c>
      <c r="G2941" s="186">
        <v>1</v>
      </c>
      <c r="H2941" s="13"/>
      <c r="I2941" s="13"/>
      <c r="J2941" s="13"/>
      <c r="K2941" s="13"/>
      <c r="M2941" s="13"/>
    </row>
    <row r="2942" spans="1:13">
      <c r="A2942" s="13"/>
      <c r="B2942" s="181">
        <v>2009</v>
      </c>
      <c r="C2942" s="182">
        <v>1</v>
      </c>
      <c r="D2942" s="183">
        <v>16</v>
      </c>
      <c r="E2942" s="184">
        <v>0</v>
      </c>
      <c r="F2942" s="185">
        <v>9.1</v>
      </c>
      <c r="G2942" s="186">
        <v>1</v>
      </c>
      <c r="H2942" s="13"/>
      <c r="I2942" s="13"/>
      <c r="J2942" s="13"/>
      <c r="K2942" s="13"/>
      <c r="M2942" s="13"/>
    </row>
    <row r="2943" spans="1:13">
      <c r="A2943" s="13"/>
      <c r="B2943" s="181">
        <v>2009</v>
      </c>
      <c r="C2943" s="182">
        <v>1</v>
      </c>
      <c r="D2943" s="183">
        <v>17</v>
      </c>
      <c r="E2943" s="184">
        <v>0</v>
      </c>
      <c r="F2943" s="185">
        <v>6.4</v>
      </c>
      <c r="G2943" s="186">
        <v>1</v>
      </c>
      <c r="H2943" s="13"/>
      <c r="I2943" s="13"/>
      <c r="J2943" s="13"/>
      <c r="K2943" s="13"/>
      <c r="M2943" s="13"/>
    </row>
    <row r="2944" spans="1:13">
      <c r="A2944" s="13"/>
      <c r="B2944" s="181">
        <v>2009</v>
      </c>
      <c r="C2944" s="182">
        <v>1</v>
      </c>
      <c r="D2944" s="183">
        <v>18</v>
      </c>
      <c r="E2944" s="184">
        <v>0</v>
      </c>
      <c r="F2944" s="185">
        <v>6.1</v>
      </c>
      <c r="G2944" s="186">
        <v>1</v>
      </c>
      <c r="H2944" s="13"/>
      <c r="I2944" s="13"/>
      <c r="J2944" s="13"/>
      <c r="K2944" s="13"/>
      <c r="M2944" s="13"/>
    </row>
    <row r="2945" spans="1:13">
      <c r="A2945" s="13"/>
      <c r="B2945" s="181">
        <v>2009</v>
      </c>
      <c r="C2945" s="182">
        <v>1</v>
      </c>
      <c r="D2945" s="183">
        <v>19</v>
      </c>
      <c r="E2945" s="184">
        <v>0</v>
      </c>
      <c r="F2945" s="185">
        <v>7.6</v>
      </c>
      <c r="G2945" s="186">
        <v>1</v>
      </c>
      <c r="H2945" s="13"/>
      <c r="I2945" s="13"/>
      <c r="J2945" s="13"/>
      <c r="K2945" s="13"/>
      <c r="M2945" s="13"/>
    </row>
    <row r="2946" spans="1:13">
      <c r="A2946" s="13"/>
      <c r="B2946" s="181">
        <v>2009</v>
      </c>
      <c r="C2946" s="182">
        <v>1</v>
      </c>
      <c r="D2946" s="183">
        <v>20</v>
      </c>
      <c r="E2946" s="184">
        <v>0</v>
      </c>
      <c r="F2946" s="185">
        <v>7.6</v>
      </c>
      <c r="G2946" s="186">
        <v>1</v>
      </c>
      <c r="H2946" s="13"/>
      <c r="I2946" s="13"/>
      <c r="J2946" s="13"/>
      <c r="K2946" s="13"/>
      <c r="M2946" s="13"/>
    </row>
    <row r="2947" spans="1:13">
      <c r="A2947" s="13"/>
      <c r="B2947" s="181">
        <v>2009</v>
      </c>
      <c r="C2947" s="182">
        <v>1</v>
      </c>
      <c r="D2947" s="183">
        <v>21</v>
      </c>
      <c r="E2947" s="184">
        <v>0</v>
      </c>
      <c r="F2947" s="185">
        <v>9.6</v>
      </c>
      <c r="G2947" s="186">
        <v>1</v>
      </c>
      <c r="H2947" s="13"/>
      <c r="I2947" s="13"/>
      <c r="J2947" s="13"/>
      <c r="K2947" s="13"/>
      <c r="M2947" s="13"/>
    </row>
    <row r="2948" spans="1:13">
      <c r="A2948" s="13"/>
      <c r="B2948" s="181">
        <v>2009</v>
      </c>
      <c r="C2948" s="182">
        <v>1</v>
      </c>
      <c r="D2948" s="183">
        <v>22</v>
      </c>
      <c r="E2948" s="184">
        <v>0.6</v>
      </c>
      <c r="F2948" s="185">
        <v>7.7</v>
      </c>
      <c r="G2948" s="186">
        <v>1</v>
      </c>
      <c r="H2948" s="13"/>
      <c r="I2948" s="13"/>
      <c r="J2948" s="13"/>
      <c r="K2948" s="13"/>
      <c r="M2948" s="13"/>
    </row>
    <row r="2949" spans="1:13">
      <c r="A2949" s="13"/>
      <c r="B2949" s="181">
        <v>2009</v>
      </c>
      <c r="C2949" s="182">
        <v>1</v>
      </c>
      <c r="D2949" s="183">
        <v>23</v>
      </c>
      <c r="E2949" s="184">
        <v>0</v>
      </c>
      <c r="F2949" s="185">
        <v>9.1999999999999993</v>
      </c>
      <c r="G2949" s="186">
        <v>1</v>
      </c>
      <c r="H2949" s="13"/>
      <c r="I2949" s="13"/>
      <c r="J2949" s="13"/>
      <c r="K2949" s="13"/>
      <c r="M2949" s="13"/>
    </row>
    <row r="2950" spans="1:13">
      <c r="A2950" s="13"/>
      <c r="B2950" s="181">
        <v>2009</v>
      </c>
      <c r="C2950" s="182">
        <v>1</v>
      </c>
      <c r="D2950" s="183">
        <v>24</v>
      </c>
      <c r="E2950" s="184">
        <v>21</v>
      </c>
      <c r="F2950" s="185">
        <v>11.2</v>
      </c>
      <c r="G2950" s="186">
        <v>1</v>
      </c>
      <c r="H2950" s="13"/>
      <c r="I2950" s="13"/>
      <c r="J2950" s="13"/>
      <c r="K2950" s="13"/>
      <c r="M2950" s="13"/>
    </row>
    <row r="2951" spans="1:13">
      <c r="A2951" s="13"/>
      <c r="B2951" s="181">
        <v>2009</v>
      </c>
      <c r="C2951" s="182">
        <v>1</v>
      </c>
      <c r="D2951" s="183">
        <v>25</v>
      </c>
      <c r="E2951" s="184">
        <v>0</v>
      </c>
      <c r="F2951" s="185">
        <v>6.3</v>
      </c>
      <c r="G2951" s="186">
        <v>1</v>
      </c>
      <c r="H2951" s="13"/>
      <c r="I2951" s="13"/>
      <c r="J2951" s="13"/>
      <c r="K2951" s="13"/>
      <c r="M2951" s="13"/>
    </row>
    <row r="2952" spans="1:13">
      <c r="A2952" s="13"/>
      <c r="B2952" s="181">
        <v>2009</v>
      </c>
      <c r="C2952" s="182">
        <v>1</v>
      </c>
      <c r="D2952" s="183">
        <v>26</v>
      </c>
      <c r="E2952" s="184">
        <v>0</v>
      </c>
      <c r="F2952" s="185">
        <v>5.9</v>
      </c>
      <c r="G2952" s="186">
        <v>1</v>
      </c>
      <c r="H2952" s="13"/>
      <c r="I2952" s="13"/>
      <c r="J2952" s="13"/>
      <c r="K2952" s="13"/>
      <c r="M2952" s="13"/>
    </row>
    <row r="2953" spans="1:13">
      <c r="A2953" s="13"/>
      <c r="B2953" s="181">
        <v>2009</v>
      </c>
      <c r="C2953" s="182">
        <v>1</v>
      </c>
      <c r="D2953" s="183">
        <v>27</v>
      </c>
      <c r="E2953" s="184">
        <v>0</v>
      </c>
      <c r="F2953" s="185">
        <v>6.6</v>
      </c>
      <c r="G2953" s="186">
        <v>1</v>
      </c>
      <c r="H2953" s="13"/>
      <c r="I2953" s="13"/>
      <c r="J2953" s="13"/>
      <c r="K2953" s="13"/>
      <c r="M2953" s="13"/>
    </row>
    <row r="2954" spans="1:13">
      <c r="A2954" s="13"/>
      <c r="B2954" s="181">
        <v>2009</v>
      </c>
      <c r="C2954" s="182">
        <v>1</v>
      </c>
      <c r="D2954" s="183">
        <v>28</v>
      </c>
      <c r="E2954" s="184">
        <v>4.9000000000000004</v>
      </c>
      <c r="F2954" s="185">
        <v>6.8</v>
      </c>
      <c r="G2954" s="186">
        <v>1</v>
      </c>
      <c r="H2954" s="13"/>
      <c r="I2954" s="13"/>
      <c r="J2954" s="13"/>
      <c r="K2954" s="13"/>
      <c r="M2954" s="13"/>
    </row>
    <row r="2955" spans="1:13">
      <c r="A2955" s="13"/>
      <c r="B2955" s="181">
        <v>2009</v>
      </c>
      <c r="C2955" s="182">
        <v>1</v>
      </c>
      <c r="D2955" s="183">
        <v>29</v>
      </c>
      <c r="E2955" s="184">
        <v>0</v>
      </c>
      <c r="F2955" s="185">
        <v>6.2</v>
      </c>
      <c r="G2955" s="186">
        <v>1</v>
      </c>
      <c r="H2955" s="13"/>
      <c r="I2955" s="13"/>
      <c r="J2955" s="13"/>
      <c r="K2955" s="13"/>
      <c r="M2955" s="13"/>
    </row>
    <row r="2956" spans="1:13">
      <c r="A2956" s="13"/>
      <c r="B2956" s="181">
        <v>2009</v>
      </c>
      <c r="C2956" s="182">
        <v>1</v>
      </c>
      <c r="D2956" s="183">
        <v>30</v>
      </c>
      <c r="E2956" s="184">
        <v>0</v>
      </c>
      <c r="F2956" s="185">
        <v>6.5</v>
      </c>
      <c r="G2956" s="186">
        <v>1</v>
      </c>
      <c r="H2956" s="13"/>
      <c r="I2956" s="13"/>
      <c r="J2956" s="13"/>
      <c r="K2956" s="13"/>
      <c r="M2956" s="13"/>
    </row>
    <row r="2957" spans="1:13">
      <c r="A2957" s="13"/>
      <c r="B2957" s="181">
        <v>2009</v>
      </c>
      <c r="C2957" s="182">
        <v>1</v>
      </c>
      <c r="D2957" s="183">
        <v>31</v>
      </c>
      <c r="E2957" s="184">
        <v>0</v>
      </c>
      <c r="F2957" s="185">
        <v>7.9</v>
      </c>
      <c r="G2957" s="186">
        <v>1</v>
      </c>
      <c r="H2957" s="13"/>
      <c r="I2957" s="13"/>
      <c r="J2957" s="13"/>
      <c r="K2957" s="13"/>
      <c r="M2957" s="13"/>
    </row>
    <row r="2958" spans="1:13">
      <c r="A2958" s="13"/>
      <c r="B2958" s="181">
        <v>2009</v>
      </c>
      <c r="C2958" s="182">
        <v>2</v>
      </c>
      <c r="D2958" s="183">
        <v>1</v>
      </c>
      <c r="E2958" s="184">
        <v>0</v>
      </c>
      <c r="F2958" s="185">
        <v>6.2</v>
      </c>
      <c r="G2958" s="186">
        <v>1</v>
      </c>
      <c r="H2958" s="13"/>
      <c r="I2958" s="13"/>
      <c r="J2958" s="13"/>
      <c r="K2958" s="13"/>
      <c r="M2958" s="13"/>
    </row>
    <row r="2959" spans="1:13">
      <c r="A2959" s="13"/>
      <c r="B2959" s="181">
        <v>2009</v>
      </c>
      <c r="C2959" s="182">
        <v>2</v>
      </c>
      <c r="D2959" s="183">
        <v>2</v>
      </c>
      <c r="E2959" s="184">
        <v>0</v>
      </c>
      <c r="F2959" s="185">
        <v>6.8</v>
      </c>
      <c r="G2959" s="186">
        <v>1</v>
      </c>
      <c r="H2959" s="13"/>
      <c r="I2959" s="13"/>
      <c r="J2959" s="13"/>
      <c r="K2959" s="13"/>
      <c r="M2959" s="13"/>
    </row>
    <row r="2960" spans="1:13">
      <c r="A2960" s="13"/>
      <c r="B2960" s="181">
        <v>2009</v>
      </c>
      <c r="C2960" s="182">
        <v>2</v>
      </c>
      <c r="D2960" s="183">
        <v>3</v>
      </c>
      <c r="E2960" s="184">
        <v>0.6</v>
      </c>
      <c r="F2960" s="185">
        <v>5.3</v>
      </c>
      <c r="G2960" s="186">
        <v>1</v>
      </c>
      <c r="H2960" s="13"/>
      <c r="I2960" s="13"/>
      <c r="J2960" s="13"/>
      <c r="K2960" s="13"/>
      <c r="M2960" s="13"/>
    </row>
    <row r="2961" spans="1:13">
      <c r="A2961" s="13"/>
      <c r="B2961" s="181">
        <v>2009</v>
      </c>
      <c r="C2961" s="182">
        <v>2</v>
      </c>
      <c r="D2961" s="183">
        <v>4</v>
      </c>
      <c r="E2961" s="184">
        <v>15</v>
      </c>
      <c r="F2961" s="185">
        <v>7</v>
      </c>
      <c r="G2961" s="186">
        <v>1</v>
      </c>
      <c r="H2961" s="13"/>
      <c r="I2961" s="13"/>
      <c r="J2961" s="13"/>
      <c r="K2961" s="13"/>
      <c r="M2961" s="13"/>
    </row>
    <row r="2962" spans="1:13">
      <c r="A2962" s="13"/>
      <c r="B2962" s="181">
        <v>2009</v>
      </c>
      <c r="C2962" s="182">
        <v>2</v>
      </c>
      <c r="D2962" s="183">
        <v>5</v>
      </c>
      <c r="E2962" s="184">
        <v>9</v>
      </c>
      <c r="F2962" s="185">
        <v>3.1</v>
      </c>
      <c r="G2962" s="186">
        <v>1</v>
      </c>
      <c r="H2962" s="13"/>
      <c r="I2962" s="13"/>
      <c r="J2962" s="13"/>
      <c r="K2962" s="13"/>
      <c r="M2962" s="13"/>
    </row>
    <row r="2963" spans="1:13">
      <c r="A2963" s="13"/>
      <c r="B2963" s="181">
        <v>2009</v>
      </c>
      <c r="C2963" s="182">
        <v>2</v>
      </c>
      <c r="D2963" s="183">
        <v>6</v>
      </c>
      <c r="E2963" s="184">
        <v>0</v>
      </c>
      <c r="F2963" s="185">
        <v>4.0999999999999996</v>
      </c>
      <c r="G2963" s="186">
        <v>1</v>
      </c>
      <c r="H2963" s="13"/>
      <c r="I2963" s="13"/>
      <c r="J2963" s="13"/>
      <c r="K2963" s="13"/>
      <c r="M2963" s="13"/>
    </row>
    <row r="2964" spans="1:13">
      <c r="A2964" s="13"/>
      <c r="B2964" s="181">
        <v>2009</v>
      </c>
      <c r="C2964" s="182">
        <v>2</v>
      </c>
      <c r="D2964" s="183">
        <v>7</v>
      </c>
      <c r="E2964" s="184">
        <v>5</v>
      </c>
      <c r="F2964" s="185">
        <v>5.3</v>
      </c>
      <c r="G2964" s="186">
        <v>1</v>
      </c>
      <c r="H2964" s="13"/>
      <c r="I2964" s="13"/>
      <c r="J2964" s="13"/>
      <c r="K2964" s="13"/>
      <c r="M2964" s="13"/>
    </row>
    <row r="2965" spans="1:13">
      <c r="A2965" s="13"/>
      <c r="B2965" s="181">
        <v>2009</v>
      </c>
      <c r="C2965" s="182">
        <v>2</v>
      </c>
      <c r="D2965" s="183">
        <v>8</v>
      </c>
      <c r="E2965" s="184">
        <v>0</v>
      </c>
      <c r="F2965" s="185">
        <v>4.2</v>
      </c>
      <c r="G2965" s="186">
        <v>1</v>
      </c>
      <c r="H2965" s="13"/>
      <c r="I2965" s="13"/>
      <c r="J2965" s="13"/>
      <c r="K2965" s="13"/>
      <c r="M2965" s="13"/>
    </row>
    <row r="2966" spans="1:13">
      <c r="A2966" s="13"/>
      <c r="B2966" s="181">
        <v>2009</v>
      </c>
      <c r="C2966" s="182">
        <v>2</v>
      </c>
      <c r="D2966" s="183">
        <v>9</v>
      </c>
      <c r="E2966" s="184">
        <v>0</v>
      </c>
      <c r="F2966" s="185">
        <v>4.5</v>
      </c>
      <c r="G2966" s="186">
        <v>1</v>
      </c>
      <c r="H2966" s="13"/>
      <c r="I2966" s="13"/>
      <c r="J2966" s="13"/>
      <c r="K2966" s="13"/>
      <c r="M2966" s="13"/>
    </row>
    <row r="2967" spans="1:13">
      <c r="A2967" s="13"/>
      <c r="B2967" s="181">
        <v>2009</v>
      </c>
      <c r="C2967" s="182">
        <v>2</v>
      </c>
      <c r="D2967" s="183">
        <v>10</v>
      </c>
      <c r="E2967" s="184">
        <v>12</v>
      </c>
      <c r="F2967" s="185">
        <v>4.4000000000000004</v>
      </c>
      <c r="G2967" s="186">
        <v>1</v>
      </c>
      <c r="H2967" s="13"/>
      <c r="I2967" s="13"/>
      <c r="J2967" s="13"/>
      <c r="K2967" s="13"/>
      <c r="M2967" s="13"/>
    </row>
    <row r="2968" spans="1:13">
      <c r="A2968" s="13"/>
      <c r="B2968" s="181">
        <v>2009</v>
      </c>
      <c r="C2968" s="182">
        <v>2</v>
      </c>
      <c r="D2968" s="183">
        <v>11</v>
      </c>
      <c r="E2968" s="184">
        <v>0</v>
      </c>
      <c r="F2968" s="185">
        <v>5.7</v>
      </c>
      <c r="G2968" s="186">
        <v>1</v>
      </c>
      <c r="H2968" s="13"/>
      <c r="I2968" s="13"/>
      <c r="J2968" s="13"/>
      <c r="K2968" s="13"/>
      <c r="M2968" s="13"/>
    </row>
    <row r="2969" spans="1:13">
      <c r="A2969" s="13"/>
      <c r="B2969" s="181">
        <v>2009</v>
      </c>
      <c r="C2969" s="182">
        <v>2</v>
      </c>
      <c r="D2969" s="183">
        <v>12</v>
      </c>
      <c r="E2969" s="184">
        <v>0</v>
      </c>
      <c r="F2969" s="185">
        <v>8.8000000000000007</v>
      </c>
      <c r="G2969" s="186">
        <v>1</v>
      </c>
      <c r="H2969" s="13"/>
      <c r="I2969" s="13"/>
      <c r="J2969" s="13"/>
      <c r="K2969" s="13"/>
      <c r="M2969" s="13"/>
    </row>
    <row r="2970" spans="1:13">
      <c r="A2970" s="13"/>
      <c r="B2970" s="181">
        <v>2009</v>
      </c>
      <c r="C2970" s="182">
        <v>2</v>
      </c>
      <c r="D2970" s="183">
        <v>13</v>
      </c>
      <c r="E2970" s="184">
        <v>0</v>
      </c>
      <c r="F2970" s="185">
        <v>8.4</v>
      </c>
      <c r="G2970" s="186">
        <v>1</v>
      </c>
      <c r="H2970" s="13"/>
      <c r="I2970" s="13"/>
      <c r="J2970" s="13"/>
      <c r="K2970" s="13"/>
      <c r="M2970" s="13"/>
    </row>
    <row r="2971" spans="1:13">
      <c r="A2971" s="13"/>
      <c r="B2971" s="181">
        <v>2009</v>
      </c>
      <c r="C2971" s="182">
        <v>2</v>
      </c>
      <c r="D2971" s="183">
        <v>14</v>
      </c>
      <c r="E2971" s="184">
        <v>0</v>
      </c>
      <c r="F2971" s="185">
        <v>8.6999999999999993</v>
      </c>
      <c r="G2971" s="186">
        <v>1</v>
      </c>
      <c r="H2971" s="13"/>
      <c r="I2971" s="13"/>
      <c r="J2971" s="13"/>
      <c r="K2971" s="13"/>
      <c r="M2971" s="13"/>
    </row>
    <row r="2972" spans="1:13">
      <c r="A2972" s="13"/>
      <c r="B2972" s="181">
        <v>2009</v>
      </c>
      <c r="C2972" s="182">
        <v>2</v>
      </c>
      <c r="D2972" s="183">
        <v>15</v>
      </c>
      <c r="E2972" s="184">
        <v>0</v>
      </c>
      <c r="F2972" s="185">
        <v>8.3000000000000007</v>
      </c>
      <c r="G2972" s="186">
        <v>1</v>
      </c>
      <c r="H2972" s="13"/>
      <c r="I2972" s="13"/>
      <c r="J2972" s="13"/>
      <c r="K2972" s="13"/>
      <c r="M2972" s="13"/>
    </row>
    <row r="2973" spans="1:13">
      <c r="A2973" s="13"/>
      <c r="B2973" s="181">
        <v>2009</v>
      </c>
      <c r="C2973" s="182">
        <v>2</v>
      </c>
      <c r="D2973" s="183">
        <v>16</v>
      </c>
      <c r="E2973" s="184">
        <v>0</v>
      </c>
      <c r="F2973" s="185">
        <v>6.5</v>
      </c>
      <c r="G2973" s="186">
        <v>1</v>
      </c>
      <c r="H2973" s="13"/>
      <c r="I2973" s="13"/>
      <c r="J2973" s="13"/>
      <c r="K2973" s="13"/>
      <c r="M2973" s="13"/>
    </row>
    <row r="2974" spans="1:13">
      <c r="A2974" s="13"/>
      <c r="B2974" s="181">
        <v>2009</v>
      </c>
      <c r="C2974" s="182">
        <v>2</v>
      </c>
      <c r="D2974" s="183">
        <v>17</v>
      </c>
      <c r="E2974" s="184">
        <v>0</v>
      </c>
      <c r="F2974" s="185">
        <v>8.6</v>
      </c>
      <c r="G2974" s="186">
        <v>1</v>
      </c>
      <c r="H2974" s="13"/>
      <c r="I2974" s="13"/>
      <c r="J2974" s="13"/>
      <c r="K2974" s="13"/>
      <c r="M2974" s="13"/>
    </row>
    <row r="2975" spans="1:13">
      <c r="A2975" s="13"/>
      <c r="B2975" s="181">
        <v>2009</v>
      </c>
      <c r="C2975" s="182">
        <v>2</v>
      </c>
      <c r="D2975" s="183">
        <v>18</v>
      </c>
      <c r="E2975" s="184">
        <v>0</v>
      </c>
      <c r="F2975" s="185">
        <v>7.7</v>
      </c>
      <c r="G2975" s="186">
        <v>1</v>
      </c>
      <c r="H2975" s="13"/>
      <c r="I2975" s="13"/>
      <c r="J2975" s="13"/>
      <c r="K2975" s="13"/>
      <c r="M2975" s="13"/>
    </row>
    <row r="2976" spans="1:13">
      <c r="A2976" s="13"/>
      <c r="B2976" s="181">
        <v>2009</v>
      </c>
      <c r="C2976" s="182">
        <v>2</v>
      </c>
      <c r="D2976" s="183">
        <v>19</v>
      </c>
      <c r="E2976" s="184">
        <v>0.7</v>
      </c>
      <c r="F2976" s="185">
        <v>6.9</v>
      </c>
      <c r="G2976" s="186">
        <v>1</v>
      </c>
      <c r="H2976" s="13"/>
      <c r="I2976" s="13"/>
      <c r="J2976" s="13"/>
      <c r="K2976" s="13"/>
      <c r="M2976" s="13"/>
    </row>
    <row r="2977" spans="1:13">
      <c r="A2977" s="13"/>
      <c r="B2977" s="181">
        <v>2009</v>
      </c>
      <c r="C2977" s="182">
        <v>2</v>
      </c>
      <c r="D2977" s="183">
        <v>20</v>
      </c>
      <c r="E2977" s="184">
        <v>0</v>
      </c>
      <c r="F2977" s="185">
        <v>4.0999999999999996</v>
      </c>
      <c r="G2977" s="186">
        <v>1</v>
      </c>
      <c r="H2977" s="13"/>
      <c r="I2977" s="13"/>
      <c r="J2977" s="13"/>
      <c r="K2977" s="13"/>
      <c r="M2977" s="13"/>
    </row>
    <row r="2978" spans="1:13">
      <c r="A2978" s="13"/>
      <c r="B2978" s="181">
        <v>2009</v>
      </c>
      <c r="C2978" s="182">
        <v>2</v>
      </c>
      <c r="D2978" s="183">
        <v>21</v>
      </c>
      <c r="E2978" s="184">
        <v>0</v>
      </c>
      <c r="F2978" s="185">
        <v>4.9000000000000004</v>
      </c>
      <c r="G2978" s="186">
        <v>1</v>
      </c>
      <c r="H2978" s="13"/>
      <c r="I2978" s="13"/>
      <c r="J2978" s="13"/>
      <c r="K2978" s="13"/>
      <c r="M2978" s="13"/>
    </row>
    <row r="2979" spans="1:13">
      <c r="A2979" s="13"/>
      <c r="B2979" s="181">
        <v>2009</v>
      </c>
      <c r="C2979" s="182">
        <v>2</v>
      </c>
      <c r="D2979" s="183">
        <v>22</v>
      </c>
      <c r="E2979" s="184">
        <v>0</v>
      </c>
      <c r="F2979" s="185">
        <v>2.7</v>
      </c>
      <c r="G2979" s="186">
        <v>1</v>
      </c>
      <c r="H2979" s="13"/>
      <c r="I2979" s="13"/>
      <c r="J2979" s="13"/>
      <c r="K2979" s="13"/>
      <c r="M2979" s="13"/>
    </row>
    <row r="2980" spans="1:13">
      <c r="A2980" s="13"/>
      <c r="B2980" s="181">
        <v>2009</v>
      </c>
      <c r="C2980" s="182">
        <v>2</v>
      </c>
      <c r="D2980" s="183">
        <v>23</v>
      </c>
      <c r="E2980" s="184">
        <v>0</v>
      </c>
      <c r="F2980" s="185">
        <v>6.2</v>
      </c>
      <c r="G2980" s="186">
        <v>1</v>
      </c>
      <c r="H2980" s="13"/>
      <c r="I2980" s="13"/>
      <c r="J2980" s="13"/>
      <c r="K2980" s="13"/>
      <c r="M2980" s="13"/>
    </row>
    <row r="2981" spans="1:13">
      <c r="A2981" s="13"/>
      <c r="B2981" s="181">
        <v>2009</v>
      </c>
      <c r="C2981" s="182">
        <v>2</v>
      </c>
      <c r="D2981" s="183">
        <v>24</v>
      </c>
      <c r="E2981" s="184">
        <v>0</v>
      </c>
      <c r="F2981" s="185">
        <v>5.8</v>
      </c>
      <c r="G2981" s="186">
        <v>1</v>
      </c>
      <c r="H2981" s="13"/>
      <c r="I2981" s="13"/>
      <c r="J2981" s="13"/>
      <c r="K2981" s="13"/>
      <c r="M2981" s="13"/>
    </row>
    <row r="2982" spans="1:13">
      <c r="A2982" s="13"/>
      <c r="B2982" s="181">
        <v>2009</v>
      </c>
      <c r="C2982" s="182">
        <v>2</v>
      </c>
      <c r="D2982" s="183">
        <v>25</v>
      </c>
      <c r="E2982" s="184">
        <v>0</v>
      </c>
      <c r="F2982" s="185">
        <v>5.2</v>
      </c>
      <c r="G2982" s="186">
        <v>1</v>
      </c>
      <c r="H2982" s="13"/>
      <c r="I2982" s="13"/>
      <c r="J2982" s="13"/>
      <c r="K2982" s="13"/>
      <c r="M2982" s="13"/>
    </row>
    <row r="2983" spans="1:13">
      <c r="A2983" s="13"/>
      <c r="B2983" s="181">
        <v>2009</v>
      </c>
      <c r="C2983" s="182">
        <v>2</v>
      </c>
      <c r="D2983" s="183">
        <v>26</v>
      </c>
      <c r="E2983" s="184">
        <v>0</v>
      </c>
      <c r="F2983" s="185">
        <v>7</v>
      </c>
      <c r="G2983" s="186">
        <v>1</v>
      </c>
      <c r="H2983" s="13"/>
      <c r="I2983" s="13"/>
      <c r="J2983" s="13"/>
      <c r="K2983" s="13"/>
      <c r="M2983" s="13"/>
    </row>
    <row r="2984" spans="1:13">
      <c r="A2984" s="13"/>
      <c r="B2984" s="181">
        <v>2009</v>
      </c>
      <c r="C2984" s="182">
        <v>2</v>
      </c>
      <c r="D2984" s="183">
        <v>27</v>
      </c>
      <c r="E2984" s="184">
        <v>0</v>
      </c>
      <c r="F2984" s="185">
        <v>4.8</v>
      </c>
      <c r="G2984" s="186">
        <v>1</v>
      </c>
      <c r="H2984" s="13"/>
      <c r="I2984" s="13"/>
      <c r="J2984" s="13"/>
      <c r="K2984" s="13"/>
      <c r="M2984" s="13"/>
    </row>
    <row r="2985" spans="1:13">
      <c r="A2985" s="13"/>
      <c r="B2985" s="181">
        <v>2009</v>
      </c>
      <c r="C2985" s="182">
        <v>2</v>
      </c>
      <c r="D2985" s="183">
        <v>28</v>
      </c>
      <c r="E2985" s="184">
        <v>0</v>
      </c>
      <c r="F2985" s="185">
        <v>6.8</v>
      </c>
      <c r="G2985" s="186">
        <v>1</v>
      </c>
      <c r="H2985" s="13"/>
      <c r="I2985" s="13"/>
      <c r="J2985" s="13"/>
      <c r="K2985" s="13"/>
      <c r="M2985" s="13"/>
    </row>
    <row r="2986" spans="1:13">
      <c r="A2986" s="13"/>
      <c r="B2986" s="181">
        <v>2009</v>
      </c>
      <c r="C2986" s="182">
        <v>3</v>
      </c>
      <c r="D2986" s="183">
        <v>1</v>
      </c>
      <c r="E2986" s="184">
        <v>0</v>
      </c>
      <c r="F2986" s="185">
        <v>7.8</v>
      </c>
      <c r="G2986" s="186">
        <v>1</v>
      </c>
      <c r="H2986" s="13"/>
      <c r="I2986" s="13"/>
      <c r="J2986" s="13"/>
      <c r="K2986" s="13"/>
      <c r="M2986" s="13"/>
    </row>
    <row r="2987" spans="1:13">
      <c r="A2987" s="13"/>
      <c r="B2987" s="181">
        <v>2009</v>
      </c>
      <c r="C2987" s="182">
        <v>3</v>
      </c>
      <c r="D2987" s="183">
        <v>2</v>
      </c>
      <c r="E2987" s="184">
        <v>23</v>
      </c>
      <c r="F2987" s="185">
        <v>5.4</v>
      </c>
      <c r="G2987" s="186">
        <v>1</v>
      </c>
      <c r="H2987" s="13"/>
      <c r="I2987" s="13"/>
      <c r="J2987" s="13"/>
      <c r="K2987" s="13"/>
      <c r="M2987" s="13"/>
    </row>
    <row r="2988" spans="1:13">
      <c r="A2988" s="13"/>
      <c r="B2988" s="181">
        <v>2009</v>
      </c>
      <c r="C2988" s="182">
        <v>3</v>
      </c>
      <c r="D2988" s="183">
        <v>3</v>
      </c>
      <c r="E2988" s="184">
        <v>8</v>
      </c>
      <c r="F2988" s="185">
        <v>1.6</v>
      </c>
      <c r="G2988" s="186">
        <v>1</v>
      </c>
      <c r="H2988" s="13"/>
      <c r="I2988" s="13"/>
      <c r="J2988" s="13"/>
      <c r="K2988" s="13"/>
      <c r="M2988" s="13"/>
    </row>
    <row r="2989" spans="1:13">
      <c r="A2989" s="13"/>
      <c r="B2989" s="181">
        <v>2009</v>
      </c>
      <c r="C2989" s="182">
        <v>3</v>
      </c>
      <c r="D2989" s="183">
        <v>4</v>
      </c>
      <c r="E2989" s="184">
        <v>0</v>
      </c>
      <c r="F2989" s="185">
        <v>2.6</v>
      </c>
      <c r="G2989" s="186">
        <v>1</v>
      </c>
      <c r="H2989" s="13"/>
      <c r="I2989" s="13"/>
      <c r="J2989" s="13"/>
      <c r="K2989" s="13"/>
      <c r="M2989" s="13"/>
    </row>
    <row r="2990" spans="1:13">
      <c r="A2990" s="13"/>
      <c r="B2990" s="181">
        <v>2009</v>
      </c>
      <c r="C2990" s="182">
        <v>3</v>
      </c>
      <c r="D2990" s="183">
        <v>5</v>
      </c>
      <c r="E2990" s="184">
        <v>75</v>
      </c>
      <c r="F2990" s="185">
        <v>4.4000000000000004</v>
      </c>
      <c r="G2990" s="186">
        <v>1</v>
      </c>
      <c r="H2990" s="13"/>
      <c r="I2990" s="13"/>
      <c r="J2990" s="13"/>
      <c r="K2990" s="13"/>
      <c r="M2990" s="13"/>
    </row>
    <row r="2991" spans="1:13">
      <c r="A2991" s="13"/>
      <c r="B2991" s="181">
        <v>2009</v>
      </c>
      <c r="C2991" s="182">
        <v>3</v>
      </c>
      <c r="D2991" s="183">
        <v>6</v>
      </c>
      <c r="E2991" s="184">
        <v>5</v>
      </c>
      <c r="F2991" s="185">
        <v>2.6</v>
      </c>
      <c r="G2991" s="186">
        <v>1</v>
      </c>
      <c r="H2991" s="13"/>
      <c r="I2991" s="13"/>
      <c r="J2991" s="13"/>
      <c r="K2991" s="13"/>
      <c r="M2991" s="13"/>
    </row>
    <row r="2992" spans="1:13">
      <c r="A2992" s="13"/>
      <c r="B2992" s="181">
        <v>2009</v>
      </c>
      <c r="C2992" s="182">
        <v>3</v>
      </c>
      <c r="D2992" s="183">
        <v>7</v>
      </c>
      <c r="E2992" s="184">
        <v>0</v>
      </c>
      <c r="F2992" s="185">
        <v>3.7</v>
      </c>
      <c r="G2992" s="186">
        <v>1</v>
      </c>
      <c r="H2992" s="13"/>
      <c r="I2992" s="13"/>
      <c r="J2992" s="13"/>
      <c r="K2992" s="13"/>
      <c r="M2992" s="13"/>
    </row>
    <row r="2993" spans="1:13">
      <c r="A2993" s="13"/>
      <c r="B2993" s="181">
        <v>2009</v>
      </c>
      <c r="C2993" s="182">
        <v>3</v>
      </c>
      <c r="D2993" s="183">
        <v>8</v>
      </c>
      <c r="E2993" s="184">
        <v>0</v>
      </c>
      <c r="F2993" s="185">
        <v>4.4000000000000004</v>
      </c>
      <c r="G2993" s="186">
        <v>1</v>
      </c>
      <c r="H2993" s="13"/>
      <c r="I2993" s="13"/>
      <c r="J2993" s="13"/>
      <c r="K2993" s="13"/>
      <c r="M2993" s="13"/>
    </row>
    <row r="2994" spans="1:13">
      <c r="A2994" s="13"/>
      <c r="B2994" s="181">
        <v>2009</v>
      </c>
      <c r="C2994" s="182">
        <v>3</v>
      </c>
      <c r="D2994" s="183">
        <v>9</v>
      </c>
      <c r="E2994" s="184">
        <v>0</v>
      </c>
      <c r="F2994" s="185">
        <v>3.1</v>
      </c>
      <c r="G2994" s="186">
        <v>1</v>
      </c>
      <c r="H2994" s="13"/>
      <c r="I2994" s="13"/>
      <c r="J2994" s="13"/>
      <c r="K2994" s="13"/>
      <c r="M2994" s="13"/>
    </row>
    <row r="2995" spans="1:13">
      <c r="A2995" s="13"/>
      <c r="B2995" s="181">
        <v>2009</v>
      </c>
      <c r="C2995" s="182">
        <v>3</v>
      </c>
      <c r="D2995" s="183">
        <v>10</v>
      </c>
      <c r="E2995" s="184">
        <v>0</v>
      </c>
      <c r="F2995" s="185">
        <v>4.2</v>
      </c>
      <c r="G2995" s="186">
        <v>1</v>
      </c>
      <c r="H2995" s="13"/>
      <c r="I2995" s="13"/>
      <c r="J2995" s="13"/>
      <c r="K2995" s="13"/>
      <c r="M2995" s="13"/>
    </row>
    <row r="2996" spans="1:13">
      <c r="A2996" s="13"/>
      <c r="B2996" s="181">
        <v>2009</v>
      </c>
      <c r="C2996" s="182">
        <v>3</v>
      </c>
      <c r="D2996" s="183">
        <v>11</v>
      </c>
      <c r="E2996" s="184">
        <v>0</v>
      </c>
      <c r="F2996" s="185">
        <v>4.3</v>
      </c>
      <c r="G2996" s="186">
        <v>1</v>
      </c>
      <c r="H2996" s="13"/>
      <c r="I2996" s="13"/>
      <c r="J2996" s="13"/>
      <c r="K2996" s="13"/>
      <c r="M2996" s="13"/>
    </row>
    <row r="2997" spans="1:13">
      <c r="A2997" s="13"/>
      <c r="B2997" s="181">
        <v>2009</v>
      </c>
      <c r="C2997" s="182">
        <v>3</v>
      </c>
      <c r="D2997" s="183">
        <v>12</v>
      </c>
      <c r="E2997" s="184">
        <v>2</v>
      </c>
      <c r="F2997" s="185">
        <v>3.9</v>
      </c>
      <c r="G2997" s="186">
        <v>1</v>
      </c>
      <c r="H2997" s="13"/>
      <c r="I2997" s="13"/>
      <c r="J2997" s="13"/>
      <c r="K2997" s="13"/>
      <c r="M2997" s="13"/>
    </row>
    <row r="2998" spans="1:13">
      <c r="A2998" s="13"/>
      <c r="B2998" s="181">
        <v>2009</v>
      </c>
      <c r="C2998" s="182">
        <v>3</v>
      </c>
      <c r="D2998" s="183">
        <v>13</v>
      </c>
      <c r="E2998" s="184">
        <v>0</v>
      </c>
      <c r="F2998" s="185">
        <v>6</v>
      </c>
      <c r="G2998" s="186">
        <v>1</v>
      </c>
      <c r="H2998" s="13"/>
      <c r="I2998" s="13"/>
      <c r="J2998" s="13"/>
      <c r="K2998" s="13"/>
      <c r="M2998" s="13"/>
    </row>
    <row r="2999" spans="1:13">
      <c r="A2999" s="13"/>
      <c r="B2999" s="181">
        <v>2009</v>
      </c>
      <c r="C2999" s="182">
        <v>3</v>
      </c>
      <c r="D2999" s="183">
        <v>14</v>
      </c>
      <c r="E2999" s="184">
        <v>0</v>
      </c>
      <c r="F2999" s="185">
        <v>5.2</v>
      </c>
      <c r="G2999" s="186">
        <v>1</v>
      </c>
      <c r="H2999" s="13"/>
      <c r="I2999" s="13"/>
      <c r="J2999" s="13"/>
      <c r="K2999" s="13"/>
      <c r="M2999" s="13"/>
    </row>
    <row r="3000" spans="1:13">
      <c r="A3000" s="13"/>
      <c r="B3000" s="181">
        <v>2009</v>
      </c>
      <c r="C3000" s="182">
        <v>3</v>
      </c>
      <c r="D3000" s="183">
        <v>15</v>
      </c>
      <c r="E3000" s="184">
        <v>0</v>
      </c>
      <c r="F3000" s="185">
        <v>3.8</v>
      </c>
      <c r="G3000" s="186">
        <v>1</v>
      </c>
      <c r="H3000" s="13"/>
      <c r="I3000" s="13"/>
      <c r="J3000" s="13"/>
      <c r="K3000" s="13"/>
      <c r="M3000" s="13"/>
    </row>
    <row r="3001" spans="1:13">
      <c r="A3001" s="13"/>
      <c r="B3001" s="181">
        <v>2009</v>
      </c>
      <c r="C3001" s="182">
        <v>3</v>
      </c>
      <c r="D3001" s="183">
        <v>16</v>
      </c>
      <c r="E3001" s="184">
        <v>0</v>
      </c>
      <c r="F3001" s="185">
        <v>5</v>
      </c>
      <c r="G3001" s="186">
        <v>1</v>
      </c>
      <c r="H3001" s="13"/>
      <c r="I3001" s="13"/>
      <c r="J3001" s="13"/>
      <c r="K3001" s="13"/>
      <c r="M3001" s="13"/>
    </row>
    <row r="3002" spans="1:13">
      <c r="A3002" s="13"/>
      <c r="B3002" s="181">
        <v>2009</v>
      </c>
      <c r="C3002" s="182">
        <v>3</v>
      </c>
      <c r="D3002" s="183">
        <v>17</v>
      </c>
      <c r="E3002" s="184">
        <v>0</v>
      </c>
      <c r="F3002" s="185">
        <v>4.5999999999999996</v>
      </c>
      <c r="G3002" s="186">
        <v>1</v>
      </c>
      <c r="H3002" s="13"/>
      <c r="I3002" s="13"/>
      <c r="J3002" s="13"/>
      <c r="K3002" s="13"/>
      <c r="M3002" s="13"/>
    </row>
    <row r="3003" spans="1:13">
      <c r="A3003" s="13"/>
      <c r="B3003" s="181">
        <v>2009</v>
      </c>
      <c r="C3003" s="182">
        <v>3</v>
      </c>
      <c r="D3003" s="183">
        <v>18</v>
      </c>
      <c r="E3003" s="184">
        <v>0</v>
      </c>
      <c r="F3003" s="185">
        <v>3.7</v>
      </c>
      <c r="G3003" s="186">
        <v>1</v>
      </c>
      <c r="H3003" s="13"/>
      <c r="I3003" s="13"/>
      <c r="J3003" s="13"/>
      <c r="K3003" s="13"/>
      <c r="M3003" s="13"/>
    </row>
    <row r="3004" spans="1:13">
      <c r="A3004" s="13"/>
      <c r="B3004" s="181">
        <v>2009</v>
      </c>
      <c r="C3004" s="182">
        <v>3</v>
      </c>
      <c r="D3004" s="183">
        <v>19</v>
      </c>
      <c r="E3004" s="184">
        <v>0</v>
      </c>
      <c r="F3004" s="185">
        <v>6.3</v>
      </c>
      <c r="G3004" s="186">
        <v>1</v>
      </c>
      <c r="H3004" s="13"/>
      <c r="I3004" s="13"/>
      <c r="J3004" s="13"/>
      <c r="K3004" s="13"/>
      <c r="M3004" s="13"/>
    </row>
    <row r="3005" spans="1:13">
      <c r="A3005" s="13"/>
      <c r="B3005" s="181">
        <v>2009</v>
      </c>
      <c r="C3005" s="182">
        <v>3</v>
      </c>
      <c r="D3005" s="183">
        <v>20</v>
      </c>
      <c r="E3005" s="184">
        <v>0</v>
      </c>
      <c r="F3005" s="185">
        <v>5.0999999999999996</v>
      </c>
      <c r="G3005" s="186">
        <v>1</v>
      </c>
      <c r="H3005" s="13"/>
      <c r="I3005" s="13"/>
      <c r="J3005" s="13"/>
      <c r="K3005" s="13"/>
      <c r="M3005" s="13"/>
    </row>
    <row r="3006" spans="1:13">
      <c r="A3006" s="13"/>
      <c r="B3006" s="181">
        <v>2009</v>
      </c>
      <c r="C3006" s="182">
        <v>3</v>
      </c>
      <c r="D3006" s="183">
        <v>21</v>
      </c>
      <c r="E3006" s="184">
        <v>0</v>
      </c>
      <c r="F3006" s="185">
        <v>3.3</v>
      </c>
      <c r="G3006" s="186">
        <v>1</v>
      </c>
      <c r="H3006" s="13"/>
      <c r="I3006" s="13"/>
      <c r="J3006" s="13"/>
      <c r="K3006" s="13"/>
      <c r="M3006" s="13"/>
    </row>
    <row r="3007" spans="1:13">
      <c r="A3007" s="13"/>
      <c r="B3007" s="181">
        <v>2009</v>
      </c>
      <c r="C3007" s="182">
        <v>3</v>
      </c>
      <c r="D3007" s="183">
        <v>22</v>
      </c>
      <c r="E3007" s="184">
        <v>3</v>
      </c>
      <c r="F3007" s="185">
        <v>3.8</v>
      </c>
      <c r="G3007" s="186">
        <v>1</v>
      </c>
      <c r="H3007" s="13"/>
      <c r="I3007" s="13"/>
      <c r="J3007" s="13"/>
      <c r="K3007" s="13"/>
      <c r="M3007" s="13"/>
    </row>
    <row r="3008" spans="1:13">
      <c r="A3008" s="13"/>
      <c r="B3008" s="181">
        <v>2009</v>
      </c>
      <c r="C3008" s="182">
        <v>3</v>
      </c>
      <c r="D3008" s="183">
        <v>23</v>
      </c>
      <c r="E3008" s="184">
        <v>0</v>
      </c>
      <c r="F3008" s="185">
        <v>3.1</v>
      </c>
      <c r="G3008" s="186">
        <v>1</v>
      </c>
      <c r="H3008" s="13"/>
      <c r="I3008" s="13"/>
      <c r="J3008" s="13"/>
      <c r="K3008" s="13"/>
      <c r="M3008" s="13"/>
    </row>
    <row r="3009" spans="1:13">
      <c r="A3009" s="13"/>
      <c r="B3009" s="181">
        <v>2009</v>
      </c>
      <c r="C3009" s="182">
        <v>3</v>
      </c>
      <c r="D3009" s="183">
        <v>24</v>
      </c>
      <c r="E3009" s="184">
        <v>0</v>
      </c>
      <c r="F3009" s="185">
        <v>4</v>
      </c>
      <c r="G3009" s="186">
        <v>1</v>
      </c>
      <c r="H3009" s="13"/>
      <c r="I3009" s="13"/>
      <c r="J3009" s="13"/>
      <c r="K3009" s="13"/>
      <c r="M3009" s="13"/>
    </row>
    <row r="3010" spans="1:13">
      <c r="A3010" s="13"/>
      <c r="B3010" s="181">
        <v>2009</v>
      </c>
      <c r="C3010" s="182">
        <v>3</v>
      </c>
      <c r="D3010" s="183">
        <v>25</v>
      </c>
      <c r="E3010" s="184">
        <v>0</v>
      </c>
      <c r="F3010" s="185">
        <v>4.7</v>
      </c>
      <c r="G3010" s="186">
        <v>1</v>
      </c>
      <c r="H3010" s="13"/>
      <c r="I3010" s="13"/>
      <c r="J3010" s="13"/>
      <c r="K3010" s="13"/>
      <c r="M3010" s="13"/>
    </row>
    <row r="3011" spans="1:13">
      <c r="A3011" s="13"/>
      <c r="B3011" s="181">
        <v>2009</v>
      </c>
      <c r="C3011" s="182">
        <v>3</v>
      </c>
      <c r="D3011" s="183">
        <v>26</v>
      </c>
      <c r="E3011" s="184">
        <v>8</v>
      </c>
      <c r="F3011" s="185">
        <v>5</v>
      </c>
      <c r="G3011" s="186">
        <v>1</v>
      </c>
      <c r="H3011" s="13"/>
      <c r="I3011" s="13"/>
      <c r="J3011" s="13"/>
      <c r="K3011" s="13"/>
      <c r="M3011" s="13"/>
    </row>
    <row r="3012" spans="1:13">
      <c r="A3012" s="13"/>
      <c r="B3012" s="181">
        <v>2009</v>
      </c>
      <c r="C3012" s="182">
        <v>3</v>
      </c>
      <c r="D3012" s="183">
        <v>27</v>
      </c>
      <c r="E3012" s="184">
        <v>4.5</v>
      </c>
      <c r="F3012" s="185">
        <v>3.7</v>
      </c>
      <c r="G3012" s="186">
        <v>1</v>
      </c>
      <c r="H3012" s="13"/>
      <c r="I3012" s="13"/>
      <c r="J3012" s="13"/>
      <c r="K3012" s="13"/>
      <c r="M3012" s="13"/>
    </row>
    <row r="3013" spans="1:13">
      <c r="A3013" s="13"/>
      <c r="B3013" s="181">
        <v>2009</v>
      </c>
      <c r="C3013" s="182">
        <v>3</v>
      </c>
      <c r="D3013" s="183">
        <v>28</v>
      </c>
      <c r="E3013" s="184">
        <v>0</v>
      </c>
      <c r="F3013" s="185">
        <v>6.7</v>
      </c>
      <c r="G3013" s="186">
        <v>1</v>
      </c>
      <c r="H3013" s="13"/>
      <c r="I3013" s="13"/>
      <c r="J3013" s="13"/>
      <c r="K3013" s="13"/>
      <c r="M3013" s="13"/>
    </row>
    <row r="3014" spans="1:13">
      <c r="A3014" s="13"/>
      <c r="B3014" s="181">
        <v>2009</v>
      </c>
      <c r="C3014" s="182">
        <v>3</v>
      </c>
      <c r="D3014" s="183">
        <v>29</v>
      </c>
      <c r="E3014" s="184">
        <v>0</v>
      </c>
      <c r="F3014" s="185">
        <v>4.8</v>
      </c>
      <c r="G3014" s="186">
        <v>1</v>
      </c>
      <c r="H3014" s="13"/>
      <c r="I3014" s="13"/>
      <c r="J3014" s="13"/>
      <c r="K3014" s="13"/>
      <c r="M3014" s="13"/>
    </row>
    <row r="3015" spans="1:13">
      <c r="A3015" s="13"/>
      <c r="B3015" s="181">
        <v>2009</v>
      </c>
      <c r="C3015" s="182">
        <v>3</v>
      </c>
      <c r="D3015" s="183">
        <v>30</v>
      </c>
      <c r="E3015" s="184">
        <v>0.5</v>
      </c>
      <c r="F3015" s="185">
        <v>1.8</v>
      </c>
      <c r="G3015" s="186">
        <v>1</v>
      </c>
      <c r="H3015" s="13"/>
      <c r="I3015" s="13"/>
      <c r="J3015" s="13"/>
      <c r="K3015" s="13"/>
      <c r="M3015" s="13"/>
    </row>
    <row r="3016" spans="1:13">
      <c r="A3016" s="13"/>
      <c r="B3016" s="181">
        <v>2009</v>
      </c>
      <c r="C3016" s="182">
        <v>3</v>
      </c>
      <c r="D3016" s="183">
        <v>31</v>
      </c>
      <c r="E3016" s="184">
        <v>0.3</v>
      </c>
      <c r="F3016" s="185">
        <v>2.5</v>
      </c>
      <c r="G3016" s="186">
        <v>1</v>
      </c>
      <c r="H3016" s="13"/>
      <c r="I3016" s="13"/>
      <c r="J3016" s="13"/>
      <c r="K3016" s="13"/>
      <c r="M3016" s="13"/>
    </row>
    <row r="3017" spans="1:13">
      <c r="A3017" s="13"/>
      <c r="B3017" s="181">
        <v>2009</v>
      </c>
      <c r="C3017" s="182">
        <v>4</v>
      </c>
      <c r="D3017" s="183">
        <v>1</v>
      </c>
      <c r="E3017" s="184">
        <v>0.4</v>
      </c>
      <c r="F3017" s="185">
        <v>2.2999999999999998</v>
      </c>
      <c r="G3017" s="186">
        <v>1</v>
      </c>
      <c r="H3017" s="13"/>
      <c r="I3017" s="13"/>
      <c r="J3017" s="13"/>
      <c r="K3017" s="13"/>
      <c r="M3017" s="13"/>
    </row>
    <row r="3018" spans="1:13">
      <c r="A3018" s="13"/>
      <c r="B3018" s="181">
        <v>2009</v>
      </c>
      <c r="C3018" s="182">
        <v>4</v>
      </c>
      <c r="D3018" s="183">
        <v>2</v>
      </c>
      <c r="E3018" s="184">
        <v>0</v>
      </c>
      <c r="F3018" s="185">
        <v>4.2</v>
      </c>
      <c r="G3018" s="186">
        <v>1</v>
      </c>
      <c r="H3018" s="13"/>
      <c r="I3018" s="13"/>
      <c r="J3018" s="13"/>
      <c r="K3018" s="13"/>
      <c r="M3018" s="13"/>
    </row>
    <row r="3019" spans="1:13">
      <c r="A3019" s="13"/>
      <c r="B3019" s="181">
        <v>2009</v>
      </c>
      <c r="C3019" s="182">
        <v>4</v>
      </c>
      <c r="D3019" s="183">
        <v>3</v>
      </c>
      <c r="E3019" s="184">
        <v>21</v>
      </c>
      <c r="F3019" s="185">
        <v>3.3</v>
      </c>
      <c r="G3019" s="186">
        <v>1</v>
      </c>
      <c r="H3019" s="13"/>
      <c r="I3019" s="13"/>
      <c r="J3019" s="13"/>
      <c r="K3019" s="13"/>
      <c r="M3019" s="13"/>
    </row>
    <row r="3020" spans="1:13">
      <c r="A3020" s="13"/>
      <c r="B3020" s="181">
        <v>2009</v>
      </c>
      <c r="C3020" s="182">
        <v>4</v>
      </c>
      <c r="D3020" s="183">
        <v>4</v>
      </c>
      <c r="E3020" s="184">
        <v>0</v>
      </c>
      <c r="F3020" s="185">
        <v>3.7</v>
      </c>
      <c r="G3020" s="186">
        <v>1</v>
      </c>
      <c r="H3020" s="13"/>
      <c r="I3020" s="13"/>
      <c r="J3020" s="13"/>
      <c r="K3020" s="13"/>
      <c r="M3020" s="13"/>
    </row>
    <row r="3021" spans="1:13">
      <c r="A3021" s="13"/>
      <c r="B3021" s="181">
        <v>2009</v>
      </c>
      <c r="C3021" s="182">
        <v>4</v>
      </c>
      <c r="D3021" s="183">
        <v>5</v>
      </c>
      <c r="E3021" s="184">
        <v>0</v>
      </c>
      <c r="F3021" s="185">
        <v>3.8</v>
      </c>
      <c r="G3021" s="186">
        <v>1</v>
      </c>
      <c r="H3021" s="13"/>
      <c r="I3021" s="13"/>
      <c r="J3021" s="13"/>
      <c r="K3021" s="13"/>
      <c r="M3021" s="13"/>
    </row>
    <row r="3022" spans="1:13">
      <c r="A3022" s="13"/>
      <c r="B3022" s="181">
        <v>2009</v>
      </c>
      <c r="C3022" s="182">
        <v>4</v>
      </c>
      <c r="D3022" s="183">
        <v>6</v>
      </c>
      <c r="E3022" s="184">
        <v>0</v>
      </c>
      <c r="F3022" s="185">
        <v>2.9</v>
      </c>
      <c r="G3022" s="186">
        <v>1</v>
      </c>
      <c r="H3022" s="13"/>
      <c r="I3022" s="13"/>
      <c r="J3022" s="13"/>
      <c r="K3022" s="13"/>
      <c r="M3022" s="13"/>
    </row>
    <row r="3023" spans="1:13">
      <c r="A3023" s="13"/>
      <c r="B3023" s="181">
        <v>2009</v>
      </c>
      <c r="C3023" s="182">
        <v>4</v>
      </c>
      <c r="D3023" s="183">
        <v>7</v>
      </c>
      <c r="E3023" s="184">
        <v>0</v>
      </c>
      <c r="F3023" s="185">
        <v>3</v>
      </c>
      <c r="G3023" s="186">
        <v>1</v>
      </c>
      <c r="H3023" s="13"/>
      <c r="I3023" s="13"/>
      <c r="J3023" s="13"/>
      <c r="K3023" s="13"/>
      <c r="M3023" s="13"/>
    </row>
    <row r="3024" spans="1:13">
      <c r="A3024" s="13"/>
      <c r="B3024" s="181">
        <v>2009</v>
      </c>
      <c r="C3024" s="182">
        <v>4</v>
      </c>
      <c r="D3024" s="183">
        <v>8</v>
      </c>
      <c r="E3024" s="184">
        <v>0</v>
      </c>
      <c r="F3024" s="185">
        <v>2.6</v>
      </c>
      <c r="G3024" s="186">
        <v>1</v>
      </c>
      <c r="H3024" s="13"/>
      <c r="I3024" s="13"/>
      <c r="J3024" s="13"/>
      <c r="K3024" s="13"/>
      <c r="M3024" s="13"/>
    </row>
    <row r="3025" spans="1:13">
      <c r="A3025" s="13"/>
      <c r="B3025" s="181">
        <v>2009</v>
      </c>
      <c r="C3025" s="182">
        <v>4</v>
      </c>
      <c r="D3025" s="183">
        <v>9</v>
      </c>
      <c r="E3025" s="184">
        <v>0</v>
      </c>
      <c r="F3025" s="185">
        <v>2.5</v>
      </c>
      <c r="G3025" s="186">
        <v>1</v>
      </c>
      <c r="H3025" s="13"/>
      <c r="I3025" s="13"/>
      <c r="J3025" s="13"/>
      <c r="K3025" s="13"/>
      <c r="M3025" s="13"/>
    </row>
    <row r="3026" spans="1:13">
      <c r="A3026" s="13"/>
      <c r="B3026" s="181">
        <v>2009</v>
      </c>
      <c r="C3026" s="182">
        <v>4</v>
      </c>
      <c r="D3026" s="183">
        <v>10</v>
      </c>
      <c r="E3026" s="184">
        <v>0</v>
      </c>
      <c r="F3026" s="185">
        <v>3.5</v>
      </c>
      <c r="G3026" s="186">
        <v>1</v>
      </c>
      <c r="H3026" s="13"/>
      <c r="I3026" s="13"/>
      <c r="J3026" s="13"/>
      <c r="K3026" s="13"/>
      <c r="M3026" s="13"/>
    </row>
    <row r="3027" spans="1:13">
      <c r="A3027" s="13"/>
      <c r="B3027" s="181">
        <v>2009</v>
      </c>
      <c r="C3027" s="182">
        <v>4</v>
      </c>
      <c r="D3027" s="183">
        <v>11</v>
      </c>
      <c r="E3027" s="184">
        <v>0</v>
      </c>
      <c r="F3027" s="185">
        <v>3.7</v>
      </c>
      <c r="G3027" s="186">
        <v>1</v>
      </c>
      <c r="H3027" s="13"/>
      <c r="I3027" s="13"/>
      <c r="J3027" s="13"/>
      <c r="K3027" s="13"/>
      <c r="M3027" s="13"/>
    </row>
    <row r="3028" spans="1:13">
      <c r="A3028" s="13"/>
      <c r="B3028" s="181">
        <v>2009</v>
      </c>
      <c r="C3028" s="182">
        <v>4</v>
      </c>
      <c r="D3028" s="183">
        <v>12</v>
      </c>
      <c r="E3028" s="184">
        <v>0.5</v>
      </c>
      <c r="F3028" s="185">
        <v>5.9</v>
      </c>
      <c r="G3028" s="186">
        <v>1</v>
      </c>
      <c r="H3028" s="13"/>
      <c r="I3028" s="13"/>
      <c r="J3028" s="13"/>
      <c r="K3028" s="13"/>
      <c r="M3028" s="13"/>
    </row>
    <row r="3029" spans="1:13">
      <c r="A3029" s="13"/>
      <c r="B3029" s="181">
        <v>2009</v>
      </c>
      <c r="C3029" s="182">
        <v>4</v>
      </c>
      <c r="D3029" s="183">
        <v>13</v>
      </c>
      <c r="E3029" s="184">
        <v>0</v>
      </c>
      <c r="F3029" s="185">
        <v>3.6</v>
      </c>
      <c r="G3029" s="186">
        <v>1</v>
      </c>
      <c r="H3029" s="13"/>
      <c r="I3029" s="13"/>
      <c r="J3029" s="13"/>
      <c r="K3029" s="13"/>
      <c r="M3029" s="13"/>
    </row>
    <row r="3030" spans="1:13">
      <c r="A3030" s="13"/>
      <c r="B3030" s="181">
        <v>2009</v>
      </c>
      <c r="C3030" s="182">
        <v>4</v>
      </c>
      <c r="D3030" s="183">
        <v>14</v>
      </c>
      <c r="E3030" s="184">
        <v>0</v>
      </c>
      <c r="F3030" s="185">
        <v>3.1</v>
      </c>
      <c r="G3030" s="186">
        <v>1</v>
      </c>
      <c r="H3030" s="13"/>
      <c r="I3030" s="13"/>
      <c r="J3030" s="13"/>
      <c r="K3030" s="13"/>
      <c r="M3030" s="13"/>
    </row>
    <row r="3031" spans="1:13">
      <c r="A3031" s="13"/>
      <c r="B3031" s="181">
        <v>2009</v>
      </c>
      <c r="C3031" s="182">
        <v>4</v>
      </c>
      <c r="D3031" s="183">
        <v>15</v>
      </c>
      <c r="E3031" s="184">
        <v>0</v>
      </c>
      <c r="F3031" s="185">
        <v>4.5</v>
      </c>
      <c r="G3031" s="186">
        <v>1</v>
      </c>
      <c r="H3031" s="13"/>
      <c r="I3031" s="13"/>
      <c r="J3031" s="13"/>
      <c r="K3031" s="13"/>
      <c r="M3031" s="13"/>
    </row>
    <row r="3032" spans="1:13">
      <c r="A3032" s="13"/>
      <c r="B3032" s="181">
        <v>2009</v>
      </c>
      <c r="C3032" s="182">
        <v>4</v>
      </c>
      <c r="D3032" s="183">
        <v>16</v>
      </c>
      <c r="E3032" s="184">
        <v>0</v>
      </c>
      <c r="F3032" s="185">
        <v>3.6</v>
      </c>
      <c r="G3032" s="186">
        <v>1</v>
      </c>
      <c r="H3032" s="13"/>
      <c r="I3032" s="13"/>
      <c r="J3032" s="13"/>
      <c r="K3032" s="13"/>
      <c r="M3032" s="13"/>
    </row>
    <row r="3033" spans="1:13">
      <c r="A3033" s="13"/>
      <c r="B3033" s="181">
        <v>2009</v>
      </c>
      <c r="C3033" s="182">
        <v>4</v>
      </c>
      <c r="D3033" s="183">
        <v>17</v>
      </c>
      <c r="E3033" s="184">
        <v>6.9</v>
      </c>
      <c r="F3033" s="185">
        <v>5.7</v>
      </c>
      <c r="G3033" s="186">
        <v>1</v>
      </c>
      <c r="H3033" s="13"/>
      <c r="I3033" s="13"/>
      <c r="J3033" s="13"/>
      <c r="K3033" s="13"/>
      <c r="M3033" s="13"/>
    </row>
    <row r="3034" spans="1:13">
      <c r="A3034" s="13"/>
      <c r="B3034" s="181">
        <v>2009</v>
      </c>
      <c r="C3034" s="182">
        <v>4</v>
      </c>
      <c r="D3034" s="183">
        <v>18</v>
      </c>
      <c r="E3034" s="184">
        <v>0</v>
      </c>
      <c r="F3034" s="185">
        <v>2.8</v>
      </c>
      <c r="G3034" s="186">
        <v>1</v>
      </c>
      <c r="H3034" s="13"/>
      <c r="I3034" s="13"/>
      <c r="J3034" s="13"/>
      <c r="K3034" s="13"/>
      <c r="M3034" s="13"/>
    </row>
    <row r="3035" spans="1:13">
      <c r="A3035" s="13"/>
      <c r="B3035" s="181">
        <v>2009</v>
      </c>
      <c r="C3035" s="182">
        <v>4</v>
      </c>
      <c r="D3035" s="183">
        <v>19</v>
      </c>
      <c r="E3035" s="184">
        <v>0</v>
      </c>
      <c r="F3035" s="185">
        <v>2.4</v>
      </c>
      <c r="G3035" s="186">
        <v>1</v>
      </c>
      <c r="H3035" s="13"/>
      <c r="I3035" s="13"/>
      <c r="J3035" s="13"/>
      <c r="K3035" s="13"/>
      <c r="M3035" s="13"/>
    </row>
    <row r="3036" spans="1:13">
      <c r="A3036" s="13"/>
      <c r="B3036" s="181">
        <v>2009</v>
      </c>
      <c r="C3036" s="182">
        <v>4</v>
      </c>
      <c r="D3036" s="183">
        <v>20</v>
      </c>
      <c r="E3036" s="184">
        <v>0</v>
      </c>
      <c r="F3036" s="185">
        <v>1.9</v>
      </c>
      <c r="G3036" s="186">
        <v>1</v>
      </c>
      <c r="H3036" s="13"/>
      <c r="I3036" s="13"/>
      <c r="J3036" s="13"/>
      <c r="K3036" s="13"/>
      <c r="M3036" s="13"/>
    </row>
    <row r="3037" spans="1:13">
      <c r="A3037" s="13"/>
      <c r="B3037" s="181">
        <v>2009</v>
      </c>
      <c r="C3037" s="182">
        <v>4</v>
      </c>
      <c r="D3037" s="183">
        <v>21</v>
      </c>
      <c r="E3037" s="184">
        <v>0</v>
      </c>
      <c r="F3037" s="185">
        <v>3.3</v>
      </c>
      <c r="G3037" s="186">
        <v>1</v>
      </c>
      <c r="H3037" s="13"/>
      <c r="I3037" s="13"/>
      <c r="J3037" s="13"/>
      <c r="K3037" s="13"/>
      <c r="M3037" s="13"/>
    </row>
    <row r="3038" spans="1:13">
      <c r="A3038" s="13"/>
      <c r="B3038" s="181">
        <v>2009</v>
      </c>
      <c r="C3038" s="182">
        <v>4</v>
      </c>
      <c r="D3038" s="183">
        <v>22</v>
      </c>
      <c r="E3038" s="184">
        <v>0</v>
      </c>
      <c r="F3038" s="185">
        <v>4.3</v>
      </c>
      <c r="G3038" s="186">
        <v>1</v>
      </c>
      <c r="H3038" s="13"/>
      <c r="I3038" s="13"/>
      <c r="J3038" s="13"/>
      <c r="K3038" s="13"/>
      <c r="M3038" s="13"/>
    </row>
    <row r="3039" spans="1:13">
      <c r="A3039" s="13"/>
      <c r="B3039" s="181">
        <v>2009</v>
      </c>
      <c r="C3039" s="182">
        <v>4</v>
      </c>
      <c r="D3039" s="183">
        <v>23</v>
      </c>
      <c r="E3039" s="184">
        <v>0</v>
      </c>
      <c r="F3039" s="185">
        <v>4.5</v>
      </c>
      <c r="G3039" s="186">
        <v>1</v>
      </c>
      <c r="H3039" s="13"/>
      <c r="I3039" s="13"/>
      <c r="J3039" s="13"/>
      <c r="K3039" s="13"/>
      <c r="M3039" s="13"/>
    </row>
    <row r="3040" spans="1:13">
      <c r="A3040" s="13"/>
      <c r="B3040" s="181">
        <v>2009</v>
      </c>
      <c r="C3040" s="182">
        <v>4</v>
      </c>
      <c r="D3040" s="183">
        <v>24</v>
      </c>
      <c r="E3040" s="184">
        <v>0</v>
      </c>
      <c r="F3040" s="185">
        <v>4.0999999999999996</v>
      </c>
      <c r="G3040" s="186">
        <v>1</v>
      </c>
      <c r="H3040" s="13"/>
      <c r="I3040" s="13"/>
      <c r="J3040" s="13"/>
      <c r="K3040" s="13"/>
      <c r="M3040" s="13"/>
    </row>
    <row r="3041" spans="1:13">
      <c r="A3041" s="13"/>
      <c r="B3041" s="181">
        <v>2009</v>
      </c>
      <c r="C3041" s="182">
        <v>4</v>
      </c>
      <c r="D3041" s="183">
        <v>25</v>
      </c>
      <c r="E3041" s="184">
        <v>0</v>
      </c>
      <c r="F3041" s="185">
        <v>3.9</v>
      </c>
      <c r="G3041" s="186">
        <v>1</v>
      </c>
      <c r="H3041" s="13"/>
      <c r="I3041" s="13"/>
      <c r="J3041" s="13"/>
      <c r="K3041" s="13"/>
      <c r="M3041" s="13"/>
    </row>
    <row r="3042" spans="1:13">
      <c r="A3042" s="13"/>
      <c r="B3042" s="181">
        <v>2009</v>
      </c>
      <c r="C3042" s="182">
        <v>4</v>
      </c>
      <c r="D3042" s="183">
        <v>26</v>
      </c>
      <c r="E3042" s="184">
        <v>0</v>
      </c>
      <c r="F3042" s="185">
        <v>3.6</v>
      </c>
      <c r="G3042" s="186">
        <v>1</v>
      </c>
      <c r="H3042" s="13"/>
      <c r="I3042" s="13"/>
      <c r="J3042" s="13"/>
      <c r="K3042" s="13"/>
      <c r="M3042" s="13"/>
    </row>
    <row r="3043" spans="1:13">
      <c r="A3043" s="13"/>
      <c r="B3043" s="181">
        <v>2009</v>
      </c>
      <c r="C3043" s="182">
        <v>4</v>
      </c>
      <c r="D3043" s="183">
        <v>27</v>
      </c>
      <c r="E3043" s="184">
        <v>0</v>
      </c>
      <c r="F3043" s="185">
        <v>6.2</v>
      </c>
      <c r="G3043" s="186">
        <v>1</v>
      </c>
      <c r="H3043" s="13"/>
      <c r="I3043" s="13"/>
      <c r="J3043" s="13"/>
      <c r="K3043" s="13"/>
      <c r="M3043" s="13"/>
    </row>
    <row r="3044" spans="1:13">
      <c r="A3044" s="13"/>
      <c r="B3044" s="181">
        <v>2009</v>
      </c>
      <c r="C3044" s="182">
        <v>4</v>
      </c>
      <c r="D3044" s="183">
        <v>28</v>
      </c>
      <c r="E3044" s="184">
        <v>0</v>
      </c>
      <c r="F3044" s="185">
        <v>3.1</v>
      </c>
      <c r="G3044" s="186">
        <v>1</v>
      </c>
      <c r="H3044" s="13"/>
      <c r="I3044" s="13"/>
      <c r="J3044" s="13"/>
      <c r="K3044" s="13"/>
      <c r="M3044" s="13"/>
    </row>
    <row r="3045" spans="1:13">
      <c r="A3045" s="13"/>
      <c r="B3045" s="181">
        <v>2009</v>
      </c>
      <c r="C3045" s="182">
        <v>4</v>
      </c>
      <c r="D3045" s="183">
        <v>29</v>
      </c>
      <c r="E3045" s="184">
        <v>0</v>
      </c>
      <c r="F3045" s="185">
        <v>3.1</v>
      </c>
      <c r="G3045" s="186">
        <v>1</v>
      </c>
      <c r="H3045" s="13"/>
      <c r="I3045" s="13"/>
      <c r="J3045" s="13"/>
      <c r="K3045" s="13"/>
      <c r="M3045" s="13"/>
    </row>
    <row r="3046" spans="1:13">
      <c r="A3046" s="13"/>
      <c r="B3046" s="181">
        <v>2009</v>
      </c>
      <c r="C3046" s="182">
        <v>4</v>
      </c>
      <c r="D3046" s="183">
        <v>30</v>
      </c>
      <c r="E3046" s="184">
        <v>0</v>
      </c>
      <c r="F3046" s="185">
        <v>2.1</v>
      </c>
      <c r="G3046" s="186">
        <v>1</v>
      </c>
      <c r="H3046" s="13"/>
      <c r="I3046" s="13"/>
      <c r="J3046" s="13"/>
      <c r="K3046" s="13"/>
      <c r="M3046" s="13"/>
    </row>
    <row r="3047" spans="1:13">
      <c r="A3047" s="13"/>
      <c r="B3047" s="181">
        <v>2009</v>
      </c>
      <c r="C3047" s="182">
        <v>5</v>
      </c>
      <c r="D3047" s="183">
        <v>1</v>
      </c>
      <c r="E3047" s="184">
        <v>0</v>
      </c>
      <c r="F3047" s="185">
        <v>4</v>
      </c>
      <c r="G3047" s="186">
        <v>1</v>
      </c>
      <c r="H3047" s="13"/>
      <c r="I3047" s="13"/>
      <c r="J3047" s="13"/>
      <c r="K3047" s="13"/>
      <c r="M3047" s="13"/>
    </row>
    <row r="3048" spans="1:13">
      <c r="A3048" s="13"/>
      <c r="B3048" s="181">
        <v>2009</v>
      </c>
      <c r="C3048" s="182">
        <v>5</v>
      </c>
      <c r="D3048" s="183">
        <v>2</v>
      </c>
      <c r="E3048" s="184">
        <v>0</v>
      </c>
      <c r="F3048" s="185">
        <v>4.7</v>
      </c>
      <c r="G3048" s="186">
        <v>1</v>
      </c>
      <c r="H3048" s="13"/>
      <c r="I3048" s="13"/>
      <c r="J3048" s="13"/>
      <c r="K3048" s="13"/>
      <c r="M3048" s="13"/>
    </row>
    <row r="3049" spans="1:13">
      <c r="A3049" s="13"/>
      <c r="B3049" s="181">
        <v>2009</v>
      </c>
      <c r="C3049" s="182">
        <v>5</v>
      </c>
      <c r="D3049" s="183">
        <v>3</v>
      </c>
      <c r="E3049" s="184">
        <v>0</v>
      </c>
      <c r="F3049" s="185">
        <v>4.5999999999999996</v>
      </c>
      <c r="G3049" s="186">
        <v>1</v>
      </c>
      <c r="H3049" s="13"/>
      <c r="I3049" s="13"/>
      <c r="J3049" s="13"/>
      <c r="K3049" s="13"/>
      <c r="M3049" s="13"/>
    </row>
    <row r="3050" spans="1:13">
      <c r="A3050" s="13"/>
      <c r="B3050" s="181">
        <v>2009</v>
      </c>
      <c r="C3050" s="182">
        <v>5</v>
      </c>
      <c r="D3050" s="183">
        <v>4</v>
      </c>
      <c r="E3050" s="184">
        <v>3.2</v>
      </c>
      <c r="F3050" s="185">
        <v>1.8</v>
      </c>
      <c r="G3050" s="186">
        <v>1</v>
      </c>
      <c r="H3050" s="13"/>
      <c r="I3050" s="13"/>
      <c r="J3050" s="13"/>
      <c r="K3050" s="13"/>
      <c r="M3050" s="13"/>
    </row>
    <row r="3051" spans="1:13">
      <c r="A3051" s="13"/>
      <c r="B3051" s="181">
        <v>2009</v>
      </c>
      <c r="C3051" s="182">
        <v>5</v>
      </c>
      <c r="D3051" s="183">
        <v>5</v>
      </c>
      <c r="E3051" s="184">
        <v>0</v>
      </c>
      <c r="F3051" s="185">
        <v>1.8</v>
      </c>
      <c r="G3051" s="186">
        <v>1</v>
      </c>
      <c r="H3051" s="13"/>
      <c r="I3051" s="13"/>
      <c r="J3051" s="13"/>
      <c r="K3051" s="13"/>
      <c r="M3051" s="13"/>
    </row>
    <row r="3052" spans="1:13">
      <c r="A3052" s="13"/>
      <c r="B3052" s="181">
        <v>2009</v>
      </c>
      <c r="C3052" s="182">
        <v>5</v>
      </c>
      <c r="D3052" s="183">
        <v>6</v>
      </c>
      <c r="E3052" s="184">
        <v>0</v>
      </c>
      <c r="F3052" s="185">
        <v>2</v>
      </c>
      <c r="G3052" s="186">
        <v>1</v>
      </c>
      <c r="H3052" s="13"/>
      <c r="I3052" s="13"/>
      <c r="J3052" s="13"/>
      <c r="K3052" s="13"/>
      <c r="M3052" s="13"/>
    </row>
    <row r="3053" spans="1:13">
      <c r="A3053" s="13"/>
      <c r="B3053" s="181">
        <v>2009</v>
      </c>
      <c r="C3053" s="182">
        <v>5</v>
      </c>
      <c r="D3053" s="183">
        <v>7</v>
      </c>
      <c r="E3053" s="184">
        <v>0</v>
      </c>
      <c r="F3053" s="185">
        <v>3.8</v>
      </c>
      <c r="G3053" s="186">
        <v>1</v>
      </c>
      <c r="H3053" s="13"/>
      <c r="I3053" s="13"/>
      <c r="J3053" s="13"/>
      <c r="K3053" s="13"/>
      <c r="M3053" s="13"/>
    </row>
    <row r="3054" spans="1:13">
      <c r="A3054" s="13"/>
      <c r="B3054" s="181">
        <v>2009</v>
      </c>
      <c r="C3054" s="182">
        <v>5</v>
      </c>
      <c r="D3054" s="183">
        <v>8</v>
      </c>
      <c r="E3054" s="184">
        <v>0</v>
      </c>
      <c r="F3054" s="185">
        <v>3</v>
      </c>
      <c r="G3054" s="186">
        <v>1</v>
      </c>
      <c r="H3054" s="13"/>
      <c r="I3054" s="13"/>
      <c r="J3054" s="13"/>
      <c r="K3054" s="13"/>
      <c r="M3054" s="13"/>
    </row>
    <row r="3055" spans="1:13">
      <c r="A3055" s="13"/>
      <c r="B3055" s="181">
        <v>2009</v>
      </c>
      <c r="C3055" s="182">
        <v>5</v>
      </c>
      <c r="D3055" s="183">
        <v>9</v>
      </c>
      <c r="E3055" s="184">
        <v>0</v>
      </c>
      <c r="F3055" s="185">
        <v>3.4</v>
      </c>
      <c r="G3055" s="186">
        <v>1</v>
      </c>
      <c r="H3055" s="13"/>
      <c r="I3055" s="13"/>
      <c r="J3055" s="13"/>
      <c r="K3055" s="13"/>
      <c r="M3055" s="13"/>
    </row>
    <row r="3056" spans="1:13">
      <c r="A3056" s="13"/>
      <c r="B3056" s="181">
        <v>2009</v>
      </c>
      <c r="C3056" s="182">
        <v>5</v>
      </c>
      <c r="D3056" s="183">
        <v>10</v>
      </c>
      <c r="E3056" s="184">
        <v>9</v>
      </c>
      <c r="F3056" s="185">
        <v>1.9</v>
      </c>
      <c r="G3056" s="186">
        <v>1</v>
      </c>
      <c r="H3056" s="13"/>
      <c r="I3056" s="13"/>
      <c r="J3056" s="13"/>
      <c r="K3056" s="13"/>
      <c r="M3056" s="13"/>
    </row>
    <row r="3057" spans="1:13">
      <c r="A3057" s="13"/>
      <c r="B3057" s="181">
        <v>2009</v>
      </c>
      <c r="C3057" s="182">
        <v>5</v>
      </c>
      <c r="D3057" s="183">
        <v>11</v>
      </c>
      <c r="E3057" s="184">
        <v>2.5</v>
      </c>
      <c r="F3057" s="185">
        <v>1</v>
      </c>
      <c r="G3057" s="186">
        <v>1</v>
      </c>
      <c r="H3057" s="13"/>
      <c r="I3057" s="13"/>
      <c r="J3057" s="13"/>
      <c r="K3057" s="13"/>
      <c r="M3057" s="13"/>
    </row>
    <row r="3058" spans="1:13">
      <c r="A3058" s="13"/>
      <c r="B3058" s="181">
        <v>2009</v>
      </c>
      <c r="C3058" s="182">
        <v>5</v>
      </c>
      <c r="D3058" s="183">
        <v>12</v>
      </c>
      <c r="E3058" s="184">
        <v>7</v>
      </c>
      <c r="F3058" s="185">
        <v>0.7</v>
      </c>
      <c r="G3058" s="186">
        <v>1</v>
      </c>
      <c r="H3058" s="13"/>
      <c r="I3058" s="13"/>
      <c r="J3058" s="13"/>
      <c r="K3058" s="13"/>
      <c r="M3058" s="13"/>
    </row>
    <row r="3059" spans="1:13">
      <c r="A3059" s="13"/>
      <c r="B3059" s="181">
        <v>2009</v>
      </c>
      <c r="C3059" s="182">
        <v>5</v>
      </c>
      <c r="D3059" s="183">
        <v>13</v>
      </c>
      <c r="E3059" s="184">
        <v>3.4</v>
      </c>
      <c r="F3059" s="185">
        <v>0.6</v>
      </c>
      <c r="G3059" s="186">
        <v>1</v>
      </c>
      <c r="H3059" s="13"/>
      <c r="I3059" s="13"/>
      <c r="J3059" s="13"/>
      <c r="K3059" s="13"/>
      <c r="M3059" s="13"/>
    </row>
    <row r="3060" spans="1:13">
      <c r="A3060" s="13"/>
      <c r="B3060" s="181">
        <v>2009</v>
      </c>
      <c r="C3060" s="182">
        <v>5</v>
      </c>
      <c r="D3060" s="183">
        <v>14</v>
      </c>
      <c r="E3060" s="184">
        <v>0</v>
      </c>
      <c r="F3060" s="185">
        <v>1.4</v>
      </c>
      <c r="G3060" s="186">
        <v>1</v>
      </c>
      <c r="H3060" s="13"/>
      <c r="I3060" s="13"/>
      <c r="J3060" s="13"/>
      <c r="K3060" s="13"/>
      <c r="M3060" s="13"/>
    </row>
    <row r="3061" spans="1:13">
      <c r="A3061" s="13"/>
      <c r="B3061" s="181">
        <v>2009</v>
      </c>
      <c r="C3061" s="182">
        <v>5</v>
      </c>
      <c r="D3061" s="183">
        <v>15</v>
      </c>
      <c r="E3061" s="184">
        <v>0</v>
      </c>
      <c r="F3061" s="185">
        <v>1.8</v>
      </c>
      <c r="G3061" s="186">
        <v>1</v>
      </c>
      <c r="H3061" s="13"/>
      <c r="I3061" s="13"/>
      <c r="J3061" s="13"/>
      <c r="K3061" s="13"/>
      <c r="M3061" s="13"/>
    </row>
    <row r="3062" spans="1:13">
      <c r="A3062" s="13"/>
      <c r="B3062" s="181">
        <v>2009</v>
      </c>
      <c r="C3062" s="182">
        <v>5</v>
      </c>
      <c r="D3062" s="183">
        <v>16</v>
      </c>
      <c r="E3062" s="184">
        <v>0</v>
      </c>
      <c r="F3062" s="185">
        <v>2.5</v>
      </c>
      <c r="G3062" s="186">
        <v>1</v>
      </c>
      <c r="H3062" s="13"/>
      <c r="I3062" s="13"/>
      <c r="J3062" s="13"/>
      <c r="K3062" s="13"/>
      <c r="M3062" s="13"/>
    </row>
    <row r="3063" spans="1:13">
      <c r="A3063" s="13"/>
      <c r="B3063" s="181">
        <v>2009</v>
      </c>
      <c r="C3063" s="182">
        <v>5</v>
      </c>
      <c r="D3063" s="183">
        <v>17</v>
      </c>
      <c r="E3063" s="184">
        <v>0</v>
      </c>
      <c r="F3063" s="185">
        <v>1.4</v>
      </c>
      <c r="G3063" s="186">
        <v>1</v>
      </c>
      <c r="H3063" s="13"/>
      <c r="I3063" s="13"/>
      <c r="J3063" s="13"/>
      <c r="K3063" s="13"/>
      <c r="M3063" s="13"/>
    </row>
    <row r="3064" spans="1:13">
      <c r="A3064" s="13"/>
      <c r="B3064" s="181">
        <v>2009</v>
      </c>
      <c r="C3064" s="182">
        <v>5</v>
      </c>
      <c r="D3064" s="183">
        <v>18</v>
      </c>
      <c r="E3064" s="184">
        <v>0</v>
      </c>
      <c r="F3064" s="185">
        <v>2.1</v>
      </c>
      <c r="G3064" s="186">
        <v>1</v>
      </c>
      <c r="H3064" s="13"/>
      <c r="I3064" s="13"/>
      <c r="J3064" s="13"/>
      <c r="K3064" s="13"/>
      <c r="M3064" s="13"/>
    </row>
    <row r="3065" spans="1:13">
      <c r="A3065" s="13"/>
      <c r="B3065" s="181">
        <v>2009</v>
      </c>
      <c r="C3065" s="182">
        <v>5</v>
      </c>
      <c r="D3065" s="183">
        <v>19</v>
      </c>
      <c r="E3065" s="184">
        <v>0</v>
      </c>
      <c r="F3065" s="185">
        <v>3.2</v>
      </c>
      <c r="G3065" s="186">
        <v>1</v>
      </c>
      <c r="H3065" s="13"/>
      <c r="I3065" s="13"/>
      <c r="J3065" s="13"/>
      <c r="K3065" s="13"/>
      <c r="M3065" s="13"/>
    </row>
    <row r="3066" spans="1:13">
      <c r="A3066" s="13"/>
      <c r="B3066" s="181">
        <v>2009</v>
      </c>
      <c r="C3066" s="182">
        <v>5</v>
      </c>
      <c r="D3066" s="183">
        <v>20</v>
      </c>
      <c r="E3066" s="184">
        <v>0</v>
      </c>
      <c r="F3066" s="185">
        <v>1.7</v>
      </c>
      <c r="G3066" s="186">
        <v>1</v>
      </c>
      <c r="H3066" s="13"/>
      <c r="I3066" s="13"/>
      <c r="J3066" s="13"/>
      <c r="K3066" s="13"/>
      <c r="M3066" s="13"/>
    </row>
    <row r="3067" spans="1:13">
      <c r="A3067" s="13"/>
      <c r="B3067" s="181">
        <v>2009</v>
      </c>
      <c r="C3067" s="182">
        <v>5</v>
      </c>
      <c r="D3067" s="183">
        <v>21</v>
      </c>
      <c r="E3067" s="184">
        <v>0</v>
      </c>
      <c r="F3067" s="185">
        <v>2.6</v>
      </c>
      <c r="G3067" s="186">
        <v>1</v>
      </c>
      <c r="H3067" s="13"/>
      <c r="I3067" s="13"/>
      <c r="J3067" s="13"/>
      <c r="K3067" s="13"/>
      <c r="M3067" s="13"/>
    </row>
    <row r="3068" spans="1:13">
      <c r="A3068" s="13"/>
      <c r="B3068" s="181">
        <v>2009</v>
      </c>
      <c r="C3068" s="182">
        <v>5</v>
      </c>
      <c r="D3068" s="183">
        <v>22</v>
      </c>
      <c r="E3068" s="184">
        <v>0</v>
      </c>
      <c r="F3068" s="185">
        <v>2.1</v>
      </c>
      <c r="G3068" s="186">
        <v>1</v>
      </c>
      <c r="H3068" s="13"/>
      <c r="I3068" s="13"/>
      <c r="J3068" s="13"/>
      <c r="K3068" s="13"/>
      <c r="M3068" s="13"/>
    </row>
    <row r="3069" spans="1:13">
      <c r="A3069" s="13"/>
      <c r="B3069" s="181">
        <v>2009</v>
      </c>
      <c r="C3069" s="182">
        <v>5</v>
      </c>
      <c r="D3069" s="183">
        <v>23</v>
      </c>
      <c r="E3069" s="184">
        <v>0.2</v>
      </c>
      <c r="F3069" s="185">
        <v>2.1</v>
      </c>
      <c r="G3069" s="186">
        <v>1</v>
      </c>
      <c r="H3069" s="13"/>
      <c r="I3069" s="13"/>
      <c r="J3069" s="13"/>
      <c r="K3069" s="13"/>
      <c r="M3069" s="13"/>
    </row>
    <row r="3070" spans="1:13">
      <c r="A3070" s="13"/>
      <c r="B3070" s="181">
        <v>2009</v>
      </c>
      <c r="C3070" s="182">
        <v>5</v>
      </c>
      <c r="D3070" s="183">
        <v>24</v>
      </c>
      <c r="E3070" s="184">
        <v>20</v>
      </c>
      <c r="F3070" s="185">
        <v>0.8</v>
      </c>
      <c r="G3070" s="186">
        <v>1</v>
      </c>
      <c r="H3070" s="13"/>
      <c r="I3070" s="13"/>
      <c r="J3070" s="13"/>
      <c r="K3070" s="13"/>
      <c r="M3070" s="13"/>
    </row>
    <row r="3071" spans="1:13">
      <c r="A3071" s="13"/>
      <c r="B3071" s="181">
        <v>2009</v>
      </c>
      <c r="C3071" s="182">
        <v>5</v>
      </c>
      <c r="D3071" s="183">
        <v>25</v>
      </c>
      <c r="E3071" s="184">
        <v>2</v>
      </c>
      <c r="F3071" s="185">
        <v>0.8</v>
      </c>
      <c r="G3071" s="186">
        <v>1</v>
      </c>
      <c r="H3071" s="13"/>
      <c r="I3071" s="13"/>
      <c r="J3071" s="13"/>
      <c r="K3071" s="13"/>
      <c r="M3071" s="13"/>
    </row>
    <row r="3072" spans="1:13">
      <c r="A3072" s="13"/>
      <c r="B3072" s="181">
        <v>2009</v>
      </c>
      <c r="C3072" s="182">
        <v>5</v>
      </c>
      <c r="D3072" s="183">
        <v>26</v>
      </c>
      <c r="E3072" s="184">
        <v>0</v>
      </c>
      <c r="F3072" s="185">
        <v>1.5</v>
      </c>
      <c r="G3072" s="186">
        <v>1</v>
      </c>
      <c r="H3072" s="13"/>
      <c r="I3072" s="13"/>
      <c r="J3072" s="13"/>
      <c r="K3072" s="13"/>
      <c r="M3072" s="13"/>
    </row>
    <row r="3073" spans="1:13">
      <c r="A3073" s="13"/>
      <c r="B3073" s="181">
        <v>2009</v>
      </c>
      <c r="C3073" s="182">
        <v>5</v>
      </c>
      <c r="D3073" s="183">
        <v>27</v>
      </c>
      <c r="E3073" s="184">
        <v>0</v>
      </c>
      <c r="F3073" s="185">
        <v>2.1</v>
      </c>
      <c r="G3073" s="186">
        <v>1</v>
      </c>
      <c r="H3073" s="13"/>
      <c r="I3073" s="13"/>
      <c r="J3073" s="13"/>
      <c r="K3073" s="13"/>
      <c r="M3073" s="13"/>
    </row>
    <row r="3074" spans="1:13">
      <c r="A3074" s="13"/>
      <c r="B3074" s="181">
        <v>2009</v>
      </c>
      <c r="C3074" s="182">
        <v>5</v>
      </c>
      <c r="D3074" s="183">
        <v>28</v>
      </c>
      <c r="E3074" s="184">
        <v>0</v>
      </c>
      <c r="F3074" s="185">
        <v>2</v>
      </c>
      <c r="G3074" s="186">
        <v>1</v>
      </c>
      <c r="H3074" s="13"/>
      <c r="I3074" s="13"/>
      <c r="J3074" s="13"/>
      <c r="K3074" s="13"/>
      <c r="M3074" s="13"/>
    </row>
    <row r="3075" spans="1:13">
      <c r="A3075" s="13"/>
      <c r="B3075" s="181">
        <v>2009</v>
      </c>
      <c r="C3075" s="182">
        <v>5</v>
      </c>
      <c r="D3075" s="183">
        <v>29</v>
      </c>
      <c r="E3075" s="184">
        <v>0</v>
      </c>
      <c r="F3075" s="185">
        <v>1.7</v>
      </c>
      <c r="G3075" s="186">
        <v>1</v>
      </c>
      <c r="H3075" s="13"/>
      <c r="I3075" s="13"/>
      <c r="J3075" s="13"/>
      <c r="K3075" s="13"/>
      <c r="M3075" s="13"/>
    </row>
    <row r="3076" spans="1:13">
      <c r="A3076" s="13"/>
      <c r="B3076" s="181">
        <v>2009</v>
      </c>
      <c r="C3076" s="182">
        <v>5</v>
      </c>
      <c r="D3076" s="183">
        <v>30</v>
      </c>
      <c r="E3076" s="184">
        <v>0</v>
      </c>
      <c r="F3076" s="185">
        <v>1</v>
      </c>
      <c r="G3076" s="186">
        <v>1</v>
      </c>
      <c r="H3076" s="13"/>
      <c r="I3076" s="13"/>
      <c r="J3076" s="13"/>
      <c r="K3076" s="13"/>
      <c r="M3076" s="13"/>
    </row>
    <row r="3077" spans="1:13">
      <c r="A3077" s="13"/>
      <c r="B3077" s="181">
        <v>2009</v>
      </c>
      <c r="C3077" s="182">
        <v>5</v>
      </c>
      <c r="D3077" s="183">
        <v>31</v>
      </c>
      <c r="E3077" s="184">
        <v>3</v>
      </c>
      <c r="F3077" s="185">
        <v>1.6</v>
      </c>
      <c r="G3077" s="186">
        <v>1</v>
      </c>
      <c r="H3077" s="13"/>
      <c r="I3077" s="13"/>
      <c r="J3077" s="13"/>
      <c r="K3077" s="13"/>
      <c r="M3077" s="13"/>
    </row>
    <row r="3078" spans="1:13">
      <c r="A3078" s="13"/>
      <c r="B3078" s="181">
        <v>2009</v>
      </c>
      <c r="C3078" s="182">
        <v>6</v>
      </c>
      <c r="D3078" s="183">
        <v>1</v>
      </c>
      <c r="E3078" s="184">
        <v>10</v>
      </c>
      <c r="F3078" s="185">
        <v>0.9</v>
      </c>
      <c r="G3078" s="186">
        <v>1</v>
      </c>
      <c r="H3078" s="13"/>
      <c r="I3078" s="13"/>
      <c r="J3078" s="13"/>
      <c r="K3078" s="13"/>
      <c r="M3078" s="13"/>
    </row>
    <row r="3079" spans="1:13">
      <c r="A3079" s="13"/>
      <c r="B3079" s="181">
        <v>2009</v>
      </c>
      <c r="C3079" s="182">
        <v>6</v>
      </c>
      <c r="D3079" s="183">
        <v>2</v>
      </c>
      <c r="E3079" s="184">
        <v>0</v>
      </c>
      <c r="F3079" s="185">
        <v>1.1000000000000001</v>
      </c>
      <c r="G3079" s="186">
        <v>1</v>
      </c>
      <c r="H3079" s="13"/>
      <c r="I3079" s="13"/>
      <c r="J3079" s="13"/>
      <c r="K3079" s="13"/>
      <c r="M3079" s="13"/>
    </row>
    <row r="3080" spans="1:13">
      <c r="A3080" s="13"/>
      <c r="B3080" s="181">
        <v>2009</v>
      </c>
      <c r="C3080" s="182">
        <v>6</v>
      </c>
      <c r="D3080" s="183">
        <v>3</v>
      </c>
      <c r="E3080" s="184">
        <v>0</v>
      </c>
      <c r="F3080" s="185">
        <v>2.2999999999999998</v>
      </c>
      <c r="G3080" s="186">
        <v>1</v>
      </c>
      <c r="H3080" s="13"/>
      <c r="I3080" s="13"/>
      <c r="J3080" s="13"/>
      <c r="K3080" s="13"/>
      <c r="M3080" s="13"/>
    </row>
    <row r="3081" spans="1:13">
      <c r="A3081" s="13"/>
      <c r="B3081" s="181">
        <v>2009</v>
      </c>
      <c r="C3081" s="182">
        <v>6</v>
      </c>
      <c r="D3081" s="183">
        <v>4</v>
      </c>
      <c r="E3081" s="184">
        <v>0</v>
      </c>
      <c r="F3081" s="185">
        <v>1.6</v>
      </c>
      <c r="G3081" s="186">
        <v>1</v>
      </c>
      <c r="H3081" s="13"/>
      <c r="I3081" s="13"/>
      <c r="J3081" s="13"/>
      <c r="K3081" s="13"/>
      <c r="M3081" s="13"/>
    </row>
    <row r="3082" spans="1:13">
      <c r="A3082" s="13"/>
      <c r="B3082" s="181">
        <v>2009</v>
      </c>
      <c r="C3082" s="182">
        <v>6</v>
      </c>
      <c r="D3082" s="183">
        <v>5</v>
      </c>
      <c r="E3082" s="184">
        <v>0.8</v>
      </c>
      <c r="F3082" s="185">
        <v>1.1000000000000001</v>
      </c>
      <c r="G3082" s="186">
        <v>1</v>
      </c>
      <c r="H3082" s="13"/>
      <c r="I3082" s="13"/>
      <c r="J3082" s="13"/>
      <c r="K3082" s="13"/>
      <c r="M3082" s="13"/>
    </row>
    <row r="3083" spans="1:13">
      <c r="A3083" s="13"/>
      <c r="B3083" s="181">
        <v>2009</v>
      </c>
      <c r="C3083" s="182">
        <v>6</v>
      </c>
      <c r="D3083" s="183">
        <v>6</v>
      </c>
      <c r="E3083" s="184">
        <v>0</v>
      </c>
      <c r="F3083" s="185">
        <v>0.8</v>
      </c>
      <c r="G3083" s="186">
        <v>1</v>
      </c>
      <c r="H3083" s="13"/>
      <c r="I3083" s="13"/>
      <c r="J3083" s="13"/>
      <c r="K3083" s="13"/>
      <c r="M3083" s="13"/>
    </row>
    <row r="3084" spans="1:13">
      <c r="A3084" s="13"/>
      <c r="B3084" s="181">
        <v>2009</v>
      </c>
      <c r="C3084" s="182">
        <v>6</v>
      </c>
      <c r="D3084" s="183">
        <v>7</v>
      </c>
      <c r="E3084" s="184">
        <v>0</v>
      </c>
      <c r="F3084" s="185">
        <v>1.1000000000000001</v>
      </c>
      <c r="G3084" s="186">
        <v>1</v>
      </c>
      <c r="H3084" s="13"/>
      <c r="I3084" s="13"/>
      <c r="J3084" s="13"/>
      <c r="K3084" s="13"/>
      <c r="M3084" s="13"/>
    </row>
    <row r="3085" spans="1:13">
      <c r="A3085" s="13"/>
      <c r="B3085" s="181">
        <v>2009</v>
      </c>
      <c r="C3085" s="182">
        <v>6</v>
      </c>
      <c r="D3085" s="183">
        <v>8</v>
      </c>
      <c r="E3085" s="184">
        <v>0</v>
      </c>
      <c r="F3085" s="185">
        <v>0.9</v>
      </c>
      <c r="G3085" s="186">
        <v>1</v>
      </c>
      <c r="H3085" s="13"/>
      <c r="I3085" s="13"/>
      <c r="J3085" s="13"/>
      <c r="K3085" s="13"/>
      <c r="M3085" s="13"/>
    </row>
    <row r="3086" spans="1:13">
      <c r="A3086" s="13"/>
      <c r="B3086" s="181">
        <v>2009</v>
      </c>
      <c r="C3086" s="182">
        <v>6</v>
      </c>
      <c r="D3086" s="183">
        <v>9</v>
      </c>
      <c r="E3086" s="184">
        <v>0</v>
      </c>
      <c r="F3086" s="185">
        <v>0.8</v>
      </c>
      <c r="G3086" s="186">
        <v>1</v>
      </c>
      <c r="H3086" s="13"/>
      <c r="I3086" s="13"/>
      <c r="J3086" s="13"/>
      <c r="K3086" s="13"/>
      <c r="M3086" s="13"/>
    </row>
    <row r="3087" spans="1:13">
      <c r="A3087" s="13"/>
      <c r="B3087" s="181">
        <v>2009</v>
      </c>
      <c r="C3087" s="182">
        <v>6</v>
      </c>
      <c r="D3087" s="183">
        <v>10</v>
      </c>
      <c r="E3087" s="184">
        <v>0</v>
      </c>
      <c r="F3087" s="185">
        <v>1.2</v>
      </c>
      <c r="G3087" s="186">
        <v>1</v>
      </c>
      <c r="H3087" s="13"/>
      <c r="I3087" s="13"/>
      <c r="J3087" s="13"/>
      <c r="K3087" s="13"/>
      <c r="M3087" s="13"/>
    </row>
    <row r="3088" spans="1:13">
      <c r="A3088" s="13"/>
      <c r="B3088" s="181">
        <v>2009</v>
      </c>
      <c r="C3088" s="182">
        <v>6</v>
      </c>
      <c r="D3088" s="183">
        <v>11</v>
      </c>
      <c r="E3088" s="184">
        <v>0</v>
      </c>
      <c r="F3088" s="185">
        <v>1.5</v>
      </c>
      <c r="G3088" s="186">
        <v>1</v>
      </c>
      <c r="H3088" s="13"/>
      <c r="I3088" s="13"/>
      <c r="J3088" s="13"/>
      <c r="K3088" s="13"/>
      <c r="M3088" s="13"/>
    </row>
    <row r="3089" spans="1:13">
      <c r="A3089" s="13"/>
      <c r="B3089" s="181">
        <v>2009</v>
      </c>
      <c r="C3089" s="182">
        <v>6</v>
      </c>
      <c r="D3089" s="183">
        <v>12</v>
      </c>
      <c r="E3089" s="184">
        <v>0</v>
      </c>
      <c r="F3089" s="185">
        <v>2.1</v>
      </c>
      <c r="G3089" s="186">
        <v>1</v>
      </c>
      <c r="H3089" s="13"/>
      <c r="I3089" s="13"/>
      <c r="J3089" s="13"/>
      <c r="K3089" s="13"/>
      <c r="M3089" s="13"/>
    </row>
    <row r="3090" spans="1:13">
      <c r="A3090" s="13"/>
      <c r="B3090" s="181">
        <v>2009</v>
      </c>
      <c r="C3090" s="182">
        <v>6</v>
      </c>
      <c r="D3090" s="183">
        <v>13</v>
      </c>
      <c r="E3090" s="184">
        <v>0</v>
      </c>
      <c r="F3090" s="185">
        <v>2.7</v>
      </c>
      <c r="G3090" s="186">
        <v>1</v>
      </c>
      <c r="H3090" s="13"/>
      <c r="I3090" s="13"/>
      <c r="J3090" s="13"/>
      <c r="K3090" s="13"/>
      <c r="M3090" s="13"/>
    </row>
    <row r="3091" spans="1:13">
      <c r="A3091" s="13"/>
      <c r="B3091" s="181">
        <v>2009</v>
      </c>
      <c r="C3091" s="182">
        <v>6</v>
      </c>
      <c r="D3091" s="183">
        <v>14</v>
      </c>
      <c r="E3091" s="184">
        <v>0</v>
      </c>
      <c r="F3091" s="185">
        <v>1.4</v>
      </c>
      <c r="G3091" s="186">
        <v>1</v>
      </c>
      <c r="H3091" s="13"/>
      <c r="I3091" s="13"/>
      <c r="J3091" s="13"/>
      <c r="K3091" s="13"/>
      <c r="M3091" s="13"/>
    </row>
    <row r="3092" spans="1:13">
      <c r="A3092" s="13"/>
      <c r="B3092" s="181">
        <v>2009</v>
      </c>
      <c r="C3092" s="182">
        <v>6</v>
      </c>
      <c r="D3092" s="183">
        <v>15</v>
      </c>
      <c r="E3092" s="184">
        <v>0</v>
      </c>
      <c r="F3092" s="185">
        <v>1.3</v>
      </c>
      <c r="G3092" s="186">
        <v>1</v>
      </c>
      <c r="H3092" s="13"/>
      <c r="I3092" s="13"/>
      <c r="J3092" s="13"/>
      <c r="K3092" s="13"/>
      <c r="M3092" s="13"/>
    </row>
    <row r="3093" spans="1:13">
      <c r="A3093" s="13"/>
      <c r="B3093" s="181">
        <v>2009</v>
      </c>
      <c r="C3093" s="182">
        <v>6</v>
      </c>
      <c r="D3093" s="183">
        <v>16</v>
      </c>
      <c r="E3093" s="184">
        <v>0</v>
      </c>
      <c r="F3093" s="185">
        <v>2.6</v>
      </c>
      <c r="G3093" s="186">
        <v>1</v>
      </c>
      <c r="H3093" s="13"/>
      <c r="I3093" s="13"/>
      <c r="J3093" s="13"/>
      <c r="K3093" s="13"/>
      <c r="M3093" s="13"/>
    </row>
    <row r="3094" spans="1:13">
      <c r="A3094" s="13"/>
      <c r="B3094" s="181">
        <v>2009</v>
      </c>
      <c r="C3094" s="182">
        <v>6</v>
      </c>
      <c r="D3094" s="183">
        <v>17</v>
      </c>
      <c r="E3094" s="184">
        <v>0</v>
      </c>
      <c r="F3094" s="185">
        <v>3.3</v>
      </c>
      <c r="G3094" s="186">
        <v>1</v>
      </c>
      <c r="H3094" s="13"/>
      <c r="I3094" s="13"/>
      <c r="J3094" s="13"/>
      <c r="K3094" s="13"/>
      <c r="M3094" s="13"/>
    </row>
    <row r="3095" spans="1:13">
      <c r="A3095" s="13"/>
      <c r="B3095" s="181">
        <v>2009</v>
      </c>
      <c r="C3095" s="182">
        <v>6</v>
      </c>
      <c r="D3095" s="183">
        <v>18</v>
      </c>
      <c r="E3095" s="184">
        <v>0</v>
      </c>
      <c r="F3095" s="185">
        <v>1.1000000000000001</v>
      </c>
      <c r="G3095" s="186">
        <v>1</v>
      </c>
      <c r="H3095" s="13"/>
      <c r="I3095" s="13"/>
      <c r="J3095" s="13"/>
      <c r="K3095" s="13"/>
      <c r="M3095" s="13"/>
    </row>
    <row r="3096" spans="1:13">
      <c r="A3096" s="13"/>
      <c r="B3096" s="181">
        <v>2009</v>
      </c>
      <c r="C3096" s="182">
        <v>6</v>
      </c>
      <c r="D3096" s="183">
        <v>19</v>
      </c>
      <c r="E3096" s="184">
        <v>0</v>
      </c>
      <c r="F3096" s="185">
        <v>1.6</v>
      </c>
      <c r="G3096" s="186">
        <v>1</v>
      </c>
      <c r="H3096" s="13"/>
      <c r="I3096" s="13"/>
      <c r="J3096" s="13"/>
      <c r="K3096" s="13"/>
      <c r="M3096" s="13"/>
    </row>
    <row r="3097" spans="1:13">
      <c r="A3097" s="13"/>
      <c r="B3097" s="181">
        <v>2009</v>
      </c>
      <c r="C3097" s="182">
        <v>6</v>
      </c>
      <c r="D3097" s="183">
        <v>20</v>
      </c>
      <c r="E3097" s="184">
        <v>0</v>
      </c>
      <c r="F3097" s="185">
        <v>1.5</v>
      </c>
      <c r="G3097" s="186">
        <v>1</v>
      </c>
      <c r="H3097" s="13"/>
      <c r="I3097" s="13"/>
      <c r="J3097" s="13"/>
      <c r="K3097" s="13"/>
      <c r="M3097" s="13"/>
    </row>
    <row r="3098" spans="1:13">
      <c r="A3098" s="13"/>
      <c r="B3098" s="181">
        <v>2009</v>
      </c>
      <c r="C3098" s="182">
        <v>6</v>
      </c>
      <c r="D3098" s="183">
        <v>21</v>
      </c>
      <c r="E3098" s="184">
        <v>0</v>
      </c>
      <c r="F3098" s="185">
        <v>1.5</v>
      </c>
      <c r="G3098" s="186">
        <v>1</v>
      </c>
      <c r="H3098" s="13"/>
      <c r="I3098" s="13"/>
      <c r="J3098" s="13"/>
      <c r="K3098" s="13"/>
      <c r="M3098" s="13"/>
    </row>
    <row r="3099" spans="1:13">
      <c r="A3099" s="13"/>
      <c r="B3099" s="181">
        <v>2009</v>
      </c>
      <c r="C3099" s="182">
        <v>6</v>
      </c>
      <c r="D3099" s="183">
        <v>22</v>
      </c>
      <c r="E3099" s="184">
        <v>0</v>
      </c>
      <c r="F3099" s="185">
        <v>2.2000000000000002</v>
      </c>
      <c r="G3099" s="186">
        <v>1</v>
      </c>
      <c r="H3099" s="13"/>
      <c r="I3099" s="13"/>
      <c r="J3099" s="13"/>
      <c r="K3099" s="13"/>
      <c r="M3099" s="13"/>
    </row>
    <row r="3100" spans="1:13">
      <c r="A3100" s="13"/>
      <c r="B3100" s="181">
        <v>2009</v>
      </c>
      <c r="C3100" s="182">
        <v>6</v>
      </c>
      <c r="D3100" s="183">
        <v>23</v>
      </c>
      <c r="E3100" s="184">
        <v>0</v>
      </c>
      <c r="F3100" s="185">
        <v>1.7</v>
      </c>
      <c r="G3100" s="186">
        <v>1</v>
      </c>
      <c r="H3100" s="13"/>
      <c r="I3100" s="13"/>
      <c r="J3100" s="13"/>
      <c r="K3100" s="13"/>
      <c r="M3100" s="13"/>
    </row>
    <row r="3101" spans="1:13">
      <c r="A3101" s="13"/>
      <c r="B3101" s="181">
        <v>2009</v>
      </c>
      <c r="C3101" s="182">
        <v>6</v>
      </c>
      <c r="D3101" s="183">
        <v>24</v>
      </c>
      <c r="E3101" s="184">
        <v>0</v>
      </c>
      <c r="F3101" s="185">
        <v>2.2000000000000002</v>
      </c>
      <c r="G3101" s="186">
        <v>1</v>
      </c>
      <c r="H3101" s="13"/>
      <c r="I3101" s="13"/>
      <c r="J3101" s="13"/>
      <c r="K3101" s="13"/>
      <c r="M3101" s="13"/>
    </row>
    <row r="3102" spans="1:13">
      <c r="A3102" s="13"/>
      <c r="B3102" s="181">
        <v>2009</v>
      </c>
      <c r="C3102" s="182">
        <v>6</v>
      </c>
      <c r="D3102" s="183">
        <v>25</v>
      </c>
      <c r="E3102" s="184">
        <v>0</v>
      </c>
      <c r="F3102" s="185">
        <v>0.8</v>
      </c>
      <c r="G3102" s="186">
        <v>1</v>
      </c>
      <c r="H3102" s="13"/>
      <c r="I3102" s="13"/>
      <c r="J3102" s="13"/>
      <c r="K3102" s="13"/>
      <c r="M3102" s="13"/>
    </row>
    <row r="3103" spans="1:13">
      <c r="A3103" s="13"/>
      <c r="B3103" s="181">
        <v>2009</v>
      </c>
      <c r="C3103" s="182">
        <v>6</v>
      </c>
      <c r="D3103" s="183">
        <v>26</v>
      </c>
      <c r="E3103" s="184">
        <v>0</v>
      </c>
      <c r="F3103" s="185">
        <v>0.8</v>
      </c>
      <c r="G3103" s="186">
        <v>1</v>
      </c>
      <c r="H3103" s="13"/>
      <c r="I3103" s="13"/>
      <c r="J3103" s="13"/>
      <c r="K3103" s="13"/>
      <c r="M3103" s="13"/>
    </row>
    <row r="3104" spans="1:13">
      <c r="A3104" s="13"/>
      <c r="B3104" s="181">
        <v>2009</v>
      </c>
      <c r="C3104" s="182">
        <v>6</v>
      </c>
      <c r="D3104" s="183">
        <v>27</v>
      </c>
      <c r="E3104" s="184">
        <v>0</v>
      </c>
      <c r="F3104" s="185">
        <v>1.2</v>
      </c>
      <c r="G3104" s="186">
        <v>1</v>
      </c>
      <c r="H3104" s="13"/>
      <c r="I3104" s="13"/>
      <c r="J3104" s="13"/>
      <c r="K3104" s="13"/>
      <c r="M3104" s="13"/>
    </row>
    <row r="3105" spans="1:13">
      <c r="A3105" s="13"/>
      <c r="B3105" s="181">
        <v>2009</v>
      </c>
      <c r="C3105" s="182">
        <v>6</v>
      </c>
      <c r="D3105" s="183">
        <v>28</v>
      </c>
      <c r="E3105" s="184">
        <v>35</v>
      </c>
      <c r="F3105" s="185">
        <v>0.9</v>
      </c>
      <c r="G3105" s="186">
        <v>1</v>
      </c>
      <c r="H3105" s="13"/>
      <c r="I3105" s="13"/>
      <c r="J3105" s="13"/>
      <c r="K3105" s="13"/>
      <c r="M3105" s="13"/>
    </row>
    <row r="3106" spans="1:13">
      <c r="A3106" s="13"/>
      <c r="B3106" s="181">
        <v>2009</v>
      </c>
      <c r="C3106" s="182">
        <v>6</v>
      </c>
      <c r="D3106" s="183">
        <v>29</v>
      </c>
      <c r="E3106" s="184">
        <v>8</v>
      </c>
      <c r="F3106" s="185">
        <v>0.8</v>
      </c>
      <c r="G3106" s="186">
        <v>1</v>
      </c>
      <c r="H3106" s="13"/>
      <c r="I3106" s="13"/>
      <c r="J3106" s="13"/>
      <c r="K3106" s="13"/>
      <c r="M3106" s="13"/>
    </row>
    <row r="3107" spans="1:13">
      <c r="A3107" s="13"/>
      <c r="B3107" s="181">
        <v>2009</v>
      </c>
      <c r="C3107" s="182">
        <v>6</v>
      </c>
      <c r="D3107" s="183">
        <v>30</v>
      </c>
      <c r="E3107" s="184">
        <v>1</v>
      </c>
      <c r="F3107" s="185">
        <v>0.5</v>
      </c>
      <c r="G3107" s="186">
        <v>1</v>
      </c>
      <c r="H3107" s="13"/>
      <c r="I3107" s="13"/>
      <c r="J3107" s="13"/>
      <c r="K3107" s="13"/>
      <c r="M3107" s="13"/>
    </row>
    <row r="3108" spans="1:13">
      <c r="A3108" s="13"/>
      <c r="B3108" s="181">
        <v>2009</v>
      </c>
      <c r="C3108" s="182">
        <v>7</v>
      </c>
      <c r="D3108" s="183">
        <v>1</v>
      </c>
      <c r="E3108" s="184">
        <v>0</v>
      </c>
      <c r="F3108" s="185">
        <v>1.4</v>
      </c>
      <c r="G3108" s="186">
        <v>1</v>
      </c>
      <c r="H3108" s="13"/>
      <c r="I3108" s="13"/>
      <c r="J3108" s="13"/>
      <c r="K3108" s="13"/>
      <c r="M3108" s="13"/>
    </row>
    <row r="3109" spans="1:13">
      <c r="A3109" s="13"/>
      <c r="B3109" s="181">
        <v>2009</v>
      </c>
      <c r="C3109" s="182">
        <v>7</v>
      </c>
      <c r="D3109" s="183">
        <v>2</v>
      </c>
      <c r="E3109" s="184">
        <v>0</v>
      </c>
      <c r="F3109" s="185">
        <v>1.5</v>
      </c>
      <c r="G3109" s="186">
        <v>1</v>
      </c>
      <c r="H3109" s="13"/>
      <c r="I3109" s="13"/>
      <c r="J3109" s="13"/>
      <c r="K3109" s="13"/>
      <c r="M3109" s="13"/>
    </row>
    <row r="3110" spans="1:13">
      <c r="A3110" s="13"/>
      <c r="B3110" s="181">
        <v>2009</v>
      </c>
      <c r="C3110" s="182">
        <v>7</v>
      </c>
      <c r="D3110" s="183">
        <v>3</v>
      </c>
      <c r="E3110" s="184">
        <v>0</v>
      </c>
      <c r="F3110" s="185">
        <v>1.7</v>
      </c>
      <c r="G3110" s="186">
        <v>1</v>
      </c>
      <c r="H3110" s="13"/>
      <c r="I3110" s="13"/>
      <c r="J3110" s="13"/>
      <c r="K3110" s="13"/>
      <c r="M3110" s="13"/>
    </row>
    <row r="3111" spans="1:13">
      <c r="A3111" s="13"/>
      <c r="B3111" s="181">
        <v>2009</v>
      </c>
      <c r="C3111" s="182">
        <v>7</v>
      </c>
      <c r="D3111" s="183">
        <v>4</v>
      </c>
      <c r="E3111" s="184">
        <v>0</v>
      </c>
      <c r="F3111" s="185">
        <v>2</v>
      </c>
      <c r="G3111" s="186">
        <v>1</v>
      </c>
      <c r="H3111" s="13"/>
      <c r="I3111" s="13"/>
      <c r="J3111" s="13"/>
      <c r="K3111" s="13"/>
      <c r="M3111" s="13"/>
    </row>
    <row r="3112" spans="1:13">
      <c r="A3112" s="13"/>
      <c r="B3112" s="181">
        <v>2009</v>
      </c>
      <c r="C3112" s="182">
        <v>7</v>
      </c>
      <c r="D3112" s="183">
        <v>5</v>
      </c>
      <c r="E3112" s="184">
        <v>0</v>
      </c>
      <c r="F3112" s="185">
        <v>1.4</v>
      </c>
      <c r="G3112" s="186">
        <v>1</v>
      </c>
      <c r="H3112" s="13"/>
      <c r="I3112" s="13"/>
      <c r="J3112" s="13"/>
      <c r="K3112" s="13"/>
      <c r="M3112" s="13"/>
    </row>
    <row r="3113" spans="1:13">
      <c r="A3113" s="13"/>
      <c r="B3113" s="181">
        <v>2009</v>
      </c>
      <c r="C3113" s="182">
        <v>7</v>
      </c>
      <c r="D3113" s="183">
        <v>6</v>
      </c>
      <c r="E3113" s="184">
        <v>0.5</v>
      </c>
      <c r="F3113" s="185">
        <v>1.2</v>
      </c>
      <c r="G3113" s="186">
        <v>1</v>
      </c>
      <c r="H3113" s="13"/>
      <c r="I3113" s="13"/>
      <c r="J3113" s="13"/>
      <c r="K3113" s="13"/>
      <c r="M3113" s="13"/>
    </row>
    <row r="3114" spans="1:13">
      <c r="A3114" s="13"/>
      <c r="B3114" s="181">
        <v>2009</v>
      </c>
      <c r="C3114" s="182">
        <v>7</v>
      </c>
      <c r="D3114" s="183">
        <v>7</v>
      </c>
      <c r="E3114" s="184">
        <v>0</v>
      </c>
      <c r="F3114" s="185">
        <v>1.5</v>
      </c>
      <c r="G3114" s="186">
        <v>1</v>
      </c>
      <c r="H3114" s="13"/>
      <c r="I3114" s="13"/>
      <c r="J3114" s="13"/>
      <c r="K3114" s="13"/>
      <c r="M3114" s="13"/>
    </row>
    <row r="3115" spans="1:13">
      <c r="A3115" s="13"/>
      <c r="B3115" s="181">
        <v>2009</v>
      </c>
      <c r="C3115" s="182">
        <v>7</v>
      </c>
      <c r="D3115" s="183">
        <v>8</v>
      </c>
      <c r="E3115" s="184">
        <v>0</v>
      </c>
      <c r="F3115" s="185">
        <v>1.5</v>
      </c>
      <c r="G3115" s="186">
        <v>1</v>
      </c>
      <c r="H3115" s="13"/>
      <c r="I3115" s="13"/>
      <c r="J3115" s="13"/>
      <c r="K3115" s="13"/>
      <c r="M3115" s="13"/>
    </row>
    <row r="3116" spans="1:13">
      <c r="A3116" s="13"/>
      <c r="B3116" s="181">
        <v>2009</v>
      </c>
      <c r="C3116" s="182">
        <v>7</v>
      </c>
      <c r="D3116" s="183">
        <v>9</v>
      </c>
      <c r="E3116" s="184">
        <v>0</v>
      </c>
      <c r="F3116" s="185">
        <v>3.3</v>
      </c>
      <c r="G3116" s="186">
        <v>1</v>
      </c>
      <c r="H3116" s="13"/>
      <c r="I3116" s="13"/>
      <c r="J3116" s="13"/>
      <c r="K3116" s="13"/>
      <c r="M3116" s="13"/>
    </row>
    <row r="3117" spans="1:13">
      <c r="A3117" s="13"/>
      <c r="B3117" s="181">
        <v>2009</v>
      </c>
      <c r="C3117" s="182">
        <v>7</v>
      </c>
      <c r="D3117" s="183">
        <v>10</v>
      </c>
      <c r="E3117" s="184">
        <v>2</v>
      </c>
      <c r="F3117" s="185">
        <v>0.9</v>
      </c>
      <c r="G3117" s="186">
        <v>1</v>
      </c>
      <c r="H3117" s="13"/>
      <c r="I3117" s="13"/>
      <c r="J3117" s="13"/>
      <c r="K3117" s="13"/>
      <c r="M3117" s="13"/>
    </row>
    <row r="3118" spans="1:13">
      <c r="A3118" s="13"/>
      <c r="B3118" s="181">
        <v>2009</v>
      </c>
      <c r="C3118" s="182">
        <v>7</v>
      </c>
      <c r="D3118" s="183">
        <v>11</v>
      </c>
      <c r="E3118" s="184">
        <v>0</v>
      </c>
      <c r="F3118" s="185">
        <v>1.6</v>
      </c>
      <c r="G3118" s="186">
        <v>1</v>
      </c>
      <c r="H3118" s="13"/>
      <c r="I3118" s="13"/>
      <c r="J3118" s="13"/>
      <c r="K3118" s="13"/>
      <c r="M3118" s="13"/>
    </row>
    <row r="3119" spans="1:13">
      <c r="A3119" s="13"/>
      <c r="B3119" s="181">
        <v>2009</v>
      </c>
      <c r="C3119" s="182">
        <v>7</v>
      </c>
      <c r="D3119" s="183">
        <v>12</v>
      </c>
      <c r="E3119" s="184">
        <v>0</v>
      </c>
      <c r="F3119" s="185">
        <v>1.9</v>
      </c>
      <c r="G3119" s="186">
        <v>1</v>
      </c>
      <c r="H3119" s="13"/>
      <c r="I3119" s="13"/>
      <c r="J3119" s="13"/>
      <c r="K3119" s="13"/>
      <c r="M3119" s="13"/>
    </row>
    <row r="3120" spans="1:13">
      <c r="A3120" s="13"/>
      <c r="B3120" s="181">
        <v>2009</v>
      </c>
      <c r="C3120" s="182">
        <v>7</v>
      </c>
      <c r="D3120" s="183">
        <v>13</v>
      </c>
      <c r="E3120" s="184">
        <v>0.1</v>
      </c>
      <c r="F3120" s="185">
        <v>1.5</v>
      </c>
      <c r="G3120" s="186">
        <v>1</v>
      </c>
      <c r="H3120" s="13"/>
      <c r="I3120" s="13"/>
      <c r="J3120" s="13"/>
      <c r="K3120" s="13"/>
      <c r="M3120" s="13"/>
    </row>
    <row r="3121" spans="1:13">
      <c r="A3121" s="13"/>
      <c r="B3121" s="181">
        <v>2009</v>
      </c>
      <c r="C3121" s="182">
        <v>7</v>
      </c>
      <c r="D3121" s="183">
        <v>14</v>
      </c>
      <c r="E3121" s="184">
        <v>0</v>
      </c>
      <c r="F3121" s="185">
        <v>2</v>
      </c>
      <c r="G3121" s="186">
        <v>1</v>
      </c>
      <c r="H3121" s="13"/>
      <c r="I3121" s="13"/>
      <c r="J3121" s="13"/>
      <c r="K3121" s="13"/>
      <c r="M3121" s="13"/>
    </row>
    <row r="3122" spans="1:13">
      <c r="A3122" s="13"/>
      <c r="B3122" s="181">
        <v>2009</v>
      </c>
      <c r="C3122" s="182">
        <v>7</v>
      </c>
      <c r="D3122" s="183">
        <v>15</v>
      </c>
      <c r="E3122" s="184">
        <v>0</v>
      </c>
      <c r="F3122" s="185">
        <v>2.1</v>
      </c>
      <c r="G3122" s="186">
        <v>1</v>
      </c>
      <c r="H3122" s="13"/>
      <c r="I3122" s="13"/>
      <c r="J3122" s="13"/>
      <c r="K3122" s="13"/>
      <c r="M3122" s="13"/>
    </row>
    <row r="3123" spans="1:13">
      <c r="A3123" s="13"/>
      <c r="B3123" s="181">
        <v>2009</v>
      </c>
      <c r="C3123" s="182">
        <v>7</v>
      </c>
      <c r="D3123" s="183">
        <v>16</v>
      </c>
      <c r="E3123" s="184">
        <v>0</v>
      </c>
      <c r="F3123" s="185">
        <v>1</v>
      </c>
      <c r="G3123" s="186">
        <v>1</v>
      </c>
      <c r="H3123" s="13"/>
      <c r="I3123" s="13"/>
      <c r="J3123" s="13"/>
      <c r="K3123" s="13"/>
      <c r="M3123" s="13"/>
    </row>
    <row r="3124" spans="1:13">
      <c r="A3124" s="13"/>
      <c r="B3124" s="181">
        <v>2009</v>
      </c>
      <c r="C3124" s="182">
        <v>7</v>
      </c>
      <c r="D3124" s="183">
        <v>17</v>
      </c>
      <c r="E3124" s="184">
        <v>0</v>
      </c>
      <c r="F3124" s="185">
        <v>0.7</v>
      </c>
      <c r="G3124" s="186">
        <v>1</v>
      </c>
      <c r="H3124" s="13"/>
      <c r="I3124" s="13"/>
      <c r="J3124" s="13"/>
      <c r="K3124" s="13"/>
      <c r="M3124" s="13"/>
    </row>
    <row r="3125" spans="1:13">
      <c r="A3125" s="13"/>
      <c r="B3125" s="181">
        <v>2009</v>
      </c>
      <c r="C3125" s="182">
        <v>7</v>
      </c>
      <c r="D3125" s="183">
        <v>18</v>
      </c>
      <c r="E3125" s="184">
        <v>0.2</v>
      </c>
      <c r="F3125" s="185">
        <v>0.5</v>
      </c>
      <c r="G3125" s="186">
        <v>1</v>
      </c>
      <c r="H3125" s="13"/>
      <c r="I3125" s="13"/>
      <c r="J3125" s="13"/>
      <c r="K3125" s="13"/>
      <c r="M3125" s="13"/>
    </row>
    <row r="3126" spans="1:13">
      <c r="A3126" s="13"/>
      <c r="B3126" s="181">
        <v>2009</v>
      </c>
      <c r="C3126" s="182">
        <v>7</v>
      </c>
      <c r="D3126" s="183">
        <v>19</v>
      </c>
      <c r="E3126" s="184">
        <v>0.1</v>
      </c>
      <c r="F3126" s="185">
        <v>0.6</v>
      </c>
      <c r="G3126" s="186">
        <v>1</v>
      </c>
      <c r="H3126" s="13"/>
      <c r="I3126" s="13"/>
      <c r="J3126" s="13"/>
      <c r="K3126" s="13"/>
      <c r="M3126" s="13"/>
    </row>
    <row r="3127" spans="1:13">
      <c r="A3127" s="13"/>
      <c r="B3127" s="181">
        <v>2009</v>
      </c>
      <c r="C3127" s="182">
        <v>7</v>
      </c>
      <c r="D3127" s="183">
        <v>20</v>
      </c>
      <c r="E3127" s="184">
        <v>3</v>
      </c>
      <c r="F3127" s="185">
        <v>1.1000000000000001</v>
      </c>
      <c r="G3127" s="186">
        <v>1</v>
      </c>
      <c r="H3127" s="13"/>
      <c r="I3127" s="13"/>
      <c r="J3127" s="13"/>
      <c r="K3127" s="13"/>
      <c r="M3127" s="13"/>
    </row>
    <row r="3128" spans="1:13">
      <c r="A3128" s="13"/>
      <c r="B3128" s="181">
        <v>2009</v>
      </c>
      <c r="C3128" s="182">
        <v>7</v>
      </c>
      <c r="D3128" s="183">
        <v>21</v>
      </c>
      <c r="E3128" s="184">
        <v>4</v>
      </c>
      <c r="F3128" s="185">
        <v>0.6</v>
      </c>
      <c r="G3128" s="186">
        <v>1</v>
      </c>
      <c r="H3128" s="13"/>
      <c r="I3128" s="13"/>
      <c r="J3128" s="13"/>
      <c r="K3128" s="13"/>
      <c r="M3128" s="13"/>
    </row>
    <row r="3129" spans="1:13">
      <c r="A3129" s="13"/>
      <c r="B3129" s="181">
        <v>2009</v>
      </c>
      <c r="C3129" s="182">
        <v>7</v>
      </c>
      <c r="D3129" s="183">
        <v>22</v>
      </c>
      <c r="E3129" s="184">
        <v>27</v>
      </c>
      <c r="F3129" s="185">
        <v>1.3</v>
      </c>
      <c r="G3129" s="186">
        <v>1</v>
      </c>
      <c r="H3129" s="13"/>
      <c r="I3129" s="13"/>
      <c r="J3129" s="13"/>
      <c r="K3129" s="13"/>
      <c r="M3129" s="13"/>
    </row>
    <row r="3130" spans="1:13">
      <c r="A3130" s="13"/>
      <c r="B3130" s="181">
        <v>2009</v>
      </c>
      <c r="C3130" s="182">
        <v>7</v>
      </c>
      <c r="D3130" s="183">
        <v>23</v>
      </c>
      <c r="E3130" s="184">
        <v>3</v>
      </c>
      <c r="F3130" s="185">
        <v>0.9</v>
      </c>
      <c r="G3130" s="186">
        <v>1</v>
      </c>
      <c r="H3130" s="13"/>
      <c r="I3130" s="13"/>
      <c r="J3130" s="13"/>
      <c r="K3130" s="13"/>
      <c r="M3130" s="13"/>
    </row>
    <row r="3131" spans="1:13">
      <c r="A3131" s="13"/>
      <c r="B3131" s="181">
        <v>2009</v>
      </c>
      <c r="C3131" s="182">
        <v>7</v>
      </c>
      <c r="D3131" s="183">
        <v>24</v>
      </c>
      <c r="E3131" s="184">
        <v>0</v>
      </c>
      <c r="F3131" s="185">
        <v>1.8</v>
      </c>
      <c r="G3131" s="186">
        <v>1</v>
      </c>
      <c r="H3131" s="13"/>
      <c r="I3131" s="13"/>
      <c r="J3131" s="13"/>
      <c r="K3131" s="13"/>
      <c r="M3131" s="13"/>
    </row>
    <row r="3132" spans="1:13">
      <c r="A3132" s="13"/>
      <c r="B3132" s="181">
        <v>2009</v>
      </c>
      <c r="C3132" s="182">
        <v>7</v>
      </c>
      <c r="D3132" s="183">
        <v>25</v>
      </c>
      <c r="E3132" s="184">
        <v>0.3</v>
      </c>
      <c r="F3132" s="185">
        <v>1.2</v>
      </c>
      <c r="G3132" s="186">
        <v>1</v>
      </c>
      <c r="H3132" s="13"/>
      <c r="I3132" s="13"/>
      <c r="J3132" s="13"/>
      <c r="K3132" s="13"/>
      <c r="M3132" s="13"/>
    </row>
    <row r="3133" spans="1:13">
      <c r="A3133" s="13"/>
      <c r="B3133" s="181">
        <v>2009</v>
      </c>
      <c r="C3133" s="182">
        <v>7</v>
      </c>
      <c r="D3133" s="183">
        <v>26</v>
      </c>
      <c r="E3133" s="184">
        <v>0</v>
      </c>
      <c r="F3133" s="185">
        <v>1.5</v>
      </c>
      <c r="G3133" s="186">
        <v>1</v>
      </c>
      <c r="H3133" s="13"/>
      <c r="I3133" s="13"/>
      <c r="J3133" s="13"/>
      <c r="K3133" s="13"/>
      <c r="M3133" s="13"/>
    </row>
    <row r="3134" spans="1:13">
      <c r="A3134" s="13"/>
      <c r="B3134" s="181">
        <v>2009</v>
      </c>
      <c r="C3134" s="182">
        <v>7</v>
      </c>
      <c r="D3134" s="183">
        <v>27</v>
      </c>
      <c r="E3134" s="184">
        <v>0</v>
      </c>
      <c r="F3134" s="185">
        <v>1.5</v>
      </c>
      <c r="G3134" s="186">
        <v>1</v>
      </c>
      <c r="H3134" s="13"/>
      <c r="I3134" s="13"/>
      <c r="J3134" s="13"/>
      <c r="K3134" s="13"/>
      <c r="M3134" s="13"/>
    </row>
    <row r="3135" spans="1:13">
      <c r="A3135" s="13"/>
      <c r="B3135" s="181">
        <v>2009</v>
      </c>
      <c r="C3135" s="182">
        <v>7</v>
      </c>
      <c r="D3135" s="183">
        <v>28</v>
      </c>
      <c r="E3135" s="184">
        <v>0</v>
      </c>
      <c r="F3135" s="185">
        <v>1.7</v>
      </c>
      <c r="G3135" s="186">
        <v>1</v>
      </c>
      <c r="H3135" s="13"/>
      <c r="I3135" s="13"/>
      <c r="J3135" s="13"/>
      <c r="K3135" s="13"/>
      <c r="M3135" s="13"/>
    </row>
    <row r="3136" spans="1:13">
      <c r="A3136" s="13"/>
      <c r="B3136" s="181">
        <v>2009</v>
      </c>
      <c r="C3136" s="182">
        <v>7</v>
      </c>
      <c r="D3136" s="183">
        <v>29</v>
      </c>
      <c r="E3136" s="184">
        <v>0</v>
      </c>
      <c r="F3136" s="185">
        <v>1.6</v>
      </c>
      <c r="G3136" s="186">
        <v>1</v>
      </c>
      <c r="H3136" s="13"/>
      <c r="I3136" s="13"/>
      <c r="J3136" s="13"/>
      <c r="K3136" s="13"/>
      <c r="M3136" s="13"/>
    </row>
    <row r="3137" spans="1:13">
      <c r="A3137" s="13"/>
      <c r="B3137" s="181">
        <v>2009</v>
      </c>
      <c r="C3137" s="182">
        <v>7</v>
      </c>
      <c r="D3137" s="183">
        <v>30</v>
      </c>
      <c r="E3137" s="184">
        <v>0</v>
      </c>
      <c r="F3137" s="185">
        <v>1.8</v>
      </c>
      <c r="G3137" s="186">
        <v>1</v>
      </c>
      <c r="H3137" s="13"/>
      <c r="I3137" s="13"/>
      <c r="J3137" s="13"/>
      <c r="K3137" s="13"/>
      <c r="M3137" s="13"/>
    </row>
    <row r="3138" spans="1:13">
      <c r="A3138" s="13"/>
      <c r="B3138" s="181">
        <v>2009</v>
      </c>
      <c r="C3138" s="182">
        <v>7</v>
      </c>
      <c r="D3138" s="183">
        <v>31</v>
      </c>
      <c r="E3138" s="184">
        <v>0</v>
      </c>
      <c r="F3138" s="185">
        <v>1.7</v>
      </c>
      <c r="G3138" s="186">
        <v>1</v>
      </c>
      <c r="H3138" s="13"/>
      <c r="I3138" s="13"/>
      <c r="J3138" s="13"/>
      <c r="K3138" s="13"/>
      <c r="M3138" s="13"/>
    </row>
    <row r="3139" spans="1:13">
      <c r="A3139" s="13"/>
      <c r="B3139" s="181">
        <v>2009</v>
      </c>
      <c r="C3139" s="182">
        <v>8</v>
      </c>
      <c r="D3139" s="183">
        <v>1</v>
      </c>
      <c r="E3139" s="184">
        <v>0</v>
      </c>
      <c r="F3139" s="185">
        <v>1.8</v>
      </c>
      <c r="G3139" s="186">
        <v>1</v>
      </c>
      <c r="H3139" s="13"/>
      <c r="I3139" s="13"/>
      <c r="J3139" s="13"/>
      <c r="K3139" s="13"/>
      <c r="M3139" s="13"/>
    </row>
    <row r="3140" spans="1:13">
      <c r="A3140" s="13"/>
      <c r="B3140" s="181">
        <v>2009</v>
      </c>
      <c r="C3140" s="182">
        <v>8</v>
      </c>
      <c r="D3140" s="183">
        <v>2</v>
      </c>
      <c r="E3140" s="184">
        <v>0</v>
      </c>
      <c r="F3140" s="185">
        <v>2.2999999999999998</v>
      </c>
      <c r="G3140" s="186">
        <v>1</v>
      </c>
      <c r="H3140" s="13"/>
      <c r="I3140" s="13"/>
      <c r="J3140" s="13"/>
      <c r="K3140" s="13"/>
      <c r="M3140" s="13"/>
    </row>
    <row r="3141" spans="1:13">
      <c r="A3141" s="13"/>
      <c r="B3141" s="181">
        <v>2009</v>
      </c>
      <c r="C3141" s="182">
        <v>8</v>
      </c>
      <c r="D3141" s="183">
        <v>3</v>
      </c>
      <c r="E3141" s="184">
        <v>0</v>
      </c>
      <c r="F3141" s="185">
        <v>2.5</v>
      </c>
      <c r="G3141" s="186">
        <v>1</v>
      </c>
      <c r="H3141" s="13"/>
      <c r="I3141" s="13"/>
      <c r="J3141" s="13"/>
      <c r="K3141" s="13"/>
      <c r="M3141" s="13"/>
    </row>
    <row r="3142" spans="1:13">
      <c r="A3142" s="13"/>
      <c r="B3142" s="181">
        <v>2009</v>
      </c>
      <c r="C3142" s="182">
        <v>8</v>
      </c>
      <c r="D3142" s="183">
        <v>4</v>
      </c>
      <c r="E3142" s="184">
        <v>0</v>
      </c>
      <c r="F3142" s="185">
        <v>2.5</v>
      </c>
      <c r="G3142" s="186">
        <v>1</v>
      </c>
      <c r="H3142" s="13"/>
      <c r="I3142" s="13"/>
      <c r="J3142" s="13"/>
      <c r="K3142" s="13"/>
      <c r="M3142" s="13"/>
    </row>
    <row r="3143" spans="1:13">
      <c r="A3143" s="13"/>
      <c r="B3143" s="181">
        <v>2009</v>
      </c>
      <c r="C3143" s="182">
        <v>8</v>
      </c>
      <c r="D3143" s="183">
        <v>5</v>
      </c>
      <c r="E3143" s="184">
        <v>0</v>
      </c>
      <c r="F3143" s="185">
        <v>3.1</v>
      </c>
      <c r="G3143" s="186">
        <v>1</v>
      </c>
      <c r="H3143" s="13"/>
      <c r="I3143" s="13"/>
      <c r="J3143" s="13"/>
      <c r="K3143" s="13"/>
      <c r="M3143" s="13"/>
    </row>
    <row r="3144" spans="1:13">
      <c r="A3144" s="13"/>
      <c r="B3144" s="181">
        <v>2009</v>
      </c>
      <c r="C3144" s="182">
        <v>8</v>
      </c>
      <c r="D3144" s="183">
        <v>6</v>
      </c>
      <c r="E3144" s="184">
        <v>0</v>
      </c>
      <c r="F3144" s="185">
        <v>1.3</v>
      </c>
      <c r="G3144" s="186">
        <v>1</v>
      </c>
      <c r="H3144" s="13"/>
      <c r="I3144" s="13"/>
      <c r="J3144" s="13"/>
      <c r="K3144" s="13"/>
      <c r="M3144" s="13"/>
    </row>
    <row r="3145" spans="1:13">
      <c r="A3145" s="13"/>
      <c r="B3145" s="181">
        <v>2009</v>
      </c>
      <c r="C3145" s="182">
        <v>8</v>
      </c>
      <c r="D3145" s="183">
        <v>7</v>
      </c>
      <c r="E3145" s="184">
        <v>0</v>
      </c>
      <c r="F3145" s="185">
        <v>1.9</v>
      </c>
      <c r="G3145" s="186">
        <v>1</v>
      </c>
      <c r="H3145" s="13"/>
      <c r="I3145" s="13"/>
      <c r="J3145" s="13"/>
      <c r="K3145" s="13"/>
      <c r="M3145" s="13"/>
    </row>
    <row r="3146" spans="1:13">
      <c r="A3146" s="13"/>
      <c r="B3146" s="181">
        <v>2009</v>
      </c>
      <c r="C3146" s="182">
        <v>8</v>
      </c>
      <c r="D3146" s="183">
        <v>8</v>
      </c>
      <c r="E3146" s="184">
        <v>0</v>
      </c>
      <c r="F3146" s="185">
        <v>2.4</v>
      </c>
      <c r="G3146" s="186">
        <v>1</v>
      </c>
      <c r="H3146" s="13"/>
      <c r="I3146" s="13"/>
      <c r="J3146" s="13"/>
      <c r="K3146" s="13"/>
      <c r="M3146" s="13"/>
    </row>
    <row r="3147" spans="1:13">
      <c r="A3147" s="13"/>
      <c r="B3147" s="181">
        <v>2009</v>
      </c>
      <c r="C3147" s="182">
        <v>8</v>
      </c>
      <c r="D3147" s="183">
        <v>9</v>
      </c>
      <c r="E3147" s="184">
        <v>0</v>
      </c>
      <c r="F3147" s="185">
        <v>4</v>
      </c>
      <c r="G3147" s="186">
        <v>1</v>
      </c>
      <c r="H3147" s="13"/>
      <c r="I3147" s="13"/>
      <c r="J3147" s="13"/>
      <c r="K3147" s="13"/>
      <c r="M3147" s="13"/>
    </row>
    <row r="3148" spans="1:13">
      <c r="A3148" s="13"/>
      <c r="B3148" s="181">
        <v>2009</v>
      </c>
      <c r="C3148" s="182">
        <v>8</v>
      </c>
      <c r="D3148" s="183">
        <v>10</v>
      </c>
      <c r="E3148" s="184">
        <v>0</v>
      </c>
      <c r="F3148" s="185">
        <v>3.1</v>
      </c>
      <c r="G3148" s="186">
        <v>1</v>
      </c>
      <c r="H3148" s="13"/>
      <c r="I3148" s="13"/>
      <c r="J3148" s="13"/>
      <c r="K3148" s="13"/>
      <c r="M3148" s="13"/>
    </row>
    <row r="3149" spans="1:13">
      <c r="A3149" s="13"/>
      <c r="B3149" s="181">
        <v>2009</v>
      </c>
      <c r="C3149" s="182">
        <v>8</v>
      </c>
      <c r="D3149" s="183">
        <v>11</v>
      </c>
      <c r="E3149" s="184">
        <v>0</v>
      </c>
      <c r="F3149" s="185">
        <v>3.4</v>
      </c>
      <c r="G3149" s="186">
        <v>1</v>
      </c>
      <c r="H3149" s="13"/>
      <c r="I3149" s="13"/>
      <c r="J3149" s="13"/>
      <c r="K3149" s="13"/>
      <c r="M3149" s="13"/>
    </row>
    <row r="3150" spans="1:13">
      <c r="A3150" s="13"/>
      <c r="B3150" s="181">
        <v>2009</v>
      </c>
      <c r="C3150" s="182">
        <v>8</v>
      </c>
      <c r="D3150" s="183">
        <v>12</v>
      </c>
      <c r="E3150" s="184">
        <v>0</v>
      </c>
      <c r="F3150" s="185">
        <v>4.5999999999999996</v>
      </c>
      <c r="G3150" s="186">
        <v>1</v>
      </c>
      <c r="H3150" s="13"/>
      <c r="I3150" s="13"/>
      <c r="J3150" s="13"/>
      <c r="K3150" s="13"/>
      <c r="M3150" s="13"/>
    </row>
    <row r="3151" spans="1:13">
      <c r="A3151" s="13"/>
      <c r="B3151" s="181">
        <v>2009</v>
      </c>
      <c r="C3151" s="182">
        <v>8</v>
      </c>
      <c r="D3151" s="183">
        <v>13</v>
      </c>
      <c r="E3151" s="184">
        <v>0</v>
      </c>
      <c r="F3151" s="185">
        <v>2.8</v>
      </c>
      <c r="G3151" s="186">
        <v>1</v>
      </c>
      <c r="H3151" s="13"/>
      <c r="I3151" s="13"/>
      <c r="J3151" s="13"/>
      <c r="K3151" s="13"/>
      <c r="M3151" s="13"/>
    </row>
    <row r="3152" spans="1:13">
      <c r="A3152" s="13"/>
      <c r="B3152" s="181">
        <v>2009</v>
      </c>
      <c r="C3152" s="182">
        <v>8</v>
      </c>
      <c r="D3152" s="183">
        <v>14</v>
      </c>
      <c r="E3152" s="184">
        <v>0</v>
      </c>
      <c r="F3152" s="185">
        <v>2.2999999999999998</v>
      </c>
      <c r="G3152" s="186">
        <v>1</v>
      </c>
      <c r="H3152" s="13"/>
      <c r="I3152" s="13"/>
      <c r="J3152" s="13"/>
      <c r="K3152" s="13"/>
      <c r="M3152" s="13"/>
    </row>
    <row r="3153" spans="1:13">
      <c r="A3153" s="13"/>
      <c r="B3153" s="181">
        <v>2009</v>
      </c>
      <c r="C3153" s="182">
        <v>8</v>
      </c>
      <c r="D3153" s="183">
        <v>15</v>
      </c>
      <c r="E3153" s="184">
        <v>0</v>
      </c>
      <c r="F3153" s="185">
        <v>2.4</v>
      </c>
      <c r="G3153" s="186">
        <v>1</v>
      </c>
      <c r="H3153" s="13"/>
      <c r="I3153" s="13"/>
      <c r="J3153" s="13"/>
      <c r="K3153" s="13"/>
      <c r="M3153" s="13"/>
    </row>
    <row r="3154" spans="1:13">
      <c r="A3154" s="13"/>
      <c r="B3154" s="181">
        <v>2009</v>
      </c>
      <c r="C3154" s="182">
        <v>8</v>
      </c>
      <c r="D3154" s="183">
        <v>16</v>
      </c>
      <c r="E3154" s="184">
        <v>0</v>
      </c>
      <c r="F3154" s="185">
        <v>2.2999999999999998</v>
      </c>
      <c r="G3154" s="186">
        <v>1</v>
      </c>
      <c r="H3154" s="13"/>
      <c r="I3154" s="13"/>
      <c r="J3154" s="13"/>
      <c r="K3154" s="13"/>
      <c r="M3154" s="13"/>
    </row>
    <row r="3155" spans="1:13">
      <c r="A3155" s="13"/>
      <c r="B3155" s="181">
        <v>2009</v>
      </c>
      <c r="C3155" s="182">
        <v>8</v>
      </c>
      <c r="D3155" s="183">
        <v>17</v>
      </c>
      <c r="E3155" s="184">
        <v>0</v>
      </c>
      <c r="F3155" s="185">
        <v>3.4</v>
      </c>
      <c r="G3155" s="186">
        <v>1</v>
      </c>
      <c r="H3155" s="13"/>
      <c r="I3155" s="13"/>
      <c r="J3155" s="13"/>
      <c r="K3155" s="13"/>
      <c r="M3155" s="13"/>
    </row>
    <row r="3156" spans="1:13">
      <c r="A3156" s="13"/>
      <c r="B3156" s="181">
        <v>2009</v>
      </c>
      <c r="C3156" s="182">
        <v>8</v>
      </c>
      <c r="D3156" s="183">
        <v>18</v>
      </c>
      <c r="E3156" s="184">
        <v>0</v>
      </c>
      <c r="F3156" s="185">
        <v>1.1000000000000001</v>
      </c>
      <c r="G3156" s="186">
        <v>1</v>
      </c>
      <c r="H3156" s="13"/>
      <c r="I3156" s="13"/>
      <c r="J3156" s="13"/>
      <c r="K3156" s="13"/>
      <c r="M3156" s="13"/>
    </row>
    <row r="3157" spans="1:13">
      <c r="A3157" s="13"/>
      <c r="B3157" s="181">
        <v>2009</v>
      </c>
      <c r="C3157" s="182">
        <v>8</v>
      </c>
      <c r="D3157" s="183">
        <v>19</v>
      </c>
      <c r="E3157" s="184">
        <v>0.7</v>
      </c>
      <c r="F3157" s="185">
        <v>2.1</v>
      </c>
      <c r="G3157" s="186">
        <v>1</v>
      </c>
      <c r="H3157" s="13"/>
      <c r="I3157" s="13"/>
      <c r="J3157" s="13"/>
      <c r="K3157" s="13"/>
      <c r="M3157" s="13"/>
    </row>
    <row r="3158" spans="1:13">
      <c r="A3158" s="13"/>
      <c r="B3158" s="181">
        <v>2009</v>
      </c>
      <c r="C3158" s="182">
        <v>8</v>
      </c>
      <c r="D3158" s="183">
        <v>20</v>
      </c>
      <c r="E3158" s="184">
        <v>1.5</v>
      </c>
      <c r="F3158" s="185">
        <v>0.7</v>
      </c>
      <c r="G3158" s="186">
        <v>1</v>
      </c>
      <c r="H3158" s="13"/>
      <c r="I3158" s="13"/>
      <c r="J3158" s="13"/>
      <c r="K3158" s="13"/>
      <c r="M3158" s="13"/>
    </row>
    <row r="3159" spans="1:13">
      <c r="A3159" s="13"/>
      <c r="B3159" s="181">
        <v>2009</v>
      </c>
      <c r="C3159" s="182">
        <v>8</v>
      </c>
      <c r="D3159" s="183">
        <v>21</v>
      </c>
      <c r="E3159" s="184">
        <v>0</v>
      </c>
      <c r="F3159" s="185">
        <v>3</v>
      </c>
      <c r="G3159" s="186">
        <v>1</v>
      </c>
      <c r="H3159" s="13"/>
      <c r="I3159" s="13"/>
      <c r="J3159" s="13"/>
      <c r="K3159" s="13"/>
      <c r="M3159" s="13"/>
    </row>
    <row r="3160" spans="1:13">
      <c r="A3160" s="13"/>
      <c r="B3160" s="181">
        <v>2009</v>
      </c>
      <c r="C3160" s="182">
        <v>8</v>
      </c>
      <c r="D3160" s="183">
        <v>22</v>
      </c>
      <c r="E3160" s="184">
        <v>0</v>
      </c>
      <c r="F3160" s="185">
        <v>4</v>
      </c>
      <c r="G3160" s="186">
        <v>1</v>
      </c>
      <c r="H3160" s="13"/>
      <c r="I3160" s="13"/>
      <c r="J3160" s="13"/>
      <c r="K3160" s="13"/>
      <c r="M3160" s="13"/>
    </row>
    <row r="3161" spans="1:13">
      <c r="A3161" s="13"/>
      <c r="B3161" s="181">
        <v>2009</v>
      </c>
      <c r="C3161" s="182">
        <v>8</v>
      </c>
      <c r="D3161" s="183">
        <v>23</v>
      </c>
      <c r="E3161" s="184">
        <v>1.5</v>
      </c>
      <c r="F3161" s="185">
        <v>2.8</v>
      </c>
      <c r="G3161" s="186">
        <v>1</v>
      </c>
      <c r="H3161" s="13"/>
      <c r="I3161" s="13"/>
      <c r="J3161" s="13"/>
      <c r="K3161" s="13"/>
      <c r="M3161" s="13"/>
    </row>
    <row r="3162" spans="1:13">
      <c r="A3162" s="13"/>
      <c r="B3162" s="181">
        <v>2009</v>
      </c>
      <c r="C3162" s="182">
        <v>8</v>
      </c>
      <c r="D3162" s="183">
        <v>24</v>
      </c>
      <c r="E3162" s="184">
        <v>0</v>
      </c>
      <c r="F3162" s="185">
        <v>2.6</v>
      </c>
      <c r="G3162" s="186">
        <v>1</v>
      </c>
      <c r="H3162" s="13"/>
      <c r="I3162" s="13"/>
      <c r="J3162" s="13"/>
      <c r="K3162" s="13"/>
      <c r="M3162" s="13"/>
    </row>
    <row r="3163" spans="1:13">
      <c r="A3163" s="13"/>
      <c r="B3163" s="181">
        <v>2009</v>
      </c>
      <c r="C3163" s="182">
        <v>8</v>
      </c>
      <c r="D3163" s="183">
        <v>25</v>
      </c>
      <c r="E3163" s="184">
        <v>0</v>
      </c>
      <c r="F3163" s="185">
        <v>3.2</v>
      </c>
      <c r="G3163" s="186">
        <v>1</v>
      </c>
      <c r="H3163" s="13"/>
      <c r="I3163" s="13"/>
      <c r="J3163" s="13"/>
      <c r="K3163" s="13"/>
      <c r="M3163" s="13"/>
    </row>
    <row r="3164" spans="1:13">
      <c r="A3164" s="13"/>
      <c r="B3164" s="181">
        <v>2009</v>
      </c>
      <c r="C3164" s="182">
        <v>8</v>
      </c>
      <c r="D3164" s="183">
        <v>26</v>
      </c>
      <c r="E3164" s="184">
        <v>0</v>
      </c>
      <c r="F3164" s="185">
        <v>5</v>
      </c>
      <c r="G3164" s="186">
        <v>1</v>
      </c>
      <c r="H3164" s="13"/>
      <c r="I3164" s="13"/>
      <c r="J3164" s="13"/>
      <c r="K3164" s="13"/>
      <c r="M3164" s="13"/>
    </row>
    <row r="3165" spans="1:13">
      <c r="A3165" s="13"/>
      <c r="B3165" s="181">
        <v>2009</v>
      </c>
      <c r="C3165" s="182">
        <v>8</v>
      </c>
      <c r="D3165" s="183">
        <v>27</v>
      </c>
      <c r="E3165" s="184">
        <v>0</v>
      </c>
      <c r="F3165" s="185">
        <v>2.7</v>
      </c>
      <c r="G3165" s="186">
        <v>1</v>
      </c>
      <c r="H3165" s="13"/>
      <c r="I3165" s="13"/>
      <c r="J3165" s="13"/>
      <c r="K3165" s="13"/>
      <c r="M3165" s="13"/>
    </row>
    <row r="3166" spans="1:13">
      <c r="A3166" s="13"/>
      <c r="B3166" s="181">
        <v>2009</v>
      </c>
      <c r="C3166" s="182">
        <v>8</v>
      </c>
      <c r="D3166" s="183">
        <v>28</v>
      </c>
      <c r="E3166" s="184">
        <v>0</v>
      </c>
      <c r="F3166" s="185">
        <v>5.4</v>
      </c>
      <c r="G3166" s="186">
        <v>1</v>
      </c>
      <c r="H3166" s="13"/>
      <c r="I3166" s="13"/>
      <c r="J3166" s="13"/>
      <c r="K3166" s="13"/>
      <c r="M3166" s="13"/>
    </row>
    <row r="3167" spans="1:13">
      <c r="A3167" s="13"/>
      <c r="B3167" s="181">
        <v>2009</v>
      </c>
      <c r="C3167" s="182">
        <v>8</v>
      </c>
      <c r="D3167" s="183">
        <v>29</v>
      </c>
      <c r="E3167" s="184">
        <v>0</v>
      </c>
      <c r="F3167" s="185">
        <v>4.0999999999999996</v>
      </c>
      <c r="G3167" s="186">
        <v>1</v>
      </c>
      <c r="H3167" s="13"/>
      <c r="I3167" s="13"/>
      <c r="J3167" s="13"/>
      <c r="K3167" s="13"/>
      <c r="M3167" s="13"/>
    </row>
    <row r="3168" spans="1:13">
      <c r="A3168" s="13"/>
      <c r="B3168" s="181">
        <v>2009</v>
      </c>
      <c r="C3168" s="182">
        <v>8</v>
      </c>
      <c r="D3168" s="183">
        <v>30</v>
      </c>
      <c r="E3168" s="184">
        <v>0</v>
      </c>
      <c r="F3168" s="185">
        <v>2.7</v>
      </c>
      <c r="G3168" s="186">
        <v>1</v>
      </c>
      <c r="H3168" s="13"/>
      <c r="I3168" s="13"/>
      <c r="J3168" s="13"/>
      <c r="K3168" s="13"/>
      <c r="M3168" s="13"/>
    </row>
    <row r="3169" spans="1:13">
      <c r="A3169" s="13"/>
      <c r="B3169" s="181">
        <v>2009</v>
      </c>
      <c r="C3169" s="182">
        <v>8</v>
      </c>
      <c r="D3169" s="183">
        <v>31</v>
      </c>
      <c r="E3169" s="184">
        <v>0</v>
      </c>
      <c r="F3169" s="185">
        <v>2.5</v>
      </c>
      <c r="G3169" s="186">
        <v>1</v>
      </c>
      <c r="H3169" s="13"/>
      <c r="I3169" s="13"/>
      <c r="J3169" s="13"/>
      <c r="K3169" s="13"/>
      <c r="M3169" s="13"/>
    </row>
    <row r="3170" spans="1:13">
      <c r="A3170" s="13"/>
      <c r="B3170" s="181">
        <v>2009</v>
      </c>
      <c r="C3170" s="182">
        <v>9</v>
      </c>
      <c r="D3170" s="183">
        <v>1</v>
      </c>
      <c r="E3170" s="184">
        <v>2.1</v>
      </c>
      <c r="F3170" s="185">
        <v>2.1</v>
      </c>
      <c r="G3170" s="186">
        <v>1</v>
      </c>
      <c r="H3170" s="13"/>
      <c r="I3170" s="13"/>
      <c r="J3170" s="13"/>
      <c r="K3170" s="13"/>
      <c r="M3170" s="13"/>
    </row>
    <row r="3171" spans="1:13">
      <c r="A3171" s="13"/>
      <c r="B3171" s="181">
        <v>2009</v>
      </c>
      <c r="C3171" s="182">
        <v>9</v>
      </c>
      <c r="D3171" s="183">
        <v>2</v>
      </c>
      <c r="E3171" s="184">
        <v>0</v>
      </c>
      <c r="F3171" s="185">
        <v>2.6</v>
      </c>
      <c r="G3171" s="186">
        <v>1</v>
      </c>
      <c r="H3171" s="13"/>
      <c r="I3171" s="13"/>
      <c r="J3171" s="13"/>
      <c r="K3171" s="13"/>
      <c r="M3171" s="13"/>
    </row>
    <row r="3172" spans="1:13">
      <c r="A3172" s="13"/>
      <c r="B3172" s="181">
        <v>2009</v>
      </c>
      <c r="C3172" s="182">
        <v>9</v>
      </c>
      <c r="D3172" s="183">
        <v>3</v>
      </c>
      <c r="E3172" s="184">
        <v>0</v>
      </c>
      <c r="F3172" s="185">
        <v>2.2999999999999998</v>
      </c>
      <c r="G3172" s="186">
        <v>1</v>
      </c>
      <c r="H3172" s="13"/>
      <c r="I3172" s="13"/>
      <c r="J3172" s="13"/>
      <c r="K3172" s="13"/>
      <c r="M3172" s="13"/>
    </row>
    <row r="3173" spans="1:13">
      <c r="A3173" s="13"/>
      <c r="B3173" s="181">
        <v>2009</v>
      </c>
      <c r="C3173" s="182">
        <v>9</v>
      </c>
      <c r="D3173" s="183">
        <v>4</v>
      </c>
      <c r="E3173" s="184">
        <v>0</v>
      </c>
      <c r="F3173" s="185">
        <v>1.7</v>
      </c>
      <c r="G3173" s="186">
        <v>1</v>
      </c>
      <c r="H3173" s="13"/>
      <c r="I3173" s="13"/>
      <c r="J3173" s="13"/>
      <c r="K3173" s="13"/>
      <c r="M3173" s="13"/>
    </row>
    <row r="3174" spans="1:13">
      <c r="A3174" s="13"/>
      <c r="B3174" s="181">
        <v>2009</v>
      </c>
      <c r="C3174" s="182">
        <v>9</v>
      </c>
      <c r="D3174" s="183">
        <v>5</v>
      </c>
      <c r="E3174" s="184">
        <v>2</v>
      </c>
      <c r="F3174" s="185">
        <v>2.1</v>
      </c>
      <c r="G3174" s="186">
        <v>1</v>
      </c>
      <c r="H3174" s="13"/>
      <c r="I3174" s="13"/>
      <c r="J3174" s="13"/>
      <c r="K3174" s="13"/>
      <c r="M3174" s="13"/>
    </row>
    <row r="3175" spans="1:13">
      <c r="A3175" s="13"/>
      <c r="B3175" s="181">
        <v>2009</v>
      </c>
      <c r="C3175" s="182">
        <v>9</v>
      </c>
      <c r="D3175" s="183">
        <v>6</v>
      </c>
      <c r="E3175" s="184">
        <v>3</v>
      </c>
      <c r="F3175" s="185">
        <v>1.5</v>
      </c>
      <c r="G3175" s="186">
        <v>1</v>
      </c>
      <c r="H3175" s="13"/>
      <c r="I3175" s="13"/>
      <c r="J3175" s="13"/>
      <c r="K3175" s="13"/>
      <c r="M3175" s="13"/>
    </row>
    <row r="3176" spans="1:13">
      <c r="A3176" s="13"/>
      <c r="B3176" s="181">
        <v>2009</v>
      </c>
      <c r="C3176" s="182">
        <v>9</v>
      </c>
      <c r="D3176" s="183">
        <v>7</v>
      </c>
      <c r="E3176" s="184">
        <v>5</v>
      </c>
      <c r="F3176" s="185">
        <v>1.1000000000000001</v>
      </c>
      <c r="G3176" s="186">
        <v>1</v>
      </c>
      <c r="H3176" s="13"/>
      <c r="I3176" s="13"/>
      <c r="J3176" s="13"/>
      <c r="K3176" s="13"/>
      <c r="M3176" s="13"/>
    </row>
    <row r="3177" spans="1:13">
      <c r="A3177" s="13"/>
      <c r="B3177" s="181">
        <v>2009</v>
      </c>
      <c r="C3177" s="182">
        <v>9</v>
      </c>
      <c r="D3177" s="183">
        <v>8</v>
      </c>
      <c r="E3177" s="184">
        <v>0.4</v>
      </c>
      <c r="F3177" s="185">
        <v>1.7</v>
      </c>
      <c r="G3177" s="186">
        <v>1</v>
      </c>
      <c r="H3177" s="13"/>
      <c r="I3177" s="13"/>
      <c r="J3177" s="13"/>
      <c r="K3177" s="13"/>
      <c r="M3177" s="13"/>
    </row>
    <row r="3178" spans="1:13">
      <c r="A3178" s="13"/>
      <c r="B3178" s="181">
        <v>2009</v>
      </c>
      <c r="C3178" s="182">
        <v>9</v>
      </c>
      <c r="D3178" s="183">
        <v>9</v>
      </c>
      <c r="E3178" s="184">
        <v>0</v>
      </c>
      <c r="F3178" s="185">
        <v>2.6</v>
      </c>
      <c r="G3178" s="186">
        <v>1</v>
      </c>
      <c r="H3178" s="13"/>
      <c r="I3178" s="13"/>
      <c r="J3178" s="13"/>
      <c r="K3178" s="13"/>
      <c r="M3178" s="13"/>
    </row>
    <row r="3179" spans="1:13">
      <c r="A3179" s="13"/>
      <c r="B3179" s="181">
        <v>2009</v>
      </c>
      <c r="C3179" s="182">
        <v>9</v>
      </c>
      <c r="D3179" s="183">
        <v>10</v>
      </c>
      <c r="E3179" s="184">
        <v>0</v>
      </c>
      <c r="F3179" s="185">
        <v>2.1</v>
      </c>
      <c r="G3179" s="186">
        <v>1</v>
      </c>
      <c r="H3179" s="13"/>
      <c r="I3179" s="13"/>
      <c r="J3179" s="13"/>
      <c r="K3179" s="13"/>
      <c r="M3179" s="13"/>
    </row>
    <row r="3180" spans="1:13">
      <c r="A3180" s="13"/>
      <c r="B3180" s="181">
        <v>2009</v>
      </c>
      <c r="C3180" s="182">
        <v>9</v>
      </c>
      <c r="D3180" s="183">
        <v>11</v>
      </c>
      <c r="E3180" s="184">
        <v>0</v>
      </c>
      <c r="F3180" s="185">
        <v>4</v>
      </c>
      <c r="G3180" s="186">
        <v>1</v>
      </c>
      <c r="H3180" s="13"/>
      <c r="I3180" s="13"/>
      <c r="J3180" s="13"/>
      <c r="K3180" s="13"/>
      <c r="M3180" s="13"/>
    </row>
    <row r="3181" spans="1:13">
      <c r="A3181" s="13"/>
      <c r="B3181" s="181">
        <v>2009</v>
      </c>
      <c r="C3181" s="182">
        <v>9</v>
      </c>
      <c r="D3181" s="183">
        <v>12</v>
      </c>
      <c r="E3181" s="184">
        <v>0</v>
      </c>
      <c r="F3181" s="185">
        <v>4.2</v>
      </c>
      <c r="G3181" s="186">
        <v>1</v>
      </c>
      <c r="H3181" s="13"/>
      <c r="I3181" s="13"/>
      <c r="J3181" s="13"/>
      <c r="K3181" s="13"/>
      <c r="M3181" s="13"/>
    </row>
    <row r="3182" spans="1:13">
      <c r="A3182" s="13"/>
      <c r="B3182" s="181">
        <v>2009</v>
      </c>
      <c r="C3182" s="182">
        <v>9</v>
      </c>
      <c r="D3182" s="183">
        <v>13</v>
      </c>
      <c r="E3182" s="184">
        <v>0</v>
      </c>
      <c r="F3182" s="185">
        <v>4.4000000000000004</v>
      </c>
      <c r="G3182" s="186">
        <v>1</v>
      </c>
      <c r="H3182" s="13"/>
      <c r="I3182" s="13"/>
      <c r="J3182" s="13"/>
      <c r="K3182" s="13"/>
      <c r="M3182" s="13"/>
    </row>
    <row r="3183" spans="1:13">
      <c r="A3183" s="13"/>
      <c r="B3183" s="181">
        <v>2009</v>
      </c>
      <c r="C3183" s="182">
        <v>9</v>
      </c>
      <c r="D3183" s="183">
        <v>14</v>
      </c>
      <c r="E3183" s="184">
        <v>0</v>
      </c>
      <c r="F3183" s="185">
        <v>3.9</v>
      </c>
      <c r="G3183" s="186">
        <v>1</v>
      </c>
      <c r="H3183" s="13"/>
      <c r="I3183" s="13"/>
      <c r="J3183" s="13"/>
      <c r="K3183" s="13"/>
      <c r="M3183" s="13"/>
    </row>
    <row r="3184" spans="1:13">
      <c r="A3184" s="13"/>
      <c r="B3184" s="181">
        <v>2009</v>
      </c>
      <c r="C3184" s="182">
        <v>9</v>
      </c>
      <c r="D3184" s="183">
        <v>15</v>
      </c>
      <c r="E3184" s="184">
        <v>5</v>
      </c>
      <c r="F3184" s="185">
        <v>1.8</v>
      </c>
      <c r="G3184" s="186">
        <v>1</v>
      </c>
      <c r="H3184" s="13"/>
      <c r="I3184" s="13"/>
      <c r="J3184" s="13"/>
      <c r="K3184" s="13"/>
      <c r="M3184" s="13"/>
    </row>
    <row r="3185" spans="1:13">
      <c r="A3185" s="13"/>
      <c r="B3185" s="181">
        <v>2009</v>
      </c>
      <c r="C3185" s="182">
        <v>9</v>
      </c>
      <c r="D3185" s="183">
        <v>16</v>
      </c>
      <c r="E3185" s="184">
        <v>0</v>
      </c>
      <c r="F3185" s="185">
        <v>3.2</v>
      </c>
      <c r="G3185" s="186">
        <v>1</v>
      </c>
      <c r="H3185" s="13"/>
      <c r="I3185" s="13"/>
      <c r="J3185" s="13"/>
      <c r="K3185" s="13"/>
      <c r="M3185" s="13"/>
    </row>
    <row r="3186" spans="1:13">
      <c r="A3186" s="13"/>
      <c r="B3186" s="181">
        <v>2009</v>
      </c>
      <c r="C3186" s="182">
        <v>9</v>
      </c>
      <c r="D3186" s="183">
        <v>17</v>
      </c>
      <c r="E3186" s="184">
        <v>2</v>
      </c>
      <c r="F3186" s="185">
        <v>2.2999999999999998</v>
      </c>
      <c r="G3186" s="186">
        <v>1</v>
      </c>
      <c r="H3186" s="13"/>
      <c r="I3186" s="13"/>
      <c r="J3186" s="13"/>
      <c r="K3186" s="13"/>
      <c r="M3186" s="13"/>
    </row>
    <row r="3187" spans="1:13">
      <c r="A3187" s="13"/>
      <c r="B3187" s="181">
        <v>2009</v>
      </c>
      <c r="C3187" s="182">
        <v>9</v>
      </c>
      <c r="D3187" s="183">
        <v>18</v>
      </c>
      <c r="E3187" s="184">
        <v>1.2</v>
      </c>
      <c r="F3187" s="185">
        <v>2.4</v>
      </c>
      <c r="G3187" s="186">
        <v>1</v>
      </c>
      <c r="H3187" s="13"/>
      <c r="I3187" s="13"/>
      <c r="J3187" s="13"/>
      <c r="K3187" s="13"/>
      <c r="M3187" s="13"/>
    </row>
    <row r="3188" spans="1:13">
      <c r="A3188" s="13"/>
      <c r="B3188" s="181">
        <v>2009</v>
      </c>
      <c r="C3188" s="182">
        <v>9</v>
      </c>
      <c r="D3188" s="183">
        <v>19</v>
      </c>
      <c r="E3188" s="184">
        <v>0.1</v>
      </c>
      <c r="F3188" s="185">
        <v>1.8</v>
      </c>
      <c r="G3188" s="186">
        <v>1</v>
      </c>
      <c r="H3188" s="13"/>
      <c r="I3188" s="13"/>
      <c r="J3188" s="13"/>
      <c r="K3188" s="13"/>
      <c r="M3188" s="13"/>
    </row>
    <row r="3189" spans="1:13">
      <c r="A3189" s="13"/>
      <c r="B3189" s="181">
        <v>2009</v>
      </c>
      <c r="C3189" s="182">
        <v>9</v>
      </c>
      <c r="D3189" s="183">
        <v>20</v>
      </c>
      <c r="E3189" s="184">
        <v>0</v>
      </c>
      <c r="F3189" s="185">
        <v>4.2</v>
      </c>
      <c r="G3189" s="186">
        <v>1</v>
      </c>
      <c r="H3189" s="13"/>
      <c r="I3189" s="13"/>
      <c r="J3189" s="13"/>
      <c r="K3189" s="13"/>
      <c r="M3189" s="13"/>
    </row>
    <row r="3190" spans="1:13">
      <c r="A3190" s="13"/>
      <c r="B3190" s="181">
        <v>2009</v>
      </c>
      <c r="C3190" s="182">
        <v>9</v>
      </c>
      <c r="D3190" s="183">
        <v>21</v>
      </c>
      <c r="E3190" s="184">
        <v>17</v>
      </c>
      <c r="F3190" s="185">
        <v>2.1</v>
      </c>
      <c r="G3190" s="186">
        <v>1</v>
      </c>
      <c r="H3190" s="13"/>
      <c r="I3190" s="13"/>
      <c r="J3190" s="13"/>
      <c r="K3190" s="13"/>
      <c r="M3190" s="13"/>
    </row>
    <row r="3191" spans="1:13">
      <c r="A3191" s="13"/>
      <c r="B3191" s="181">
        <v>2009</v>
      </c>
      <c r="C3191" s="182">
        <v>9</v>
      </c>
      <c r="D3191" s="183">
        <v>22</v>
      </c>
      <c r="E3191" s="184">
        <v>0</v>
      </c>
      <c r="F3191" s="185">
        <v>1.9</v>
      </c>
      <c r="G3191" s="186">
        <v>1</v>
      </c>
      <c r="H3191" s="13"/>
      <c r="I3191" s="13"/>
      <c r="J3191" s="13"/>
      <c r="K3191" s="13"/>
      <c r="M3191" s="13"/>
    </row>
    <row r="3192" spans="1:13">
      <c r="A3192" s="13"/>
      <c r="B3192" s="181">
        <v>2009</v>
      </c>
      <c r="C3192" s="182">
        <v>9</v>
      </c>
      <c r="D3192" s="183">
        <v>23</v>
      </c>
      <c r="E3192" s="184">
        <v>0</v>
      </c>
      <c r="F3192" s="185">
        <v>2.7</v>
      </c>
      <c r="G3192" s="186">
        <v>1</v>
      </c>
      <c r="H3192" s="13"/>
      <c r="I3192" s="13"/>
      <c r="J3192" s="13"/>
      <c r="K3192" s="13"/>
      <c r="M3192" s="13"/>
    </row>
    <row r="3193" spans="1:13">
      <c r="A3193" s="13"/>
      <c r="B3193" s="181">
        <v>2009</v>
      </c>
      <c r="C3193" s="182">
        <v>9</v>
      </c>
      <c r="D3193" s="183">
        <v>24</v>
      </c>
      <c r="E3193" s="184">
        <v>0</v>
      </c>
      <c r="F3193" s="185">
        <v>3.2</v>
      </c>
      <c r="G3193" s="186">
        <v>1</v>
      </c>
      <c r="H3193" s="13"/>
      <c r="I3193" s="13"/>
      <c r="J3193" s="13"/>
      <c r="K3193" s="13"/>
      <c r="M3193" s="13"/>
    </row>
    <row r="3194" spans="1:13">
      <c r="A3194" s="13"/>
      <c r="B3194" s="181">
        <v>2009</v>
      </c>
      <c r="C3194" s="182">
        <v>9</v>
      </c>
      <c r="D3194" s="183">
        <v>25</v>
      </c>
      <c r="E3194" s="184">
        <v>0</v>
      </c>
      <c r="F3194" s="185">
        <v>3.6</v>
      </c>
      <c r="G3194" s="186">
        <v>1</v>
      </c>
      <c r="H3194" s="13"/>
      <c r="I3194" s="13"/>
      <c r="J3194" s="13"/>
      <c r="K3194" s="13"/>
      <c r="M3194" s="13"/>
    </row>
    <row r="3195" spans="1:13">
      <c r="A3195" s="13"/>
      <c r="B3195" s="181">
        <v>2009</v>
      </c>
      <c r="C3195" s="182">
        <v>9</v>
      </c>
      <c r="D3195" s="183">
        <v>26</v>
      </c>
      <c r="E3195" s="184">
        <v>8</v>
      </c>
      <c r="F3195" s="185">
        <v>1.6</v>
      </c>
      <c r="G3195" s="186">
        <v>1</v>
      </c>
      <c r="H3195" s="13"/>
      <c r="I3195" s="13"/>
      <c r="J3195" s="13"/>
      <c r="K3195" s="13"/>
      <c r="M3195" s="13"/>
    </row>
    <row r="3196" spans="1:13">
      <c r="A3196" s="13"/>
      <c r="B3196" s="181">
        <v>2009</v>
      </c>
      <c r="C3196" s="182">
        <v>9</v>
      </c>
      <c r="D3196" s="183">
        <v>27</v>
      </c>
      <c r="E3196" s="184">
        <v>0</v>
      </c>
      <c r="F3196" s="185">
        <v>2.6</v>
      </c>
      <c r="G3196" s="186">
        <v>1</v>
      </c>
      <c r="H3196" s="13"/>
      <c r="I3196" s="13"/>
      <c r="J3196" s="13"/>
      <c r="K3196" s="13"/>
      <c r="M3196" s="13"/>
    </row>
    <row r="3197" spans="1:13">
      <c r="A3197" s="13"/>
      <c r="B3197" s="181">
        <v>2009</v>
      </c>
      <c r="C3197" s="182">
        <v>9</v>
      </c>
      <c r="D3197" s="183">
        <v>28</v>
      </c>
      <c r="E3197" s="184">
        <v>0</v>
      </c>
      <c r="F3197" s="185">
        <v>2.5</v>
      </c>
      <c r="G3197" s="186">
        <v>1</v>
      </c>
      <c r="H3197" s="13"/>
      <c r="I3197" s="13"/>
      <c r="J3197" s="13"/>
      <c r="K3197" s="13"/>
      <c r="M3197" s="13"/>
    </row>
    <row r="3198" spans="1:13">
      <c r="A3198" s="13"/>
      <c r="B3198" s="181">
        <v>2009</v>
      </c>
      <c r="C3198" s="182">
        <v>9</v>
      </c>
      <c r="D3198" s="183">
        <v>29</v>
      </c>
      <c r="E3198" s="184">
        <v>0</v>
      </c>
      <c r="F3198" s="185">
        <v>2.2000000000000002</v>
      </c>
      <c r="G3198" s="186">
        <v>1</v>
      </c>
      <c r="H3198" s="13"/>
      <c r="I3198" s="13"/>
      <c r="J3198" s="13"/>
      <c r="K3198" s="13"/>
      <c r="M3198" s="13"/>
    </row>
    <row r="3199" spans="1:13">
      <c r="A3199" s="13"/>
      <c r="B3199" s="181">
        <v>2009</v>
      </c>
      <c r="C3199" s="182">
        <v>9</v>
      </c>
      <c r="D3199" s="183">
        <v>30</v>
      </c>
      <c r="E3199" s="184">
        <v>0</v>
      </c>
      <c r="F3199" s="185">
        <v>3.4</v>
      </c>
      <c r="G3199" s="186">
        <v>1</v>
      </c>
      <c r="H3199" s="13"/>
      <c r="I3199" s="13"/>
      <c r="J3199" s="13"/>
      <c r="K3199" s="13"/>
      <c r="M3199" s="13"/>
    </row>
    <row r="3200" spans="1:13">
      <c r="A3200" s="13"/>
      <c r="B3200" s="181">
        <v>2009</v>
      </c>
      <c r="C3200" s="182">
        <v>10</v>
      </c>
      <c r="D3200" s="183">
        <v>1</v>
      </c>
      <c r="E3200" s="184">
        <v>0</v>
      </c>
      <c r="F3200" s="185">
        <v>3</v>
      </c>
      <c r="G3200" s="186">
        <v>1</v>
      </c>
      <c r="H3200" s="13"/>
      <c r="I3200" s="13"/>
      <c r="J3200" s="13"/>
      <c r="K3200" s="13"/>
      <c r="M3200" s="13"/>
    </row>
    <row r="3201" spans="1:13">
      <c r="A3201" s="13"/>
      <c r="B3201" s="181">
        <v>2009</v>
      </c>
      <c r="C3201" s="182">
        <v>10</v>
      </c>
      <c r="D3201" s="183">
        <v>2</v>
      </c>
      <c r="E3201" s="184">
        <v>0</v>
      </c>
      <c r="F3201" s="185">
        <v>6.8</v>
      </c>
      <c r="G3201" s="186">
        <v>1</v>
      </c>
      <c r="H3201" s="13"/>
      <c r="I3201" s="13"/>
      <c r="J3201" s="13"/>
      <c r="K3201" s="13"/>
      <c r="M3201" s="13"/>
    </row>
    <row r="3202" spans="1:13">
      <c r="A3202" s="13"/>
      <c r="B3202" s="181">
        <v>2009</v>
      </c>
      <c r="C3202" s="182">
        <v>10</v>
      </c>
      <c r="D3202" s="183">
        <v>3</v>
      </c>
      <c r="E3202" s="184">
        <v>0</v>
      </c>
      <c r="F3202" s="185">
        <v>4.2</v>
      </c>
      <c r="G3202" s="186">
        <v>1</v>
      </c>
      <c r="H3202" s="13"/>
      <c r="I3202" s="13"/>
      <c r="J3202" s="13"/>
      <c r="K3202" s="13"/>
      <c r="M3202" s="13"/>
    </row>
    <row r="3203" spans="1:13">
      <c r="A3203" s="13"/>
      <c r="B3203" s="181">
        <v>2009</v>
      </c>
      <c r="C3203" s="182">
        <v>10</v>
      </c>
      <c r="D3203" s="183">
        <v>4</v>
      </c>
      <c r="E3203" s="184">
        <v>10.5</v>
      </c>
      <c r="F3203" s="185">
        <v>4.3</v>
      </c>
      <c r="G3203" s="186">
        <v>1</v>
      </c>
      <c r="H3203" s="13"/>
      <c r="I3203" s="13"/>
      <c r="J3203" s="13"/>
      <c r="K3203" s="13"/>
      <c r="M3203" s="13"/>
    </row>
    <row r="3204" spans="1:13">
      <c r="A3204" s="13"/>
      <c r="B3204" s="181">
        <v>2009</v>
      </c>
      <c r="C3204" s="182">
        <v>10</v>
      </c>
      <c r="D3204" s="183">
        <v>5</v>
      </c>
      <c r="E3204" s="184">
        <v>0</v>
      </c>
      <c r="F3204" s="185">
        <v>4.5999999999999996</v>
      </c>
      <c r="G3204" s="186">
        <v>1</v>
      </c>
      <c r="H3204" s="13"/>
      <c r="I3204" s="13"/>
      <c r="J3204" s="13"/>
      <c r="K3204" s="13"/>
      <c r="M3204" s="13"/>
    </row>
    <row r="3205" spans="1:13">
      <c r="A3205" s="13"/>
      <c r="B3205" s="181">
        <v>2009</v>
      </c>
      <c r="C3205" s="182">
        <v>10</v>
      </c>
      <c r="D3205" s="183">
        <v>6</v>
      </c>
      <c r="E3205" s="184">
        <v>0</v>
      </c>
      <c r="F3205" s="185">
        <v>4.2</v>
      </c>
      <c r="G3205" s="186">
        <v>1</v>
      </c>
      <c r="H3205" s="13"/>
      <c r="I3205" s="13"/>
      <c r="J3205" s="13"/>
      <c r="K3205" s="13"/>
      <c r="M3205" s="13"/>
    </row>
    <row r="3206" spans="1:13">
      <c r="A3206" s="13"/>
      <c r="B3206" s="181">
        <v>2009</v>
      </c>
      <c r="C3206" s="182">
        <v>10</v>
      </c>
      <c r="D3206" s="183">
        <v>7</v>
      </c>
      <c r="E3206" s="184">
        <v>0</v>
      </c>
      <c r="F3206" s="185">
        <v>3.1</v>
      </c>
      <c r="G3206" s="186">
        <v>1</v>
      </c>
      <c r="H3206" s="13"/>
      <c r="I3206" s="13"/>
      <c r="J3206" s="13"/>
      <c r="K3206" s="13"/>
      <c r="M3206" s="13"/>
    </row>
    <row r="3207" spans="1:13">
      <c r="A3207" s="13"/>
      <c r="B3207" s="181">
        <v>2009</v>
      </c>
      <c r="C3207" s="182">
        <v>10</v>
      </c>
      <c r="D3207" s="183">
        <v>8</v>
      </c>
      <c r="E3207" s="184">
        <v>0</v>
      </c>
      <c r="F3207" s="185">
        <v>3.6</v>
      </c>
      <c r="G3207" s="186">
        <v>1</v>
      </c>
      <c r="H3207" s="13"/>
      <c r="I3207" s="13"/>
      <c r="J3207" s="13"/>
      <c r="K3207" s="13"/>
      <c r="M3207" s="13"/>
    </row>
    <row r="3208" spans="1:13">
      <c r="A3208" s="13"/>
      <c r="B3208" s="181">
        <v>2009</v>
      </c>
      <c r="C3208" s="182">
        <v>10</v>
      </c>
      <c r="D3208" s="183">
        <v>9</v>
      </c>
      <c r="E3208" s="184">
        <v>0</v>
      </c>
      <c r="F3208" s="185">
        <v>5.3</v>
      </c>
      <c r="G3208" s="186">
        <v>1</v>
      </c>
      <c r="H3208" s="13"/>
      <c r="I3208" s="13"/>
      <c r="J3208" s="13"/>
      <c r="K3208" s="13"/>
      <c r="M3208" s="13"/>
    </row>
    <row r="3209" spans="1:13">
      <c r="A3209" s="13"/>
      <c r="B3209" s="181">
        <v>2009</v>
      </c>
      <c r="C3209" s="182">
        <v>10</v>
      </c>
      <c r="D3209" s="183">
        <v>10</v>
      </c>
      <c r="E3209" s="184">
        <v>27.5</v>
      </c>
      <c r="F3209" s="185">
        <v>1.9</v>
      </c>
      <c r="G3209" s="186">
        <v>1</v>
      </c>
      <c r="H3209" s="13"/>
      <c r="I3209" s="13"/>
      <c r="J3209" s="13"/>
      <c r="K3209" s="13"/>
      <c r="M3209" s="13"/>
    </row>
    <row r="3210" spans="1:13">
      <c r="A3210" s="13"/>
      <c r="B3210" s="181">
        <v>2009</v>
      </c>
      <c r="C3210" s="182">
        <v>10</v>
      </c>
      <c r="D3210" s="183">
        <v>11</v>
      </c>
      <c r="E3210" s="184">
        <v>5.4</v>
      </c>
      <c r="F3210" s="185">
        <v>4.8</v>
      </c>
      <c r="G3210" s="186">
        <v>1</v>
      </c>
      <c r="H3210" s="13"/>
      <c r="I3210" s="13"/>
      <c r="J3210" s="13"/>
      <c r="K3210" s="13"/>
      <c r="M3210" s="13"/>
    </row>
    <row r="3211" spans="1:13">
      <c r="A3211" s="13"/>
      <c r="B3211" s="181">
        <v>2009</v>
      </c>
      <c r="C3211" s="182">
        <v>10</v>
      </c>
      <c r="D3211" s="183">
        <v>12</v>
      </c>
      <c r="E3211" s="184">
        <v>0</v>
      </c>
      <c r="F3211" s="185">
        <v>3.9</v>
      </c>
      <c r="G3211" s="186">
        <v>1</v>
      </c>
      <c r="H3211" s="13"/>
      <c r="I3211" s="13"/>
      <c r="J3211" s="13"/>
      <c r="K3211" s="13"/>
      <c r="M3211" s="13"/>
    </row>
    <row r="3212" spans="1:13">
      <c r="A3212" s="13"/>
      <c r="B3212" s="181">
        <v>2009</v>
      </c>
      <c r="C3212" s="182">
        <v>10</v>
      </c>
      <c r="D3212" s="183">
        <v>13</v>
      </c>
      <c r="E3212" s="184">
        <v>0</v>
      </c>
      <c r="F3212" s="185">
        <v>3.6</v>
      </c>
      <c r="G3212" s="186">
        <v>1</v>
      </c>
      <c r="H3212" s="13"/>
      <c r="I3212" s="13"/>
      <c r="J3212" s="13"/>
      <c r="K3212" s="13"/>
      <c r="M3212" s="13"/>
    </row>
    <row r="3213" spans="1:13">
      <c r="A3213" s="13"/>
      <c r="B3213" s="181">
        <v>2009</v>
      </c>
      <c r="C3213" s="182">
        <v>10</v>
      </c>
      <c r="D3213" s="183">
        <v>14</v>
      </c>
      <c r="E3213" s="184">
        <v>0</v>
      </c>
      <c r="F3213" s="185">
        <v>2.6</v>
      </c>
      <c r="G3213" s="186">
        <v>1</v>
      </c>
      <c r="H3213" s="13"/>
      <c r="I3213" s="13"/>
      <c r="J3213" s="13"/>
      <c r="K3213" s="13"/>
      <c r="M3213" s="13"/>
    </row>
    <row r="3214" spans="1:13">
      <c r="A3214" s="13"/>
      <c r="B3214" s="181">
        <v>2009</v>
      </c>
      <c r="C3214" s="182">
        <v>10</v>
      </c>
      <c r="D3214" s="183">
        <v>15</v>
      </c>
      <c r="E3214" s="184">
        <v>0</v>
      </c>
      <c r="F3214" s="185">
        <v>2.7</v>
      </c>
      <c r="G3214" s="186">
        <v>1</v>
      </c>
      <c r="H3214" s="13"/>
      <c r="I3214" s="13"/>
      <c r="J3214" s="13"/>
      <c r="K3214" s="13"/>
      <c r="M3214" s="13"/>
    </row>
    <row r="3215" spans="1:13">
      <c r="A3215" s="13"/>
      <c r="B3215" s="181">
        <v>2009</v>
      </c>
      <c r="C3215" s="182">
        <v>10</v>
      </c>
      <c r="D3215" s="183">
        <v>16</v>
      </c>
      <c r="E3215" s="184">
        <v>0</v>
      </c>
      <c r="F3215" s="185">
        <v>4.5</v>
      </c>
      <c r="G3215" s="186">
        <v>1</v>
      </c>
      <c r="H3215" s="13"/>
      <c r="I3215" s="13"/>
      <c r="J3215" s="13"/>
      <c r="K3215" s="13"/>
      <c r="M3215" s="13"/>
    </row>
    <row r="3216" spans="1:13">
      <c r="A3216" s="13"/>
      <c r="B3216" s="181">
        <v>2009</v>
      </c>
      <c r="C3216" s="182">
        <v>10</v>
      </c>
      <c r="D3216" s="183">
        <v>17</v>
      </c>
      <c r="E3216" s="184">
        <v>0.7</v>
      </c>
      <c r="F3216" s="185">
        <v>5.2</v>
      </c>
      <c r="G3216" s="186">
        <v>1</v>
      </c>
      <c r="H3216" s="13"/>
      <c r="I3216" s="13"/>
      <c r="J3216" s="13"/>
      <c r="K3216" s="13"/>
      <c r="M3216" s="13"/>
    </row>
    <row r="3217" spans="1:13">
      <c r="A3217" s="13"/>
      <c r="B3217" s="181">
        <v>2009</v>
      </c>
      <c r="C3217" s="182">
        <v>10</v>
      </c>
      <c r="D3217" s="183">
        <v>18</v>
      </c>
      <c r="E3217" s="184">
        <v>15</v>
      </c>
      <c r="F3217" s="185">
        <v>4.4000000000000004</v>
      </c>
      <c r="G3217" s="186">
        <v>1</v>
      </c>
      <c r="H3217" s="13"/>
      <c r="I3217" s="13"/>
      <c r="J3217" s="13"/>
      <c r="K3217" s="13"/>
      <c r="M3217" s="13"/>
    </row>
    <row r="3218" spans="1:13">
      <c r="A3218" s="13"/>
      <c r="B3218" s="181">
        <v>2009</v>
      </c>
      <c r="C3218" s="182">
        <v>10</v>
      </c>
      <c r="D3218" s="183">
        <v>19</v>
      </c>
      <c r="E3218" s="184">
        <v>1</v>
      </c>
      <c r="F3218" s="185">
        <v>3.2</v>
      </c>
      <c r="G3218" s="186">
        <v>1</v>
      </c>
      <c r="H3218" s="13"/>
      <c r="I3218" s="13"/>
      <c r="J3218" s="13"/>
      <c r="K3218" s="13"/>
      <c r="M3218" s="13"/>
    </row>
    <row r="3219" spans="1:13">
      <c r="A3219" s="13"/>
      <c r="B3219" s="181">
        <v>2009</v>
      </c>
      <c r="C3219" s="182">
        <v>10</v>
      </c>
      <c r="D3219" s="183">
        <v>20</v>
      </c>
      <c r="E3219" s="184">
        <v>0.5</v>
      </c>
      <c r="F3219" s="185">
        <v>3.8</v>
      </c>
      <c r="G3219" s="186">
        <v>1</v>
      </c>
      <c r="H3219" s="13"/>
      <c r="I3219" s="13"/>
      <c r="J3219" s="13"/>
      <c r="K3219" s="13"/>
      <c r="M3219" s="13"/>
    </row>
    <row r="3220" spans="1:13">
      <c r="A3220" s="13"/>
      <c r="B3220" s="181">
        <v>2009</v>
      </c>
      <c r="C3220" s="182">
        <v>10</v>
      </c>
      <c r="D3220" s="183">
        <v>21</v>
      </c>
      <c r="E3220" s="184">
        <v>0.2</v>
      </c>
      <c r="F3220" s="185">
        <v>3.3</v>
      </c>
      <c r="G3220" s="186">
        <v>1</v>
      </c>
      <c r="H3220" s="13"/>
      <c r="I3220" s="13"/>
      <c r="J3220" s="13"/>
      <c r="K3220" s="13"/>
      <c r="M3220" s="13"/>
    </row>
    <row r="3221" spans="1:13">
      <c r="A3221" s="13"/>
      <c r="B3221" s="181">
        <v>2009</v>
      </c>
      <c r="C3221" s="182">
        <v>10</v>
      </c>
      <c r="D3221" s="183">
        <v>22</v>
      </c>
      <c r="E3221" s="184">
        <v>0</v>
      </c>
      <c r="F3221" s="185">
        <v>5.3</v>
      </c>
      <c r="G3221" s="186">
        <v>1</v>
      </c>
      <c r="H3221" s="13"/>
      <c r="I3221" s="13"/>
      <c r="J3221" s="13"/>
      <c r="K3221" s="13"/>
      <c r="M3221" s="13"/>
    </row>
    <row r="3222" spans="1:13">
      <c r="A3222" s="13"/>
      <c r="B3222" s="181">
        <v>2009</v>
      </c>
      <c r="C3222" s="182">
        <v>10</v>
      </c>
      <c r="D3222" s="183">
        <v>23</v>
      </c>
      <c r="E3222" s="184">
        <v>0</v>
      </c>
      <c r="F3222" s="185">
        <v>5.0999999999999996</v>
      </c>
      <c r="G3222" s="186">
        <v>1</v>
      </c>
      <c r="H3222" s="13"/>
      <c r="I3222" s="13"/>
      <c r="J3222" s="13"/>
      <c r="K3222" s="13"/>
      <c r="M3222" s="13"/>
    </row>
    <row r="3223" spans="1:13">
      <c r="A3223" s="13"/>
      <c r="B3223" s="181">
        <v>2009</v>
      </c>
      <c r="C3223" s="182">
        <v>10</v>
      </c>
      <c r="D3223" s="183">
        <v>24</v>
      </c>
      <c r="E3223" s="184">
        <v>0</v>
      </c>
      <c r="F3223" s="185">
        <v>5.9</v>
      </c>
      <c r="G3223" s="186">
        <v>1</v>
      </c>
      <c r="H3223" s="13"/>
      <c r="I3223" s="13"/>
      <c r="J3223" s="13"/>
      <c r="K3223" s="13"/>
      <c r="M3223" s="13"/>
    </row>
    <row r="3224" spans="1:13">
      <c r="A3224" s="13"/>
      <c r="B3224" s="181">
        <v>2009</v>
      </c>
      <c r="C3224" s="182">
        <v>10</v>
      </c>
      <c r="D3224" s="183">
        <v>25</v>
      </c>
      <c r="E3224" s="184">
        <v>0</v>
      </c>
      <c r="F3224" s="185">
        <v>6.7</v>
      </c>
      <c r="G3224" s="186">
        <v>1</v>
      </c>
      <c r="H3224" s="13"/>
      <c r="I3224" s="13"/>
      <c r="J3224" s="13"/>
      <c r="K3224" s="13"/>
      <c r="M3224" s="13"/>
    </row>
    <row r="3225" spans="1:13">
      <c r="A3225" s="13"/>
      <c r="B3225" s="181">
        <v>2009</v>
      </c>
      <c r="C3225" s="182">
        <v>10</v>
      </c>
      <c r="D3225" s="183">
        <v>26</v>
      </c>
      <c r="E3225" s="184">
        <v>0</v>
      </c>
      <c r="F3225" s="185">
        <v>4.5</v>
      </c>
      <c r="G3225" s="186">
        <v>1</v>
      </c>
      <c r="H3225" s="13"/>
      <c r="I3225" s="13"/>
      <c r="J3225" s="13"/>
      <c r="K3225" s="13"/>
      <c r="M3225" s="13"/>
    </row>
    <row r="3226" spans="1:13">
      <c r="A3226" s="13"/>
      <c r="B3226" s="181">
        <v>2009</v>
      </c>
      <c r="C3226" s="182">
        <v>10</v>
      </c>
      <c r="D3226" s="183">
        <v>27</v>
      </c>
      <c r="E3226" s="184">
        <v>0</v>
      </c>
      <c r="F3226" s="185">
        <v>5.9</v>
      </c>
      <c r="G3226" s="186">
        <v>1</v>
      </c>
      <c r="H3226" s="13"/>
      <c r="I3226" s="13"/>
      <c r="J3226" s="13"/>
      <c r="K3226" s="13"/>
      <c r="M3226" s="13"/>
    </row>
    <row r="3227" spans="1:13">
      <c r="A3227" s="13"/>
      <c r="B3227" s="181">
        <v>2009</v>
      </c>
      <c r="C3227" s="182">
        <v>10</v>
      </c>
      <c r="D3227" s="183">
        <v>28</v>
      </c>
      <c r="E3227" s="184">
        <v>0</v>
      </c>
      <c r="F3227" s="185">
        <v>8.6</v>
      </c>
      <c r="G3227" s="186">
        <v>1</v>
      </c>
      <c r="H3227" s="13"/>
      <c r="I3227" s="13"/>
      <c r="J3227" s="13"/>
      <c r="K3227" s="13"/>
      <c r="M3227" s="13"/>
    </row>
    <row r="3228" spans="1:13">
      <c r="A3228" s="13"/>
      <c r="B3228" s="181">
        <v>2009</v>
      </c>
      <c r="C3228" s="182">
        <v>10</v>
      </c>
      <c r="D3228" s="183">
        <v>29</v>
      </c>
      <c r="E3228" s="184">
        <v>0</v>
      </c>
      <c r="F3228" s="185">
        <v>5.5</v>
      </c>
      <c r="G3228" s="186">
        <v>1</v>
      </c>
      <c r="H3228" s="13"/>
      <c r="I3228" s="13"/>
      <c r="J3228" s="13"/>
      <c r="K3228" s="13"/>
      <c r="M3228" s="13"/>
    </row>
    <row r="3229" spans="1:13">
      <c r="A3229" s="13"/>
      <c r="B3229" s="181">
        <v>2009</v>
      </c>
      <c r="C3229" s="182">
        <v>10</v>
      </c>
      <c r="D3229" s="183">
        <v>30</v>
      </c>
      <c r="E3229" s="184">
        <v>0</v>
      </c>
      <c r="F3229" s="185">
        <v>7.2</v>
      </c>
      <c r="G3229" s="186">
        <v>1</v>
      </c>
      <c r="H3229" s="13"/>
      <c r="I3229" s="13"/>
      <c r="J3229" s="13"/>
      <c r="K3229" s="13"/>
      <c r="M3229" s="13"/>
    </row>
    <row r="3230" spans="1:13">
      <c r="A3230" s="13"/>
      <c r="B3230" s="181">
        <v>2009</v>
      </c>
      <c r="C3230" s="182">
        <v>10</v>
      </c>
      <c r="D3230" s="183">
        <v>31</v>
      </c>
      <c r="E3230" s="184">
        <v>0</v>
      </c>
      <c r="F3230" s="185">
        <v>7.1</v>
      </c>
      <c r="G3230" s="186">
        <v>1</v>
      </c>
      <c r="H3230" s="13"/>
      <c r="I3230" s="13"/>
      <c r="J3230" s="13"/>
      <c r="K3230" s="13"/>
      <c r="M3230" s="13"/>
    </row>
    <row r="3231" spans="1:13">
      <c r="A3231" s="13"/>
      <c r="B3231" s="181">
        <v>2009</v>
      </c>
      <c r="C3231" s="182">
        <v>11</v>
      </c>
      <c r="D3231" s="183">
        <v>1</v>
      </c>
      <c r="E3231" s="184">
        <v>0</v>
      </c>
      <c r="F3231" s="185">
        <v>4.2</v>
      </c>
      <c r="G3231" s="186">
        <v>1</v>
      </c>
      <c r="H3231" s="13"/>
      <c r="I3231" s="13"/>
      <c r="J3231" s="13"/>
      <c r="K3231" s="13"/>
      <c r="M3231" s="13"/>
    </row>
    <row r="3232" spans="1:13">
      <c r="A3232" s="13"/>
      <c r="B3232" s="181">
        <v>2009</v>
      </c>
      <c r="C3232" s="182">
        <v>11</v>
      </c>
      <c r="D3232" s="183">
        <v>2</v>
      </c>
      <c r="E3232" s="184">
        <v>4.9000000000000004</v>
      </c>
      <c r="F3232" s="185">
        <v>3.1</v>
      </c>
      <c r="G3232" s="186">
        <v>1</v>
      </c>
      <c r="H3232" s="13"/>
      <c r="I3232" s="13"/>
      <c r="J3232" s="13"/>
      <c r="K3232" s="13"/>
      <c r="M3232" s="13"/>
    </row>
    <row r="3233" spans="1:13">
      <c r="A3233" s="13"/>
      <c r="B3233" s="181">
        <v>2009</v>
      </c>
      <c r="C3233" s="182">
        <v>11</v>
      </c>
      <c r="D3233" s="183">
        <v>3</v>
      </c>
      <c r="E3233" s="184">
        <v>0</v>
      </c>
      <c r="F3233" s="185">
        <v>6.1</v>
      </c>
      <c r="G3233" s="186">
        <v>1</v>
      </c>
      <c r="H3233" s="13"/>
      <c r="I3233" s="13"/>
      <c r="J3233" s="13"/>
      <c r="K3233" s="13"/>
      <c r="M3233" s="13"/>
    </row>
    <row r="3234" spans="1:13">
      <c r="A3234" s="13"/>
      <c r="B3234" s="181">
        <v>2009</v>
      </c>
      <c r="C3234" s="182">
        <v>11</v>
      </c>
      <c r="D3234" s="183">
        <v>4</v>
      </c>
      <c r="E3234" s="184">
        <v>0</v>
      </c>
      <c r="F3234" s="185">
        <v>6.6</v>
      </c>
      <c r="G3234" s="186">
        <v>1</v>
      </c>
      <c r="H3234" s="13"/>
      <c r="I3234" s="13"/>
      <c r="J3234" s="13"/>
      <c r="K3234" s="13"/>
      <c r="M3234" s="13"/>
    </row>
    <row r="3235" spans="1:13">
      <c r="A3235" s="13"/>
      <c r="B3235" s="181">
        <v>2009</v>
      </c>
      <c r="C3235" s="182">
        <v>11</v>
      </c>
      <c r="D3235" s="183">
        <v>5</v>
      </c>
      <c r="E3235" s="184">
        <v>0</v>
      </c>
      <c r="F3235" s="185">
        <v>6.8</v>
      </c>
      <c r="G3235" s="186">
        <v>1</v>
      </c>
      <c r="H3235" s="13"/>
      <c r="I3235" s="13"/>
      <c r="J3235" s="13"/>
      <c r="K3235" s="13"/>
      <c r="M3235" s="13"/>
    </row>
    <row r="3236" spans="1:13">
      <c r="A3236" s="13"/>
      <c r="B3236" s="181">
        <v>2009</v>
      </c>
      <c r="C3236" s="182">
        <v>11</v>
      </c>
      <c r="D3236" s="183">
        <v>6</v>
      </c>
      <c r="E3236" s="184">
        <v>1.9</v>
      </c>
      <c r="F3236" s="185">
        <v>4.3</v>
      </c>
      <c r="G3236" s="186">
        <v>1</v>
      </c>
      <c r="H3236" s="13"/>
      <c r="I3236" s="13"/>
      <c r="J3236" s="13"/>
      <c r="K3236" s="13"/>
      <c r="M3236" s="13"/>
    </row>
    <row r="3237" spans="1:13">
      <c r="A3237" s="13"/>
      <c r="B3237" s="181">
        <v>2009</v>
      </c>
      <c r="C3237" s="182">
        <v>11</v>
      </c>
      <c r="D3237" s="183">
        <v>7</v>
      </c>
      <c r="E3237" s="184">
        <v>0</v>
      </c>
      <c r="F3237" s="185">
        <v>5.4</v>
      </c>
      <c r="G3237" s="186">
        <v>1</v>
      </c>
      <c r="H3237" s="13"/>
      <c r="I3237" s="13"/>
      <c r="J3237" s="13"/>
      <c r="K3237" s="13"/>
      <c r="M3237" s="13"/>
    </row>
    <row r="3238" spans="1:13">
      <c r="A3238" s="13"/>
      <c r="B3238" s="181">
        <v>2009</v>
      </c>
      <c r="C3238" s="182">
        <v>11</v>
      </c>
      <c r="D3238" s="183">
        <v>8</v>
      </c>
      <c r="E3238" s="184">
        <v>0</v>
      </c>
      <c r="F3238" s="185">
        <v>8</v>
      </c>
      <c r="G3238" s="186">
        <v>1</v>
      </c>
      <c r="H3238" s="13"/>
      <c r="I3238" s="13"/>
      <c r="J3238" s="13"/>
      <c r="K3238" s="13"/>
      <c r="M3238" s="13"/>
    </row>
    <row r="3239" spans="1:13">
      <c r="A3239" s="13"/>
      <c r="B3239" s="181">
        <v>2009</v>
      </c>
      <c r="C3239" s="182">
        <v>11</v>
      </c>
      <c r="D3239" s="183">
        <v>9</v>
      </c>
      <c r="E3239" s="184">
        <v>0</v>
      </c>
      <c r="F3239" s="185">
        <v>6.6</v>
      </c>
      <c r="G3239" s="186">
        <v>1</v>
      </c>
      <c r="H3239" s="13"/>
      <c r="I3239" s="13"/>
      <c r="J3239" s="13"/>
      <c r="K3239" s="13"/>
      <c r="M3239" s="13"/>
    </row>
    <row r="3240" spans="1:13">
      <c r="A3240" s="13"/>
      <c r="B3240" s="181">
        <v>2009</v>
      </c>
      <c r="C3240" s="182">
        <v>11</v>
      </c>
      <c r="D3240" s="183">
        <v>10</v>
      </c>
      <c r="E3240" s="184">
        <v>0</v>
      </c>
      <c r="F3240" s="185">
        <v>6</v>
      </c>
      <c r="G3240" s="186">
        <v>1</v>
      </c>
      <c r="H3240" s="13"/>
      <c r="I3240" s="13"/>
      <c r="J3240" s="13"/>
      <c r="K3240" s="13"/>
      <c r="M3240" s="13"/>
    </row>
    <row r="3241" spans="1:13">
      <c r="A3241" s="13"/>
      <c r="B3241" s="181">
        <v>2009</v>
      </c>
      <c r="C3241" s="182">
        <v>11</v>
      </c>
      <c r="D3241" s="183">
        <v>11</v>
      </c>
      <c r="E3241" s="184">
        <v>0</v>
      </c>
      <c r="F3241" s="185">
        <v>8</v>
      </c>
      <c r="G3241" s="186">
        <v>1</v>
      </c>
      <c r="H3241" s="13"/>
      <c r="I3241" s="13"/>
      <c r="J3241" s="13"/>
      <c r="K3241" s="13"/>
      <c r="M3241" s="13"/>
    </row>
    <row r="3242" spans="1:13">
      <c r="A3242" s="13"/>
      <c r="B3242" s="181">
        <v>2009</v>
      </c>
      <c r="C3242" s="182">
        <v>11</v>
      </c>
      <c r="D3242" s="183">
        <v>12</v>
      </c>
      <c r="E3242" s="184">
        <v>0</v>
      </c>
      <c r="F3242" s="185">
        <v>9.4</v>
      </c>
      <c r="G3242" s="186">
        <v>1</v>
      </c>
      <c r="H3242" s="13"/>
      <c r="I3242" s="13"/>
      <c r="J3242" s="13"/>
      <c r="K3242" s="13"/>
      <c r="M3242" s="13"/>
    </row>
    <row r="3243" spans="1:13">
      <c r="A3243" s="13"/>
      <c r="B3243" s="181">
        <v>2009</v>
      </c>
      <c r="C3243" s="182">
        <v>11</v>
      </c>
      <c r="D3243" s="183">
        <v>13</v>
      </c>
      <c r="E3243" s="184">
        <v>0</v>
      </c>
      <c r="F3243" s="185">
        <v>8.5</v>
      </c>
      <c r="G3243" s="186">
        <v>1</v>
      </c>
      <c r="H3243" s="13"/>
      <c r="I3243" s="13"/>
      <c r="J3243" s="13"/>
      <c r="K3243" s="13"/>
      <c r="M3243" s="13"/>
    </row>
    <row r="3244" spans="1:13">
      <c r="A3244" s="13"/>
      <c r="B3244" s="181">
        <v>2009</v>
      </c>
      <c r="C3244" s="182">
        <v>11</v>
      </c>
      <c r="D3244" s="183">
        <v>14</v>
      </c>
      <c r="E3244" s="184">
        <v>0</v>
      </c>
      <c r="F3244" s="185">
        <v>5.2</v>
      </c>
      <c r="G3244" s="186">
        <v>1</v>
      </c>
      <c r="H3244" s="13"/>
      <c r="I3244" s="13"/>
      <c r="J3244" s="13"/>
      <c r="K3244" s="13"/>
      <c r="M3244" s="13"/>
    </row>
    <row r="3245" spans="1:13">
      <c r="A3245" s="13"/>
      <c r="B3245" s="181">
        <v>2009</v>
      </c>
      <c r="C3245" s="182">
        <v>11</v>
      </c>
      <c r="D3245" s="183">
        <v>15</v>
      </c>
      <c r="E3245" s="184">
        <v>0</v>
      </c>
      <c r="F3245" s="185">
        <v>7.4</v>
      </c>
      <c r="G3245" s="186">
        <v>1</v>
      </c>
      <c r="H3245" s="13"/>
      <c r="I3245" s="13"/>
      <c r="J3245" s="13"/>
      <c r="K3245" s="13"/>
      <c r="M3245" s="13"/>
    </row>
    <row r="3246" spans="1:13">
      <c r="A3246" s="13"/>
      <c r="B3246" s="181">
        <v>2009</v>
      </c>
      <c r="C3246" s="182">
        <v>11</v>
      </c>
      <c r="D3246" s="183">
        <v>16</v>
      </c>
      <c r="E3246" s="184">
        <v>44</v>
      </c>
      <c r="F3246" s="185">
        <v>6.8</v>
      </c>
      <c r="G3246" s="186">
        <v>1</v>
      </c>
      <c r="H3246" s="13"/>
      <c r="I3246" s="13"/>
      <c r="J3246" s="13"/>
      <c r="K3246" s="13"/>
      <c r="M3246" s="13"/>
    </row>
    <row r="3247" spans="1:13">
      <c r="A3247" s="13"/>
      <c r="B3247" s="181">
        <v>2009</v>
      </c>
      <c r="C3247" s="182">
        <v>11</v>
      </c>
      <c r="D3247" s="183">
        <v>17</v>
      </c>
      <c r="E3247" s="184">
        <v>0</v>
      </c>
      <c r="F3247" s="185">
        <v>5.5</v>
      </c>
      <c r="G3247" s="186">
        <v>1</v>
      </c>
      <c r="H3247" s="13"/>
      <c r="I3247" s="13"/>
      <c r="J3247" s="13"/>
      <c r="K3247" s="13"/>
      <c r="M3247" s="13"/>
    </row>
    <row r="3248" spans="1:13">
      <c r="A3248" s="13"/>
      <c r="B3248" s="181">
        <v>2009</v>
      </c>
      <c r="C3248" s="182">
        <v>11</v>
      </c>
      <c r="D3248" s="183">
        <v>18</v>
      </c>
      <c r="E3248" s="184">
        <v>1</v>
      </c>
      <c r="F3248" s="185">
        <v>5.0999999999999996</v>
      </c>
      <c r="G3248" s="186">
        <v>1</v>
      </c>
      <c r="H3248" s="13"/>
      <c r="I3248" s="13"/>
      <c r="J3248" s="13"/>
      <c r="K3248" s="13"/>
      <c r="M3248" s="13"/>
    </row>
    <row r="3249" spans="1:13">
      <c r="A3249" s="13"/>
      <c r="B3249" s="181">
        <v>2009</v>
      </c>
      <c r="C3249" s="182">
        <v>11</v>
      </c>
      <c r="D3249" s="183">
        <v>19</v>
      </c>
      <c r="E3249" s="184">
        <v>3</v>
      </c>
      <c r="F3249" s="185">
        <v>5.9</v>
      </c>
      <c r="G3249" s="186">
        <v>1</v>
      </c>
      <c r="H3249" s="13"/>
      <c r="I3249" s="13"/>
      <c r="J3249" s="13"/>
      <c r="K3249" s="13"/>
      <c r="M3249" s="13"/>
    </row>
    <row r="3250" spans="1:13">
      <c r="A3250" s="13"/>
      <c r="B3250" s="181">
        <v>2009</v>
      </c>
      <c r="C3250" s="182">
        <v>11</v>
      </c>
      <c r="D3250" s="183">
        <v>20</v>
      </c>
      <c r="E3250" s="184">
        <v>0</v>
      </c>
      <c r="F3250" s="185">
        <v>6.1</v>
      </c>
      <c r="G3250" s="186">
        <v>1</v>
      </c>
      <c r="H3250" s="13"/>
      <c r="I3250" s="13"/>
      <c r="J3250" s="13"/>
      <c r="K3250" s="13"/>
      <c r="M3250" s="13"/>
    </row>
    <row r="3251" spans="1:13">
      <c r="A3251" s="13"/>
      <c r="B3251" s="181">
        <v>2009</v>
      </c>
      <c r="C3251" s="182">
        <v>11</v>
      </c>
      <c r="D3251" s="183">
        <v>21</v>
      </c>
      <c r="E3251" s="184">
        <v>0</v>
      </c>
      <c r="F3251" s="185">
        <v>5.6</v>
      </c>
      <c r="G3251" s="186">
        <v>1</v>
      </c>
      <c r="H3251" s="13"/>
      <c r="I3251" s="13"/>
      <c r="J3251" s="13"/>
      <c r="K3251" s="13"/>
      <c r="M3251" s="13"/>
    </row>
    <row r="3252" spans="1:13">
      <c r="A3252" s="13"/>
      <c r="B3252" s="181">
        <v>2009</v>
      </c>
      <c r="C3252" s="182">
        <v>11</v>
      </c>
      <c r="D3252" s="183">
        <v>22</v>
      </c>
      <c r="E3252" s="184">
        <v>3</v>
      </c>
      <c r="F3252" s="185">
        <v>5.9</v>
      </c>
      <c r="G3252" s="186">
        <v>1</v>
      </c>
      <c r="H3252" s="13"/>
      <c r="I3252" s="13"/>
      <c r="J3252" s="13"/>
      <c r="K3252" s="13"/>
      <c r="M3252" s="13"/>
    </row>
    <row r="3253" spans="1:13">
      <c r="A3253" s="13"/>
      <c r="B3253" s="181">
        <v>2009</v>
      </c>
      <c r="C3253" s="182">
        <v>11</v>
      </c>
      <c r="D3253" s="183">
        <v>23</v>
      </c>
      <c r="E3253" s="184">
        <v>0.1</v>
      </c>
      <c r="F3253" s="185">
        <v>3.9</v>
      </c>
      <c r="G3253" s="186">
        <v>1</v>
      </c>
      <c r="H3253" s="13"/>
      <c r="I3253" s="13"/>
      <c r="J3253" s="13"/>
      <c r="K3253" s="13"/>
      <c r="M3253" s="13"/>
    </row>
    <row r="3254" spans="1:13">
      <c r="A3254" s="13"/>
      <c r="B3254" s="181">
        <v>2009</v>
      </c>
      <c r="C3254" s="182">
        <v>11</v>
      </c>
      <c r="D3254" s="183">
        <v>24</v>
      </c>
      <c r="E3254" s="184">
        <v>9</v>
      </c>
      <c r="F3254" s="185">
        <v>1.8</v>
      </c>
      <c r="G3254" s="186">
        <v>1</v>
      </c>
      <c r="H3254" s="13"/>
      <c r="I3254" s="13"/>
      <c r="J3254" s="13"/>
      <c r="K3254" s="13"/>
      <c r="M3254" s="13"/>
    </row>
    <row r="3255" spans="1:13">
      <c r="A3255" s="13"/>
      <c r="B3255" s="181">
        <v>2009</v>
      </c>
      <c r="C3255" s="182">
        <v>11</v>
      </c>
      <c r="D3255" s="183">
        <v>25</v>
      </c>
      <c r="E3255" s="184">
        <v>0</v>
      </c>
      <c r="F3255" s="185">
        <v>5.7</v>
      </c>
      <c r="G3255" s="186">
        <v>1</v>
      </c>
      <c r="H3255" s="13"/>
      <c r="I3255" s="13"/>
      <c r="J3255" s="13"/>
      <c r="K3255" s="13"/>
      <c r="M3255" s="13"/>
    </row>
    <row r="3256" spans="1:13">
      <c r="A3256" s="13"/>
      <c r="B3256" s="181">
        <v>2009</v>
      </c>
      <c r="C3256" s="182">
        <v>11</v>
      </c>
      <c r="D3256" s="183">
        <v>26</v>
      </c>
      <c r="E3256" s="184">
        <v>0</v>
      </c>
      <c r="F3256" s="185">
        <v>6.5</v>
      </c>
      <c r="G3256" s="186">
        <v>1</v>
      </c>
      <c r="H3256" s="13"/>
      <c r="I3256" s="13"/>
      <c r="J3256" s="13"/>
      <c r="K3256" s="13"/>
      <c r="M3256" s="13"/>
    </row>
    <row r="3257" spans="1:13">
      <c r="A3257" s="13"/>
      <c r="B3257" s="181">
        <v>2009</v>
      </c>
      <c r="C3257" s="182">
        <v>11</v>
      </c>
      <c r="D3257" s="183">
        <v>27</v>
      </c>
      <c r="E3257" s="184">
        <v>15</v>
      </c>
      <c r="F3257" s="185">
        <v>7.3</v>
      </c>
      <c r="G3257" s="186">
        <v>1</v>
      </c>
      <c r="H3257" s="13"/>
      <c r="I3257" s="13"/>
      <c r="J3257" s="13"/>
      <c r="K3257" s="13"/>
      <c r="M3257" s="13"/>
    </row>
    <row r="3258" spans="1:13">
      <c r="A3258" s="13"/>
      <c r="B3258" s="181">
        <v>2009</v>
      </c>
      <c r="C3258" s="182">
        <v>11</v>
      </c>
      <c r="D3258" s="183">
        <v>28</v>
      </c>
      <c r="E3258" s="184">
        <v>0</v>
      </c>
      <c r="F3258" s="185">
        <v>5.2</v>
      </c>
      <c r="G3258" s="186">
        <v>1</v>
      </c>
      <c r="H3258" s="13"/>
      <c r="I3258" s="13"/>
      <c r="J3258" s="13"/>
      <c r="K3258" s="13"/>
      <c r="M3258" s="13"/>
    </row>
    <row r="3259" spans="1:13">
      <c r="A3259" s="13"/>
      <c r="B3259" s="181">
        <v>2009</v>
      </c>
      <c r="C3259" s="182">
        <v>11</v>
      </c>
      <c r="D3259" s="183">
        <v>29</v>
      </c>
      <c r="E3259" s="184">
        <v>0</v>
      </c>
      <c r="F3259" s="185">
        <v>5.3</v>
      </c>
      <c r="G3259" s="186">
        <v>1</v>
      </c>
      <c r="H3259" s="13"/>
      <c r="I3259" s="13"/>
      <c r="J3259" s="13"/>
      <c r="K3259" s="13"/>
      <c r="M3259" s="13"/>
    </row>
    <row r="3260" spans="1:13">
      <c r="A3260" s="13"/>
      <c r="B3260" s="181">
        <v>2009</v>
      </c>
      <c r="C3260" s="182">
        <v>11</v>
      </c>
      <c r="D3260" s="183">
        <v>30</v>
      </c>
      <c r="E3260" s="184">
        <v>0</v>
      </c>
      <c r="F3260" s="185">
        <v>7.4</v>
      </c>
      <c r="G3260" s="186">
        <v>1</v>
      </c>
      <c r="H3260" s="13"/>
      <c r="I3260" s="13"/>
      <c r="J3260" s="13"/>
      <c r="K3260" s="13"/>
      <c r="M3260" s="13"/>
    </row>
    <row r="3261" spans="1:13">
      <c r="A3261" s="13"/>
      <c r="B3261" s="181">
        <v>2009</v>
      </c>
      <c r="C3261" s="182">
        <v>12</v>
      </c>
      <c r="D3261" s="183">
        <v>1</v>
      </c>
      <c r="E3261" s="184">
        <v>0</v>
      </c>
      <c r="F3261" s="185">
        <v>6.6</v>
      </c>
      <c r="G3261" s="186">
        <v>1</v>
      </c>
      <c r="H3261" s="13"/>
      <c r="I3261" s="13"/>
      <c r="J3261" s="13"/>
      <c r="K3261" s="13"/>
      <c r="M3261" s="13"/>
    </row>
    <row r="3262" spans="1:13">
      <c r="A3262" s="13"/>
      <c r="B3262" s="181">
        <v>2009</v>
      </c>
      <c r="C3262" s="182">
        <v>12</v>
      </c>
      <c r="D3262" s="183">
        <v>2</v>
      </c>
      <c r="E3262" s="184">
        <v>0</v>
      </c>
      <c r="F3262" s="185">
        <v>5.0999999999999996</v>
      </c>
      <c r="G3262" s="186">
        <v>1</v>
      </c>
      <c r="H3262" s="13"/>
      <c r="I3262" s="13"/>
      <c r="J3262" s="13"/>
      <c r="K3262" s="13"/>
      <c r="M3262" s="13"/>
    </row>
    <row r="3263" spans="1:13">
      <c r="A3263" s="13"/>
      <c r="B3263" s="181">
        <v>2009</v>
      </c>
      <c r="C3263" s="182">
        <v>12</v>
      </c>
      <c r="D3263" s="183">
        <v>3</v>
      </c>
      <c r="E3263" s="184">
        <v>0</v>
      </c>
      <c r="F3263" s="185">
        <v>5</v>
      </c>
      <c r="G3263" s="186">
        <v>1</v>
      </c>
      <c r="H3263" s="13"/>
      <c r="I3263" s="13"/>
      <c r="J3263" s="13"/>
      <c r="K3263" s="13"/>
      <c r="M3263" s="13"/>
    </row>
    <row r="3264" spans="1:13">
      <c r="A3264" s="13"/>
      <c r="B3264" s="181">
        <v>2009</v>
      </c>
      <c r="C3264" s="182">
        <v>12</v>
      </c>
      <c r="D3264" s="183">
        <v>4</v>
      </c>
      <c r="E3264" s="184">
        <v>0</v>
      </c>
      <c r="F3264" s="185">
        <v>7.1</v>
      </c>
      <c r="G3264" s="186">
        <v>1</v>
      </c>
      <c r="H3264" s="13"/>
      <c r="I3264" s="13"/>
      <c r="J3264" s="13"/>
      <c r="K3264" s="13"/>
      <c r="M3264" s="13"/>
    </row>
    <row r="3265" spans="1:13">
      <c r="A3265" s="13"/>
      <c r="B3265" s="181">
        <v>2009</v>
      </c>
      <c r="C3265" s="182">
        <v>12</v>
      </c>
      <c r="D3265" s="183">
        <v>5</v>
      </c>
      <c r="E3265" s="184">
        <v>16</v>
      </c>
      <c r="F3265" s="185">
        <v>3.4</v>
      </c>
      <c r="G3265" s="186">
        <v>1</v>
      </c>
      <c r="H3265" s="13"/>
      <c r="I3265" s="13"/>
      <c r="J3265" s="13"/>
      <c r="K3265" s="13"/>
      <c r="M3265" s="13"/>
    </row>
    <row r="3266" spans="1:13">
      <c r="A3266" s="13"/>
      <c r="B3266" s="181">
        <v>2009</v>
      </c>
      <c r="C3266" s="182">
        <v>12</v>
      </c>
      <c r="D3266" s="183">
        <v>6</v>
      </c>
      <c r="E3266" s="184">
        <v>0</v>
      </c>
      <c r="F3266" s="185">
        <v>4.7</v>
      </c>
      <c r="G3266" s="186">
        <v>1</v>
      </c>
      <c r="H3266" s="13"/>
      <c r="I3266" s="13"/>
      <c r="J3266" s="13"/>
      <c r="K3266" s="13"/>
      <c r="M3266" s="13"/>
    </row>
    <row r="3267" spans="1:13">
      <c r="A3267" s="13"/>
      <c r="B3267" s="181">
        <v>2009</v>
      </c>
      <c r="C3267" s="182">
        <v>12</v>
      </c>
      <c r="D3267" s="183">
        <v>7</v>
      </c>
      <c r="E3267" s="184">
        <v>0</v>
      </c>
      <c r="F3267" s="185">
        <v>6.6</v>
      </c>
      <c r="G3267" s="186">
        <v>1</v>
      </c>
      <c r="H3267" s="13"/>
      <c r="I3267" s="13"/>
      <c r="J3267" s="13"/>
      <c r="K3267" s="13"/>
      <c r="M3267" s="13"/>
    </row>
    <row r="3268" spans="1:13">
      <c r="A3268" s="13"/>
      <c r="B3268" s="181">
        <v>2009</v>
      </c>
      <c r="C3268" s="182">
        <v>12</v>
      </c>
      <c r="D3268" s="183">
        <v>8</v>
      </c>
      <c r="E3268" s="184">
        <v>0</v>
      </c>
      <c r="F3268" s="185">
        <v>5.6</v>
      </c>
      <c r="G3268" s="186">
        <v>1</v>
      </c>
      <c r="H3268" s="13"/>
      <c r="I3268" s="13"/>
      <c r="J3268" s="13"/>
      <c r="K3268" s="13"/>
      <c r="M3268" s="13"/>
    </row>
    <row r="3269" spans="1:13">
      <c r="A3269" s="13"/>
      <c r="B3269" s="181">
        <v>2009</v>
      </c>
      <c r="C3269" s="182">
        <v>12</v>
      </c>
      <c r="D3269" s="183">
        <v>9</v>
      </c>
      <c r="E3269" s="184">
        <v>0</v>
      </c>
      <c r="F3269" s="185">
        <v>6</v>
      </c>
      <c r="G3269" s="186">
        <v>1</v>
      </c>
      <c r="H3269" s="13"/>
      <c r="I3269" s="13"/>
      <c r="J3269" s="13"/>
      <c r="K3269" s="13"/>
      <c r="M3269" s="13"/>
    </row>
    <row r="3270" spans="1:13">
      <c r="A3270" s="13"/>
      <c r="B3270" s="181">
        <v>2009</v>
      </c>
      <c r="C3270" s="182">
        <v>12</v>
      </c>
      <c r="D3270" s="183">
        <v>10</v>
      </c>
      <c r="E3270" s="184">
        <v>0</v>
      </c>
      <c r="F3270" s="185">
        <v>8.5</v>
      </c>
      <c r="G3270" s="186">
        <v>1</v>
      </c>
      <c r="H3270" s="13"/>
      <c r="I3270" s="13"/>
      <c r="J3270" s="13"/>
      <c r="K3270" s="13"/>
      <c r="M3270" s="13"/>
    </row>
    <row r="3271" spans="1:13">
      <c r="A3271" s="13"/>
      <c r="B3271" s="181">
        <v>2009</v>
      </c>
      <c r="C3271" s="182">
        <v>12</v>
      </c>
      <c r="D3271" s="183">
        <v>11</v>
      </c>
      <c r="E3271" s="184">
        <v>0</v>
      </c>
      <c r="F3271" s="185">
        <v>5.6</v>
      </c>
      <c r="G3271" s="186">
        <v>1</v>
      </c>
      <c r="H3271" s="13"/>
      <c r="I3271" s="13"/>
      <c r="J3271" s="13"/>
      <c r="K3271" s="13"/>
      <c r="M3271" s="13"/>
    </row>
    <row r="3272" spans="1:13">
      <c r="A3272" s="13"/>
      <c r="B3272" s="181">
        <v>2009</v>
      </c>
      <c r="C3272" s="182">
        <v>12</v>
      </c>
      <c r="D3272" s="183">
        <v>12</v>
      </c>
      <c r="E3272" s="184">
        <v>0</v>
      </c>
      <c r="F3272" s="185">
        <v>7.4</v>
      </c>
      <c r="G3272" s="186">
        <v>1</v>
      </c>
      <c r="H3272" s="13"/>
      <c r="I3272" s="13"/>
      <c r="J3272" s="13"/>
      <c r="K3272" s="13"/>
      <c r="M3272" s="13"/>
    </row>
    <row r="3273" spans="1:13">
      <c r="A3273" s="13"/>
      <c r="B3273" s="181">
        <v>2009</v>
      </c>
      <c r="C3273" s="182">
        <v>12</v>
      </c>
      <c r="D3273" s="183">
        <v>13</v>
      </c>
      <c r="E3273" s="184">
        <v>1</v>
      </c>
      <c r="F3273" s="185">
        <v>3.2</v>
      </c>
      <c r="G3273" s="186">
        <v>1</v>
      </c>
      <c r="H3273" s="13"/>
      <c r="I3273" s="13"/>
      <c r="J3273" s="13"/>
      <c r="K3273" s="13"/>
      <c r="M3273" s="13"/>
    </row>
    <row r="3274" spans="1:13">
      <c r="A3274" s="13"/>
      <c r="B3274" s="181">
        <v>2009</v>
      </c>
      <c r="C3274" s="182">
        <v>12</v>
      </c>
      <c r="D3274" s="183">
        <v>14</v>
      </c>
      <c r="E3274" s="184">
        <v>0</v>
      </c>
      <c r="F3274" s="185">
        <v>6.2</v>
      </c>
      <c r="G3274" s="186">
        <v>1</v>
      </c>
      <c r="H3274" s="13"/>
      <c r="I3274" s="13"/>
      <c r="J3274" s="13"/>
      <c r="K3274" s="13"/>
      <c r="M3274" s="13"/>
    </row>
    <row r="3275" spans="1:13">
      <c r="A3275" s="13"/>
      <c r="B3275" s="181">
        <v>2009</v>
      </c>
      <c r="C3275" s="182">
        <v>12</v>
      </c>
      <c r="D3275" s="183">
        <v>15</v>
      </c>
      <c r="E3275" s="184">
        <v>0</v>
      </c>
      <c r="F3275" s="185">
        <v>6.6</v>
      </c>
      <c r="G3275" s="186">
        <v>1</v>
      </c>
      <c r="H3275" s="13"/>
      <c r="I3275" s="13"/>
      <c r="J3275" s="13"/>
      <c r="K3275" s="13"/>
      <c r="M3275" s="13"/>
    </row>
    <row r="3276" spans="1:13">
      <c r="A3276" s="13"/>
      <c r="B3276" s="181">
        <v>2009</v>
      </c>
      <c r="C3276" s="182">
        <v>12</v>
      </c>
      <c r="D3276" s="183">
        <v>16</v>
      </c>
      <c r="E3276" s="184">
        <v>0</v>
      </c>
      <c r="F3276" s="185">
        <v>9.1999999999999993</v>
      </c>
      <c r="G3276" s="186">
        <v>1</v>
      </c>
      <c r="H3276" s="13"/>
      <c r="I3276" s="13"/>
      <c r="J3276" s="13"/>
      <c r="K3276" s="13"/>
      <c r="M3276" s="13"/>
    </row>
    <row r="3277" spans="1:13">
      <c r="A3277" s="13"/>
      <c r="B3277" s="181">
        <v>2009</v>
      </c>
      <c r="C3277" s="182">
        <v>12</v>
      </c>
      <c r="D3277" s="183">
        <v>17</v>
      </c>
      <c r="E3277" s="184">
        <v>0</v>
      </c>
      <c r="F3277" s="185">
        <v>9</v>
      </c>
      <c r="G3277" s="186">
        <v>1</v>
      </c>
      <c r="H3277" s="13"/>
      <c r="I3277" s="13"/>
      <c r="J3277" s="13"/>
      <c r="K3277" s="13"/>
      <c r="M3277" s="13"/>
    </row>
    <row r="3278" spans="1:13">
      <c r="A3278" s="13"/>
      <c r="B3278" s="181">
        <v>2009</v>
      </c>
      <c r="C3278" s="182">
        <v>12</v>
      </c>
      <c r="D3278" s="183">
        <v>18</v>
      </c>
      <c r="E3278" s="184">
        <v>3</v>
      </c>
      <c r="F3278" s="185">
        <v>4.5</v>
      </c>
      <c r="G3278" s="186">
        <v>1</v>
      </c>
      <c r="H3278" s="13"/>
      <c r="I3278" s="13"/>
      <c r="J3278" s="13"/>
      <c r="K3278" s="13"/>
      <c r="M3278" s="13"/>
    </row>
    <row r="3279" spans="1:13">
      <c r="A3279" s="13"/>
      <c r="B3279" s="181">
        <v>2009</v>
      </c>
      <c r="C3279" s="182">
        <v>12</v>
      </c>
      <c r="D3279" s="183">
        <v>19</v>
      </c>
      <c r="E3279" s="184">
        <v>9</v>
      </c>
      <c r="F3279" s="185">
        <v>3.1</v>
      </c>
      <c r="G3279" s="186">
        <v>1</v>
      </c>
      <c r="H3279" s="13"/>
      <c r="I3279" s="13"/>
      <c r="J3279" s="13"/>
      <c r="K3279" s="13"/>
      <c r="M3279" s="13"/>
    </row>
    <row r="3280" spans="1:13">
      <c r="A3280" s="13"/>
      <c r="B3280" s="181">
        <v>2009</v>
      </c>
      <c r="C3280" s="182">
        <v>12</v>
      </c>
      <c r="D3280" s="183">
        <v>20</v>
      </c>
      <c r="E3280" s="184">
        <v>0</v>
      </c>
      <c r="F3280" s="185">
        <v>6.1</v>
      </c>
      <c r="G3280" s="186">
        <v>1</v>
      </c>
      <c r="H3280" s="13"/>
      <c r="I3280" s="13"/>
      <c r="J3280" s="13"/>
      <c r="K3280" s="13"/>
      <c r="M3280" s="13"/>
    </row>
    <row r="3281" spans="1:13">
      <c r="A3281" s="13"/>
      <c r="B3281" s="181">
        <v>2009</v>
      </c>
      <c r="C3281" s="182">
        <v>12</v>
      </c>
      <c r="D3281" s="183">
        <v>21</v>
      </c>
      <c r="E3281" s="184">
        <v>0</v>
      </c>
      <c r="F3281" s="185">
        <v>8.8000000000000007</v>
      </c>
      <c r="G3281" s="186">
        <v>1</v>
      </c>
      <c r="H3281" s="13"/>
      <c r="I3281" s="13"/>
      <c r="J3281" s="13"/>
      <c r="K3281" s="13"/>
      <c r="M3281" s="13"/>
    </row>
    <row r="3282" spans="1:13">
      <c r="A3282" s="13"/>
      <c r="B3282" s="181">
        <v>2009</v>
      </c>
      <c r="C3282" s="182">
        <v>12</v>
      </c>
      <c r="D3282" s="183">
        <v>22</v>
      </c>
      <c r="E3282" s="184">
        <v>3</v>
      </c>
      <c r="F3282" s="185">
        <v>7.1</v>
      </c>
      <c r="G3282" s="186">
        <v>1</v>
      </c>
      <c r="H3282" s="13"/>
      <c r="I3282" s="13"/>
      <c r="J3282" s="13"/>
      <c r="K3282" s="13"/>
      <c r="M3282" s="13"/>
    </row>
    <row r="3283" spans="1:13">
      <c r="A3283" s="13"/>
      <c r="B3283" s="181">
        <v>2009</v>
      </c>
      <c r="C3283" s="182">
        <v>12</v>
      </c>
      <c r="D3283" s="183">
        <v>23</v>
      </c>
      <c r="E3283" s="184">
        <v>21</v>
      </c>
      <c r="F3283" s="185">
        <v>6.6</v>
      </c>
      <c r="G3283" s="186">
        <v>1</v>
      </c>
      <c r="H3283" s="13"/>
      <c r="I3283" s="13"/>
      <c r="J3283" s="13"/>
      <c r="K3283" s="13"/>
      <c r="M3283" s="13"/>
    </row>
    <row r="3284" spans="1:13">
      <c r="A3284" s="13"/>
      <c r="B3284" s="181">
        <v>2009</v>
      </c>
      <c r="C3284" s="182">
        <v>12</v>
      </c>
      <c r="D3284" s="183">
        <v>24</v>
      </c>
      <c r="E3284" s="184">
        <v>0</v>
      </c>
      <c r="F3284" s="185">
        <v>7.9</v>
      </c>
      <c r="G3284" s="186">
        <v>1</v>
      </c>
      <c r="H3284" s="13"/>
      <c r="I3284" s="13"/>
      <c r="J3284" s="13"/>
      <c r="K3284" s="13"/>
      <c r="M3284" s="13"/>
    </row>
    <row r="3285" spans="1:13">
      <c r="A3285" s="13"/>
      <c r="B3285" s="181">
        <v>2009</v>
      </c>
      <c r="C3285" s="182">
        <v>12</v>
      </c>
      <c r="D3285" s="183">
        <v>25</v>
      </c>
      <c r="E3285" s="184">
        <v>0</v>
      </c>
      <c r="F3285" s="185">
        <v>7.4</v>
      </c>
      <c r="G3285" s="186">
        <v>1</v>
      </c>
      <c r="H3285" s="13"/>
      <c r="I3285" s="13"/>
      <c r="J3285" s="13"/>
      <c r="K3285" s="13"/>
      <c r="M3285" s="13"/>
    </row>
    <row r="3286" spans="1:13">
      <c r="A3286" s="13"/>
      <c r="B3286" s="181">
        <v>2009</v>
      </c>
      <c r="C3286" s="182">
        <v>12</v>
      </c>
      <c r="D3286" s="183">
        <v>26</v>
      </c>
      <c r="E3286" s="184">
        <v>0</v>
      </c>
      <c r="F3286" s="185">
        <v>8.3000000000000007</v>
      </c>
      <c r="G3286" s="186">
        <v>1</v>
      </c>
      <c r="H3286" s="13"/>
      <c r="I3286" s="13"/>
      <c r="J3286" s="13"/>
      <c r="K3286" s="13"/>
      <c r="M3286" s="13"/>
    </row>
    <row r="3287" spans="1:13">
      <c r="A3287" s="13"/>
      <c r="B3287" s="181">
        <v>2009</v>
      </c>
      <c r="C3287" s="182">
        <v>12</v>
      </c>
      <c r="D3287" s="183">
        <v>27</v>
      </c>
      <c r="E3287" s="184">
        <v>6</v>
      </c>
      <c r="F3287" s="185">
        <v>8.6</v>
      </c>
      <c r="G3287" s="186">
        <v>1</v>
      </c>
      <c r="H3287" s="13"/>
      <c r="I3287" s="13"/>
      <c r="J3287" s="13"/>
      <c r="K3287" s="13"/>
      <c r="M3287" s="13"/>
    </row>
    <row r="3288" spans="1:13">
      <c r="A3288" s="13"/>
      <c r="B3288" s="181">
        <v>2009</v>
      </c>
      <c r="C3288" s="182">
        <v>12</v>
      </c>
      <c r="D3288" s="183">
        <v>28</v>
      </c>
      <c r="E3288" s="184">
        <v>0</v>
      </c>
      <c r="F3288" s="185">
        <v>5.3</v>
      </c>
      <c r="G3288" s="186">
        <v>1</v>
      </c>
      <c r="H3288" s="13"/>
      <c r="I3288" s="13"/>
      <c r="J3288" s="13"/>
      <c r="K3288" s="13"/>
      <c r="M3288" s="13"/>
    </row>
    <row r="3289" spans="1:13">
      <c r="A3289" s="13"/>
      <c r="B3289" s="181">
        <v>2009</v>
      </c>
      <c r="C3289" s="182">
        <v>12</v>
      </c>
      <c r="D3289" s="183">
        <v>29</v>
      </c>
      <c r="E3289" s="184">
        <v>2</v>
      </c>
      <c r="F3289" s="185">
        <v>5.2</v>
      </c>
      <c r="G3289" s="186">
        <v>1</v>
      </c>
      <c r="H3289" s="13"/>
      <c r="I3289" s="13"/>
      <c r="J3289" s="13"/>
      <c r="K3289" s="13"/>
      <c r="M3289" s="13"/>
    </row>
    <row r="3290" spans="1:13">
      <c r="A3290" s="13"/>
      <c r="B3290" s="181">
        <v>2009</v>
      </c>
      <c r="C3290" s="182">
        <v>12</v>
      </c>
      <c r="D3290" s="183">
        <v>30</v>
      </c>
      <c r="E3290" s="184">
        <v>0</v>
      </c>
      <c r="F3290" s="185">
        <v>6.7</v>
      </c>
      <c r="G3290" s="186">
        <v>1</v>
      </c>
      <c r="H3290" s="13"/>
      <c r="I3290" s="13"/>
      <c r="J3290" s="13"/>
      <c r="K3290" s="13"/>
      <c r="M3290" s="13"/>
    </row>
    <row r="3291" spans="1:13">
      <c r="A3291" s="13"/>
      <c r="B3291" s="181">
        <v>2009</v>
      </c>
      <c r="C3291" s="182">
        <v>12</v>
      </c>
      <c r="D3291" s="183">
        <v>31</v>
      </c>
      <c r="E3291" s="184">
        <v>0.2</v>
      </c>
      <c r="F3291" s="185">
        <v>7.1</v>
      </c>
      <c r="G3291" s="186">
        <v>1</v>
      </c>
      <c r="H3291" s="13"/>
      <c r="I3291" s="13"/>
      <c r="J3291" s="13"/>
      <c r="K3291" s="13"/>
      <c r="M3291" s="13"/>
    </row>
    <row r="3292" spans="1:13">
      <c r="A3292" s="13"/>
      <c r="B3292" s="181">
        <v>2010</v>
      </c>
      <c r="C3292" s="182">
        <v>1</v>
      </c>
      <c r="D3292" s="183">
        <v>1</v>
      </c>
      <c r="E3292" s="184">
        <v>0</v>
      </c>
      <c r="F3292" s="185">
        <v>8.6</v>
      </c>
      <c r="G3292" s="186">
        <v>1</v>
      </c>
      <c r="H3292" s="13"/>
      <c r="I3292" s="13"/>
      <c r="J3292" s="13"/>
      <c r="K3292" s="13"/>
      <c r="M3292" s="13"/>
    </row>
    <row r="3293" spans="1:13">
      <c r="A3293" s="13"/>
      <c r="B3293" s="181">
        <v>2010</v>
      </c>
      <c r="C3293" s="182">
        <v>1</v>
      </c>
      <c r="D3293" s="183">
        <v>2</v>
      </c>
      <c r="E3293" s="184">
        <v>0</v>
      </c>
      <c r="F3293" s="185">
        <v>9.4</v>
      </c>
      <c r="G3293" s="186">
        <v>1</v>
      </c>
      <c r="H3293" s="13"/>
      <c r="I3293" s="13"/>
      <c r="J3293" s="13"/>
      <c r="K3293" s="13"/>
      <c r="M3293" s="13"/>
    </row>
    <row r="3294" spans="1:13">
      <c r="A3294" s="13"/>
      <c r="B3294" s="181">
        <v>2010</v>
      </c>
      <c r="C3294" s="182">
        <v>1</v>
      </c>
      <c r="D3294" s="183">
        <v>3</v>
      </c>
      <c r="E3294" s="184">
        <v>0</v>
      </c>
      <c r="F3294" s="185">
        <v>10.1</v>
      </c>
      <c r="G3294" s="186">
        <v>1</v>
      </c>
      <c r="H3294" s="13"/>
      <c r="I3294" s="13"/>
      <c r="J3294" s="13"/>
      <c r="K3294" s="13"/>
      <c r="M3294" s="13"/>
    </row>
    <row r="3295" spans="1:13">
      <c r="A3295" s="13"/>
      <c r="B3295" s="181">
        <v>2010</v>
      </c>
      <c r="C3295" s="182">
        <v>1</v>
      </c>
      <c r="D3295" s="183">
        <v>4</v>
      </c>
      <c r="E3295" s="184">
        <v>0</v>
      </c>
      <c r="F3295" s="185">
        <v>8.4</v>
      </c>
      <c r="G3295" s="186">
        <v>1</v>
      </c>
      <c r="H3295" s="13"/>
      <c r="I3295" s="13"/>
      <c r="J3295" s="13"/>
      <c r="K3295" s="13"/>
      <c r="M3295" s="13"/>
    </row>
    <row r="3296" spans="1:13">
      <c r="A3296" s="13"/>
      <c r="B3296" s="181">
        <v>2010</v>
      </c>
      <c r="C3296" s="182">
        <v>1</v>
      </c>
      <c r="D3296" s="183">
        <v>5</v>
      </c>
      <c r="E3296" s="184">
        <v>0</v>
      </c>
      <c r="F3296" s="185">
        <v>9</v>
      </c>
      <c r="G3296" s="186">
        <v>1</v>
      </c>
      <c r="H3296" s="13"/>
      <c r="I3296" s="13"/>
      <c r="J3296" s="13"/>
      <c r="K3296" s="13"/>
      <c r="M3296" s="13"/>
    </row>
    <row r="3297" spans="1:13">
      <c r="A3297" s="13"/>
      <c r="B3297" s="181">
        <v>2010</v>
      </c>
      <c r="C3297" s="182">
        <v>1</v>
      </c>
      <c r="D3297" s="183">
        <v>6</v>
      </c>
      <c r="E3297" s="184">
        <v>0</v>
      </c>
      <c r="F3297" s="185">
        <v>6.6</v>
      </c>
      <c r="G3297" s="186">
        <v>1</v>
      </c>
      <c r="H3297" s="13"/>
      <c r="I3297" s="13"/>
      <c r="J3297" s="13"/>
      <c r="K3297" s="13"/>
      <c r="M3297" s="13"/>
    </row>
    <row r="3298" spans="1:13">
      <c r="A3298" s="13"/>
      <c r="B3298" s="181">
        <v>2010</v>
      </c>
      <c r="C3298" s="182">
        <v>1</v>
      </c>
      <c r="D3298" s="183">
        <v>7</v>
      </c>
      <c r="E3298" s="184">
        <v>0</v>
      </c>
      <c r="F3298" s="185">
        <v>7.1</v>
      </c>
      <c r="G3298" s="186">
        <v>1</v>
      </c>
      <c r="H3298" s="13"/>
      <c r="I3298" s="13"/>
      <c r="J3298" s="13"/>
      <c r="K3298" s="13"/>
      <c r="M3298" s="13"/>
    </row>
    <row r="3299" spans="1:13">
      <c r="A3299" s="13"/>
      <c r="B3299" s="181">
        <v>2010</v>
      </c>
      <c r="C3299" s="182">
        <v>1</v>
      </c>
      <c r="D3299" s="183">
        <v>8</v>
      </c>
      <c r="E3299" s="184">
        <v>0</v>
      </c>
      <c r="F3299" s="185">
        <v>9.5</v>
      </c>
      <c r="G3299" s="186">
        <v>1</v>
      </c>
      <c r="H3299" s="13"/>
      <c r="I3299" s="13"/>
      <c r="J3299" s="13"/>
      <c r="K3299" s="13"/>
      <c r="M3299" s="13"/>
    </row>
    <row r="3300" spans="1:13">
      <c r="A3300" s="13"/>
      <c r="B3300" s="181">
        <v>2010</v>
      </c>
      <c r="C3300" s="182">
        <v>1</v>
      </c>
      <c r="D3300" s="183">
        <v>9</v>
      </c>
      <c r="E3300" s="184">
        <v>0</v>
      </c>
      <c r="F3300" s="185">
        <v>8.5</v>
      </c>
      <c r="G3300" s="186">
        <v>1</v>
      </c>
      <c r="H3300" s="13"/>
      <c r="I3300" s="13"/>
      <c r="J3300" s="13"/>
      <c r="K3300" s="13"/>
      <c r="M3300" s="13"/>
    </row>
    <row r="3301" spans="1:13">
      <c r="A3301" s="13"/>
      <c r="B3301" s="181">
        <v>2010</v>
      </c>
      <c r="C3301" s="182">
        <v>1</v>
      </c>
      <c r="D3301" s="183">
        <v>10</v>
      </c>
      <c r="E3301" s="184">
        <v>0</v>
      </c>
      <c r="F3301" s="185">
        <v>8.3000000000000007</v>
      </c>
      <c r="G3301" s="186">
        <v>1</v>
      </c>
      <c r="H3301" s="13"/>
      <c r="I3301" s="13"/>
      <c r="J3301" s="13"/>
      <c r="K3301" s="13"/>
      <c r="M3301" s="13"/>
    </row>
    <row r="3302" spans="1:13">
      <c r="A3302" s="13"/>
      <c r="B3302" s="181">
        <v>2010</v>
      </c>
      <c r="C3302" s="182">
        <v>1</v>
      </c>
      <c r="D3302" s="183">
        <v>11</v>
      </c>
      <c r="E3302" s="184">
        <v>39</v>
      </c>
      <c r="F3302" s="185">
        <v>7.5</v>
      </c>
      <c r="G3302" s="186">
        <v>1</v>
      </c>
      <c r="H3302" s="13"/>
      <c r="I3302" s="13"/>
      <c r="J3302" s="13"/>
      <c r="K3302" s="13"/>
      <c r="M3302" s="13"/>
    </row>
    <row r="3303" spans="1:13">
      <c r="A3303" s="13"/>
      <c r="B3303" s="181">
        <v>2010</v>
      </c>
      <c r="C3303" s="182">
        <v>1</v>
      </c>
      <c r="D3303" s="183">
        <v>12</v>
      </c>
      <c r="E3303" s="184">
        <v>0</v>
      </c>
      <c r="F3303" s="185">
        <v>7.7</v>
      </c>
      <c r="G3303" s="186">
        <v>1</v>
      </c>
      <c r="H3303" s="13"/>
      <c r="I3303" s="13"/>
      <c r="J3303" s="13"/>
      <c r="K3303" s="13"/>
      <c r="M3303" s="13"/>
    </row>
    <row r="3304" spans="1:13">
      <c r="A3304" s="13"/>
      <c r="B3304" s="181">
        <v>2010</v>
      </c>
      <c r="C3304" s="182">
        <v>1</v>
      </c>
      <c r="D3304" s="183">
        <v>13</v>
      </c>
      <c r="E3304" s="184">
        <v>0</v>
      </c>
      <c r="F3304" s="185">
        <v>7.2</v>
      </c>
      <c r="G3304" s="186">
        <v>1</v>
      </c>
      <c r="H3304" s="13"/>
      <c r="I3304" s="13"/>
      <c r="J3304" s="13"/>
      <c r="K3304" s="13"/>
      <c r="M3304" s="13"/>
    </row>
    <row r="3305" spans="1:13">
      <c r="A3305" s="13"/>
      <c r="B3305" s="181">
        <v>2010</v>
      </c>
      <c r="C3305" s="182">
        <v>1</v>
      </c>
      <c r="D3305" s="183">
        <v>14</v>
      </c>
      <c r="E3305" s="184">
        <v>0</v>
      </c>
      <c r="F3305" s="185">
        <v>6.2</v>
      </c>
      <c r="G3305" s="186">
        <v>1</v>
      </c>
      <c r="H3305" s="13"/>
      <c r="I3305" s="13"/>
      <c r="J3305" s="13"/>
      <c r="K3305" s="13"/>
      <c r="M3305" s="13"/>
    </row>
    <row r="3306" spans="1:13">
      <c r="A3306" s="13"/>
      <c r="B3306" s="181">
        <v>2010</v>
      </c>
      <c r="C3306" s="182">
        <v>1</v>
      </c>
      <c r="D3306" s="183">
        <v>15</v>
      </c>
      <c r="E3306" s="184">
        <v>0</v>
      </c>
      <c r="F3306" s="185">
        <v>6.7</v>
      </c>
      <c r="G3306" s="186">
        <v>1</v>
      </c>
      <c r="H3306" s="13"/>
      <c r="I3306" s="13"/>
      <c r="J3306" s="13"/>
      <c r="K3306" s="13"/>
      <c r="M3306" s="13"/>
    </row>
    <row r="3307" spans="1:13">
      <c r="A3307" s="13"/>
      <c r="B3307" s="181">
        <v>2010</v>
      </c>
      <c r="C3307" s="182">
        <v>1</v>
      </c>
      <c r="D3307" s="183">
        <v>16</v>
      </c>
      <c r="E3307" s="184">
        <v>0</v>
      </c>
      <c r="F3307" s="185">
        <v>7.1</v>
      </c>
      <c r="G3307" s="186">
        <v>1</v>
      </c>
      <c r="H3307" s="13"/>
      <c r="I3307" s="13"/>
      <c r="J3307" s="13"/>
      <c r="K3307" s="13"/>
      <c r="M3307" s="13"/>
    </row>
    <row r="3308" spans="1:13">
      <c r="A3308" s="13"/>
      <c r="B3308" s="181">
        <v>2010</v>
      </c>
      <c r="C3308" s="182">
        <v>1</v>
      </c>
      <c r="D3308" s="183">
        <v>17</v>
      </c>
      <c r="E3308" s="184">
        <v>0</v>
      </c>
      <c r="F3308" s="185">
        <v>7.1</v>
      </c>
      <c r="G3308" s="186">
        <v>1</v>
      </c>
      <c r="H3308" s="13"/>
      <c r="I3308" s="13"/>
      <c r="J3308" s="13"/>
      <c r="K3308" s="13"/>
      <c r="M3308" s="13"/>
    </row>
    <row r="3309" spans="1:13">
      <c r="A3309" s="13"/>
      <c r="B3309" s="181">
        <v>2010</v>
      </c>
      <c r="C3309" s="182">
        <v>1</v>
      </c>
      <c r="D3309" s="183">
        <v>18</v>
      </c>
      <c r="E3309" s="184">
        <v>0</v>
      </c>
      <c r="F3309" s="185">
        <v>7.4</v>
      </c>
      <c r="G3309" s="186">
        <v>1</v>
      </c>
      <c r="H3309" s="13"/>
      <c r="I3309" s="13"/>
      <c r="J3309" s="13"/>
      <c r="K3309" s="13"/>
      <c r="M3309" s="13"/>
    </row>
    <row r="3310" spans="1:13">
      <c r="A3310" s="13"/>
      <c r="B3310" s="181">
        <v>2010</v>
      </c>
      <c r="C3310" s="182">
        <v>1</v>
      </c>
      <c r="D3310" s="183">
        <v>19</v>
      </c>
      <c r="E3310" s="184">
        <v>0</v>
      </c>
      <c r="F3310" s="185">
        <v>6.3</v>
      </c>
      <c r="G3310" s="186">
        <v>1</v>
      </c>
      <c r="H3310" s="13"/>
      <c r="I3310" s="13"/>
      <c r="J3310" s="13"/>
      <c r="K3310" s="13"/>
      <c r="M3310" s="13"/>
    </row>
    <row r="3311" spans="1:13">
      <c r="A3311" s="13"/>
      <c r="B3311" s="181">
        <v>2010</v>
      </c>
      <c r="C3311" s="182">
        <v>1</v>
      </c>
      <c r="D3311" s="183">
        <v>20</v>
      </c>
      <c r="E3311" s="184">
        <v>0</v>
      </c>
      <c r="F3311" s="185">
        <v>7.4</v>
      </c>
      <c r="G3311" s="186">
        <v>1</v>
      </c>
      <c r="H3311" s="13"/>
      <c r="I3311" s="13"/>
      <c r="J3311" s="13"/>
      <c r="K3311" s="13"/>
      <c r="M3311" s="13"/>
    </row>
    <row r="3312" spans="1:13">
      <c r="A3312" s="13"/>
      <c r="B3312" s="181">
        <v>2010</v>
      </c>
      <c r="C3312" s="182">
        <v>1</v>
      </c>
      <c r="D3312" s="183">
        <v>21</v>
      </c>
      <c r="E3312" s="184">
        <v>0</v>
      </c>
      <c r="F3312" s="185">
        <v>7.7</v>
      </c>
      <c r="G3312" s="186">
        <v>1</v>
      </c>
      <c r="H3312" s="13"/>
      <c r="I3312" s="13"/>
      <c r="J3312" s="13"/>
      <c r="K3312" s="13"/>
      <c r="M3312" s="13"/>
    </row>
    <row r="3313" spans="1:13">
      <c r="A3313" s="13"/>
      <c r="B3313" s="181">
        <v>2010</v>
      </c>
      <c r="C3313" s="182">
        <v>1</v>
      </c>
      <c r="D3313" s="183">
        <v>22</v>
      </c>
      <c r="E3313" s="184">
        <v>0</v>
      </c>
      <c r="F3313" s="185">
        <v>6.2</v>
      </c>
      <c r="G3313" s="186">
        <v>1</v>
      </c>
      <c r="H3313" s="13"/>
      <c r="I3313" s="13"/>
      <c r="J3313" s="13"/>
      <c r="K3313" s="13"/>
      <c r="M3313" s="13"/>
    </row>
    <row r="3314" spans="1:13">
      <c r="A3314" s="13"/>
      <c r="B3314" s="181">
        <v>2010</v>
      </c>
      <c r="C3314" s="182">
        <v>1</v>
      </c>
      <c r="D3314" s="183">
        <v>23</v>
      </c>
      <c r="E3314" s="184">
        <v>0</v>
      </c>
      <c r="F3314" s="185">
        <v>6.6</v>
      </c>
      <c r="G3314" s="186">
        <v>1</v>
      </c>
      <c r="H3314" s="13"/>
      <c r="I3314" s="13"/>
      <c r="J3314" s="13"/>
      <c r="K3314" s="13"/>
      <c r="M3314" s="13"/>
    </row>
    <row r="3315" spans="1:13">
      <c r="A3315" s="13"/>
      <c r="B3315" s="181">
        <v>2010</v>
      </c>
      <c r="C3315" s="182">
        <v>1</v>
      </c>
      <c r="D3315" s="183">
        <v>24</v>
      </c>
      <c r="E3315" s="184">
        <v>12</v>
      </c>
      <c r="F3315" s="185">
        <v>10.6</v>
      </c>
      <c r="G3315" s="186">
        <v>1</v>
      </c>
      <c r="H3315" s="13"/>
      <c r="I3315" s="13"/>
      <c r="J3315" s="13"/>
      <c r="K3315" s="13"/>
      <c r="M3315" s="13"/>
    </row>
    <row r="3316" spans="1:13">
      <c r="A3316" s="13"/>
      <c r="B3316" s="181">
        <v>2010</v>
      </c>
      <c r="C3316" s="182">
        <v>1</v>
      </c>
      <c r="D3316" s="183">
        <v>25</v>
      </c>
      <c r="E3316" s="184">
        <v>0</v>
      </c>
      <c r="F3316" s="185">
        <v>7.1</v>
      </c>
      <c r="G3316" s="186">
        <v>1</v>
      </c>
      <c r="H3316" s="13"/>
      <c r="I3316" s="13"/>
      <c r="J3316" s="13"/>
      <c r="K3316" s="13"/>
      <c r="M3316" s="13"/>
    </row>
    <row r="3317" spans="1:13">
      <c r="A3317" s="13"/>
      <c r="B3317" s="181">
        <v>2010</v>
      </c>
      <c r="C3317" s="182">
        <v>1</v>
      </c>
      <c r="D3317" s="183">
        <v>26</v>
      </c>
      <c r="E3317" s="184">
        <v>0</v>
      </c>
      <c r="F3317" s="185">
        <v>9.3000000000000007</v>
      </c>
      <c r="G3317" s="186">
        <v>1</v>
      </c>
      <c r="H3317" s="13"/>
      <c r="I3317" s="13"/>
      <c r="J3317" s="13"/>
      <c r="K3317" s="13"/>
      <c r="M3317" s="13"/>
    </row>
    <row r="3318" spans="1:13">
      <c r="A3318" s="13"/>
      <c r="B3318" s="181">
        <v>2010</v>
      </c>
      <c r="C3318" s="182">
        <v>1</v>
      </c>
      <c r="D3318" s="183">
        <v>27</v>
      </c>
      <c r="E3318" s="184">
        <v>0</v>
      </c>
      <c r="F3318" s="185">
        <v>8</v>
      </c>
      <c r="G3318" s="186">
        <v>1</v>
      </c>
      <c r="H3318" s="13"/>
      <c r="I3318" s="13"/>
      <c r="J3318" s="13"/>
      <c r="K3318" s="13"/>
      <c r="M3318" s="13"/>
    </row>
    <row r="3319" spans="1:13">
      <c r="A3319" s="13"/>
      <c r="B3319" s="181">
        <v>2010</v>
      </c>
      <c r="C3319" s="182">
        <v>1</v>
      </c>
      <c r="D3319" s="183">
        <v>28</v>
      </c>
      <c r="E3319" s="184">
        <v>0</v>
      </c>
      <c r="F3319" s="185">
        <v>10.8</v>
      </c>
      <c r="G3319" s="186">
        <v>1</v>
      </c>
      <c r="H3319" s="13"/>
      <c r="I3319" s="13"/>
      <c r="J3319" s="13"/>
      <c r="K3319" s="13"/>
      <c r="M3319" s="13"/>
    </row>
    <row r="3320" spans="1:13">
      <c r="A3320" s="13"/>
      <c r="B3320" s="181">
        <v>2010</v>
      </c>
      <c r="C3320" s="182">
        <v>1</v>
      </c>
      <c r="D3320" s="183">
        <v>29</v>
      </c>
      <c r="E3320" s="184">
        <v>15.5</v>
      </c>
      <c r="F3320" s="185">
        <v>7.2</v>
      </c>
      <c r="G3320" s="186">
        <v>1</v>
      </c>
      <c r="H3320" s="13"/>
      <c r="I3320" s="13"/>
      <c r="J3320" s="13"/>
      <c r="K3320" s="13"/>
      <c r="M3320" s="13"/>
    </row>
    <row r="3321" spans="1:13">
      <c r="A3321" s="13"/>
      <c r="B3321" s="181">
        <v>2010</v>
      </c>
      <c r="C3321" s="182">
        <v>1</v>
      </c>
      <c r="D3321" s="183">
        <v>30</v>
      </c>
      <c r="E3321" s="184">
        <v>0</v>
      </c>
      <c r="F3321" s="185">
        <v>4.5</v>
      </c>
      <c r="G3321" s="186">
        <v>1</v>
      </c>
      <c r="H3321" s="13"/>
      <c r="I3321" s="13"/>
      <c r="J3321" s="13"/>
      <c r="K3321" s="13"/>
      <c r="M3321" s="13"/>
    </row>
    <row r="3322" spans="1:13">
      <c r="A3322" s="13"/>
      <c r="B3322" s="181">
        <v>2010</v>
      </c>
      <c r="C3322" s="182">
        <v>1</v>
      </c>
      <c r="D3322" s="183">
        <v>31</v>
      </c>
      <c r="E3322" s="184">
        <v>0</v>
      </c>
      <c r="F3322" s="185">
        <v>3.2</v>
      </c>
      <c r="G3322" s="186">
        <v>1</v>
      </c>
      <c r="H3322" s="13"/>
      <c r="I3322" s="13"/>
      <c r="J3322" s="13"/>
      <c r="K3322" s="13"/>
      <c r="M3322" s="13"/>
    </row>
    <row r="3323" spans="1:13">
      <c r="A3323" s="13"/>
      <c r="B3323" s="181">
        <v>2010</v>
      </c>
      <c r="C3323" s="182">
        <v>2</v>
      </c>
      <c r="D3323" s="183">
        <v>1</v>
      </c>
      <c r="E3323" s="184">
        <v>0</v>
      </c>
      <c r="F3323" s="185">
        <v>6.6</v>
      </c>
      <c r="G3323" s="186">
        <v>1</v>
      </c>
      <c r="H3323" s="13"/>
      <c r="I3323" s="13"/>
      <c r="J3323" s="13"/>
      <c r="K3323" s="13"/>
      <c r="M3323" s="13"/>
    </row>
    <row r="3324" spans="1:13">
      <c r="A3324" s="13"/>
      <c r="B3324" s="181">
        <v>2010</v>
      </c>
      <c r="C3324" s="182">
        <v>2</v>
      </c>
      <c r="D3324" s="183">
        <v>2</v>
      </c>
      <c r="E3324" s="184">
        <v>48.5</v>
      </c>
      <c r="F3324" s="185">
        <v>6.6</v>
      </c>
      <c r="G3324" s="186">
        <v>1</v>
      </c>
      <c r="H3324" s="13"/>
      <c r="I3324" s="13"/>
      <c r="J3324" s="13"/>
      <c r="K3324" s="13"/>
      <c r="M3324" s="13"/>
    </row>
    <row r="3325" spans="1:13">
      <c r="A3325" s="13"/>
      <c r="B3325" s="181">
        <v>2010</v>
      </c>
      <c r="C3325" s="182">
        <v>2</v>
      </c>
      <c r="D3325" s="183">
        <v>3</v>
      </c>
      <c r="E3325" s="184">
        <v>15.2</v>
      </c>
      <c r="F3325" s="185">
        <v>4.3</v>
      </c>
      <c r="G3325" s="186">
        <v>1</v>
      </c>
      <c r="H3325" s="13"/>
      <c r="I3325" s="13"/>
      <c r="J3325" s="13"/>
      <c r="K3325" s="13"/>
      <c r="M3325" s="13"/>
    </row>
    <row r="3326" spans="1:13">
      <c r="A3326" s="13"/>
      <c r="B3326" s="181">
        <v>2010</v>
      </c>
      <c r="C3326" s="182">
        <v>2</v>
      </c>
      <c r="D3326" s="183">
        <v>4</v>
      </c>
      <c r="E3326" s="184">
        <v>0</v>
      </c>
      <c r="F3326" s="185">
        <v>6.2</v>
      </c>
      <c r="G3326" s="186">
        <v>1</v>
      </c>
      <c r="H3326" s="13"/>
      <c r="I3326" s="13"/>
      <c r="J3326" s="13"/>
      <c r="K3326" s="13"/>
      <c r="M3326" s="13"/>
    </row>
    <row r="3327" spans="1:13">
      <c r="A3327" s="13"/>
      <c r="B3327" s="181">
        <v>2010</v>
      </c>
      <c r="C3327" s="182">
        <v>2</v>
      </c>
      <c r="D3327" s="183">
        <v>5</v>
      </c>
      <c r="E3327" s="184">
        <v>0</v>
      </c>
      <c r="F3327" s="185">
        <v>2.4</v>
      </c>
      <c r="G3327" s="186">
        <v>1</v>
      </c>
      <c r="H3327" s="13"/>
      <c r="I3327" s="13"/>
      <c r="J3327" s="13"/>
      <c r="K3327" s="13"/>
      <c r="M3327" s="13"/>
    </row>
    <row r="3328" spans="1:13">
      <c r="A3328" s="13"/>
      <c r="B3328" s="181">
        <v>2010</v>
      </c>
      <c r="C3328" s="182">
        <v>2</v>
      </c>
      <c r="D3328" s="183">
        <v>6</v>
      </c>
      <c r="E3328" s="184">
        <v>1.6</v>
      </c>
      <c r="F3328" s="185">
        <v>5.9</v>
      </c>
      <c r="G3328" s="186">
        <v>1</v>
      </c>
      <c r="H3328" s="13"/>
      <c r="I3328" s="13"/>
      <c r="J3328" s="13"/>
      <c r="K3328" s="13"/>
      <c r="M3328" s="13"/>
    </row>
    <row r="3329" spans="1:13">
      <c r="A3329" s="13"/>
      <c r="B3329" s="181">
        <v>2010</v>
      </c>
      <c r="C3329" s="182">
        <v>2</v>
      </c>
      <c r="D3329" s="183">
        <v>7</v>
      </c>
      <c r="E3329" s="184">
        <v>35.5</v>
      </c>
      <c r="F3329" s="185">
        <v>3.9</v>
      </c>
      <c r="G3329" s="186">
        <v>1</v>
      </c>
      <c r="H3329" s="13"/>
      <c r="I3329" s="13"/>
      <c r="J3329" s="13"/>
      <c r="K3329" s="13"/>
      <c r="M3329" s="13"/>
    </row>
    <row r="3330" spans="1:13">
      <c r="A3330" s="13"/>
      <c r="B3330" s="181">
        <v>2010</v>
      </c>
      <c r="C3330" s="182">
        <v>2</v>
      </c>
      <c r="D3330" s="183">
        <v>8</v>
      </c>
      <c r="E3330" s="184">
        <v>0</v>
      </c>
      <c r="F3330" s="185">
        <v>6.4</v>
      </c>
      <c r="G3330" s="186">
        <v>1</v>
      </c>
      <c r="H3330" s="13"/>
      <c r="I3330" s="13"/>
      <c r="J3330" s="13"/>
      <c r="K3330" s="13"/>
      <c r="M3330" s="13"/>
    </row>
    <row r="3331" spans="1:13">
      <c r="A3331" s="13"/>
      <c r="B3331" s="181">
        <v>2010</v>
      </c>
      <c r="C3331" s="182">
        <v>2</v>
      </c>
      <c r="D3331" s="183">
        <v>9</v>
      </c>
      <c r="E3331" s="184">
        <v>22.5</v>
      </c>
      <c r="F3331" s="185">
        <v>8.1</v>
      </c>
      <c r="G3331" s="186">
        <v>1</v>
      </c>
      <c r="H3331" s="13"/>
      <c r="I3331" s="13"/>
      <c r="J3331" s="13"/>
      <c r="K3331" s="13"/>
      <c r="M3331" s="13"/>
    </row>
    <row r="3332" spans="1:13">
      <c r="A3332" s="13"/>
      <c r="B3332" s="181">
        <v>2010</v>
      </c>
      <c r="C3332" s="182">
        <v>2</v>
      </c>
      <c r="D3332" s="183">
        <v>10</v>
      </c>
      <c r="E3332" s="184">
        <v>0</v>
      </c>
      <c r="F3332" s="185">
        <v>6.2</v>
      </c>
      <c r="G3332" s="186">
        <v>1</v>
      </c>
      <c r="H3332" s="13"/>
      <c r="I3332" s="13"/>
      <c r="J3332" s="13"/>
      <c r="K3332" s="13"/>
      <c r="M3332" s="13"/>
    </row>
    <row r="3333" spans="1:13">
      <c r="A3333" s="13"/>
      <c r="B3333" s="181">
        <v>2010</v>
      </c>
      <c r="C3333" s="182">
        <v>2</v>
      </c>
      <c r="D3333" s="183">
        <v>11</v>
      </c>
      <c r="E3333" s="184">
        <v>0</v>
      </c>
      <c r="F3333" s="185">
        <v>5</v>
      </c>
      <c r="G3333" s="186">
        <v>1</v>
      </c>
      <c r="H3333" s="13"/>
      <c r="I3333" s="13"/>
      <c r="J3333" s="13"/>
      <c r="K3333" s="13"/>
      <c r="M3333" s="13"/>
    </row>
    <row r="3334" spans="1:13">
      <c r="A3334" s="13"/>
      <c r="B3334" s="181">
        <v>2010</v>
      </c>
      <c r="C3334" s="182">
        <v>2</v>
      </c>
      <c r="D3334" s="183">
        <v>12</v>
      </c>
      <c r="E3334" s="184">
        <v>24</v>
      </c>
      <c r="F3334" s="185">
        <v>5.2</v>
      </c>
      <c r="G3334" s="186">
        <v>1</v>
      </c>
      <c r="H3334" s="13"/>
      <c r="I3334" s="13"/>
      <c r="J3334" s="13"/>
      <c r="K3334" s="13"/>
      <c r="M3334" s="13"/>
    </row>
    <row r="3335" spans="1:13">
      <c r="A3335" s="13"/>
      <c r="B3335" s="181">
        <v>2010</v>
      </c>
      <c r="C3335" s="182">
        <v>2</v>
      </c>
      <c r="D3335" s="183">
        <v>13</v>
      </c>
      <c r="E3335" s="184">
        <v>0</v>
      </c>
      <c r="F3335" s="185">
        <v>5.4</v>
      </c>
      <c r="G3335" s="186">
        <v>1</v>
      </c>
      <c r="H3335" s="13"/>
      <c r="I3335" s="13"/>
      <c r="J3335" s="13"/>
      <c r="K3335" s="13"/>
      <c r="M3335" s="13"/>
    </row>
    <row r="3336" spans="1:13">
      <c r="A3336" s="13"/>
      <c r="B3336" s="181">
        <v>2010</v>
      </c>
      <c r="C3336" s="182">
        <v>2</v>
      </c>
      <c r="D3336" s="183">
        <v>14</v>
      </c>
      <c r="E3336" s="184">
        <v>5.2</v>
      </c>
      <c r="F3336" s="185">
        <v>4.7</v>
      </c>
      <c r="G3336" s="186">
        <v>1</v>
      </c>
      <c r="H3336" s="13"/>
      <c r="I3336" s="13"/>
      <c r="J3336" s="13"/>
      <c r="K3336" s="13"/>
      <c r="M3336" s="13"/>
    </row>
    <row r="3337" spans="1:13">
      <c r="A3337" s="13"/>
      <c r="B3337" s="181">
        <v>2010</v>
      </c>
      <c r="C3337" s="182">
        <v>2</v>
      </c>
      <c r="D3337" s="183">
        <v>15</v>
      </c>
      <c r="E3337" s="184">
        <v>0</v>
      </c>
      <c r="F3337" s="185">
        <v>3.8</v>
      </c>
      <c r="G3337" s="186">
        <v>1</v>
      </c>
      <c r="H3337" s="13"/>
      <c r="I3337" s="13"/>
      <c r="J3337" s="13"/>
      <c r="K3337" s="13"/>
      <c r="M3337" s="13"/>
    </row>
    <row r="3338" spans="1:13">
      <c r="A3338" s="13"/>
      <c r="B3338" s="181">
        <v>2010</v>
      </c>
      <c r="C3338" s="182">
        <v>2</v>
      </c>
      <c r="D3338" s="183">
        <v>16</v>
      </c>
      <c r="E3338" s="184">
        <v>0</v>
      </c>
      <c r="F3338" s="185">
        <v>4.0999999999999996</v>
      </c>
      <c r="G3338" s="186">
        <v>1</v>
      </c>
      <c r="H3338" s="13"/>
      <c r="I3338" s="13"/>
      <c r="J3338" s="13"/>
      <c r="K3338" s="13"/>
      <c r="M3338" s="13"/>
    </row>
    <row r="3339" spans="1:13">
      <c r="A3339" s="13"/>
      <c r="B3339" s="181">
        <v>2010</v>
      </c>
      <c r="C3339" s="182">
        <v>2</v>
      </c>
      <c r="D3339" s="183">
        <v>17</v>
      </c>
      <c r="E3339" s="184">
        <v>0</v>
      </c>
      <c r="F3339" s="185">
        <v>5.8</v>
      </c>
      <c r="G3339" s="186">
        <v>1</v>
      </c>
      <c r="H3339" s="13"/>
      <c r="I3339" s="13"/>
      <c r="J3339" s="13"/>
      <c r="K3339" s="13"/>
      <c r="M3339" s="13"/>
    </row>
    <row r="3340" spans="1:13">
      <c r="A3340" s="13"/>
      <c r="B3340" s="181">
        <v>2010</v>
      </c>
      <c r="C3340" s="182">
        <v>2</v>
      </c>
      <c r="D3340" s="183">
        <v>18</v>
      </c>
      <c r="E3340" s="184">
        <v>80.8</v>
      </c>
      <c r="F3340" s="185">
        <v>4.9000000000000004</v>
      </c>
      <c r="G3340" s="186">
        <v>1</v>
      </c>
      <c r="H3340" s="13"/>
      <c r="I3340" s="13"/>
      <c r="J3340" s="13"/>
      <c r="K3340" s="13"/>
      <c r="M3340" s="13"/>
    </row>
    <row r="3341" spans="1:13">
      <c r="A3341" s="13"/>
      <c r="B3341" s="181">
        <v>2010</v>
      </c>
      <c r="C3341" s="182">
        <v>2</v>
      </c>
      <c r="D3341" s="183">
        <v>19</v>
      </c>
      <c r="E3341" s="184">
        <v>0</v>
      </c>
      <c r="F3341" s="185">
        <v>3.8</v>
      </c>
      <c r="G3341" s="186">
        <v>1</v>
      </c>
      <c r="H3341" s="13"/>
      <c r="I3341" s="13"/>
      <c r="J3341" s="13"/>
      <c r="K3341" s="13"/>
      <c r="M3341" s="13"/>
    </row>
    <row r="3342" spans="1:13">
      <c r="A3342" s="13"/>
      <c r="B3342" s="181">
        <v>2010</v>
      </c>
      <c r="C3342" s="182">
        <v>2</v>
      </c>
      <c r="D3342" s="183">
        <v>20</v>
      </c>
      <c r="E3342" s="184">
        <v>0</v>
      </c>
      <c r="F3342" s="185">
        <v>4.3</v>
      </c>
      <c r="G3342" s="186">
        <v>1</v>
      </c>
      <c r="H3342" s="13"/>
      <c r="I3342" s="13"/>
      <c r="J3342" s="13"/>
      <c r="K3342" s="13"/>
      <c r="M3342" s="13"/>
    </row>
    <row r="3343" spans="1:13">
      <c r="A3343" s="13"/>
      <c r="B3343" s="181">
        <v>2010</v>
      </c>
      <c r="C3343" s="182">
        <v>2</v>
      </c>
      <c r="D3343" s="183">
        <v>21</v>
      </c>
      <c r="E3343" s="184">
        <v>0</v>
      </c>
      <c r="F3343" s="185">
        <v>4.0999999999999996</v>
      </c>
      <c r="G3343" s="186">
        <v>1</v>
      </c>
      <c r="H3343" s="13"/>
      <c r="I3343" s="13"/>
      <c r="J3343" s="13"/>
      <c r="K3343" s="13"/>
      <c r="M3343" s="13"/>
    </row>
    <row r="3344" spans="1:13">
      <c r="A3344" s="13"/>
      <c r="B3344" s="181">
        <v>2010</v>
      </c>
      <c r="C3344" s="182">
        <v>2</v>
      </c>
      <c r="D3344" s="183">
        <v>22</v>
      </c>
      <c r="E3344" s="184">
        <v>50</v>
      </c>
      <c r="F3344" s="185">
        <v>1.5</v>
      </c>
      <c r="G3344" s="186">
        <v>1</v>
      </c>
      <c r="H3344" s="13"/>
      <c r="I3344" s="13"/>
      <c r="J3344" s="13"/>
      <c r="K3344" s="13"/>
      <c r="M3344" s="13"/>
    </row>
    <row r="3345" spans="1:13">
      <c r="A3345" s="13"/>
      <c r="B3345" s="181">
        <v>2010</v>
      </c>
      <c r="C3345" s="182">
        <v>2</v>
      </c>
      <c r="D3345" s="183">
        <v>23</v>
      </c>
      <c r="E3345" s="184">
        <v>0</v>
      </c>
      <c r="F3345" s="185">
        <v>4.2</v>
      </c>
      <c r="G3345" s="186">
        <v>1</v>
      </c>
      <c r="H3345" s="13"/>
      <c r="I3345" s="13"/>
      <c r="J3345" s="13"/>
      <c r="K3345" s="13"/>
      <c r="M3345" s="13"/>
    </row>
    <row r="3346" spans="1:13">
      <c r="A3346" s="13"/>
      <c r="B3346" s="181">
        <v>2010</v>
      </c>
      <c r="C3346" s="182">
        <v>2</v>
      </c>
      <c r="D3346" s="183">
        <v>24</v>
      </c>
      <c r="E3346" s="184">
        <v>1.1000000000000001</v>
      </c>
      <c r="F3346" s="185">
        <v>2.8</v>
      </c>
      <c r="G3346" s="186">
        <v>1</v>
      </c>
      <c r="H3346" s="13"/>
      <c r="I3346" s="13"/>
      <c r="J3346" s="13"/>
      <c r="K3346" s="13"/>
      <c r="M3346" s="13"/>
    </row>
    <row r="3347" spans="1:13">
      <c r="A3347" s="13"/>
      <c r="B3347" s="181">
        <v>2010</v>
      </c>
      <c r="C3347" s="182">
        <v>2</v>
      </c>
      <c r="D3347" s="183">
        <v>25</v>
      </c>
      <c r="E3347" s="184">
        <v>0</v>
      </c>
      <c r="F3347" s="185">
        <v>3.7</v>
      </c>
      <c r="G3347" s="186">
        <v>1</v>
      </c>
      <c r="H3347" s="13"/>
      <c r="I3347" s="13"/>
      <c r="J3347" s="13"/>
      <c r="K3347" s="13"/>
      <c r="M3347" s="13"/>
    </row>
    <row r="3348" spans="1:13">
      <c r="A3348" s="13"/>
      <c r="B3348" s="181">
        <v>2010</v>
      </c>
      <c r="C3348" s="182">
        <v>2</v>
      </c>
      <c r="D3348" s="183">
        <v>26</v>
      </c>
      <c r="E3348" s="184">
        <v>0</v>
      </c>
      <c r="F3348" s="185">
        <v>4.5999999999999996</v>
      </c>
      <c r="G3348" s="186">
        <v>1</v>
      </c>
      <c r="H3348" s="13"/>
      <c r="I3348" s="13"/>
      <c r="J3348" s="13"/>
      <c r="K3348" s="13"/>
      <c r="M3348" s="13"/>
    </row>
    <row r="3349" spans="1:13">
      <c r="A3349" s="13"/>
      <c r="B3349" s="181">
        <v>2010</v>
      </c>
      <c r="C3349" s="182">
        <v>2</v>
      </c>
      <c r="D3349" s="183">
        <v>27</v>
      </c>
      <c r="E3349" s="184">
        <v>0</v>
      </c>
      <c r="F3349" s="185">
        <v>4.5</v>
      </c>
      <c r="G3349" s="186">
        <v>1</v>
      </c>
      <c r="H3349" s="13"/>
      <c r="I3349" s="13"/>
      <c r="J3349" s="13"/>
      <c r="K3349" s="13"/>
      <c r="M3349" s="13"/>
    </row>
    <row r="3350" spans="1:13">
      <c r="A3350" s="13"/>
      <c r="B3350" s="181">
        <v>2010</v>
      </c>
      <c r="C3350" s="182">
        <v>2</v>
      </c>
      <c r="D3350" s="183">
        <v>28</v>
      </c>
      <c r="E3350" s="184">
        <v>0</v>
      </c>
      <c r="F3350" s="185">
        <v>4.8</v>
      </c>
      <c r="G3350" s="186">
        <v>1</v>
      </c>
      <c r="H3350" s="13"/>
      <c r="I3350" s="13"/>
      <c r="J3350" s="13"/>
      <c r="K3350" s="13"/>
      <c r="M3350" s="13"/>
    </row>
    <row r="3351" spans="1:13">
      <c r="A3351" s="13"/>
      <c r="B3351" s="181">
        <v>2010</v>
      </c>
      <c r="C3351" s="182">
        <v>3</v>
      </c>
      <c r="D3351" s="183">
        <v>1</v>
      </c>
      <c r="E3351" s="184">
        <v>0</v>
      </c>
      <c r="F3351" s="185">
        <v>4.8</v>
      </c>
      <c r="G3351" s="186">
        <v>1</v>
      </c>
      <c r="H3351" s="13"/>
      <c r="I3351" s="13"/>
      <c r="J3351" s="13"/>
      <c r="K3351" s="13"/>
      <c r="M3351" s="13"/>
    </row>
    <row r="3352" spans="1:13">
      <c r="A3352" s="13"/>
      <c r="B3352" s="181">
        <v>2010</v>
      </c>
      <c r="C3352" s="182">
        <v>3</v>
      </c>
      <c r="D3352" s="183">
        <v>2</v>
      </c>
      <c r="E3352" s="184">
        <v>0.9</v>
      </c>
      <c r="F3352" s="185">
        <v>4.4000000000000004</v>
      </c>
      <c r="G3352" s="186">
        <v>1</v>
      </c>
      <c r="H3352" s="13"/>
      <c r="I3352" s="13"/>
      <c r="J3352" s="13"/>
      <c r="K3352" s="13"/>
      <c r="M3352" s="13"/>
    </row>
    <row r="3353" spans="1:13">
      <c r="A3353" s="13"/>
      <c r="B3353" s="181">
        <v>2010</v>
      </c>
      <c r="C3353" s="182">
        <v>3</v>
      </c>
      <c r="D3353" s="183">
        <v>3</v>
      </c>
      <c r="E3353" s="184">
        <v>3</v>
      </c>
      <c r="F3353" s="185">
        <v>2.1</v>
      </c>
      <c r="G3353" s="186">
        <v>1</v>
      </c>
      <c r="H3353" s="13"/>
      <c r="I3353" s="13"/>
      <c r="J3353" s="13"/>
      <c r="K3353" s="13"/>
      <c r="M3353" s="13"/>
    </row>
    <row r="3354" spans="1:13">
      <c r="A3354" s="13"/>
      <c r="B3354" s="181">
        <v>2010</v>
      </c>
      <c r="C3354" s="182">
        <v>3</v>
      </c>
      <c r="D3354" s="183">
        <v>4</v>
      </c>
      <c r="E3354" s="184">
        <v>0.9</v>
      </c>
      <c r="F3354" s="185">
        <v>2.2999999999999998</v>
      </c>
      <c r="G3354" s="186">
        <v>1</v>
      </c>
      <c r="H3354" s="13"/>
      <c r="I3354" s="13"/>
      <c r="J3354" s="13"/>
      <c r="K3354" s="13"/>
      <c r="M3354" s="13"/>
    </row>
    <row r="3355" spans="1:13">
      <c r="A3355" s="13"/>
      <c r="B3355" s="181">
        <v>2010</v>
      </c>
      <c r="C3355" s="182">
        <v>3</v>
      </c>
      <c r="D3355" s="183">
        <v>5</v>
      </c>
      <c r="E3355" s="184">
        <v>2</v>
      </c>
      <c r="F3355" s="185">
        <v>2.2999999999999998</v>
      </c>
      <c r="G3355" s="186">
        <v>1</v>
      </c>
      <c r="H3355" s="13"/>
      <c r="I3355" s="13"/>
      <c r="J3355" s="13"/>
      <c r="K3355" s="13"/>
      <c r="M3355" s="13"/>
    </row>
    <row r="3356" spans="1:13">
      <c r="A3356" s="13"/>
      <c r="B3356" s="181">
        <v>2010</v>
      </c>
      <c r="C3356" s="182">
        <v>3</v>
      </c>
      <c r="D3356" s="183">
        <v>6</v>
      </c>
      <c r="E3356" s="184">
        <v>0</v>
      </c>
      <c r="F3356" s="185">
        <v>3.4</v>
      </c>
      <c r="G3356" s="186">
        <v>1</v>
      </c>
      <c r="H3356" s="13"/>
      <c r="I3356" s="13"/>
      <c r="J3356" s="13"/>
      <c r="K3356" s="13"/>
      <c r="M3356" s="13"/>
    </row>
    <row r="3357" spans="1:13">
      <c r="A3357" s="13"/>
      <c r="B3357" s="181">
        <v>2010</v>
      </c>
      <c r="C3357" s="182">
        <v>3</v>
      </c>
      <c r="D3357" s="183">
        <v>7</v>
      </c>
      <c r="E3357" s="184">
        <v>0</v>
      </c>
      <c r="F3357" s="185">
        <v>4.0999999999999996</v>
      </c>
      <c r="G3357" s="186">
        <v>1</v>
      </c>
      <c r="H3357" s="13"/>
      <c r="I3357" s="13"/>
      <c r="J3357" s="13"/>
      <c r="K3357" s="13"/>
      <c r="M3357" s="13"/>
    </row>
    <row r="3358" spans="1:13">
      <c r="A3358" s="13"/>
      <c r="B3358" s="181">
        <v>2010</v>
      </c>
      <c r="C3358" s="182">
        <v>3</v>
      </c>
      <c r="D3358" s="183">
        <v>8</v>
      </c>
      <c r="E3358" s="184">
        <v>0</v>
      </c>
      <c r="F3358" s="185">
        <v>3.2</v>
      </c>
      <c r="G3358" s="186">
        <v>1</v>
      </c>
      <c r="H3358" s="13"/>
      <c r="I3358" s="13"/>
      <c r="J3358" s="13"/>
      <c r="K3358" s="13"/>
      <c r="M3358" s="13"/>
    </row>
    <row r="3359" spans="1:13">
      <c r="A3359" s="13"/>
      <c r="B3359" s="181">
        <v>2010</v>
      </c>
      <c r="C3359" s="182">
        <v>3</v>
      </c>
      <c r="D3359" s="183">
        <v>9</v>
      </c>
      <c r="E3359" s="184">
        <v>2.9</v>
      </c>
      <c r="F3359" s="185">
        <v>3.2</v>
      </c>
      <c r="G3359" s="186">
        <v>1</v>
      </c>
      <c r="H3359" s="13"/>
      <c r="I3359" s="13"/>
      <c r="J3359" s="13"/>
      <c r="K3359" s="13"/>
      <c r="M3359" s="13"/>
    </row>
    <row r="3360" spans="1:13">
      <c r="A3360" s="13"/>
      <c r="B3360" s="181">
        <v>2010</v>
      </c>
      <c r="C3360" s="182">
        <v>3</v>
      </c>
      <c r="D3360" s="183">
        <v>10</v>
      </c>
      <c r="E3360" s="184">
        <v>0.7</v>
      </c>
      <c r="F3360" s="185">
        <v>3.7</v>
      </c>
      <c r="G3360" s="186">
        <v>1</v>
      </c>
      <c r="H3360" s="13"/>
      <c r="I3360" s="13"/>
      <c r="J3360" s="13"/>
      <c r="K3360" s="13"/>
      <c r="M3360" s="13"/>
    </row>
    <row r="3361" spans="1:13">
      <c r="A3361" s="13"/>
      <c r="B3361" s="181">
        <v>2010</v>
      </c>
      <c r="C3361" s="182">
        <v>3</v>
      </c>
      <c r="D3361" s="183">
        <v>11</v>
      </c>
      <c r="E3361" s="184">
        <v>0.4</v>
      </c>
      <c r="F3361" s="185">
        <v>3</v>
      </c>
      <c r="G3361" s="186">
        <v>1</v>
      </c>
      <c r="H3361" s="13"/>
      <c r="I3361" s="13"/>
      <c r="J3361" s="13"/>
      <c r="K3361" s="13"/>
      <c r="M3361" s="13"/>
    </row>
    <row r="3362" spans="1:13">
      <c r="A3362" s="13"/>
      <c r="B3362" s="181">
        <v>2010</v>
      </c>
      <c r="C3362" s="182">
        <v>3</v>
      </c>
      <c r="D3362" s="183">
        <v>12</v>
      </c>
      <c r="E3362" s="184">
        <v>0</v>
      </c>
      <c r="F3362" s="185">
        <v>3.9</v>
      </c>
      <c r="G3362" s="186">
        <v>1</v>
      </c>
      <c r="H3362" s="13"/>
      <c r="I3362" s="13"/>
      <c r="J3362" s="13"/>
      <c r="K3362" s="13"/>
      <c r="M3362" s="13"/>
    </row>
    <row r="3363" spans="1:13">
      <c r="A3363" s="13"/>
      <c r="B3363" s="181">
        <v>2010</v>
      </c>
      <c r="C3363" s="182">
        <v>3</v>
      </c>
      <c r="D3363" s="183">
        <v>13</v>
      </c>
      <c r="E3363" s="184">
        <v>0</v>
      </c>
      <c r="F3363" s="185">
        <v>5.3</v>
      </c>
      <c r="G3363" s="186">
        <v>1</v>
      </c>
      <c r="H3363" s="13"/>
      <c r="I3363" s="13"/>
      <c r="J3363" s="13"/>
      <c r="K3363" s="13"/>
      <c r="M3363" s="13"/>
    </row>
    <row r="3364" spans="1:13">
      <c r="A3364" s="13"/>
      <c r="B3364" s="181">
        <v>2010</v>
      </c>
      <c r="C3364" s="182">
        <v>3</v>
      </c>
      <c r="D3364" s="183">
        <v>14</v>
      </c>
      <c r="E3364" s="184">
        <v>0</v>
      </c>
      <c r="F3364" s="185">
        <v>3.9</v>
      </c>
      <c r="G3364" s="186">
        <v>1</v>
      </c>
      <c r="H3364" s="13"/>
      <c r="I3364" s="13"/>
      <c r="J3364" s="13"/>
      <c r="K3364" s="13"/>
      <c r="M3364" s="13"/>
    </row>
    <row r="3365" spans="1:13">
      <c r="A3365" s="13"/>
      <c r="B3365" s="181">
        <v>2010</v>
      </c>
      <c r="C3365" s="182">
        <v>3</v>
      </c>
      <c r="D3365" s="183">
        <v>15</v>
      </c>
      <c r="E3365" s="184">
        <v>0</v>
      </c>
      <c r="F3365" s="185">
        <v>3.8</v>
      </c>
      <c r="G3365" s="186">
        <v>1</v>
      </c>
      <c r="H3365" s="13"/>
      <c r="I3365" s="13"/>
      <c r="J3365" s="13"/>
      <c r="K3365" s="13"/>
      <c r="M3365" s="13"/>
    </row>
    <row r="3366" spans="1:13">
      <c r="A3366" s="13"/>
      <c r="B3366" s="181">
        <v>2010</v>
      </c>
      <c r="C3366" s="182">
        <v>3</v>
      </c>
      <c r="D3366" s="183">
        <v>16</v>
      </c>
      <c r="E3366" s="184">
        <v>8</v>
      </c>
      <c r="F3366" s="185">
        <v>3.8</v>
      </c>
      <c r="G3366" s="186">
        <v>1</v>
      </c>
      <c r="H3366" s="13"/>
      <c r="I3366" s="13"/>
      <c r="J3366" s="13"/>
      <c r="K3366" s="13"/>
      <c r="M3366" s="13"/>
    </row>
    <row r="3367" spans="1:13">
      <c r="A3367" s="13"/>
      <c r="B3367" s="181">
        <v>2010</v>
      </c>
      <c r="C3367" s="182">
        <v>3</v>
      </c>
      <c r="D3367" s="183">
        <v>17</v>
      </c>
      <c r="E3367" s="184">
        <v>16</v>
      </c>
      <c r="F3367" s="185">
        <v>1.6</v>
      </c>
      <c r="G3367" s="186">
        <v>1</v>
      </c>
      <c r="H3367" s="13"/>
      <c r="I3367" s="13"/>
      <c r="J3367" s="13"/>
      <c r="K3367" s="13"/>
      <c r="M3367" s="13"/>
    </row>
    <row r="3368" spans="1:13">
      <c r="A3368" s="13"/>
      <c r="B3368" s="181">
        <v>2010</v>
      </c>
      <c r="C3368" s="182">
        <v>3</v>
      </c>
      <c r="D3368" s="183">
        <v>18</v>
      </c>
      <c r="E3368" s="184">
        <v>0</v>
      </c>
      <c r="F3368" s="185">
        <v>3</v>
      </c>
      <c r="G3368" s="186">
        <v>1</v>
      </c>
      <c r="H3368" s="13"/>
      <c r="I3368" s="13"/>
      <c r="J3368" s="13"/>
      <c r="K3368" s="13"/>
      <c r="M3368" s="13"/>
    </row>
    <row r="3369" spans="1:13">
      <c r="A3369" s="13"/>
      <c r="B3369" s="181">
        <v>2010</v>
      </c>
      <c r="C3369" s="182">
        <v>3</v>
      </c>
      <c r="D3369" s="183">
        <v>19</v>
      </c>
      <c r="E3369" s="184">
        <v>0</v>
      </c>
      <c r="F3369" s="185">
        <v>3.2</v>
      </c>
      <c r="G3369" s="186">
        <v>1</v>
      </c>
      <c r="H3369" s="13"/>
      <c r="I3369" s="13"/>
      <c r="J3369" s="13"/>
      <c r="K3369" s="13"/>
      <c r="M3369" s="13"/>
    </row>
    <row r="3370" spans="1:13">
      <c r="A3370" s="13"/>
      <c r="B3370" s="181">
        <v>2010</v>
      </c>
      <c r="C3370" s="182">
        <v>3</v>
      </c>
      <c r="D3370" s="183">
        <v>20</v>
      </c>
      <c r="E3370" s="184">
        <v>18</v>
      </c>
      <c r="F3370" s="185">
        <v>3.6</v>
      </c>
      <c r="G3370" s="186">
        <v>1</v>
      </c>
      <c r="H3370" s="13"/>
      <c r="I3370" s="13"/>
      <c r="J3370" s="13"/>
      <c r="K3370" s="13"/>
      <c r="M3370" s="13"/>
    </row>
    <row r="3371" spans="1:13">
      <c r="A3371" s="13"/>
      <c r="B3371" s="181">
        <v>2010</v>
      </c>
      <c r="C3371" s="182">
        <v>3</v>
      </c>
      <c r="D3371" s="183">
        <v>21</v>
      </c>
      <c r="E3371" s="184">
        <v>0</v>
      </c>
      <c r="F3371" s="185">
        <v>3.4</v>
      </c>
      <c r="G3371" s="186">
        <v>1</v>
      </c>
      <c r="H3371" s="13"/>
      <c r="I3371" s="13"/>
      <c r="J3371" s="13"/>
      <c r="K3371" s="13"/>
      <c r="M3371" s="13"/>
    </row>
    <row r="3372" spans="1:13">
      <c r="A3372" s="13"/>
      <c r="B3372" s="181">
        <v>2010</v>
      </c>
      <c r="C3372" s="182">
        <v>3</v>
      </c>
      <c r="D3372" s="183">
        <v>22</v>
      </c>
      <c r="E3372" s="184">
        <v>0</v>
      </c>
      <c r="F3372" s="185">
        <v>3.4</v>
      </c>
      <c r="G3372" s="186">
        <v>1</v>
      </c>
      <c r="H3372" s="13"/>
      <c r="I3372" s="13"/>
      <c r="J3372" s="13"/>
      <c r="K3372" s="13"/>
      <c r="M3372" s="13"/>
    </row>
    <row r="3373" spans="1:13">
      <c r="A3373" s="13"/>
      <c r="B3373" s="181">
        <v>2010</v>
      </c>
      <c r="C3373" s="182">
        <v>3</v>
      </c>
      <c r="D3373" s="183">
        <v>23</v>
      </c>
      <c r="E3373" s="184">
        <v>0</v>
      </c>
      <c r="F3373" s="185">
        <v>6.2</v>
      </c>
      <c r="G3373" s="186">
        <v>1</v>
      </c>
      <c r="H3373" s="13"/>
      <c r="I3373" s="13"/>
      <c r="J3373" s="13"/>
      <c r="K3373" s="13"/>
      <c r="M3373" s="13"/>
    </row>
    <row r="3374" spans="1:13">
      <c r="A3374" s="13"/>
      <c r="B3374" s="181">
        <v>2010</v>
      </c>
      <c r="C3374" s="182">
        <v>3</v>
      </c>
      <c r="D3374" s="183">
        <v>24</v>
      </c>
      <c r="E3374" s="184">
        <v>0</v>
      </c>
      <c r="F3374" s="185">
        <v>3.4</v>
      </c>
      <c r="G3374" s="186">
        <v>1</v>
      </c>
      <c r="H3374" s="13"/>
      <c r="I3374" s="13"/>
      <c r="J3374" s="13"/>
      <c r="K3374" s="13"/>
      <c r="M3374" s="13"/>
    </row>
    <row r="3375" spans="1:13">
      <c r="A3375" s="13"/>
      <c r="B3375" s="181">
        <v>2010</v>
      </c>
      <c r="C3375" s="182">
        <v>3</v>
      </c>
      <c r="D3375" s="183">
        <v>25</v>
      </c>
      <c r="E3375" s="184">
        <v>0</v>
      </c>
      <c r="F3375" s="185">
        <v>4.5</v>
      </c>
      <c r="G3375" s="186">
        <v>1</v>
      </c>
      <c r="H3375" s="13"/>
      <c r="I3375" s="13"/>
      <c r="J3375" s="13"/>
      <c r="K3375" s="13"/>
      <c r="M3375" s="13"/>
    </row>
    <row r="3376" spans="1:13">
      <c r="A3376" s="13"/>
      <c r="B3376" s="181">
        <v>2010</v>
      </c>
      <c r="C3376" s="182">
        <v>3</v>
      </c>
      <c r="D3376" s="183">
        <v>26</v>
      </c>
      <c r="E3376" s="184">
        <v>0</v>
      </c>
      <c r="F3376" s="185">
        <v>3.8</v>
      </c>
      <c r="G3376" s="186">
        <v>1</v>
      </c>
      <c r="H3376" s="13"/>
      <c r="I3376" s="13"/>
      <c r="J3376" s="13"/>
      <c r="K3376" s="13"/>
      <c r="M3376" s="13"/>
    </row>
    <row r="3377" spans="1:13">
      <c r="A3377" s="13"/>
      <c r="B3377" s="181">
        <v>2010</v>
      </c>
      <c r="C3377" s="182">
        <v>3</v>
      </c>
      <c r="D3377" s="183">
        <v>27</v>
      </c>
      <c r="E3377" s="184">
        <v>0</v>
      </c>
      <c r="F3377" s="185">
        <v>3.6</v>
      </c>
      <c r="G3377" s="186">
        <v>1</v>
      </c>
      <c r="H3377" s="13"/>
      <c r="I3377" s="13"/>
      <c r="J3377" s="13"/>
      <c r="K3377" s="13"/>
      <c r="M3377" s="13"/>
    </row>
    <row r="3378" spans="1:13">
      <c r="A3378" s="13"/>
      <c r="B3378" s="181">
        <v>2010</v>
      </c>
      <c r="C3378" s="182">
        <v>3</v>
      </c>
      <c r="D3378" s="183">
        <v>28</v>
      </c>
      <c r="E3378" s="184">
        <v>0</v>
      </c>
      <c r="F3378" s="185">
        <v>3.3</v>
      </c>
      <c r="G3378" s="186">
        <v>1</v>
      </c>
      <c r="H3378" s="13"/>
      <c r="I3378" s="13"/>
      <c r="J3378" s="13"/>
      <c r="K3378" s="13"/>
      <c r="M3378" s="13"/>
    </row>
    <row r="3379" spans="1:13">
      <c r="A3379" s="13"/>
      <c r="B3379" s="181">
        <v>2010</v>
      </c>
      <c r="C3379" s="182">
        <v>3</v>
      </c>
      <c r="D3379" s="183">
        <v>29</v>
      </c>
      <c r="E3379" s="184">
        <v>16</v>
      </c>
      <c r="F3379" s="185">
        <v>2.2000000000000002</v>
      </c>
      <c r="G3379" s="186">
        <v>1</v>
      </c>
      <c r="H3379" s="13"/>
      <c r="I3379" s="13"/>
      <c r="J3379" s="13"/>
      <c r="K3379" s="13"/>
      <c r="M3379" s="13"/>
    </row>
    <row r="3380" spans="1:13">
      <c r="A3380" s="13"/>
      <c r="B3380" s="181">
        <v>2010</v>
      </c>
      <c r="C3380" s="182">
        <v>3</v>
      </c>
      <c r="D3380" s="183">
        <v>30</v>
      </c>
      <c r="E3380" s="184">
        <v>0.2</v>
      </c>
      <c r="F3380" s="185">
        <v>1.4</v>
      </c>
      <c r="G3380" s="186">
        <v>1</v>
      </c>
      <c r="H3380" s="13"/>
      <c r="I3380" s="13"/>
      <c r="J3380" s="13"/>
      <c r="K3380" s="13"/>
      <c r="M3380" s="13"/>
    </row>
    <row r="3381" spans="1:13">
      <c r="A3381" s="13"/>
      <c r="B3381" s="181">
        <v>2010</v>
      </c>
      <c r="C3381" s="182">
        <v>3</v>
      </c>
      <c r="D3381" s="183">
        <v>31</v>
      </c>
      <c r="E3381" s="184">
        <v>16</v>
      </c>
      <c r="F3381" s="185">
        <v>1.9</v>
      </c>
      <c r="G3381" s="186">
        <v>1</v>
      </c>
      <c r="H3381" s="13"/>
      <c r="I3381" s="13"/>
      <c r="J3381" s="13"/>
      <c r="K3381" s="13"/>
      <c r="M3381" s="13"/>
    </row>
    <row r="3382" spans="1:13">
      <c r="A3382" s="13"/>
      <c r="B3382" s="181">
        <v>2010</v>
      </c>
      <c r="C3382" s="182">
        <v>4</v>
      </c>
      <c r="D3382" s="183">
        <v>1</v>
      </c>
      <c r="E3382" s="184">
        <v>0</v>
      </c>
      <c r="F3382" s="185">
        <v>4.2</v>
      </c>
      <c r="G3382" s="186">
        <v>1</v>
      </c>
      <c r="H3382" s="13"/>
      <c r="I3382" s="13"/>
      <c r="J3382" s="13"/>
      <c r="K3382" s="13"/>
      <c r="M3382" s="13"/>
    </row>
    <row r="3383" spans="1:13">
      <c r="A3383" s="13"/>
      <c r="B3383" s="181">
        <v>2010</v>
      </c>
      <c r="C3383" s="182">
        <v>4</v>
      </c>
      <c r="D3383" s="183">
        <v>2</v>
      </c>
      <c r="E3383" s="184">
        <v>0</v>
      </c>
      <c r="F3383" s="185">
        <v>3.5</v>
      </c>
      <c r="G3383" s="186">
        <v>1</v>
      </c>
      <c r="H3383" s="13"/>
      <c r="I3383" s="13"/>
      <c r="J3383" s="13"/>
      <c r="K3383" s="13"/>
      <c r="M3383" s="13"/>
    </row>
    <row r="3384" spans="1:13">
      <c r="A3384" s="13"/>
      <c r="B3384" s="181">
        <v>2010</v>
      </c>
      <c r="C3384" s="182">
        <v>4</v>
      </c>
      <c r="D3384" s="183">
        <v>3</v>
      </c>
      <c r="E3384" s="184">
        <v>0.1</v>
      </c>
      <c r="F3384" s="185">
        <v>2.2999999999999998</v>
      </c>
      <c r="G3384" s="186">
        <v>1</v>
      </c>
      <c r="H3384" s="13"/>
      <c r="I3384" s="13"/>
      <c r="J3384" s="13"/>
      <c r="K3384" s="13"/>
      <c r="M3384" s="13"/>
    </row>
    <row r="3385" spans="1:13">
      <c r="A3385" s="13"/>
      <c r="B3385" s="181">
        <v>2010</v>
      </c>
      <c r="C3385" s="182">
        <v>4</v>
      </c>
      <c r="D3385" s="183">
        <v>4</v>
      </c>
      <c r="E3385" s="184">
        <v>0</v>
      </c>
      <c r="F3385" s="185">
        <v>2.1</v>
      </c>
      <c r="G3385" s="186">
        <v>1</v>
      </c>
      <c r="H3385" s="13"/>
      <c r="I3385" s="13"/>
      <c r="J3385" s="13"/>
      <c r="K3385" s="13"/>
      <c r="M3385" s="13"/>
    </row>
    <row r="3386" spans="1:13">
      <c r="A3386" s="13"/>
      <c r="B3386" s="181">
        <v>2010</v>
      </c>
      <c r="C3386" s="182">
        <v>4</v>
      </c>
      <c r="D3386" s="183">
        <v>5</v>
      </c>
      <c r="E3386" s="184">
        <v>0</v>
      </c>
      <c r="F3386" s="185">
        <v>2.2000000000000002</v>
      </c>
      <c r="G3386" s="186">
        <v>1</v>
      </c>
      <c r="H3386" s="13"/>
      <c r="I3386" s="13"/>
      <c r="J3386" s="13"/>
      <c r="K3386" s="13"/>
      <c r="M3386" s="13"/>
    </row>
    <row r="3387" spans="1:13">
      <c r="A3387" s="13"/>
      <c r="B3387" s="181">
        <v>2010</v>
      </c>
      <c r="C3387" s="182">
        <v>4</v>
      </c>
      <c r="D3387" s="183">
        <v>6</v>
      </c>
      <c r="E3387" s="184">
        <v>0</v>
      </c>
      <c r="F3387" s="185">
        <v>3.1</v>
      </c>
      <c r="G3387" s="186">
        <v>1</v>
      </c>
      <c r="H3387" s="13"/>
      <c r="I3387" s="13"/>
      <c r="J3387" s="13"/>
      <c r="K3387" s="13"/>
      <c r="M3387" s="13"/>
    </row>
    <row r="3388" spans="1:13">
      <c r="A3388" s="13"/>
      <c r="B3388" s="181">
        <v>2010</v>
      </c>
      <c r="C3388" s="182">
        <v>4</v>
      </c>
      <c r="D3388" s="183">
        <v>7</v>
      </c>
      <c r="E3388" s="184">
        <v>0</v>
      </c>
      <c r="F3388" s="185">
        <v>2.7</v>
      </c>
      <c r="G3388" s="186">
        <v>1</v>
      </c>
      <c r="H3388" s="13"/>
      <c r="I3388" s="13"/>
      <c r="J3388" s="13"/>
      <c r="K3388" s="13"/>
      <c r="M3388" s="13"/>
    </row>
    <row r="3389" spans="1:13">
      <c r="A3389" s="13"/>
      <c r="B3389" s="181">
        <v>2010</v>
      </c>
      <c r="C3389" s="182">
        <v>4</v>
      </c>
      <c r="D3389" s="183">
        <v>8</v>
      </c>
      <c r="E3389" s="184">
        <v>0</v>
      </c>
      <c r="F3389" s="185">
        <v>3.1</v>
      </c>
      <c r="G3389" s="186">
        <v>1</v>
      </c>
      <c r="H3389" s="13"/>
      <c r="I3389" s="13"/>
      <c r="J3389" s="13"/>
      <c r="K3389" s="13"/>
      <c r="M3389" s="13"/>
    </row>
    <row r="3390" spans="1:13">
      <c r="A3390" s="13"/>
      <c r="B3390" s="181">
        <v>2010</v>
      </c>
      <c r="C3390" s="182">
        <v>4</v>
      </c>
      <c r="D3390" s="183">
        <v>9</v>
      </c>
      <c r="E3390" s="184">
        <v>0</v>
      </c>
      <c r="F3390" s="185">
        <v>3.1</v>
      </c>
      <c r="G3390" s="186">
        <v>1</v>
      </c>
      <c r="H3390" s="13"/>
      <c r="I3390" s="13"/>
      <c r="J3390" s="13"/>
      <c r="K3390" s="13"/>
      <c r="M3390" s="13"/>
    </row>
    <row r="3391" spans="1:13">
      <c r="A3391" s="13"/>
      <c r="B3391" s="181">
        <v>2010</v>
      </c>
      <c r="C3391" s="182">
        <v>4</v>
      </c>
      <c r="D3391" s="183">
        <v>10</v>
      </c>
      <c r="E3391" s="184">
        <v>0</v>
      </c>
      <c r="F3391" s="185">
        <v>3.5</v>
      </c>
      <c r="G3391" s="186">
        <v>1</v>
      </c>
      <c r="H3391" s="13"/>
      <c r="I3391" s="13"/>
      <c r="J3391" s="13"/>
      <c r="K3391" s="13"/>
      <c r="M3391" s="13"/>
    </row>
    <row r="3392" spans="1:13">
      <c r="A3392" s="13"/>
      <c r="B3392" s="181">
        <v>2010</v>
      </c>
      <c r="C3392" s="182">
        <v>4</v>
      </c>
      <c r="D3392" s="183">
        <v>11</v>
      </c>
      <c r="E3392" s="184">
        <v>0</v>
      </c>
      <c r="F3392" s="185">
        <v>4</v>
      </c>
      <c r="G3392" s="186">
        <v>1</v>
      </c>
      <c r="H3392" s="13"/>
      <c r="I3392" s="13"/>
      <c r="J3392" s="13"/>
      <c r="K3392" s="13"/>
      <c r="M3392" s="13"/>
    </row>
    <row r="3393" spans="1:13">
      <c r="A3393" s="13"/>
      <c r="B3393" s="181">
        <v>2010</v>
      </c>
      <c r="C3393" s="182">
        <v>4</v>
      </c>
      <c r="D3393" s="183">
        <v>12</v>
      </c>
      <c r="E3393" s="184">
        <v>22</v>
      </c>
      <c r="F3393" s="185">
        <v>3.6</v>
      </c>
      <c r="G3393" s="186">
        <v>1</v>
      </c>
      <c r="H3393" s="13"/>
      <c r="I3393" s="13"/>
      <c r="J3393" s="13"/>
      <c r="K3393" s="13"/>
      <c r="M3393" s="13"/>
    </row>
    <row r="3394" spans="1:13">
      <c r="A3394" s="13"/>
      <c r="B3394" s="181">
        <v>2010</v>
      </c>
      <c r="C3394" s="182">
        <v>4</v>
      </c>
      <c r="D3394" s="183">
        <v>13</v>
      </c>
      <c r="E3394" s="184">
        <v>0</v>
      </c>
      <c r="F3394" s="185">
        <v>1.6</v>
      </c>
      <c r="G3394" s="186">
        <v>1</v>
      </c>
      <c r="H3394" s="13"/>
      <c r="I3394" s="13"/>
      <c r="J3394" s="13"/>
      <c r="K3394" s="13"/>
      <c r="M3394" s="13"/>
    </row>
    <row r="3395" spans="1:13">
      <c r="A3395" s="13"/>
      <c r="B3395" s="181">
        <v>2010</v>
      </c>
      <c r="C3395" s="182">
        <v>4</v>
      </c>
      <c r="D3395" s="183">
        <v>14</v>
      </c>
      <c r="E3395" s="184">
        <v>2.2000000000000002</v>
      </c>
      <c r="F3395" s="185">
        <v>1.3</v>
      </c>
      <c r="G3395" s="186">
        <v>1</v>
      </c>
      <c r="H3395" s="13"/>
      <c r="I3395" s="13"/>
      <c r="J3395" s="13"/>
      <c r="K3395" s="13"/>
      <c r="M3395" s="13"/>
    </row>
    <row r="3396" spans="1:13">
      <c r="A3396" s="13"/>
      <c r="B3396" s="181">
        <v>2010</v>
      </c>
      <c r="C3396" s="182">
        <v>4</v>
      </c>
      <c r="D3396" s="183">
        <v>15</v>
      </c>
      <c r="E3396" s="184">
        <v>0</v>
      </c>
      <c r="F3396" s="185">
        <v>2.1</v>
      </c>
      <c r="G3396" s="186">
        <v>1</v>
      </c>
      <c r="H3396" s="13"/>
      <c r="I3396" s="13"/>
      <c r="J3396" s="13"/>
      <c r="K3396" s="13"/>
      <c r="M3396" s="13"/>
    </row>
    <row r="3397" spans="1:13">
      <c r="A3397" s="13"/>
      <c r="B3397" s="181">
        <v>2010</v>
      </c>
      <c r="C3397" s="182">
        <v>4</v>
      </c>
      <c r="D3397" s="183">
        <v>16</v>
      </c>
      <c r="E3397" s="184">
        <v>0</v>
      </c>
      <c r="F3397" s="185">
        <v>3.2</v>
      </c>
      <c r="G3397" s="186">
        <v>1</v>
      </c>
      <c r="H3397" s="13"/>
      <c r="I3397" s="13"/>
      <c r="J3397" s="13"/>
      <c r="K3397" s="13"/>
      <c r="M3397" s="13"/>
    </row>
    <row r="3398" spans="1:13">
      <c r="A3398" s="13"/>
      <c r="B3398" s="181">
        <v>2010</v>
      </c>
      <c r="C3398" s="182">
        <v>4</v>
      </c>
      <c r="D3398" s="183">
        <v>17</v>
      </c>
      <c r="E3398" s="184">
        <v>0</v>
      </c>
      <c r="F3398" s="185">
        <v>2.9</v>
      </c>
      <c r="G3398" s="186">
        <v>1</v>
      </c>
      <c r="H3398" s="13"/>
      <c r="I3398" s="13"/>
      <c r="J3398" s="13"/>
      <c r="K3398" s="13"/>
      <c r="M3398" s="13"/>
    </row>
    <row r="3399" spans="1:13">
      <c r="A3399" s="13"/>
      <c r="B3399" s="181">
        <v>2010</v>
      </c>
      <c r="C3399" s="182">
        <v>4</v>
      </c>
      <c r="D3399" s="183">
        <v>18</v>
      </c>
      <c r="E3399" s="184">
        <v>0</v>
      </c>
      <c r="F3399" s="185">
        <v>2.6</v>
      </c>
      <c r="G3399" s="186">
        <v>1</v>
      </c>
      <c r="H3399" s="13"/>
      <c r="I3399" s="13"/>
      <c r="J3399" s="13"/>
      <c r="K3399" s="13"/>
      <c r="M3399" s="13"/>
    </row>
    <row r="3400" spans="1:13">
      <c r="A3400" s="13"/>
      <c r="B3400" s="181">
        <v>2010</v>
      </c>
      <c r="C3400" s="182">
        <v>4</v>
      </c>
      <c r="D3400" s="183">
        <v>19</v>
      </c>
      <c r="E3400" s="184">
        <v>0</v>
      </c>
      <c r="F3400" s="185">
        <v>4.3</v>
      </c>
      <c r="G3400" s="186">
        <v>1</v>
      </c>
      <c r="H3400" s="13"/>
      <c r="I3400" s="13"/>
      <c r="J3400" s="13"/>
      <c r="K3400" s="13"/>
      <c r="M3400" s="13"/>
    </row>
    <row r="3401" spans="1:13">
      <c r="A3401" s="13"/>
      <c r="B3401" s="181">
        <v>2010</v>
      </c>
      <c r="C3401" s="182">
        <v>4</v>
      </c>
      <c r="D3401" s="183">
        <v>20</v>
      </c>
      <c r="E3401" s="184">
        <v>0</v>
      </c>
      <c r="F3401" s="185">
        <v>2.6</v>
      </c>
      <c r="G3401" s="186">
        <v>1</v>
      </c>
      <c r="H3401" s="13"/>
      <c r="I3401" s="13"/>
      <c r="J3401" s="13"/>
      <c r="K3401" s="13"/>
      <c r="M3401" s="13"/>
    </row>
    <row r="3402" spans="1:13">
      <c r="A3402" s="13"/>
      <c r="B3402" s="181">
        <v>2010</v>
      </c>
      <c r="C3402" s="182">
        <v>4</v>
      </c>
      <c r="D3402" s="183">
        <v>21</v>
      </c>
      <c r="E3402" s="184">
        <v>0.3</v>
      </c>
      <c r="F3402" s="185">
        <v>2.9</v>
      </c>
      <c r="G3402" s="186">
        <v>1</v>
      </c>
      <c r="H3402" s="13"/>
      <c r="I3402" s="13"/>
      <c r="J3402" s="13"/>
      <c r="K3402" s="13"/>
      <c r="M3402" s="13"/>
    </row>
    <row r="3403" spans="1:13">
      <c r="A3403" s="13"/>
      <c r="B3403" s="181">
        <v>2010</v>
      </c>
      <c r="C3403" s="182">
        <v>4</v>
      </c>
      <c r="D3403" s="183">
        <v>22</v>
      </c>
      <c r="E3403" s="184">
        <v>0.7</v>
      </c>
      <c r="F3403" s="185">
        <v>1.9</v>
      </c>
      <c r="G3403" s="186">
        <v>1</v>
      </c>
      <c r="H3403" s="13"/>
      <c r="I3403" s="13"/>
      <c r="J3403" s="13"/>
      <c r="K3403" s="13"/>
      <c r="M3403" s="13"/>
    </row>
    <row r="3404" spans="1:13">
      <c r="A3404" s="13"/>
      <c r="B3404" s="181">
        <v>2010</v>
      </c>
      <c r="C3404" s="182">
        <v>4</v>
      </c>
      <c r="D3404" s="183">
        <v>23</v>
      </c>
      <c r="E3404" s="184">
        <v>0</v>
      </c>
      <c r="F3404" s="185">
        <v>1.3</v>
      </c>
      <c r="G3404" s="186">
        <v>1</v>
      </c>
      <c r="H3404" s="13"/>
      <c r="I3404" s="13"/>
      <c r="J3404" s="13"/>
      <c r="K3404" s="13"/>
      <c r="M3404" s="13"/>
    </row>
    <row r="3405" spans="1:13">
      <c r="A3405" s="13"/>
      <c r="B3405" s="181">
        <v>2010</v>
      </c>
      <c r="C3405" s="182">
        <v>4</v>
      </c>
      <c r="D3405" s="183">
        <v>24</v>
      </c>
      <c r="E3405" s="184">
        <v>0</v>
      </c>
      <c r="F3405" s="185">
        <v>2.2999999999999998</v>
      </c>
      <c r="G3405" s="186">
        <v>1</v>
      </c>
      <c r="H3405" s="13"/>
      <c r="I3405" s="13"/>
      <c r="J3405" s="13"/>
      <c r="K3405" s="13"/>
      <c r="M3405" s="13"/>
    </row>
    <row r="3406" spans="1:13">
      <c r="A3406" s="13"/>
      <c r="B3406" s="181">
        <v>2010</v>
      </c>
      <c r="C3406" s="182">
        <v>4</v>
      </c>
      <c r="D3406" s="183">
        <v>25</v>
      </c>
      <c r="E3406" s="184">
        <v>0</v>
      </c>
      <c r="F3406" s="185">
        <v>2.2999999999999998</v>
      </c>
      <c r="G3406" s="186">
        <v>1</v>
      </c>
      <c r="H3406" s="13"/>
      <c r="I3406" s="13"/>
      <c r="J3406" s="13"/>
      <c r="K3406" s="13"/>
      <c r="M3406" s="13"/>
    </row>
    <row r="3407" spans="1:13">
      <c r="A3407" s="13"/>
      <c r="B3407" s="181">
        <v>2010</v>
      </c>
      <c r="C3407" s="182">
        <v>4</v>
      </c>
      <c r="D3407" s="183">
        <v>26</v>
      </c>
      <c r="E3407" s="184">
        <v>0</v>
      </c>
      <c r="F3407" s="185">
        <v>3.1</v>
      </c>
      <c r="G3407" s="186">
        <v>1</v>
      </c>
      <c r="H3407" s="13"/>
      <c r="I3407" s="13"/>
      <c r="J3407" s="13"/>
      <c r="K3407" s="13"/>
      <c r="M3407" s="13"/>
    </row>
    <row r="3408" spans="1:13">
      <c r="A3408" s="13"/>
      <c r="B3408" s="181">
        <v>2010</v>
      </c>
      <c r="C3408" s="182">
        <v>4</v>
      </c>
      <c r="D3408" s="183">
        <v>27</v>
      </c>
      <c r="E3408" s="184">
        <v>0</v>
      </c>
      <c r="F3408" s="185">
        <v>2.7</v>
      </c>
      <c r="G3408" s="186">
        <v>1</v>
      </c>
      <c r="H3408" s="13"/>
      <c r="I3408" s="13"/>
      <c r="J3408" s="13"/>
      <c r="K3408" s="13"/>
      <c r="M3408" s="13"/>
    </row>
    <row r="3409" spans="1:13">
      <c r="A3409" s="13"/>
      <c r="B3409" s="181">
        <v>2010</v>
      </c>
      <c r="C3409" s="182">
        <v>4</v>
      </c>
      <c r="D3409" s="183">
        <v>28</v>
      </c>
      <c r="E3409" s="184">
        <v>0</v>
      </c>
      <c r="F3409" s="185">
        <v>3.5</v>
      </c>
      <c r="G3409" s="186">
        <v>1</v>
      </c>
      <c r="H3409" s="13"/>
      <c r="I3409" s="13"/>
      <c r="J3409" s="13"/>
      <c r="K3409" s="13"/>
      <c r="M3409" s="13"/>
    </row>
    <row r="3410" spans="1:13">
      <c r="A3410" s="13"/>
      <c r="B3410" s="181">
        <v>2010</v>
      </c>
      <c r="C3410" s="182">
        <v>4</v>
      </c>
      <c r="D3410" s="183">
        <v>29</v>
      </c>
      <c r="E3410" s="184">
        <v>0</v>
      </c>
      <c r="F3410" s="185">
        <v>3.6</v>
      </c>
      <c r="G3410" s="186">
        <v>1</v>
      </c>
      <c r="H3410" s="13"/>
      <c r="I3410" s="13"/>
      <c r="J3410" s="13"/>
      <c r="K3410" s="13"/>
      <c r="M3410" s="13"/>
    </row>
    <row r="3411" spans="1:13">
      <c r="A3411" s="13"/>
      <c r="B3411" s="181">
        <v>2010</v>
      </c>
      <c r="C3411" s="182">
        <v>4</v>
      </c>
      <c r="D3411" s="183">
        <v>30</v>
      </c>
      <c r="E3411" s="184">
        <v>0</v>
      </c>
      <c r="F3411" s="185">
        <v>4.4000000000000004</v>
      </c>
      <c r="G3411" s="186">
        <v>1</v>
      </c>
      <c r="H3411" s="13"/>
      <c r="I3411" s="13"/>
      <c r="J3411" s="13"/>
      <c r="K3411" s="13"/>
      <c r="M3411" s="13"/>
    </row>
    <row r="3412" spans="1:13">
      <c r="A3412" s="13"/>
      <c r="B3412" s="181">
        <v>2010</v>
      </c>
      <c r="C3412" s="182">
        <v>5</v>
      </c>
      <c r="D3412" s="183">
        <v>1</v>
      </c>
      <c r="E3412" s="184">
        <v>0</v>
      </c>
      <c r="F3412" s="185">
        <v>3.7</v>
      </c>
      <c r="G3412" s="186">
        <v>1</v>
      </c>
      <c r="H3412" s="13"/>
      <c r="I3412" s="13"/>
      <c r="J3412" s="13"/>
      <c r="K3412" s="13"/>
      <c r="M3412" s="13"/>
    </row>
    <row r="3413" spans="1:13">
      <c r="A3413" s="13"/>
      <c r="B3413" s="181">
        <v>2010</v>
      </c>
      <c r="C3413" s="182">
        <v>5</v>
      </c>
      <c r="D3413" s="183">
        <v>2</v>
      </c>
      <c r="E3413" s="184">
        <v>0</v>
      </c>
      <c r="F3413" s="185">
        <v>2.1</v>
      </c>
      <c r="G3413" s="186">
        <v>1</v>
      </c>
      <c r="H3413" s="13"/>
      <c r="I3413" s="13"/>
      <c r="J3413" s="13"/>
      <c r="K3413" s="13"/>
      <c r="M3413" s="13"/>
    </row>
    <row r="3414" spans="1:13">
      <c r="A3414" s="13"/>
      <c r="B3414" s="181">
        <v>2010</v>
      </c>
      <c r="C3414" s="182">
        <v>5</v>
      </c>
      <c r="D3414" s="183">
        <v>3</v>
      </c>
      <c r="E3414" s="184">
        <v>0</v>
      </c>
      <c r="F3414" s="185">
        <v>1.7</v>
      </c>
      <c r="G3414" s="186">
        <v>1</v>
      </c>
      <c r="H3414" s="13"/>
      <c r="I3414" s="13"/>
      <c r="J3414" s="13"/>
      <c r="K3414" s="13"/>
      <c r="M3414" s="13"/>
    </row>
    <row r="3415" spans="1:13">
      <c r="A3415" s="13"/>
      <c r="B3415" s="181">
        <v>2010</v>
      </c>
      <c r="C3415" s="182">
        <v>5</v>
      </c>
      <c r="D3415" s="183">
        <v>4</v>
      </c>
      <c r="E3415" s="184">
        <v>0</v>
      </c>
      <c r="F3415" s="185">
        <v>1.9</v>
      </c>
      <c r="G3415" s="186">
        <v>1</v>
      </c>
      <c r="H3415" s="13"/>
      <c r="I3415" s="13"/>
      <c r="J3415" s="13"/>
      <c r="K3415" s="13"/>
      <c r="M3415" s="13"/>
    </row>
    <row r="3416" spans="1:13">
      <c r="A3416" s="13"/>
      <c r="B3416" s="181">
        <v>2010</v>
      </c>
      <c r="C3416" s="182">
        <v>5</v>
      </c>
      <c r="D3416" s="183">
        <v>5</v>
      </c>
      <c r="E3416" s="184">
        <v>0</v>
      </c>
      <c r="F3416" s="185">
        <v>1.6</v>
      </c>
      <c r="G3416" s="186">
        <v>1</v>
      </c>
      <c r="H3416" s="13"/>
      <c r="I3416" s="13"/>
      <c r="J3416" s="13"/>
      <c r="K3416" s="13"/>
      <c r="M3416" s="13"/>
    </row>
    <row r="3417" spans="1:13">
      <c r="A3417" s="13"/>
      <c r="B3417" s="181">
        <v>2010</v>
      </c>
      <c r="C3417" s="182">
        <v>5</v>
      </c>
      <c r="D3417" s="183">
        <v>6</v>
      </c>
      <c r="E3417" s="184">
        <v>0</v>
      </c>
      <c r="F3417" s="185">
        <v>3.8</v>
      </c>
      <c r="G3417" s="186">
        <v>1</v>
      </c>
      <c r="H3417" s="13"/>
      <c r="I3417" s="13"/>
      <c r="J3417" s="13"/>
      <c r="K3417" s="13"/>
      <c r="M3417" s="13"/>
    </row>
    <row r="3418" spans="1:13">
      <c r="A3418" s="13"/>
      <c r="B3418" s="181">
        <v>2010</v>
      </c>
      <c r="C3418" s="182">
        <v>5</v>
      </c>
      <c r="D3418" s="183">
        <v>7</v>
      </c>
      <c r="E3418" s="184">
        <v>0</v>
      </c>
      <c r="F3418" s="185">
        <v>2.2999999999999998</v>
      </c>
      <c r="G3418" s="186">
        <v>1</v>
      </c>
      <c r="H3418" s="13"/>
      <c r="I3418" s="13"/>
      <c r="J3418" s="13"/>
      <c r="K3418" s="13"/>
      <c r="M3418" s="13"/>
    </row>
    <row r="3419" spans="1:13">
      <c r="A3419" s="13"/>
      <c r="B3419" s="181">
        <v>2010</v>
      </c>
      <c r="C3419" s="182">
        <v>5</v>
      </c>
      <c r="D3419" s="183">
        <v>8</v>
      </c>
      <c r="E3419" s="184">
        <v>1.6</v>
      </c>
      <c r="F3419" s="185">
        <v>2.5</v>
      </c>
      <c r="G3419" s="186">
        <v>1</v>
      </c>
      <c r="H3419" s="13"/>
      <c r="I3419" s="13"/>
      <c r="J3419" s="13"/>
      <c r="K3419" s="13"/>
      <c r="M3419" s="13"/>
    </row>
    <row r="3420" spans="1:13">
      <c r="A3420" s="13"/>
      <c r="B3420" s="181">
        <v>2010</v>
      </c>
      <c r="C3420" s="182">
        <v>5</v>
      </c>
      <c r="D3420" s="183">
        <v>9</v>
      </c>
      <c r="E3420" s="184">
        <v>0</v>
      </c>
      <c r="F3420" s="185">
        <v>1.2</v>
      </c>
      <c r="G3420" s="186">
        <v>1</v>
      </c>
      <c r="H3420" s="13"/>
      <c r="I3420" s="13"/>
      <c r="J3420" s="13"/>
      <c r="K3420" s="13"/>
      <c r="M3420" s="13"/>
    </row>
    <row r="3421" spans="1:13">
      <c r="A3421" s="13"/>
      <c r="B3421" s="181">
        <v>2010</v>
      </c>
      <c r="C3421" s="182">
        <v>5</v>
      </c>
      <c r="D3421" s="183">
        <v>10</v>
      </c>
      <c r="E3421" s="184">
        <v>0</v>
      </c>
      <c r="F3421" s="185">
        <v>1.4</v>
      </c>
      <c r="G3421" s="186">
        <v>1</v>
      </c>
      <c r="H3421" s="13"/>
      <c r="I3421" s="13"/>
      <c r="J3421" s="13"/>
      <c r="K3421" s="13"/>
      <c r="M3421" s="13"/>
    </row>
    <row r="3422" spans="1:13">
      <c r="A3422" s="13"/>
      <c r="B3422" s="181">
        <v>2010</v>
      </c>
      <c r="C3422" s="182">
        <v>5</v>
      </c>
      <c r="D3422" s="183">
        <v>11</v>
      </c>
      <c r="E3422" s="184">
        <v>0</v>
      </c>
      <c r="F3422" s="185">
        <v>1.6</v>
      </c>
      <c r="G3422" s="186">
        <v>1</v>
      </c>
      <c r="H3422" s="13"/>
      <c r="I3422" s="13"/>
      <c r="J3422" s="13"/>
      <c r="K3422" s="13"/>
      <c r="M3422" s="13"/>
    </row>
    <row r="3423" spans="1:13">
      <c r="A3423" s="13"/>
      <c r="B3423" s="181">
        <v>2010</v>
      </c>
      <c r="C3423" s="182">
        <v>5</v>
      </c>
      <c r="D3423" s="183">
        <v>12</v>
      </c>
      <c r="E3423" s="184">
        <v>2.7</v>
      </c>
      <c r="F3423" s="185">
        <v>2.5</v>
      </c>
      <c r="G3423" s="186">
        <v>1</v>
      </c>
      <c r="H3423" s="13"/>
      <c r="I3423" s="13"/>
      <c r="J3423" s="13"/>
      <c r="K3423" s="13"/>
      <c r="M3423" s="13"/>
    </row>
    <row r="3424" spans="1:13">
      <c r="A3424" s="13"/>
      <c r="B3424" s="181">
        <v>2010</v>
      </c>
      <c r="C3424" s="182">
        <v>5</v>
      </c>
      <c r="D3424" s="183">
        <v>13</v>
      </c>
      <c r="E3424" s="184">
        <v>0</v>
      </c>
      <c r="F3424" s="185">
        <v>2.6</v>
      </c>
      <c r="G3424" s="186">
        <v>1</v>
      </c>
      <c r="H3424" s="13"/>
      <c r="I3424" s="13"/>
      <c r="J3424" s="13"/>
      <c r="K3424" s="13"/>
      <c r="M3424" s="13"/>
    </row>
    <row r="3425" spans="1:13">
      <c r="A3425" s="13"/>
      <c r="B3425" s="181">
        <v>2010</v>
      </c>
      <c r="C3425" s="182">
        <v>5</v>
      </c>
      <c r="D3425" s="183">
        <v>14</v>
      </c>
      <c r="E3425" s="184">
        <v>11</v>
      </c>
      <c r="F3425" s="185">
        <v>2</v>
      </c>
      <c r="G3425" s="186">
        <v>1</v>
      </c>
      <c r="H3425" s="13"/>
      <c r="I3425" s="13"/>
      <c r="J3425" s="13"/>
      <c r="K3425" s="13"/>
      <c r="M3425" s="13"/>
    </row>
    <row r="3426" spans="1:13">
      <c r="A3426" s="13"/>
      <c r="B3426" s="181">
        <v>2010</v>
      </c>
      <c r="C3426" s="182">
        <v>5</v>
      </c>
      <c r="D3426" s="183">
        <v>15</v>
      </c>
      <c r="E3426" s="184">
        <v>0.6</v>
      </c>
      <c r="F3426" s="185">
        <v>1.7</v>
      </c>
      <c r="G3426" s="186">
        <v>1</v>
      </c>
      <c r="H3426" s="13"/>
      <c r="I3426" s="13"/>
      <c r="J3426" s="13"/>
      <c r="K3426" s="13"/>
      <c r="M3426" s="13"/>
    </row>
    <row r="3427" spans="1:13">
      <c r="A3427" s="13"/>
      <c r="B3427" s="181">
        <v>2010</v>
      </c>
      <c r="C3427" s="182">
        <v>5</v>
      </c>
      <c r="D3427" s="183">
        <v>16</v>
      </c>
      <c r="E3427" s="184">
        <v>0</v>
      </c>
      <c r="F3427" s="185">
        <v>1</v>
      </c>
      <c r="G3427" s="186">
        <v>1</v>
      </c>
      <c r="H3427" s="13"/>
      <c r="I3427" s="13"/>
      <c r="J3427" s="13"/>
      <c r="K3427" s="13"/>
      <c r="M3427" s="13"/>
    </row>
    <row r="3428" spans="1:13">
      <c r="A3428" s="13"/>
      <c r="B3428" s="181">
        <v>2010</v>
      </c>
      <c r="C3428" s="182">
        <v>5</v>
      </c>
      <c r="D3428" s="183">
        <v>17</v>
      </c>
      <c r="E3428" s="184">
        <v>0</v>
      </c>
      <c r="F3428" s="185">
        <v>1.4</v>
      </c>
      <c r="G3428" s="186">
        <v>1</v>
      </c>
      <c r="H3428" s="13"/>
      <c r="I3428" s="13"/>
      <c r="J3428" s="13"/>
      <c r="K3428" s="13"/>
      <c r="M3428" s="13"/>
    </row>
    <row r="3429" spans="1:13">
      <c r="A3429" s="13"/>
      <c r="B3429" s="181">
        <v>2010</v>
      </c>
      <c r="C3429" s="182">
        <v>5</v>
      </c>
      <c r="D3429" s="183">
        <v>18</v>
      </c>
      <c r="E3429" s="184">
        <v>0</v>
      </c>
      <c r="F3429" s="185">
        <v>2</v>
      </c>
      <c r="G3429" s="186">
        <v>1</v>
      </c>
      <c r="H3429" s="13"/>
      <c r="I3429" s="13"/>
      <c r="J3429" s="13"/>
      <c r="K3429" s="13"/>
      <c r="M3429" s="13"/>
    </row>
    <row r="3430" spans="1:13">
      <c r="A3430" s="13"/>
      <c r="B3430" s="181">
        <v>2010</v>
      </c>
      <c r="C3430" s="182">
        <v>5</v>
      </c>
      <c r="D3430" s="183">
        <v>19</v>
      </c>
      <c r="E3430" s="184">
        <v>0</v>
      </c>
      <c r="F3430" s="185">
        <v>1.6</v>
      </c>
      <c r="G3430" s="186">
        <v>1</v>
      </c>
      <c r="H3430" s="13"/>
      <c r="I3430" s="13"/>
      <c r="J3430" s="13"/>
      <c r="K3430" s="13"/>
      <c r="M3430" s="13"/>
    </row>
    <row r="3431" spans="1:13">
      <c r="A3431" s="13"/>
      <c r="B3431" s="181">
        <v>2010</v>
      </c>
      <c r="C3431" s="182">
        <v>5</v>
      </c>
      <c r="D3431" s="183">
        <v>20</v>
      </c>
      <c r="E3431" s="184">
        <v>0</v>
      </c>
      <c r="F3431" s="185">
        <v>1.1000000000000001</v>
      </c>
      <c r="G3431" s="186">
        <v>1</v>
      </c>
      <c r="H3431" s="13"/>
      <c r="I3431" s="13"/>
      <c r="J3431" s="13"/>
      <c r="K3431" s="13"/>
      <c r="M3431" s="13"/>
    </row>
    <row r="3432" spans="1:13">
      <c r="A3432" s="13"/>
      <c r="B3432" s="181">
        <v>2010</v>
      </c>
      <c r="C3432" s="182">
        <v>5</v>
      </c>
      <c r="D3432" s="183">
        <v>21</v>
      </c>
      <c r="E3432" s="184">
        <v>0</v>
      </c>
      <c r="F3432" s="185">
        <v>0.6</v>
      </c>
      <c r="G3432" s="186">
        <v>1</v>
      </c>
      <c r="H3432" s="13"/>
      <c r="I3432" s="13"/>
      <c r="J3432" s="13"/>
      <c r="K3432" s="13"/>
      <c r="M3432" s="13"/>
    </row>
    <row r="3433" spans="1:13">
      <c r="A3433" s="13"/>
      <c r="B3433" s="181">
        <v>2010</v>
      </c>
      <c r="C3433" s="182">
        <v>5</v>
      </c>
      <c r="D3433" s="183">
        <v>22</v>
      </c>
      <c r="E3433" s="184">
        <v>22</v>
      </c>
      <c r="F3433" s="185">
        <v>0.8</v>
      </c>
      <c r="G3433" s="186">
        <v>1</v>
      </c>
      <c r="H3433" s="13"/>
      <c r="I3433" s="13"/>
      <c r="J3433" s="13"/>
      <c r="K3433" s="13"/>
      <c r="M3433" s="13"/>
    </row>
    <row r="3434" spans="1:13">
      <c r="A3434" s="13"/>
      <c r="B3434" s="181">
        <v>2010</v>
      </c>
      <c r="C3434" s="182">
        <v>5</v>
      </c>
      <c r="D3434" s="183">
        <v>23</v>
      </c>
      <c r="E3434" s="184">
        <v>12</v>
      </c>
      <c r="F3434" s="185">
        <v>0.7</v>
      </c>
      <c r="G3434" s="186">
        <v>1</v>
      </c>
      <c r="H3434" s="13"/>
      <c r="I3434" s="13"/>
      <c r="J3434" s="13"/>
      <c r="K3434" s="13"/>
      <c r="M3434" s="13"/>
    </row>
    <row r="3435" spans="1:13">
      <c r="A3435" s="13"/>
      <c r="B3435" s="181">
        <v>2010</v>
      </c>
      <c r="C3435" s="182">
        <v>5</v>
      </c>
      <c r="D3435" s="183">
        <v>24</v>
      </c>
      <c r="E3435" s="184">
        <v>0.2</v>
      </c>
      <c r="F3435" s="185">
        <v>0.7</v>
      </c>
      <c r="G3435" s="186">
        <v>1</v>
      </c>
      <c r="H3435" s="13"/>
      <c r="I3435" s="13"/>
      <c r="J3435" s="13"/>
      <c r="K3435" s="13"/>
      <c r="M3435" s="13"/>
    </row>
    <row r="3436" spans="1:13">
      <c r="A3436" s="13"/>
      <c r="B3436" s="181">
        <v>2010</v>
      </c>
      <c r="C3436" s="182">
        <v>5</v>
      </c>
      <c r="D3436" s="183">
        <v>25</v>
      </c>
      <c r="E3436" s="184">
        <v>0</v>
      </c>
      <c r="F3436" s="185">
        <v>1.1000000000000001</v>
      </c>
      <c r="G3436" s="186">
        <v>1</v>
      </c>
      <c r="H3436" s="13"/>
      <c r="I3436" s="13"/>
      <c r="J3436" s="13"/>
      <c r="K3436" s="13"/>
      <c r="M3436" s="13"/>
    </row>
    <row r="3437" spans="1:13">
      <c r="A3437" s="13"/>
      <c r="B3437" s="181">
        <v>2010</v>
      </c>
      <c r="C3437" s="182">
        <v>5</v>
      </c>
      <c r="D3437" s="183">
        <v>26</v>
      </c>
      <c r="E3437" s="184">
        <v>0</v>
      </c>
      <c r="F3437" s="185">
        <v>0.8</v>
      </c>
      <c r="G3437" s="186">
        <v>1</v>
      </c>
      <c r="H3437" s="13"/>
      <c r="I3437" s="13"/>
      <c r="J3437" s="13"/>
      <c r="K3437" s="13"/>
      <c r="M3437" s="13"/>
    </row>
    <row r="3438" spans="1:13">
      <c r="A3438" s="13"/>
      <c r="B3438" s="181">
        <v>2010</v>
      </c>
      <c r="C3438" s="182">
        <v>5</v>
      </c>
      <c r="D3438" s="183">
        <v>27</v>
      </c>
      <c r="E3438" s="184">
        <v>0</v>
      </c>
      <c r="F3438" s="185">
        <v>0.9</v>
      </c>
      <c r="G3438" s="186">
        <v>1</v>
      </c>
      <c r="H3438" s="13"/>
      <c r="I3438" s="13"/>
      <c r="J3438" s="13"/>
      <c r="K3438" s="13"/>
      <c r="M3438" s="13"/>
    </row>
    <row r="3439" spans="1:13">
      <c r="A3439" s="13"/>
      <c r="B3439" s="181">
        <v>2010</v>
      </c>
      <c r="C3439" s="182">
        <v>5</v>
      </c>
      <c r="D3439" s="183">
        <v>28</v>
      </c>
      <c r="E3439" s="184">
        <v>0.2</v>
      </c>
      <c r="F3439" s="185">
        <v>0.6</v>
      </c>
      <c r="G3439" s="186">
        <v>1</v>
      </c>
      <c r="H3439" s="13"/>
      <c r="I3439" s="13"/>
      <c r="J3439" s="13"/>
      <c r="K3439" s="13"/>
      <c r="M3439" s="13"/>
    </row>
    <row r="3440" spans="1:13">
      <c r="A3440" s="13"/>
      <c r="B3440" s="181">
        <v>2010</v>
      </c>
      <c r="C3440" s="182">
        <v>5</v>
      </c>
      <c r="D3440" s="183">
        <v>29</v>
      </c>
      <c r="E3440" s="184">
        <v>0</v>
      </c>
      <c r="F3440" s="185">
        <v>1</v>
      </c>
      <c r="G3440" s="186">
        <v>1</v>
      </c>
      <c r="H3440" s="13"/>
      <c r="I3440" s="13"/>
      <c r="J3440" s="13"/>
      <c r="K3440" s="13"/>
      <c r="M3440" s="13"/>
    </row>
    <row r="3441" spans="1:13">
      <c r="A3441" s="13"/>
      <c r="B3441" s="181">
        <v>2010</v>
      </c>
      <c r="C3441" s="182">
        <v>5</v>
      </c>
      <c r="D3441" s="183">
        <v>30</v>
      </c>
      <c r="E3441" s="184">
        <v>0.1</v>
      </c>
      <c r="F3441" s="185">
        <v>1.7</v>
      </c>
      <c r="G3441" s="186">
        <v>1</v>
      </c>
      <c r="H3441" s="13"/>
      <c r="I3441" s="13"/>
      <c r="J3441" s="13"/>
      <c r="K3441" s="13"/>
      <c r="M3441" s="13"/>
    </row>
    <row r="3442" spans="1:13">
      <c r="A3442" s="13"/>
      <c r="B3442" s="181">
        <v>2010</v>
      </c>
      <c r="C3442" s="182">
        <v>5</v>
      </c>
      <c r="D3442" s="183">
        <v>31</v>
      </c>
      <c r="E3442" s="184">
        <v>0</v>
      </c>
      <c r="F3442" s="185">
        <v>1.4</v>
      </c>
      <c r="G3442" s="186">
        <v>1</v>
      </c>
      <c r="H3442" s="13"/>
      <c r="I3442" s="13"/>
      <c r="J3442" s="13"/>
      <c r="K3442" s="13"/>
      <c r="M3442" s="13"/>
    </row>
    <row r="3443" spans="1:13">
      <c r="A3443" s="13"/>
      <c r="B3443" s="181">
        <v>2010</v>
      </c>
      <c r="C3443" s="182">
        <v>6</v>
      </c>
      <c r="D3443" s="183">
        <v>1</v>
      </c>
      <c r="E3443" s="184">
        <v>0</v>
      </c>
      <c r="F3443" s="185">
        <v>1.5</v>
      </c>
      <c r="G3443" s="186">
        <v>1</v>
      </c>
      <c r="H3443" s="13"/>
      <c r="I3443" s="13"/>
      <c r="J3443" s="13"/>
      <c r="K3443" s="13"/>
      <c r="M3443" s="13"/>
    </row>
    <row r="3444" spans="1:13">
      <c r="A3444" s="13"/>
      <c r="B3444" s="181">
        <v>2010</v>
      </c>
      <c r="C3444" s="182">
        <v>6</v>
      </c>
      <c r="D3444" s="183">
        <v>2</v>
      </c>
      <c r="E3444" s="184">
        <v>0</v>
      </c>
      <c r="F3444" s="185">
        <v>1.7</v>
      </c>
      <c r="G3444" s="186">
        <v>1</v>
      </c>
      <c r="H3444" s="13"/>
      <c r="I3444" s="13"/>
      <c r="J3444" s="13"/>
      <c r="K3444" s="13"/>
      <c r="M3444" s="13"/>
    </row>
    <row r="3445" spans="1:13">
      <c r="A3445" s="13"/>
      <c r="B3445" s="181">
        <v>2010</v>
      </c>
      <c r="C3445" s="182">
        <v>6</v>
      </c>
      <c r="D3445" s="183">
        <v>3</v>
      </c>
      <c r="E3445" s="184">
        <v>0</v>
      </c>
      <c r="F3445" s="185">
        <v>1.1000000000000001</v>
      </c>
      <c r="G3445" s="186">
        <v>1</v>
      </c>
      <c r="H3445" s="13"/>
      <c r="I3445" s="13"/>
      <c r="J3445" s="13"/>
      <c r="K3445" s="13"/>
      <c r="M3445" s="13"/>
    </row>
    <row r="3446" spans="1:13">
      <c r="A3446" s="13"/>
      <c r="B3446" s="181">
        <v>2010</v>
      </c>
      <c r="C3446" s="182">
        <v>6</v>
      </c>
      <c r="D3446" s="183">
        <v>4</v>
      </c>
      <c r="E3446" s="184">
        <v>0</v>
      </c>
      <c r="F3446" s="185">
        <v>1.8</v>
      </c>
      <c r="G3446" s="186">
        <v>1</v>
      </c>
      <c r="H3446" s="13"/>
      <c r="I3446" s="13"/>
      <c r="J3446" s="13"/>
      <c r="K3446" s="13"/>
      <c r="M3446" s="13"/>
    </row>
    <row r="3447" spans="1:13">
      <c r="A3447" s="13"/>
      <c r="B3447" s="181">
        <v>2010</v>
      </c>
      <c r="C3447" s="182">
        <v>6</v>
      </c>
      <c r="D3447" s="183">
        <v>5</v>
      </c>
      <c r="E3447" s="184">
        <v>0</v>
      </c>
      <c r="F3447" s="185">
        <v>1.5</v>
      </c>
      <c r="G3447" s="186">
        <v>1</v>
      </c>
      <c r="H3447" s="13"/>
      <c r="I3447" s="13"/>
      <c r="J3447" s="13"/>
      <c r="K3447" s="13"/>
      <c r="M3447" s="13"/>
    </row>
    <row r="3448" spans="1:13">
      <c r="A3448" s="13"/>
      <c r="B3448" s="181">
        <v>2010</v>
      </c>
      <c r="C3448" s="182">
        <v>6</v>
      </c>
      <c r="D3448" s="183">
        <v>6</v>
      </c>
      <c r="E3448" s="184">
        <v>0</v>
      </c>
      <c r="F3448" s="185">
        <v>2.7</v>
      </c>
      <c r="G3448" s="186">
        <v>1</v>
      </c>
      <c r="H3448" s="13"/>
      <c r="I3448" s="13"/>
      <c r="J3448" s="13"/>
      <c r="K3448" s="13"/>
      <c r="M3448" s="13"/>
    </row>
    <row r="3449" spans="1:13">
      <c r="A3449" s="13"/>
      <c r="B3449" s="181">
        <v>2010</v>
      </c>
      <c r="C3449" s="182">
        <v>6</v>
      </c>
      <c r="D3449" s="183">
        <v>7</v>
      </c>
      <c r="E3449" s="184">
        <v>0</v>
      </c>
      <c r="F3449" s="185">
        <v>1.7</v>
      </c>
      <c r="G3449" s="186">
        <v>1</v>
      </c>
      <c r="H3449" s="13"/>
      <c r="I3449" s="13"/>
      <c r="J3449" s="13"/>
      <c r="K3449" s="13"/>
      <c r="M3449" s="13"/>
    </row>
    <row r="3450" spans="1:13">
      <c r="A3450" s="13"/>
      <c r="B3450" s="181">
        <v>2010</v>
      </c>
      <c r="C3450" s="182">
        <v>6</v>
      </c>
      <c r="D3450" s="183">
        <v>8</v>
      </c>
      <c r="E3450" s="184">
        <v>0</v>
      </c>
      <c r="F3450" s="185">
        <v>0.4</v>
      </c>
      <c r="G3450" s="186">
        <v>1</v>
      </c>
      <c r="H3450" s="13"/>
      <c r="I3450" s="13"/>
      <c r="J3450" s="13"/>
      <c r="K3450" s="13"/>
      <c r="M3450" s="13"/>
    </row>
    <row r="3451" spans="1:13">
      <c r="A3451" s="13"/>
      <c r="B3451" s="181">
        <v>2010</v>
      </c>
      <c r="C3451" s="182">
        <v>6</v>
      </c>
      <c r="D3451" s="183">
        <v>9</v>
      </c>
      <c r="E3451" s="184">
        <v>0</v>
      </c>
      <c r="F3451" s="185">
        <v>1</v>
      </c>
      <c r="G3451" s="186">
        <v>1</v>
      </c>
      <c r="H3451" s="13"/>
      <c r="I3451" s="13"/>
      <c r="J3451" s="13"/>
      <c r="K3451" s="13"/>
      <c r="M3451" s="13"/>
    </row>
    <row r="3452" spans="1:13">
      <c r="A3452" s="13"/>
      <c r="B3452" s="181">
        <v>2010</v>
      </c>
      <c r="C3452" s="182">
        <v>6</v>
      </c>
      <c r="D3452" s="183">
        <v>10</v>
      </c>
      <c r="E3452" s="184">
        <v>0</v>
      </c>
      <c r="F3452" s="185">
        <v>1.1000000000000001</v>
      </c>
      <c r="G3452" s="186">
        <v>1</v>
      </c>
      <c r="H3452" s="13"/>
      <c r="I3452" s="13"/>
      <c r="J3452" s="13"/>
      <c r="K3452" s="13"/>
      <c r="M3452" s="13"/>
    </row>
    <row r="3453" spans="1:13">
      <c r="A3453" s="13"/>
      <c r="B3453" s="181">
        <v>2010</v>
      </c>
      <c r="C3453" s="182">
        <v>6</v>
      </c>
      <c r="D3453" s="183">
        <v>11</v>
      </c>
      <c r="E3453" s="184">
        <v>0</v>
      </c>
      <c r="F3453" s="185">
        <v>0.6</v>
      </c>
      <c r="G3453" s="186">
        <v>1</v>
      </c>
      <c r="H3453" s="13"/>
      <c r="I3453" s="13"/>
      <c r="J3453" s="13"/>
      <c r="K3453" s="13"/>
      <c r="M3453" s="13"/>
    </row>
    <row r="3454" spans="1:13">
      <c r="A3454" s="13"/>
      <c r="B3454" s="181">
        <v>2010</v>
      </c>
      <c r="C3454" s="182">
        <v>6</v>
      </c>
      <c r="D3454" s="183">
        <v>12</v>
      </c>
      <c r="E3454" s="184">
        <v>0</v>
      </c>
      <c r="F3454" s="185">
        <v>0.7</v>
      </c>
      <c r="G3454" s="186">
        <v>1</v>
      </c>
      <c r="H3454" s="13"/>
      <c r="I3454" s="13"/>
      <c r="J3454" s="13"/>
      <c r="K3454" s="13"/>
      <c r="M3454" s="13"/>
    </row>
    <row r="3455" spans="1:13">
      <c r="A3455" s="13"/>
      <c r="B3455" s="181">
        <v>2010</v>
      </c>
      <c r="C3455" s="182">
        <v>6</v>
      </c>
      <c r="D3455" s="183">
        <v>13</v>
      </c>
      <c r="E3455" s="184">
        <v>16.8</v>
      </c>
      <c r="F3455" s="185">
        <v>0.3</v>
      </c>
      <c r="G3455" s="186">
        <v>1</v>
      </c>
      <c r="H3455" s="13"/>
      <c r="I3455" s="13"/>
      <c r="J3455" s="13"/>
      <c r="K3455" s="13"/>
      <c r="M3455" s="13"/>
    </row>
    <row r="3456" spans="1:13">
      <c r="A3456" s="13"/>
      <c r="B3456" s="181">
        <v>2010</v>
      </c>
      <c r="C3456" s="182">
        <v>6</v>
      </c>
      <c r="D3456" s="183">
        <v>14</v>
      </c>
      <c r="E3456" s="184">
        <v>14.5</v>
      </c>
      <c r="F3456" s="185">
        <v>0.6</v>
      </c>
      <c r="G3456" s="186">
        <v>1</v>
      </c>
      <c r="H3456" s="13"/>
      <c r="I3456" s="13"/>
      <c r="J3456" s="13"/>
      <c r="K3456" s="13"/>
      <c r="M3456" s="13"/>
    </row>
    <row r="3457" spans="1:13">
      <c r="A3457" s="13"/>
      <c r="B3457" s="181">
        <v>2010</v>
      </c>
      <c r="C3457" s="182">
        <v>6</v>
      </c>
      <c r="D3457" s="183">
        <v>15</v>
      </c>
      <c r="E3457" s="184">
        <v>0</v>
      </c>
      <c r="F3457" s="185">
        <v>1.6</v>
      </c>
      <c r="G3457" s="186">
        <v>1</v>
      </c>
      <c r="H3457" s="13"/>
      <c r="I3457" s="13"/>
      <c r="J3457" s="13"/>
      <c r="K3457" s="13"/>
      <c r="M3457" s="13"/>
    </row>
    <row r="3458" spans="1:13">
      <c r="A3458" s="13"/>
      <c r="B3458" s="181">
        <v>2010</v>
      </c>
      <c r="C3458" s="182">
        <v>6</v>
      </c>
      <c r="D3458" s="183">
        <v>16</v>
      </c>
      <c r="E3458" s="184">
        <v>0.9</v>
      </c>
      <c r="F3458" s="185">
        <v>0.3</v>
      </c>
      <c r="G3458" s="186">
        <v>1</v>
      </c>
      <c r="H3458" s="13"/>
      <c r="I3458" s="13"/>
      <c r="J3458" s="13"/>
      <c r="K3458" s="13"/>
      <c r="M3458" s="13"/>
    </row>
    <row r="3459" spans="1:13">
      <c r="A3459" s="13"/>
      <c r="B3459" s="181">
        <v>2010</v>
      </c>
      <c r="C3459" s="182">
        <v>6</v>
      </c>
      <c r="D3459" s="183">
        <v>17</v>
      </c>
      <c r="E3459" s="184">
        <v>0</v>
      </c>
      <c r="F3459" s="185">
        <v>0.5</v>
      </c>
      <c r="G3459" s="186">
        <v>1</v>
      </c>
      <c r="H3459" s="13"/>
      <c r="I3459" s="13"/>
      <c r="J3459" s="13"/>
      <c r="K3459" s="13"/>
      <c r="M3459" s="13"/>
    </row>
    <row r="3460" spans="1:13">
      <c r="A3460" s="13"/>
      <c r="B3460" s="181">
        <v>2010</v>
      </c>
      <c r="C3460" s="182">
        <v>6</v>
      </c>
      <c r="D3460" s="183">
        <v>18</v>
      </c>
      <c r="E3460" s="184">
        <v>10.5</v>
      </c>
      <c r="F3460" s="185">
        <v>0.4</v>
      </c>
      <c r="G3460" s="186">
        <v>1</v>
      </c>
      <c r="H3460" s="13"/>
      <c r="I3460" s="13"/>
      <c r="J3460" s="13"/>
      <c r="K3460" s="13"/>
      <c r="M3460" s="13"/>
    </row>
    <row r="3461" spans="1:13">
      <c r="A3461" s="13"/>
      <c r="B3461" s="181">
        <v>2010</v>
      </c>
      <c r="C3461" s="182">
        <v>6</v>
      </c>
      <c r="D3461" s="183">
        <v>19</v>
      </c>
      <c r="E3461" s="184">
        <v>0.2</v>
      </c>
      <c r="F3461" s="185">
        <v>0.9</v>
      </c>
      <c r="G3461" s="186">
        <v>1</v>
      </c>
      <c r="H3461" s="13"/>
      <c r="I3461" s="13"/>
      <c r="J3461" s="13"/>
      <c r="K3461" s="13"/>
      <c r="M3461" s="13"/>
    </row>
    <row r="3462" spans="1:13">
      <c r="A3462" s="13"/>
      <c r="B3462" s="181">
        <v>2010</v>
      </c>
      <c r="C3462" s="182">
        <v>6</v>
      </c>
      <c r="D3462" s="183">
        <v>20</v>
      </c>
      <c r="E3462" s="184">
        <v>0</v>
      </c>
      <c r="F3462" s="185">
        <v>1.7</v>
      </c>
      <c r="G3462" s="186">
        <v>1</v>
      </c>
      <c r="H3462" s="13"/>
      <c r="I3462" s="13"/>
      <c r="J3462" s="13"/>
      <c r="K3462" s="13"/>
      <c r="M3462" s="13"/>
    </row>
    <row r="3463" spans="1:13">
      <c r="A3463" s="13"/>
      <c r="B3463" s="181">
        <v>2010</v>
      </c>
      <c r="C3463" s="182">
        <v>6</v>
      </c>
      <c r="D3463" s="183">
        <v>21</v>
      </c>
      <c r="E3463" s="184">
        <v>0</v>
      </c>
      <c r="F3463" s="185">
        <v>1.4</v>
      </c>
      <c r="G3463" s="186">
        <v>1</v>
      </c>
      <c r="H3463" s="13"/>
      <c r="I3463" s="13"/>
      <c r="J3463" s="13"/>
      <c r="K3463" s="13"/>
      <c r="M3463" s="13"/>
    </row>
    <row r="3464" spans="1:13">
      <c r="A3464" s="13"/>
      <c r="B3464" s="181">
        <v>2010</v>
      </c>
      <c r="C3464" s="182">
        <v>6</v>
      </c>
      <c r="D3464" s="183">
        <v>22</v>
      </c>
      <c r="E3464" s="184">
        <v>0</v>
      </c>
      <c r="F3464" s="185">
        <v>2</v>
      </c>
      <c r="G3464" s="186">
        <v>1</v>
      </c>
      <c r="H3464" s="13"/>
      <c r="I3464" s="13"/>
      <c r="J3464" s="13"/>
      <c r="K3464" s="13"/>
      <c r="M3464" s="13"/>
    </row>
    <row r="3465" spans="1:13">
      <c r="A3465" s="13"/>
      <c r="B3465" s="181">
        <v>2010</v>
      </c>
      <c r="C3465" s="182">
        <v>6</v>
      </c>
      <c r="D3465" s="183">
        <v>23</v>
      </c>
      <c r="E3465" s="184">
        <v>0</v>
      </c>
      <c r="F3465" s="185">
        <v>2.1</v>
      </c>
      <c r="G3465" s="186">
        <v>1</v>
      </c>
      <c r="H3465" s="13"/>
      <c r="I3465" s="13"/>
      <c r="J3465" s="13"/>
      <c r="K3465" s="13"/>
      <c r="M3465" s="13"/>
    </row>
    <row r="3466" spans="1:13">
      <c r="A3466" s="13"/>
      <c r="B3466" s="181">
        <v>2010</v>
      </c>
      <c r="C3466" s="182">
        <v>6</v>
      </c>
      <c r="D3466" s="183">
        <v>24</v>
      </c>
      <c r="E3466" s="184">
        <v>0</v>
      </c>
      <c r="F3466" s="185">
        <v>2.9</v>
      </c>
      <c r="G3466" s="186">
        <v>1</v>
      </c>
      <c r="H3466" s="13"/>
      <c r="I3466" s="13"/>
      <c r="J3466" s="13"/>
      <c r="K3466" s="13"/>
      <c r="M3466" s="13"/>
    </row>
    <row r="3467" spans="1:13">
      <c r="A3467" s="13"/>
      <c r="B3467" s="181">
        <v>2010</v>
      </c>
      <c r="C3467" s="182">
        <v>6</v>
      </c>
      <c r="D3467" s="183">
        <v>25</v>
      </c>
      <c r="E3467" s="184">
        <v>0</v>
      </c>
      <c r="F3467" s="185">
        <v>2.2999999999999998</v>
      </c>
      <c r="G3467" s="186">
        <v>1</v>
      </c>
      <c r="H3467" s="13"/>
      <c r="I3467" s="13"/>
      <c r="J3467" s="13"/>
      <c r="K3467" s="13"/>
      <c r="M3467" s="13"/>
    </row>
    <row r="3468" spans="1:13">
      <c r="A3468" s="13"/>
      <c r="B3468" s="181">
        <v>2010</v>
      </c>
      <c r="C3468" s="182">
        <v>6</v>
      </c>
      <c r="D3468" s="183">
        <v>26</v>
      </c>
      <c r="E3468" s="184">
        <v>0</v>
      </c>
      <c r="F3468" s="185">
        <v>0.6</v>
      </c>
      <c r="G3468" s="186">
        <v>1</v>
      </c>
      <c r="H3468" s="13"/>
      <c r="I3468" s="13"/>
      <c r="J3468" s="13"/>
      <c r="K3468" s="13"/>
      <c r="M3468" s="13"/>
    </row>
    <row r="3469" spans="1:13">
      <c r="A3469" s="13"/>
      <c r="B3469" s="181">
        <v>2010</v>
      </c>
      <c r="C3469" s="182">
        <v>6</v>
      </c>
      <c r="D3469" s="183">
        <v>27</v>
      </c>
      <c r="E3469" s="184">
        <v>0</v>
      </c>
      <c r="F3469" s="185">
        <v>1.1000000000000001</v>
      </c>
      <c r="G3469" s="186">
        <v>1</v>
      </c>
      <c r="H3469" s="13"/>
      <c r="I3469" s="13"/>
      <c r="J3469" s="13"/>
      <c r="K3469" s="13"/>
      <c r="M3469" s="13"/>
    </row>
    <row r="3470" spans="1:13">
      <c r="A3470" s="13"/>
      <c r="B3470" s="181">
        <v>2010</v>
      </c>
      <c r="C3470" s="182">
        <v>6</v>
      </c>
      <c r="D3470" s="183">
        <v>28</v>
      </c>
      <c r="E3470" s="184">
        <v>0</v>
      </c>
      <c r="F3470" s="185">
        <v>3.1</v>
      </c>
      <c r="G3470" s="186">
        <v>1</v>
      </c>
      <c r="H3470" s="13"/>
      <c r="I3470" s="13"/>
      <c r="J3470" s="13"/>
      <c r="K3470" s="13"/>
      <c r="M3470" s="13"/>
    </row>
    <row r="3471" spans="1:13">
      <c r="A3471" s="13"/>
      <c r="B3471" s="181">
        <v>2010</v>
      </c>
      <c r="C3471" s="182">
        <v>6</v>
      </c>
      <c r="D3471" s="183">
        <v>29</v>
      </c>
      <c r="E3471" s="184">
        <v>0</v>
      </c>
      <c r="F3471" s="185">
        <v>3.7</v>
      </c>
      <c r="G3471" s="186">
        <v>1</v>
      </c>
      <c r="H3471" s="13"/>
      <c r="I3471" s="13"/>
      <c r="J3471" s="13"/>
      <c r="K3471" s="13"/>
      <c r="M3471" s="13"/>
    </row>
    <row r="3472" spans="1:13">
      <c r="A3472" s="13"/>
      <c r="B3472" s="181">
        <v>2010</v>
      </c>
      <c r="C3472" s="182">
        <v>6</v>
      </c>
      <c r="D3472" s="183">
        <v>30</v>
      </c>
      <c r="E3472" s="184">
        <v>0</v>
      </c>
      <c r="F3472" s="185">
        <v>1.5</v>
      </c>
      <c r="G3472" s="186">
        <v>1</v>
      </c>
      <c r="H3472" s="13"/>
      <c r="I3472" s="13"/>
      <c r="J3472" s="13"/>
      <c r="K3472" s="13"/>
      <c r="M3472" s="13"/>
    </row>
    <row r="3473" spans="1:13">
      <c r="A3473" s="13"/>
      <c r="B3473" s="181">
        <v>2010</v>
      </c>
      <c r="C3473" s="182">
        <v>7</v>
      </c>
      <c r="D3473" s="183">
        <v>1</v>
      </c>
      <c r="E3473" s="184">
        <v>0</v>
      </c>
      <c r="F3473" s="185">
        <v>1</v>
      </c>
      <c r="G3473" s="186">
        <v>1</v>
      </c>
      <c r="H3473" s="13"/>
      <c r="I3473" s="13"/>
      <c r="J3473" s="13"/>
      <c r="K3473" s="13"/>
      <c r="M3473" s="13"/>
    </row>
    <row r="3474" spans="1:13">
      <c r="A3474" s="13"/>
      <c r="B3474" s="181">
        <v>2010</v>
      </c>
      <c r="C3474" s="182">
        <v>7</v>
      </c>
      <c r="D3474" s="183">
        <v>2</v>
      </c>
      <c r="E3474" s="184">
        <v>0</v>
      </c>
      <c r="F3474" s="185">
        <v>0.5</v>
      </c>
      <c r="G3474" s="186">
        <v>1</v>
      </c>
      <c r="H3474" s="13"/>
      <c r="I3474" s="13"/>
      <c r="J3474" s="13"/>
      <c r="K3474" s="13"/>
      <c r="M3474" s="13"/>
    </row>
    <row r="3475" spans="1:13">
      <c r="A3475" s="13"/>
      <c r="B3475" s="181">
        <v>2010</v>
      </c>
      <c r="C3475" s="182">
        <v>7</v>
      </c>
      <c r="D3475" s="183">
        <v>3</v>
      </c>
      <c r="E3475" s="184">
        <v>0</v>
      </c>
      <c r="F3475" s="185">
        <v>0.5</v>
      </c>
      <c r="G3475" s="186">
        <v>1</v>
      </c>
      <c r="H3475" s="13"/>
      <c r="I3475" s="13"/>
      <c r="J3475" s="13"/>
      <c r="K3475" s="13"/>
      <c r="M3475" s="13"/>
    </row>
    <row r="3476" spans="1:13">
      <c r="A3476" s="13"/>
      <c r="B3476" s="181">
        <v>2010</v>
      </c>
      <c r="C3476" s="182">
        <v>7</v>
      </c>
      <c r="D3476" s="183">
        <v>4</v>
      </c>
      <c r="E3476" s="184">
        <v>21</v>
      </c>
      <c r="F3476" s="185">
        <v>0.6</v>
      </c>
      <c r="G3476" s="186">
        <v>1</v>
      </c>
      <c r="H3476" s="13"/>
      <c r="I3476" s="13"/>
      <c r="J3476" s="13"/>
      <c r="K3476" s="13"/>
      <c r="M3476" s="13"/>
    </row>
    <row r="3477" spans="1:13">
      <c r="A3477" s="13"/>
      <c r="B3477" s="181">
        <v>2010</v>
      </c>
      <c r="C3477" s="182">
        <v>7</v>
      </c>
      <c r="D3477" s="183">
        <v>5</v>
      </c>
      <c r="E3477" s="184">
        <v>0</v>
      </c>
      <c r="F3477" s="185">
        <v>1.9</v>
      </c>
      <c r="G3477" s="186">
        <v>1</v>
      </c>
      <c r="H3477" s="13"/>
      <c r="I3477" s="13"/>
      <c r="J3477" s="13"/>
      <c r="K3477" s="13"/>
      <c r="M3477" s="13"/>
    </row>
    <row r="3478" spans="1:13">
      <c r="A3478" s="13"/>
      <c r="B3478" s="181">
        <v>2010</v>
      </c>
      <c r="C3478" s="182">
        <v>7</v>
      </c>
      <c r="D3478" s="183">
        <v>6</v>
      </c>
      <c r="E3478" s="184">
        <v>24</v>
      </c>
      <c r="F3478" s="185">
        <v>0.3</v>
      </c>
      <c r="G3478" s="186">
        <v>1</v>
      </c>
      <c r="H3478" s="13"/>
      <c r="I3478" s="13"/>
      <c r="J3478" s="13"/>
      <c r="K3478" s="13"/>
      <c r="M3478" s="13"/>
    </row>
    <row r="3479" spans="1:13">
      <c r="A3479" s="13"/>
      <c r="B3479" s="181">
        <v>2010</v>
      </c>
      <c r="C3479" s="182">
        <v>7</v>
      </c>
      <c r="D3479" s="183">
        <v>7</v>
      </c>
      <c r="E3479" s="184">
        <v>0</v>
      </c>
      <c r="F3479" s="185">
        <v>0.8</v>
      </c>
      <c r="G3479" s="186">
        <v>1</v>
      </c>
      <c r="H3479" s="13"/>
      <c r="I3479" s="13"/>
      <c r="J3479" s="13"/>
      <c r="K3479" s="13"/>
      <c r="M3479" s="13"/>
    </row>
    <row r="3480" spans="1:13">
      <c r="A3480" s="13"/>
      <c r="B3480" s="181">
        <v>2010</v>
      </c>
      <c r="C3480" s="182">
        <v>7</v>
      </c>
      <c r="D3480" s="183">
        <v>8</v>
      </c>
      <c r="E3480" s="184">
        <v>0</v>
      </c>
      <c r="F3480" s="185">
        <v>1.9</v>
      </c>
      <c r="G3480" s="186">
        <v>1</v>
      </c>
      <c r="H3480" s="13"/>
      <c r="I3480" s="13"/>
      <c r="J3480" s="13"/>
      <c r="K3480" s="13"/>
      <c r="M3480" s="13"/>
    </row>
    <row r="3481" spans="1:13">
      <c r="A3481" s="13"/>
      <c r="B3481" s="181">
        <v>2010</v>
      </c>
      <c r="C3481" s="182">
        <v>7</v>
      </c>
      <c r="D3481" s="183">
        <v>9</v>
      </c>
      <c r="E3481" s="184">
        <v>0</v>
      </c>
      <c r="F3481" s="185">
        <v>1.9</v>
      </c>
      <c r="G3481" s="186">
        <v>1</v>
      </c>
      <c r="H3481" s="13"/>
      <c r="I3481" s="13"/>
      <c r="J3481" s="13"/>
      <c r="K3481" s="13"/>
      <c r="M3481" s="13"/>
    </row>
    <row r="3482" spans="1:13">
      <c r="A3482" s="13"/>
      <c r="B3482" s="181">
        <v>2010</v>
      </c>
      <c r="C3482" s="182">
        <v>7</v>
      </c>
      <c r="D3482" s="183">
        <v>10</v>
      </c>
      <c r="E3482" s="184">
        <v>0</v>
      </c>
      <c r="F3482" s="185">
        <v>1.9</v>
      </c>
      <c r="G3482" s="186">
        <v>1</v>
      </c>
      <c r="H3482" s="13"/>
      <c r="I3482" s="13"/>
      <c r="J3482" s="13"/>
      <c r="K3482" s="13"/>
      <c r="M3482" s="13"/>
    </row>
    <row r="3483" spans="1:13">
      <c r="A3483" s="13"/>
      <c r="B3483" s="181">
        <v>2010</v>
      </c>
      <c r="C3483" s="182">
        <v>7</v>
      </c>
      <c r="D3483" s="183">
        <v>11</v>
      </c>
      <c r="E3483" s="184">
        <v>6</v>
      </c>
      <c r="F3483" s="185">
        <v>2.2999999999999998</v>
      </c>
      <c r="G3483" s="186">
        <v>1</v>
      </c>
      <c r="H3483" s="13"/>
      <c r="I3483" s="13"/>
      <c r="J3483" s="13"/>
      <c r="K3483" s="13"/>
      <c r="M3483" s="13"/>
    </row>
    <row r="3484" spans="1:13">
      <c r="A3484" s="13"/>
      <c r="B3484" s="181">
        <v>2010</v>
      </c>
      <c r="C3484" s="182">
        <v>7</v>
      </c>
      <c r="D3484" s="183">
        <v>12</v>
      </c>
      <c r="E3484" s="184">
        <v>2</v>
      </c>
      <c r="F3484" s="185">
        <v>1.5</v>
      </c>
      <c r="G3484" s="186">
        <v>1</v>
      </c>
      <c r="H3484" s="13"/>
      <c r="I3484" s="13"/>
      <c r="J3484" s="13"/>
      <c r="K3484" s="13"/>
      <c r="M3484" s="13"/>
    </row>
    <row r="3485" spans="1:13">
      <c r="A3485" s="13"/>
      <c r="B3485" s="181">
        <v>2010</v>
      </c>
      <c r="C3485" s="182">
        <v>7</v>
      </c>
      <c r="D3485" s="183">
        <v>13</v>
      </c>
      <c r="E3485" s="184">
        <v>7</v>
      </c>
      <c r="F3485" s="185">
        <v>0.5</v>
      </c>
      <c r="G3485" s="186">
        <v>1</v>
      </c>
      <c r="H3485" s="13"/>
      <c r="I3485" s="13"/>
      <c r="J3485" s="13"/>
      <c r="K3485" s="13"/>
      <c r="M3485" s="13"/>
    </row>
    <row r="3486" spans="1:13">
      <c r="A3486" s="13"/>
      <c r="B3486" s="181">
        <v>2010</v>
      </c>
      <c r="C3486" s="182">
        <v>7</v>
      </c>
      <c r="D3486" s="183">
        <v>14</v>
      </c>
      <c r="E3486" s="184">
        <v>4</v>
      </c>
      <c r="F3486" s="185">
        <v>0.8</v>
      </c>
      <c r="G3486" s="186">
        <v>1</v>
      </c>
      <c r="H3486" s="13"/>
      <c r="I3486" s="13"/>
      <c r="J3486" s="13"/>
      <c r="K3486" s="13"/>
      <c r="M3486" s="13"/>
    </row>
    <row r="3487" spans="1:13">
      <c r="A3487" s="13"/>
      <c r="B3487" s="181">
        <v>2010</v>
      </c>
      <c r="C3487" s="182">
        <v>7</v>
      </c>
      <c r="D3487" s="183">
        <v>15</v>
      </c>
      <c r="E3487" s="184">
        <v>7</v>
      </c>
      <c r="F3487" s="185">
        <v>0.5</v>
      </c>
      <c r="G3487" s="186">
        <v>1</v>
      </c>
      <c r="H3487" s="13"/>
      <c r="I3487" s="13"/>
      <c r="J3487" s="13"/>
      <c r="K3487" s="13"/>
      <c r="M3487" s="13"/>
    </row>
    <row r="3488" spans="1:13">
      <c r="A3488" s="13"/>
      <c r="B3488" s="181">
        <v>2010</v>
      </c>
      <c r="C3488" s="182">
        <v>7</v>
      </c>
      <c r="D3488" s="183">
        <v>16</v>
      </c>
      <c r="E3488" s="184">
        <v>0</v>
      </c>
      <c r="F3488" s="185">
        <v>1</v>
      </c>
      <c r="G3488" s="186">
        <v>1</v>
      </c>
      <c r="H3488" s="13"/>
      <c r="I3488" s="13"/>
      <c r="J3488" s="13"/>
      <c r="K3488" s="13"/>
      <c r="M3488" s="13"/>
    </row>
    <row r="3489" spans="1:13">
      <c r="A3489" s="13"/>
      <c r="B3489" s="181">
        <v>2010</v>
      </c>
      <c r="C3489" s="182">
        <v>7</v>
      </c>
      <c r="D3489" s="183">
        <v>17</v>
      </c>
      <c r="E3489" s="184">
        <v>0</v>
      </c>
      <c r="F3489" s="185">
        <v>0.9</v>
      </c>
      <c r="G3489" s="186">
        <v>1</v>
      </c>
      <c r="H3489" s="13"/>
      <c r="I3489" s="13"/>
      <c r="J3489" s="13"/>
      <c r="K3489" s="13"/>
      <c r="M3489" s="13"/>
    </row>
    <row r="3490" spans="1:13">
      <c r="A3490" s="13"/>
      <c r="B3490" s="181">
        <v>2010</v>
      </c>
      <c r="C3490" s="182">
        <v>7</v>
      </c>
      <c r="D3490" s="183">
        <v>18</v>
      </c>
      <c r="E3490" s="184">
        <v>17</v>
      </c>
      <c r="F3490" s="185">
        <v>0.5</v>
      </c>
      <c r="G3490" s="186">
        <v>1</v>
      </c>
      <c r="H3490" s="13"/>
      <c r="I3490" s="13"/>
      <c r="J3490" s="13"/>
      <c r="K3490" s="13"/>
      <c r="M3490" s="13"/>
    </row>
    <row r="3491" spans="1:13">
      <c r="A3491" s="13"/>
      <c r="B3491" s="181">
        <v>2010</v>
      </c>
      <c r="C3491" s="182">
        <v>7</v>
      </c>
      <c r="D3491" s="183">
        <v>19</v>
      </c>
      <c r="E3491" s="184">
        <v>1</v>
      </c>
      <c r="F3491" s="185">
        <v>0.1</v>
      </c>
      <c r="G3491" s="186">
        <v>1</v>
      </c>
      <c r="H3491" s="13"/>
      <c r="I3491" s="13"/>
      <c r="J3491" s="13"/>
      <c r="K3491" s="13"/>
      <c r="M3491" s="13"/>
    </row>
    <row r="3492" spans="1:13">
      <c r="A3492" s="13"/>
      <c r="B3492" s="181">
        <v>2010</v>
      </c>
      <c r="C3492" s="182">
        <v>7</v>
      </c>
      <c r="D3492" s="183">
        <v>20</v>
      </c>
      <c r="E3492" s="184">
        <v>0</v>
      </c>
      <c r="F3492" s="185">
        <v>1.6</v>
      </c>
      <c r="G3492" s="186">
        <v>1</v>
      </c>
      <c r="H3492" s="13"/>
      <c r="I3492" s="13"/>
      <c r="J3492" s="13"/>
      <c r="K3492" s="13"/>
      <c r="M3492" s="13"/>
    </row>
    <row r="3493" spans="1:13">
      <c r="A3493" s="13"/>
      <c r="B3493" s="181">
        <v>2010</v>
      </c>
      <c r="C3493" s="182">
        <v>7</v>
      </c>
      <c r="D3493" s="183">
        <v>21</v>
      </c>
      <c r="E3493" s="184">
        <v>0</v>
      </c>
      <c r="F3493" s="185">
        <v>0.6</v>
      </c>
      <c r="G3493" s="186">
        <v>1</v>
      </c>
      <c r="H3493" s="13"/>
      <c r="I3493" s="13"/>
      <c r="J3493" s="13"/>
      <c r="K3493" s="13"/>
      <c r="M3493" s="13"/>
    </row>
    <row r="3494" spans="1:13">
      <c r="A3494" s="13"/>
      <c r="B3494" s="181">
        <v>2010</v>
      </c>
      <c r="C3494" s="182">
        <v>7</v>
      </c>
      <c r="D3494" s="183">
        <v>22</v>
      </c>
      <c r="E3494" s="184">
        <v>0</v>
      </c>
      <c r="F3494" s="185">
        <v>0.9</v>
      </c>
      <c r="G3494" s="186">
        <v>1</v>
      </c>
      <c r="H3494" s="13"/>
      <c r="I3494" s="13"/>
      <c r="J3494" s="13"/>
      <c r="K3494" s="13"/>
      <c r="M3494" s="13"/>
    </row>
    <row r="3495" spans="1:13">
      <c r="A3495" s="13"/>
      <c r="B3495" s="181">
        <v>2010</v>
      </c>
      <c r="C3495" s="182">
        <v>7</v>
      </c>
      <c r="D3495" s="183">
        <v>23</v>
      </c>
      <c r="E3495" s="184">
        <v>0</v>
      </c>
      <c r="F3495" s="185">
        <v>1.4</v>
      </c>
      <c r="G3495" s="186">
        <v>1</v>
      </c>
      <c r="H3495" s="13"/>
      <c r="I3495" s="13"/>
      <c r="J3495" s="13"/>
      <c r="K3495" s="13"/>
      <c r="M3495" s="13"/>
    </row>
    <row r="3496" spans="1:13">
      <c r="A3496" s="13"/>
      <c r="B3496" s="181">
        <v>2010</v>
      </c>
      <c r="C3496" s="182">
        <v>7</v>
      </c>
      <c r="D3496" s="183">
        <v>24</v>
      </c>
      <c r="E3496" s="184">
        <v>1</v>
      </c>
      <c r="F3496" s="185">
        <v>0.6</v>
      </c>
      <c r="G3496" s="186">
        <v>1</v>
      </c>
      <c r="H3496" s="13"/>
      <c r="I3496" s="13"/>
      <c r="J3496" s="13"/>
      <c r="K3496" s="13"/>
      <c r="M3496" s="13"/>
    </row>
    <row r="3497" spans="1:13">
      <c r="A3497" s="13"/>
      <c r="B3497" s="181">
        <v>2010</v>
      </c>
      <c r="C3497" s="182">
        <v>7</v>
      </c>
      <c r="D3497" s="183">
        <v>25</v>
      </c>
      <c r="E3497" s="184">
        <v>0</v>
      </c>
      <c r="F3497" s="185">
        <v>0.8</v>
      </c>
      <c r="G3497" s="186">
        <v>1</v>
      </c>
      <c r="H3497" s="13"/>
      <c r="I3497" s="13"/>
      <c r="J3497" s="13"/>
      <c r="K3497" s="13"/>
      <c r="M3497" s="13"/>
    </row>
    <row r="3498" spans="1:13">
      <c r="A3498" s="13"/>
      <c r="B3498" s="181">
        <v>2010</v>
      </c>
      <c r="C3498" s="182">
        <v>7</v>
      </c>
      <c r="D3498" s="183">
        <v>26</v>
      </c>
      <c r="E3498" s="184">
        <v>0</v>
      </c>
      <c r="F3498" s="185">
        <v>1.6</v>
      </c>
      <c r="G3498" s="186">
        <v>1</v>
      </c>
      <c r="H3498" s="13"/>
      <c r="I3498" s="13"/>
      <c r="J3498" s="13"/>
      <c r="K3498" s="13"/>
      <c r="M3498" s="13"/>
    </row>
    <row r="3499" spans="1:13">
      <c r="A3499" s="13"/>
      <c r="B3499" s="181">
        <v>2010</v>
      </c>
      <c r="C3499" s="182">
        <v>7</v>
      </c>
      <c r="D3499" s="183">
        <v>27</v>
      </c>
      <c r="E3499" s="184">
        <v>0</v>
      </c>
      <c r="F3499" s="185">
        <v>3.6</v>
      </c>
      <c r="G3499" s="186">
        <v>1</v>
      </c>
      <c r="H3499" s="13"/>
      <c r="I3499" s="13"/>
      <c r="J3499" s="13"/>
      <c r="K3499" s="13"/>
      <c r="M3499" s="13"/>
    </row>
    <row r="3500" spans="1:13">
      <c r="A3500" s="13"/>
      <c r="B3500" s="181">
        <v>2010</v>
      </c>
      <c r="C3500" s="182">
        <v>7</v>
      </c>
      <c r="D3500" s="183">
        <v>28</v>
      </c>
      <c r="E3500" s="184">
        <v>0</v>
      </c>
      <c r="F3500" s="185">
        <v>1.3</v>
      </c>
      <c r="G3500" s="186">
        <v>1</v>
      </c>
      <c r="H3500" s="13"/>
      <c r="I3500" s="13"/>
      <c r="J3500" s="13"/>
      <c r="K3500" s="13"/>
      <c r="M3500" s="13"/>
    </row>
    <row r="3501" spans="1:13">
      <c r="A3501" s="13"/>
      <c r="B3501" s="181">
        <v>2010</v>
      </c>
      <c r="C3501" s="182">
        <v>7</v>
      </c>
      <c r="D3501" s="183">
        <v>29</v>
      </c>
      <c r="E3501" s="184">
        <v>0</v>
      </c>
      <c r="F3501" s="185">
        <v>1.6</v>
      </c>
      <c r="G3501" s="186">
        <v>1</v>
      </c>
      <c r="H3501" s="13"/>
      <c r="I3501" s="13"/>
      <c r="J3501" s="13"/>
      <c r="K3501" s="13"/>
      <c r="M3501" s="13"/>
    </row>
    <row r="3502" spans="1:13">
      <c r="A3502" s="13"/>
      <c r="B3502" s="181">
        <v>2010</v>
      </c>
      <c r="C3502" s="182">
        <v>7</v>
      </c>
      <c r="D3502" s="183">
        <v>30</v>
      </c>
      <c r="E3502" s="184">
        <v>0</v>
      </c>
      <c r="F3502" s="185">
        <v>1.3</v>
      </c>
      <c r="G3502" s="186">
        <v>1</v>
      </c>
      <c r="H3502" s="13"/>
      <c r="I3502" s="13"/>
      <c r="J3502" s="13"/>
      <c r="K3502" s="13"/>
      <c r="M3502" s="13"/>
    </row>
    <row r="3503" spans="1:13">
      <c r="A3503" s="13"/>
      <c r="B3503" s="181">
        <v>2010</v>
      </c>
      <c r="C3503" s="182">
        <v>7</v>
      </c>
      <c r="D3503" s="183">
        <v>31</v>
      </c>
      <c r="E3503" s="184">
        <v>0</v>
      </c>
      <c r="F3503" s="185">
        <v>1.8</v>
      </c>
      <c r="G3503" s="186">
        <v>1</v>
      </c>
      <c r="H3503" s="13"/>
      <c r="I3503" s="13"/>
      <c r="J3503" s="13"/>
      <c r="K3503" s="13"/>
      <c r="M3503" s="13"/>
    </row>
    <row r="3504" spans="1:13">
      <c r="A3504" s="13"/>
      <c r="B3504" s="181">
        <v>2010</v>
      </c>
      <c r="C3504" s="182">
        <v>8</v>
      </c>
      <c r="D3504" s="183">
        <v>1</v>
      </c>
      <c r="E3504" s="184">
        <v>0</v>
      </c>
      <c r="F3504" s="185">
        <v>1.1000000000000001</v>
      </c>
      <c r="G3504" s="186">
        <v>1</v>
      </c>
      <c r="H3504" s="13"/>
      <c r="I3504" s="13"/>
      <c r="J3504" s="13"/>
      <c r="K3504" s="13"/>
      <c r="M3504" s="13"/>
    </row>
    <row r="3505" spans="1:13">
      <c r="A3505" s="13"/>
      <c r="B3505" s="181">
        <v>2010</v>
      </c>
      <c r="C3505" s="182">
        <v>8</v>
      </c>
      <c r="D3505" s="183">
        <v>2</v>
      </c>
      <c r="E3505" s="184">
        <v>0.8</v>
      </c>
      <c r="F3505" s="185">
        <v>1.1000000000000001</v>
      </c>
      <c r="G3505" s="186">
        <v>1</v>
      </c>
      <c r="H3505" s="13"/>
      <c r="I3505" s="13"/>
      <c r="J3505" s="13"/>
      <c r="K3505" s="13"/>
      <c r="M3505" s="13"/>
    </row>
    <row r="3506" spans="1:13">
      <c r="A3506" s="13"/>
      <c r="B3506" s="181">
        <v>2010</v>
      </c>
      <c r="C3506" s="182">
        <v>8</v>
      </c>
      <c r="D3506" s="183">
        <v>3</v>
      </c>
      <c r="E3506" s="184">
        <v>0.2</v>
      </c>
      <c r="F3506" s="185">
        <v>0.8</v>
      </c>
      <c r="G3506" s="186">
        <v>1</v>
      </c>
      <c r="H3506" s="13"/>
      <c r="I3506" s="13"/>
      <c r="J3506" s="13"/>
      <c r="K3506" s="13"/>
      <c r="M3506" s="13"/>
    </row>
    <row r="3507" spans="1:13">
      <c r="A3507" s="13"/>
      <c r="B3507" s="181">
        <v>2010</v>
      </c>
      <c r="C3507" s="182">
        <v>8</v>
      </c>
      <c r="D3507" s="183">
        <v>4</v>
      </c>
      <c r="E3507" s="184">
        <v>0</v>
      </c>
      <c r="F3507" s="185">
        <v>0.6</v>
      </c>
      <c r="G3507" s="186">
        <v>1</v>
      </c>
      <c r="H3507" s="13"/>
      <c r="I3507" s="13"/>
      <c r="J3507" s="13"/>
      <c r="K3507" s="13"/>
      <c r="M3507" s="13"/>
    </row>
    <row r="3508" spans="1:13">
      <c r="A3508" s="13"/>
      <c r="B3508" s="181">
        <v>2010</v>
      </c>
      <c r="C3508" s="182">
        <v>8</v>
      </c>
      <c r="D3508" s="183">
        <v>5</v>
      </c>
      <c r="E3508" s="184">
        <v>0</v>
      </c>
      <c r="F3508" s="185">
        <v>1.3</v>
      </c>
      <c r="G3508" s="186">
        <v>1</v>
      </c>
      <c r="H3508" s="13"/>
      <c r="I3508" s="13"/>
      <c r="J3508" s="13"/>
      <c r="K3508" s="13"/>
      <c r="M3508" s="13"/>
    </row>
    <row r="3509" spans="1:13">
      <c r="A3509" s="13"/>
      <c r="B3509" s="181">
        <v>2010</v>
      </c>
      <c r="C3509" s="182">
        <v>8</v>
      </c>
      <c r="D3509" s="183">
        <v>6</v>
      </c>
      <c r="E3509" s="184">
        <v>0</v>
      </c>
      <c r="F3509" s="185">
        <v>1.7</v>
      </c>
      <c r="G3509" s="186">
        <v>1</v>
      </c>
      <c r="H3509" s="13"/>
      <c r="I3509" s="13"/>
      <c r="J3509" s="13"/>
      <c r="K3509" s="13"/>
      <c r="M3509" s="13"/>
    </row>
    <row r="3510" spans="1:13">
      <c r="A3510" s="13"/>
      <c r="B3510" s="181">
        <v>2010</v>
      </c>
      <c r="C3510" s="182">
        <v>8</v>
      </c>
      <c r="D3510" s="183">
        <v>7</v>
      </c>
      <c r="E3510" s="184">
        <v>0</v>
      </c>
      <c r="F3510" s="185">
        <v>2</v>
      </c>
      <c r="G3510" s="186">
        <v>1</v>
      </c>
      <c r="H3510" s="13"/>
      <c r="I3510" s="13"/>
      <c r="J3510" s="13"/>
      <c r="K3510" s="13"/>
      <c r="M3510" s="13"/>
    </row>
    <row r="3511" spans="1:13">
      <c r="A3511" s="13"/>
      <c r="B3511" s="181">
        <v>2010</v>
      </c>
      <c r="C3511" s="182">
        <v>8</v>
      </c>
      <c r="D3511" s="183">
        <v>8</v>
      </c>
      <c r="E3511" s="184">
        <v>0</v>
      </c>
      <c r="F3511" s="185">
        <v>2.6</v>
      </c>
      <c r="G3511" s="186">
        <v>1</v>
      </c>
      <c r="H3511" s="13"/>
      <c r="I3511" s="13"/>
      <c r="J3511" s="13"/>
      <c r="K3511" s="13"/>
      <c r="M3511" s="13"/>
    </row>
    <row r="3512" spans="1:13">
      <c r="A3512" s="13"/>
      <c r="B3512" s="181">
        <v>2010</v>
      </c>
      <c r="C3512" s="182">
        <v>8</v>
      </c>
      <c r="D3512" s="183">
        <v>9</v>
      </c>
      <c r="E3512" s="184">
        <v>0</v>
      </c>
      <c r="F3512" s="185">
        <v>1.1000000000000001</v>
      </c>
      <c r="G3512" s="186">
        <v>1</v>
      </c>
      <c r="H3512" s="13"/>
      <c r="I3512" s="13"/>
      <c r="J3512" s="13"/>
      <c r="K3512" s="13"/>
      <c r="M3512" s="13"/>
    </row>
    <row r="3513" spans="1:13">
      <c r="A3513" s="13"/>
      <c r="B3513" s="181">
        <v>2010</v>
      </c>
      <c r="C3513" s="182">
        <v>8</v>
      </c>
      <c r="D3513" s="183">
        <v>10</v>
      </c>
      <c r="E3513" s="184">
        <v>0</v>
      </c>
      <c r="F3513" s="185">
        <v>2.2999999999999998</v>
      </c>
      <c r="G3513" s="186">
        <v>1</v>
      </c>
      <c r="H3513" s="13"/>
      <c r="I3513" s="13"/>
      <c r="J3513" s="13"/>
      <c r="K3513" s="13"/>
      <c r="M3513" s="13"/>
    </row>
    <row r="3514" spans="1:13">
      <c r="A3514" s="13"/>
      <c r="B3514" s="181">
        <v>2010</v>
      </c>
      <c r="C3514" s="182">
        <v>8</v>
      </c>
      <c r="D3514" s="183">
        <v>11</v>
      </c>
      <c r="E3514" s="184">
        <v>0</v>
      </c>
      <c r="F3514" s="185">
        <v>2.7</v>
      </c>
      <c r="G3514" s="186">
        <v>1</v>
      </c>
      <c r="H3514" s="13"/>
      <c r="I3514" s="13"/>
      <c r="J3514" s="13"/>
      <c r="K3514" s="13"/>
      <c r="M3514" s="13"/>
    </row>
    <row r="3515" spans="1:13">
      <c r="A3515" s="13"/>
      <c r="B3515" s="181">
        <v>2010</v>
      </c>
      <c r="C3515" s="182">
        <v>8</v>
      </c>
      <c r="D3515" s="183">
        <v>12</v>
      </c>
      <c r="E3515" s="184">
        <v>0</v>
      </c>
      <c r="F3515" s="185">
        <v>2.2000000000000002</v>
      </c>
      <c r="G3515" s="186">
        <v>1</v>
      </c>
      <c r="H3515" s="13"/>
      <c r="I3515" s="13"/>
      <c r="J3515" s="13"/>
      <c r="K3515" s="13"/>
      <c r="M3515" s="13"/>
    </row>
    <row r="3516" spans="1:13">
      <c r="A3516" s="13"/>
      <c r="B3516" s="181">
        <v>2010</v>
      </c>
      <c r="C3516" s="182">
        <v>8</v>
      </c>
      <c r="D3516" s="183">
        <v>13</v>
      </c>
      <c r="E3516" s="184">
        <v>0</v>
      </c>
      <c r="F3516" s="185">
        <v>2.8</v>
      </c>
      <c r="G3516" s="186">
        <v>1</v>
      </c>
      <c r="H3516" s="13"/>
      <c r="I3516" s="13"/>
      <c r="J3516" s="13"/>
      <c r="K3516" s="13"/>
      <c r="M3516" s="13"/>
    </row>
    <row r="3517" spans="1:13">
      <c r="A3517" s="13"/>
      <c r="B3517" s="181">
        <v>2010</v>
      </c>
      <c r="C3517" s="182">
        <v>8</v>
      </c>
      <c r="D3517" s="183">
        <v>14</v>
      </c>
      <c r="E3517" s="184">
        <v>0</v>
      </c>
      <c r="F3517" s="185">
        <v>1.6</v>
      </c>
      <c r="G3517" s="186">
        <v>1</v>
      </c>
      <c r="H3517" s="13"/>
      <c r="I3517" s="13"/>
      <c r="J3517" s="13"/>
      <c r="K3517" s="13"/>
      <c r="M3517" s="13"/>
    </row>
    <row r="3518" spans="1:13">
      <c r="A3518" s="13"/>
      <c r="B3518" s="181">
        <v>2010</v>
      </c>
      <c r="C3518" s="182">
        <v>8</v>
      </c>
      <c r="D3518" s="183">
        <v>15</v>
      </c>
      <c r="E3518" s="184">
        <v>0</v>
      </c>
      <c r="F3518" s="185">
        <v>1.9</v>
      </c>
      <c r="G3518" s="186">
        <v>1</v>
      </c>
      <c r="H3518" s="13"/>
      <c r="I3518" s="13"/>
      <c r="J3518" s="13"/>
      <c r="K3518" s="13"/>
      <c r="M3518" s="13"/>
    </row>
    <row r="3519" spans="1:13">
      <c r="A3519" s="13"/>
      <c r="B3519" s="181">
        <v>2010</v>
      </c>
      <c r="C3519" s="182">
        <v>8</v>
      </c>
      <c r="D3519" s="183">
        <v>16</v>
      </c>
      <c r="E3519" s="184">
        <v>0</v>
      </c>
      <c r="F3519" s="185">
        <v>2.1</v>
      </c>
      <c r="G3519" s="186">
        <v>1</v>
      </c>
      <c r="H3519" s="13"/>
      <c r="I3519" s="13"/>
      <c r="J3519" s="13"/>
      <c r="K3519" s="13"/>
      <c r="M3519" s="13"/>
    </row>
    <row r="3520" spans="1:13">
      <c r="A3520" s="13"/>
      <c r="B3520" s="181">
        <v>2010</v>
      </c>
      <c r="C3520" s="182">
        <v>8</v>
      </c>
      <c r="D3520" s="183">
        <v>17</v>
      </c>
      <c r="E3520" s="184">
        <v>0</v>
      </c>
      <c r="F3520" s="185">
        <v>2.6</v>
      </c>
      <c r="G3520" s="186">
        <v>1</v>
      </c>
      <c r="H3520" s="13"/>
      <c r="I3520" s="13"/>
      <c r="J3520" s="13"/>
      <c r="K3520" s="13"/>
      <c r="M3520" s="13"/>
    </row>
    <row r="3521" spans="1:13">
      <c r="A3521" s="13"/>
      <c r="B3521" s="181">
        <v>2010</v>
      </c>
      <c r="C3521" s="182">
        <v>8</v>
      </c>
      <c r="D3521" s="183">
        <v>18</v>
      </c>
      <c r="E3521" s="184">
        <v>0</v>
      </c>
      <c r="F3521" s="185">
        <v>3</v>
      </c>
      <c r="G3521" s="186">
        <v>1</v>
      </c>
      <c r="H3521" s="13"/>
      <c r="I3521" s="13"/>
      <c r="J3521" s="13"/>
      <c r="K3521" s="13"/>
      <c r="M3521" s="13"/>
    </row>
    <row r="3522" spans="1:13">
      <c r="A3522" s="13"/>
      <c r="B3522" s="181">
        <v>2010</v>
      </c>
      <c r="C3522" s="182">
        <v>8</v>
      </c>
      <c r="D3522" s="183">
        <v>19</v>
      </c>
      <c r="E3522" s="184">
        <v>0</v>
      </c>
      <c r="F3522" s="185">
        <v>3</v>
      </c>
      <c r="G3522" s="186">
        <v>1</v>
      </c>
      <c r="H3522" s="13"/>
      <c r="I3522" s="13"/>
      <c r="J3522" s="13"/>
      <c r="K3522" s="13"/>
      <c r="M3522" s="13"/>
    </row>
    <row r="3523" spans="1:13">
      <c r="A3523" s="13"/>
      <c r="B3523" s="181">
        <v>2010</v>
      </c>
      <c r="C3523" s="182">
        <v>8</v>
      </c>
      <c r="D3523" s="183">
        <v>20</v>
      </c>
      <c r="E3523" s="184">
        <v>0</v>
      </c>
      <c r="F3523" s="185">
        <v>3.6</v>
      </c>
      <c r="G3523" s="186">
        <v>1</v>
      </c>
      <c r="H3523" s="13"/>
      <c r="I3523" s="13"/>
      <c r="J3523" s="13"/>
      <c r="K3523" s="13"/>
      <c r="M3523" s="13"/>
    </row>
    <row r="3524" spans="1:13">
      <c r="A3524" s="13"/>
      <c r="B3524" s="181">
        <v>2010</v>
      </c>
      <c r="C3524" s="182">
        <v>8</v>
      </c>
      <c r="D3524" s="183">
        <v>21</v>
      </c>
      <c r="E3524" s="184">
        <v>0</v>
      </c>
      <c r="F3524" s="185">
        <v>2.7</v>
      </c>
      <c r="G3524" s="186">
        <v>1</v>
      </c>
      <c r="H3524" s="13"/>
      <c r="I3524" s="13"/>
      <c r="J3524" s="13"/>
      <c r="K3524" s="13"/>
      <c r="M3524" s="13"/>
    </row>
    <row r="3525" spans="1:13">
      <c r="A3525" s="13"/>
      <c r="B3525" s="181">
        <v>2010</v>
      </c>
      <c r="C3525" s="182">
        <v>8</v>
      </c>
      <c r="D3525" s="183">
        <v>22</v>
      </c>
      <c r="E3525" s="184">
        <v>0</v>
      </c>
      <c r="F3525" s="185">
        <v>1.4</v>
      </c>
      <c r="G3525" s="186">
        <v>1</v>
      </c>
      <c r="H3525" s="13"/>
      <c r="I3525" s="13"/>
      <c r="J3525" s="13"/>
      <c r="K3525" s="13"/>
      <c r="M3525" s="13"/>
    </row>
    <row r="3526" spans="1:13">
      <c r="A3526" s="13"/>
      <c r="B3526" s="181">
        <v>2010</v>
      </c>
      <c r="C3526" s="182">
        <v>8</v>
      </c>
      <c r="D3526" s="183">
        <v>23</v>
      </c>
      <c r="E3526" s="184">
        <v>0</v>
      </c>
      <c r="F3526" s="185">
        <v>1.9</v>
      </c>
      <c r="G3526" s="186">
        <v>1</v>
      </c>
      <c r="H3526" s="13"/>
      <c r="I3526" s="13"/>
      <c r="J3526" s="13"/>
      <c r="K3526" s="13"/>
      <c r="M3526" s="13"/>
    </row>
    <row r="3527" spans="1:13">
      <c r="A3527" s="13"/>
      <c r="B3527" s="181">
        <v>2010</v>
      </c>
      <c r="C3527" s="182">
        <v>8</v>
      </c>
      <c r="D3527" s="183">
        <v>24</v>
      </c>
      <c r="E3527" s="184">
        <v>0</v>
      </c>
      <c r="F3527" s="185">
        <v>2.2999999999999998</v>
      </c>
      <c r="G3527" s="186">
        <v>1</v>
      </c>
      <c r="H3527" s="13"/>
      <c r="I3527" s="13"/>
      <c r="J3527" s="13"/>
      <c r="K3527" s="13"/>
      <c r="M3527" s="13"/>
    </row>
    <row r="3528" spans="1:13">
      <c r="A3528" s="13"/>
      <c r="B3528" s="181">
        <v>2010</v>
      </c>
      <c r="C3528" s="182">
        <v>8</v>
      </c>
      <c r="D3528" s="183">
        <v>25</v>
      </c>
      <c r="E3528" s="184">
        <v>0</v>
      </c>
      <c r="F3528" s="185">
        <v>4.3</v>
      </c>
      <c r="G3528" s="186">
        <v>1</v>
      </c>
      <c r="H3528" s="13"/>
      <c r="I3528" s="13"/>
      <c r="J3528" s="13"/>
      <c r="K3528" s="13"/>
      <c r="M3528" s="13"/>
    </row>
    <row r="3529" spans="1:13">
      <c r="A3529" s="13"/>
      <c r="B3529" s="181">
        <v>2010</v>
      </c>
      <c r="C3529" s="182">
        <v>8</v>
      </c>
      <c r="D3529" s="183">
        <v>26</v>
      </c>
      <c r="E3529" s="184">
        <v>0</v>
      </c>
      <c r="F3529" s="185">
        <v>5.7</v>
      </c>
      <c r="G3529" s="186">
        <v>1</v>
      </c>
      <c r="H3529" s="13"/>
      <c r="I3529" s="13"/>
      <c r="J3529" s="13"/>
      <c r="K3529" s="13"/>
      <c r="M3529" s="13"/>
    </row>
    <row r="3530" spans="1:13">
      <c r="A3530" s="13"/>
      <c r="B3530" s="181">
        <v>2010</v>
      </c>
      <c r="C3530" s="182">
        <v>8</v>
      </c>
      <c r="D3530" s="183">
        <v>27</v>
      </c>
      <c r="E3530" s="184">
        <v>0</v>
      </c>
      <c r="F3530" s="185">
        <v>3.2</v>
      </c>
      <c r="G3530" s="186">
        <v>1</v>
      </c>
      <c r="H3530" s="13"/>
      <c r="I3530" s="13"/>
      <c r="J3530" s="13"/>
      <c r="K3530" s="13"/>
      <c r="M3530" s="13"/>
    </row>
    <row r="3531" spans="1:13">
      <c r="A3531" s="13"/>
      <c r="B3531" s="181">
        <v>2010</v>
      </c>
      <c r="C3531" s="182">
        <v>8</v>
      </c>
      <c r="D3531" s="183">
        <v>28</v>
      </c>
      <c r="E3531" s="184">
        <v>0.2</v>
      </c>
      <c r="F3531" s="185">
        <v>1.9</v>
      </c>
      <c r="G3531" s="186">
        <v>1</v>
      </c>
      <c r="H3531" s="13"/>
      <c r="I3531" s="13"/>
      <c r="J3531" s="13"/>
      <c r="K3531" s="13"/>
      <c r="M3531" s="13"/>
    </row>
    <row r="3532" spans="1:13">
      <c r="A3532" s="13"/>
      <c r="B3532" s="181">
        <v>2010</v>
      </c>
      <c r="C3532" s="182">
        <v>8</v>
      </c>
      <c r="D3532" s="183">
        <v>29</v>
      </c>
      <c r="E3532" s="184">
        <v>0</v>
      </c>
      <c r="F3532" s="185">
        <v>2.5</v>
      </c>
      <c r="G3532" s="186">
        <v>1</v>
      </c>
      <c r="H3532" s="13"/>
      <c r="I3532" s="13"/>
      <c r="J3532" s="13"/>
      <c r="K3532" s="13"/>
      <c r="M3532" s="13"/>
    </row>
    <row r="3533" spans="1:13">
      <c r="A3533" s="13"/>
      <c r="B3533" s="181">
        <v>2010</v>
      </c>
      <c r="C3533" s="182">
        <v>8</v>
      </c>
      <c r="D3533" s="183">
        <v>30</v>
      </c>
      <c r="E3533" s="184">
        <v>5</v>
      </c>
      <c r="F3533" s="185">
        <v>2.2999999999999998</v>
      </c>
      <c r="G3533" s="186">
        <v>1</v>
      </c>
      <c r="H3533" s="13"/>
      <c r="I3533" s="13"/>
      <c r="J3533" s="13"/>
      <c r="K3533" s="13"/>
      <c r="M3533" s="13"/>
    </row>
    <row r="3534" spans="1:13">
      <c r="A3534" s="13"/>
      <c r="B3534" s="181">
        <v>2010</v>
      </c>
      <c r="C3534" s="182">
        <v>8</v>
      </c>
      <c r="D3534" s="183">
        <v>31</v>
      </c>
      <c r="E3534" s="184">
        <v>0.2</v>
      </c>
      <c r="F3534" s="185">
        <v>1.9</v>
      </c>
      <c r="G3534" s="186">
        <v>1</v>
      </c>
      <c r="H3534" s="13"/>
      <c r="I3534" s="13"/>
      <c r="J3534" s="13"/>
      <c r="K3534" s="13"/>
      <c r="M3534" s="13"/>
    </row>
    <row r="3535" spans="1:13">
      <c r="A3535" s="13"/>
      <c r="B3535" s="181">
        <v>2010</v>
      </c>
      <c r="C3535" s="182">
        <v>9</v>
      </c>
      <c r="D3535" s="183">
        <v>1</v>
      </c>
      <c r="E3535" s="184">
        <v>0</v>
      </c>
      <c r="F3535" s="185">
        <v>2.5</v>
      </c>
      <c r="G3535" s="186">
        <v>1</v>
      </c>
      <c r="H3535" s="13"/>
      <c r="I3535" s="13"/>
      <c r="J3535" s="13"/>
      <c r="K3535" s="13"/>
      <c r="M3535" s="13"/>
    </row>
    <row r="3536" spans="1:13">
      <c r="A3536" s="13"/>
      <c r="B3536" s="181">
        <v>2010</v>
      </c>
      <c r="C3536" s="182">
        <v>9</v>
      </c>
      <c r="D3536" s="183">
        <v>2</v>
      </c>
      <c r="E3536" s="184">
        <v>3</v>
      </c>
      <c r="F3536" s="185">
        <v>1.4</v>
      </c>
      <c r="G3536" s="186">
        <v>1</v>
      </c>
      <c r="H3536" s="13"/>
      <c r="I3536" s="13"/>
      <c r="J3536" s="13"/>
      <c r="K3536" s="13"/>
      <c r="M3536" s="13"/>
    </row>
    <row r="3537" spans="1:13">
      <c r="A3537" s="13"/>
      <c r="B3537" s="181">
        <v>2010</v>
      </c>
      <c r="C3537" s="182">
        <v>9</v>
      </c>
      <c r="D3537" s="183">
        <v>3</v>
      </c>
      <c r="E3537" s="184">
        <v>23</v>
      </c>
      <c r="F3537" s="185">
        <v>0.6</v>
      </c>
      <c r="G3537" s="186">
        <v>1</v>
      </c>
      <c r="H3537" s="13"/>
      <c r="I3537" s="13"/>
      <c r="J3537" s="13"/>
      <c r="K3537" s="13"/>
      <c r="M3537" s="13"/>
    </row>
    <row r="3538" spans="1:13">
      <c r="A3538" s="13"/>
      <c r="B3538" s="181">
        <v>2010</v>
      </c>
      <c r="C3538" s="182">
        <v>9</v>
      </c>
      <c r="D3538" s="183">
        <v>4</v>
      </c>
      <c r="E3538" s="184">
        <v>0</v>
      </c>
      <c r="F3538" s="185">
        <v>2.7</v>
      </c>
      <c r="G3538" s="186">
        <v>1</v>
      </c>
      <c r="H3538" s="13"/>
      <c r="I3538" s="13"/>
      <c r="J3538" s="13"/>
      <c r="K3538" s="13"/>
      <c r="M3538" s="13"/>
    </row>
    <row r="3539" spans="1:13">
      <c r="A3539" s="13"/>
      <c r="B3539" s="181">
        <v>2010</v>
      </c>
      <c r="C3539" s="182">
        <v>9</v>
      </c>
      <c r="D3539" s="183">
        <v>5</v>
      </c>
      <c r="E3539" s="184">
        <v>0</v>
      </c>
      <c r="F3539" s="185">
        <v>2.5</v>
      </c>
      <c r="G3539" s="186">
        <v>1</v>
      </c>
      <c r="H3539" s="13"/>
      <c r="I3539" s="13"/>
      <c r="J3539" s="13"/>
      <c r="K3539" s="13"/>
      <c r="M3539" s="13"/>
    </row>
    <row r="3540" spans="1:13">
      <c r="A3540" s="13"/>
      <c r="B3540" s="181">
        <v>2010</v>
      </c>
      <c r="C3540" s="182">
        <v>9</v>
      </c>
      <c r="D3540" s="183">
        <v>6</v>
      </c>
      <c r="E3540" s="184">
        <v>0</v>
      </c>
      <c r="F3540" s="185">
        <v>3</v>
      </c>
      <c r="G3540" s="186">
        <v>1</v>
      </c>
      <c r="H3540" s="13"/>
      <c r="I3540" s="13"/>
      <c r="J3540" s="13"/>
      <c r="K3540" s="13"/>
      <c r="M3540" s="13"/>
    </row>
    <row r="3541" spans="1:13">
      <c r="A3541" s="13"/>
      <c r="B3541" s="181">
        <v>2010</v>
      </c>
      <c r="C3541" s="182">
        <v>9</v>
      </c>
      <c r="D3541" s="183">
        <v>7</v>
      </c>
      <c r="E3541" s="184">
        <v>0</v>
      </c>
      <c r="F3541" s="185">
        <v>2.2000000000000002</v>
      </c>
      <c r="G3541" s="186">
        <v>1</v>
      </c>
      <c r="H3541" s="13"/>
      <c r="I3541" s="13"/>
      <c r="J3541" s="13"/>
      <c r="K3541" s="13"/>
      <c r="M3541" s="13"/>
    </row>
    <row r="3542" spans="1:13">
      <c r="A3542" s="13"/>
      <c r="B3542" s="181">
        <v>2010</v>
      </c>
      <c r="C3542" s="182">
        <v>9</v>
      </c>
      <c r="D3542" s="183">
        <v>8</v>
      </c>
      <c r="E3542" s="184">
        <v>0</v>
      </c>
      <c r="F3542" s="185">
        <v>2.7</v>
      </c>
      <c r="G3542" s="186">
        <v>1</v>
      </c>
      <c r="H3542" s="13"/>
      <c r="I3542" s="13"/>
      <c r="J3542" s="13"/>
      <c r="K3542" s="13"/>
      <c r="M3542" s="13"/>
    </row>
    <row r="3543" spans="1:13">
      <c r="A3543" s="13"/>
      <c r="B3543" s="181">
        <v>2010</v>
      </c>
      <c r="C3543" s="182">
        <v>9</v>
      </c>
      <c r="D3543" s="183">
        <v>9</v>
      </c>
      <c r="E3543" s="184">
        <v>5</v>
      </c>
      <c r="F3543" s="185">
        <v>3</v>
      </c>
      <c r="G3543" s="186">
        <v>1</v>
      </c>
      <c r="H3543" s="13"/>
      <c r="I3543" s="13"/>
      <c r="J3543" s="13"/>
      <c r="K3543" s="13"/>
      <c r="M3543" s="13"/>
    </row>
    <row r="3544" spans="1:13">
      <c r="A3544" s="13"/>
      <c r="B3544" s="181">
        <v>2010</v>
      </c>
      <c r="C3544" s="182">
        <v>9</v>
      </c>
      <c r="D3544" s="183">
        <v>10</v>
      </c>
      <c r="E3544" s="184">
        <v>9</v>
      </c>
      <c r="F3544" s="185">
        <v>1.3</v>
      </c>
      <c r="G3544" s="186">
        <v>1</v>
      </c>
      <c r="H3544" s="13"/>
      <c r="I3544" s="13"/>
      <c r="J3544" s="13"/>
      <c r="K3544" s="13"/>
      <c r="M3544" s="13"/>
    </row>
    <row r="3545" spans="1:13">
      <c r="A3545" s="13"/>
      <c r="B3545" s="181">
        <v>2010</v>
      </c>
      <c r="C3545" s="182">
        <v>9</v>
      </c>
      <c r="D3545" s="183">
        <v>11</v>
      </c>
      <c r="E3545" s="184">
        <v>0</v>
      </c>
      <c r="F3545" s="185">
        <v>1.8</v>
      </c>
      <c r="G3545" s="186">
        <v>1</v>
      </c>
      <c r="H3545" s="13"/>
      <c r="I3545" s="13"/>
      <c r="J3545" s="13"/>
      <c r="K3545" s="13"/>
      <c r="M3545" s="13"/>
    </row>
    <row r="3546" spans="1:13">
      <c r="A3546" s="13"/>
      <c r="B3546" s="181">
        <v>2010</v>
      </c>
      <c r="C3546" s="182">
        <v>9</v>
      </c>
      <c r="D3546" s="183">
        <v>12</v>
      </c>
      <c r="E3546" s="184">
        <v>0</v>
      </c>
      <c r="F3546" s="185">
        <v>2.5</v>
      </c>
      <c r="G3546" s="186">
        <v>1</v>
      </c>
      <c r="H3546" s="13"/>
      <c r="I3546" s="13"/>
      <c r="J3546" s="13"/>
      <c r="K3546" s="13"/>
      <c r="M3546" s="13"/>
    </row>
    <row r="3547" spans="1:13">
      <c r="A3547" s="13"/>
      <c r="B3547" s="181">
        <v>2010</v>
      </c>
      <c r="C3547" s="182">
        <v>9</v>
      </c>
      <c r="D3547" s="183">
        <v>13</v>
      </c>
      <c r="E3547" s="184">
        <v>0</v>
      </c>
      <c r="F3547" s="185">
        <v>2.4</v>
      </c>
      <c r="G3547" s="186">
        <v>1</v>
      </c>
      <c r="H3547" s="13"/>
      <c r="I3547" s="13"/>
      <c r="J3547" s="13"/>
      <c r="K3547" s="13"/>
      <c r="M3547" s="13"/>
    </row>
    <row r="3548" spans="1:13">
      <c r="A3548" s="13"/>
      <c r="B3548" s="181">
        <v>2010</v>
      </c>
      <c r="C3548" s="182">
        <v>9</v>
      </c>
      <c r="D3548" s="183">
        <v>14</v>
      </c>
      <c r="E3548" s="184">
        <v>0</v>
      </c>
      <c r="F3548" s="185">
        <v>3.3</v>
      </c>
      <c r="G3548" s="186">
        <v>1</v>
      </c>
      <c r="H3548" s="13"/>
      <c r="I3548" s="13"/>
      <c r="J3548" s="13"/>
      <c r="K3548" s="13"/>
      <c r="M3548" s="13"/>
    </row>
    <row r="3549" spans="1:13">
      <c r="A3549" s="13"/>
      <c r="B3549" s="181">
        <v>2010</v>
      </c>
      <c r="C3549" s="182">
        <v>9</v>
      </c>
      <c r="D3549" s="183">
        <v>15</v>
      </c>
      <c r="E3549" s="184">
        <v>0</v>
      </c>
      <c r="F3549" s="185">
        <v>3.3</v>
      </c>
      <c r="G3549" s="186">
        <v>1</v>
      </c>
      <c r="H3549" s="13"/>
      <c r="I3549" s="13"/>
      <c r="J3549" s="13"/>
      <c r="K3549" s="13"/>
      <c r="M3549" s="13"/>
    </row>
    <row r="3550" spans="1:13">
      <c r="A3550" s="13"/>
      <c r="B3550" s="181">
        <v>2010</v>
      </c>
      <c r="C3550" s="182">
        <v>9</v>
      </c>
      <c r="D3550" s="183">
        <v>16</v>
      </c>
      <c r="E3550" s="184">
        <v>0</v>
      </c>
      <c r="F3550" s="185">
        <v>3.2</v>
      </c>
      <c r="G3550" s="186">
        <v>1</v>
      </c>
      <c r="H3550" s="13"/>
      <c r="I3550" s="13"/>
      <c r="J3550" s="13"/>
      <c r="K3550" s="13"/>
      <c r="M3550" s="13"/>
    </row>
    <row r="3551" spans="1:13">
      <c r="A3551" s="13"/>
      <c r="B3551" s="181">
        <v>2010</v>
      </c>
      <c r="C3551" s="182">
        <v>9</v>
      </c>
      <c r="D3551" s="183">
        <v>17</v>
      </c>
      <c r="E3551" s="184">
        <v>0</v>
      </c>
      <c r="F3551" s="185">
        <v>2</v>
      </c>
      <c r="G3551" s="186">
        <v>1</v>
      </c>
      <c r="H3551" s="13"/>
      <c r="I3551" s="13"/>
      <c r="J3551" s="13"/>
      <c r="K3551" s="13"/>
      <c r="M3551" s="13"/>
    </row>
    <row r="3552" spans="1:13">
      <c r="A3552" s="13"/>
      <c r="B3552" s="181">
        <v>2010</v>
      </c>
      <c r="C3552" s="182">
        <v>9</v>
      </c>
      <c r="D3552" s="183">
        <v>18</v>
      </c>
      <c r="E3552" s="184">
        <v>0</v>
      </c>
      <c r="F3552" s="185">
        <v>4</v>
      </c>
      <c r="G3552" s="186">
        <v>1</v>
      </c>
      <c r="H3552" s="13"/>
      <c r="I3552" s="13"/>
      <c r="J3552" s="13"/>
      <c r="K3552" s="13"/>
      <c r="M3552" s="13"/>
    </row>
    <row r="3553" spans="1:13">
      <c r="A3553" s="13"/>
      <c r="B3553" s="181">
        <v>2010</v>
      </c>
      <c r="C3553" s="182">
        <v>9</v>
      </c>
      <c r="D3553" s="183">
        <v>19</v>
      </c>
      <c r="E3553" s="184">
        <v>0</v>
      </c>
      <c r="F3553" s="185">
        <v>3.9</v>
      </c>
      <c r="G3553" s="186">
        <v>1</v>
      </c>
      <c r="H3553" s="13"/>
      <c r="I3553" s="13"/>
      <c r="J3553" s="13"/>
      <c r="K3553" s="13"/>
      <c r="M3553" s="13"/>
    </row>
    <row r="3554" spans="1:13">
      <c r="A3554" s="13"/>
      <c r="B3554" s="181">
        <v>2010</v>
      </c>
      <c r="C3554" s="182">
        <v>9</v>
      </c>
      <c r="D3554" s="183">
        <v>20</v>
      </c>
      <c r="E3554" s="184">
        <v>3</v>
      </c>
      <c r="F3554" s="185">
        <v>1.6</v>
      </c>
      <c r="G3554" s="186">
        <v>1</v>
      </c>
      <c r="H3554" s="13"/>
      <c r="I3554" s="13"/>
      <c r="J3554" s="13"/>
      <c r="K3554" s="13"/>
      <c r="M3554" s="13"/>
    </row>
    <row r="3555" spans="1:13">
      <c r="A3555" s="13"/>
      <c r="B3555" s="181">
        <v>2010</v>
      </c>
      <c r="C3555" s="182">
        <v>9</v>
      </c>
      <c r="D3555" s="183">
        <v>21</v>
      </c>
      <c r="E3555" s="184">
        <v>0</v>
      </c>
      <c r="F3555" s="185">
        <v>4.2</v>
      </c>
      <c r="G3555" s="186">
        <v>1</v>
      </c>
      <c r="H3555" s="13"/>
      <c r="I3555" s="13"/>
      <c r="J3555" s="13"/>
      <c r="K3555" s="13"/>
      <c r="M3555" s="13"/>
    </row>
    <row r="3556" spans="1:13">
      <c r="A3556" s="13"/>
      <c r="B3556" s="181">
        <v>2010</v>
      </c>
      <c r="C3556" s="182">
        <v>9</v>
      </c>
      <c r="D3556" s="183">
        <v>22</v>
      </c>
      <c r="E3556" s="184">
        <v>0</v>
      </c>
      <c r="F3556" s="185">
        <v>4.2</v>
      </c>
      <c r="G3556" s="186">
        <v>1</v>
      </c>
      <c r="H3556" s="13"/>
      <c r="I3556" s="13"/>
      <c r="J3556" s="13"/>
      <c r="K3556" s="13"/>
      <c r="M3556" s="13"/>
    </row>
    <row r="3557" spans="1:13">
      <c r="A3557" s="13"/>
      <c r="B3557" s="181">
        <v>2010</v>
      </c>
      <c r="C3557" s="182">
        <v>9</v>
      </c>
      <c r="D3557" s="183">
        <v>23</v>
      </c>
      <c r="E3557" s="184">
        <v>0</v>
      </c>
      <c r="F3557" s="185">
        <v>3.2</v>
      </c>
      <c r="G3557" s="186">
        <v>1</v>
      </c>
      <c r="H3557" s="13"/>
      <c r="I3557" s="13"/>
      <c r="J3557" s="13"/>
      <c r="K3557" s="13"/>
      <c r="M3557" s="13"/>
    </row>
    <row r="3558" spans="1:13">
      <c r="A3558" s="13"/>
      <c r="B3558" s="181">
        <v>2010</v>
      </c>
      <c r="C3558" s="182">
        <v>9</v>
      </c>
      <c r="D3558" s="183">
        <v>24</v>
      </c>
      <c r="E3558" s="184">
        <v>0</v>
      </c>
      <c r="F3558" s="185">
        <v>3.5</v>
      </c>
      <c r="G3558" s="186">
        <v>1</v>
      </c>
      <c r="H3558" s="13"/>
      <c r="I3558" s="13"/>
      <c r="J3558" s="13"/>
      <c r="K3558" s="13"/>
      <c r="M3558" s="13"/>
    </row>
    <row r="3559" spans="1:13">
      <c r="A3559" s="13"/>
      <c r="B3559" s="181">
        <v>2010</v>
      </c>
      <c r="C3559" s="182">
        <v>9</v>
      </c>
      <c r="D3559" s="183">
        <v>25</v>
      </c>
      <c r="E3559" s="184">
        <v>0</v>
      </c>
      <c r="F3559" s="185">
        <v>3</v>
      </c>
      <c r="G3559" s="186">
        <v>1</v>
      </c>
      <c r="H3559" s="13"/>
      <c r="I3559" s="13"/>
      <c r="J3559" s="13"/>
      <c r="K3559" s="13"/>
      <c r="M3559" s="13"/>
    </row>
    <row r="3560" spans="1:13">
      <c r="A3560" s="13"/>
      <c r="B3560" s="181">
        <v>2010</v>
      </c>
      <c r="C3560" s="182">
        <v>9</v>
      </c>
      <c r="D3560" s="183">
        <v>26</v>
      </c>
      <c r="E3560" s="184">
        <v>0</v>
      </c>
      <c r="F3560" s="185">
        <v>3.2</v>
      </c>
      <c r="G3560" s="186">
        <v>1</v>
      </c>
      <c r="H3560" s="13"/>
      <c r="I3560" s="13"/>
      <c r="J3560" s="13"/>
      <c r="K3560" s="13"/>
      <c r="M3560" s="13"/>
    </row>
    <row r="3561" spans="1:13">
      <c r="A3561" s="13"/>
      <c r="B3561" s="181">
        <v>2010</v>
      </c>
      <c r="C3561" s="182">
        <v>9</v>
      </c>
      <c r="D3561" s="183">
        <v>27</v>
      </c>
      <c r="E3561" s="184">
        <v>0</v>
      </c>
      <c r="F3561" s="185">
        <v>3.5</v>
      </c>
      <c r="G3561" s="186">
        <v>1</v>
      </c>
      <c r="H3561" s="13"/>
      <c r="I3561" s="13"/>
      <c r="J3561" s="13"/>
      <c r="K3561" s="13"/>
      <c r="M3561" s="13"/>
    </row>
    <row r="3562" spans="1:13">
      <c r="A3562" s="13"/>
      <c r="B3562" s="181">
        <v>2010</v>
      </c>
      <c r="C3562" s="182">
        <v>9</v>
      </c>
      <c r="D3562" s="183">
        <v>28</v>
      </c>
      <c r="E3562" s="184">
        <v>6</v>
      </c>
      <c r="F3562" s="185">
        <v>2.8</v>
      </c>
      <c r="G3562" s="186">
        <v>1</v>
      </c>
      <c r="H3562" s="13"/>
      <c r="I3562" s="13"/>
      <c r="J3562" s="13"/>
      <c r="K3562" s="13"/>
      <c r="M3562" s="13"/>
    </row>
    <row r="3563" spans="1:13">
      <c r="A3563" s="13"/>
      <c r="B3563" s="181">
        <v>2010</v>
      </c>
      <c r="C3563" s="182">
        <v>9</v>
      </c>
      <c r="D3563" s="183">
        <v>29</v>
      </c>
      <c r="E3563" s="184">
        <v>10</v>
      </c>
      <c r="F3563" s="185">
        <v>1.1000000000000001</v>
      </c>
      <c r="G3563" s="186">
        <v>1</v>
      </c>
      <c r="H3563" s="13"/>
      <c r="I3563" s="13"/>
      <c r="J3563" s="13"/>
      <c r="K3563" s="13"/>
      <c r="M3563" s="13"/>
    </row>
    <row r="3564" spans="1:13">
      <c r="A3564" s="13"/>
      <c r="B3564" s="181">
        <v>2010</v>
      </c>
      <c r="C3564" s="182">
        <v>9</v>
      </c>
      <c r="D3564" s="183">
        <v>30</v>
      </c>
      <c r="E3564" s="184">
        <v>2</v>
      </c>
      <c r="F3564" s="185">
        <v>1.9</v>
      </c>
      <c r="G3564" s="186">
        <v>1</v>
      </c>
      <c r="H3564" s="13"/>
      <c r="I3564" s="13"/>
      <c r="J3564" s="13"/>
      <c r="K3564" s="13"/>
      <c r="M3564" s="13"/>
    </row>
    <row r="3565" spans="1:13">
      <c r="A3565" s="13"/>
      <c r="B3565" s="181">
        <v>2010</v>
      </c>
      <c r="C3565" s="182">
        <v>10</v>
      </c>
      <c r="D3565" s="183">
        <v>1</v>
      </c>
      <c r="E3565" s="184">
        <v>0</v>
      </c>
      <c r="F3565" s="185">
        <v>2.9</v>
      </c>
      <c r="G3565" s="186">
        <v>1</v>
      </c>
      <c r="H3565" s="13"/>
      <c r="I3565" s="13"/>
      <c r="J3565" s="13"/>
      <c r="K3565" s="13"/>
      <c r="M3565" s="13"/>
    </row>
    <row r="3566" spans="1:13">
      <c r="A3566" s="13"/>
      <c r="B3566" s="181">
        <v>2010</v>
      </c>
      <c r="C3566" s="182">
        <v>10</v>
      </c>
      <c r="D3566" s="183">
        <v>2</v>
      </c>
      <c r="E3566" s="184">
        <v>0</v>
      </c>
      <c r="F3566" s="185">
        <v>4.3</v>
      </c>
      <c r="G3566" s="186">
        <v>1</v>
      </c>
      <c r="H3566" s="13"/>
      <c r="I3566" s="13"/>
      <c r="J3566" s="13"/>
      <c r="K3566" s="13"/>
      <c r="M3566" s="13"/>
    </row>
    <row r="3567" spans="1:13">
      <c r="A3567" s="13"/>
      <c r="B3567" s="181">
        <v>2010</v>
      </c>
      <c r="C3567" s="182">
        <v>10</v>
      </c>
      <c r="D3567" s="183">
        <v>3</v>
      </c>
      <c r="E3567" s="184">
        <v>0</v>
      </c>
      <c r="F3567" s="185">
        <v>6.7</v>
      </c>
      <c r="G3567" s="186">
        <v>1</v>
      </c>
      <c r="H3567" s="13"/>
      <c r="I3567" s="13"/>
      <c r="J3567" s="13"/>
      <c r="K3567" s="13"/>
      <c r="M3567" s="13"/>
    </row>
    <row r="3568" spans="1:13">
      <c r="A3568" s="13"/>
      <c r="B3568" s="181">
        <v>2010</v>
      </c>
      <c r="C3568" s="182">
        <v>10</v>
      </c>
      <c r="D3568" s="183">
        <v>4</v>
      </c>
      <c r="E3568" s="184">
        <v>0</v>
      </c>
      <c r="F3568" s="185">
        <v>4.5999999999999996</v>
      </c>
      <c r="G3568" s="186">
        <v>1</v>
      </c>
      <c r="H3568" s="13"/>
      <c r="I3568" s="13"/>
      <c r="J3568" s="13"/>
      <c r="K3568" s="13"/>
      <c r="M3568" s="13"/>
    </row>
    <row r="3569" spans="1:13">
      <c r="A3569" s="13"/>
      <c r="B3569" s="181">
        <v>2010</v>
      </c>
      <c r="C3569" s="182">
        <v>10</v>
      </c>
      <c r="D3569" s="183">
        <v>5</v>
      </c>
      <c r="E3569" s="184">
        <v>0</v>
      </c>
      <c r="F3569" s="185">
        <v>3.4</v>
      </c>
      <c r="G3569" s="186">
        <v>1</v>
      </c>
      <c r="H3569" s="13"/>
      <c r="I3569" s="13"/>
      <c r="J3569" s="13"/>
      <c r="K3569" s="13"/>
      <c r="M3569" s="13"/>
    </row>
    <row r="3570" spans="1:13">
      <c r="A3570" s="13"/>
      <c r="B3570" s="181">
        <v>2010</v>
      </c>
      <c r="C3570" s="182">
        <v>10</v>
      </c>
      <c r="D3570" s="183">
        <v>6</v>
      </c>
      <c r="E3570" s="184">
        <v>14</v>
      </c>
      <c r="F3570" s="185">
        <v>3.5</v>
      </c>
      <c r="G3570" s="186">
        <v>1</v>
      </c>
      <c r="H3570" s="13"/>
      <c r="I3570" s="13"/>
      <c r="J3570" s="13"/>
      <c r="K3570" s="13"/>
      <c r="M3570" s="13"/>
    </row>
    <row r="3571" spans="1:13">
      <c r="A3571" s="13"/>
      <c r="B3571" s="181">
        <v>2010</v>
      </c>
      <c r="C3571" s="182">
        <v>10</v>
      </c>
      <c r="D3571" s="183">
        <v>7</v>
      </c>
      <c r="E3571" s="184">
        <v>0</v>
      </c>
      <c r="F3571" s="185">
        <v>3.5</v>
      </c>
      <c r="G3571" s="186">
        <v>1</v>
      </c>
      <c r="H3571" s="13"/>
      <c r="I3571" s="13"/>
      <c r="J3571" s="13"/>
      <c r="K3571" s="13"/>
      <c r="M3571" s="13"/>
    </row>
    <row r="3572" spans="1:13">
      <c r="A3572" s="13"/>
      <c r="B3572" s="181">
        <v>2010</v>
      </c>
      <c r="C3572" s="182">
        <v>10</v>
      </c>
      <c r="D3572" s="183">
        <v>8</v>
      </c>
      <c r="E3572" s="184">
        <v>0</v>
      </c>
      <c r="F3572" s="185">
        <v>3.7</v>
      </c>
      <c r="G3572" s="186">
        <v>1</v>
      </c>
      <c r="H3572" s="13"/>
      <c r="I3572" s="13"/>
      <c r="J3572" s="13"/>
      <c r="K3572" s="13"/>
      <c r="M3572" s="13"/>
    </row>
    <row r="3573" spans="1:13">
      <c r="A3573" s="13"/>
      <c r="B3573" s="181">
        <v>2010</v>
      </c>
      <c r="C3573" s="182">
        <v>10</v>
      </c>
      <c r="D3573" s="183">
        <v>9</v>
      </c>
      <c r="E3573" s="184">
        <v>0</v>
      </c>
      <c r="F3573" s="185">
        <v>3.1</v>
      </c>
      <c r="G3573" s="186">
        <v>1</v>
      </c>
      <c r="H3573" s="13"/>
      <c r="I3573" s="13"/>
      <c r="J3573" s="13"/>
      <c r="K3573" s="13"/>
      <c r="M3573" s="13"/>
    </row>
    <row r="3574" spans="1:13">
      <c r="A3574" s="13"/>
      <c r="B3574" s="181">
        <v>2010</v>
      </c>
      <c r="C3574" s="182">
        <v>10</v>
      </c>
      <c r="D3574" s="183">
        <v>10</v>
      </c>
      <c r="E3574" s="184">
        <v>0</v>
      </c>
      <c r="F3574" s="185">
        <v>5</v>
      </c>
      <c r="G3574" s="186">
        <v>1</v>
      </c>
      <c r="H3574" s="13"/>
      <c r="I3574" s="13"/>
      <c r="J3574" s="13"/>
      <c r="K3574" s="13"/>
      <c r="M3574" s="13"/>
    </row>
    <row r="3575" spans="1:13">
      <c r="A3575" s="13"/>
      <c r="B3575" s="181">
        <v>2010</v>
      </c>
      <c r="C3575" s="182">
        <v>10</v>
      </c>
      <c r="D3575" s="183">
        <v>11</v>
      </c>
      <c r="E3575" s="184">
        <v>0</v>
      </c>
      <c r="F3575" s="185">
        <v>5.2</v>
      </c>
      <c r="G3575" s="186">
        <v>1</v>
      </c>
      <c r="H3575" s="13"/>
      <c r="I3575" s="13"/>
      <c r="J3575" s="13"/>
      <c r="K3575" s="13"/>
      <c r="M3575" s="13"/>
    </row>
    <row r="3576" spans="1:13">
      <c r="A3576" s="13"/>
      <c r="B3576" s="181">
        <v>2010</v>
      </c>
      <c r="C3576" s="182">
        <v>10</v>
      </c>
      <c r="D3576" s="183">
        <v>12</v>
      </c>
      <c r="E3576" s="184">
        <v>0</v>
      </c>
      <c r="F3576" s="185">
        <v>5.4</v>
      </c>
      <c r="G3576" s="186">
        <v>1</v>
      </c>
      <c r="H3576" s="13"/>
      <c r="I3576" s="13"/>
      <c r="J3576" s="13"/>
      <c r="K3576" s="13"/>
      <c r="M3576" s="13"/>
    </row>
    <row r="3577" spans="1:13">
      <c r="A3577" s="13"/>
      <c r="B3577" s="181">
        <v>2010</v>
      </c>
      <c r="C3577" s="182">
        <v>10</v>
      </c>
      <c r="D3577" s="183">
        <v>13</v>
      </c>
      <c r="E3577" s="184">
        <v>0</v>
      </c>
      <c r="F3577" s="185">
        <v>6.3</v>
      </c>
      <c r="G3577" s="186">
        <v>1</v>
      </c>
      <c r="H3577" s="13"/>
      <c r="I3577" s="13"/>
      <c r="J3577" s="13"/>
      <c r="K3577" s="13"/>
      <c r="M3577" s="13"/>
    </row>
    <row r="3578" spans="1:13">
      <c r="A3578" s="13"/>
      <c r="B3578" s="181">
        <v>2010</v>
      </c>
      <c r="C3578" s="182">
        <v>10</v>
      </c>
      <c r="D3578" s="183">
        <v>14</v>
      </c>
      <c r="E3578" s="184">
        <v>0</v>
      </c>
      <c r="F3578" s="185">
        <v>2</v>
      </c>
      <c r="G3578" s="186">
        <v>1</v>
      </c>
      <c r="H3578" s="13"/>
      <c r="I3578" s="13"/>
      <c r="J3578" s="13"/>
      <c r="K3578" s="13"/>
      <c r="M3578" s="13"/>
    </row>
    <row r="3579" spans="1:13">
      <c r="A3579" s="13"/>
      <c r="B3579" s="181">
        <v>2010</v>
      </c>
      <c r="C3579" s="182">
        <v>10</v>
      </c>
      <c r="D3579" s="183">
        <v>15</v>
      </c>
      <c r="E3579" s="184">
        <v>1</v>
      </c>
      <c r="F3579" s="185">
        <v>1.4</v>
      </c>
      <c r="G3579" s="186">
        <v>1</v>
      </c>
      <c r="H3579" s="13"/>
      <c r="I3579" s="13"/>
      <c r="J3579" s="13"/>
      <c r="K3579" s="13"/>
      <c r="M3579" s="13"/>
    </row>
    <row r="3580" spans="1:13">
      <c r="A3580" s="13"/>
      <c r="B3580" s="181">
        <v>2010</v>
      </c>
      <c r="C3580" s="182">
        <v>10</v>
      </c>
      <c r="D3580" s="183">
        <v>16</v>
      </c>
      <c r="E3580" s="184">
        <v>0.3</v>
      </c>
      <c r="F3580" s="185">
        <v>1.9</v>
      </c>
      <c r="G3580" s="186">
        <v>1</v>
      </c>
      <c r="H3580" s="13"/>
      <c r="I3580" s="13"/>
      <c r="J3580" s="13"/>
      <c r="K3580" s="13"/>
      <c r="M3580" s="13"/>
    </row>
    <row r="3581" spans="1:13">
      <c r="A3581" s="13"/>
      <c r="B3581" s="181">
        <v>2010</v>
      </c>
      <c r="C3581" s="182">
        <v>10</v>
      </c>
      <c r="D3581" s="183">
        <v>17</v>
      </c>
      <c r="E3581" s="184">
        <v>0</v>
      </c>
      <c r="F3581" s="185">
        <v>2.1</v>
      </c>
      <c r="G3581" s="186">
        <v>1</v>
      </c>
      <c r="H3581" s="13"/>
      <c r="I3581" s="13"/>
      <c r="J3581" s="13"/>
      <c r="K3581" s="13"/>
      <c r="M3581" s="13"/>
    </row>
    <row r="3582" spans="1:13">
      <c r="A3582" s="13"/>
      <c r="B3582" s="181">
        <v>2010</v>
      </c>
      <c r="C3582" s="182">
        <v>10</v>
      </c>
      <c r="D3582" s="183">
        <v>18</v>
      </c>
      <c r="E3582" s="184">
        <v>0.2</v>
      </c>
      <c r="F3582" s="185">
        <v>3</v>
      </c>
      <c r="G3582" s="186">
        <v>1</v>
      </c>
      <c r="H3582" s="13"/>
      <c r="I3582" s="13"/>
      <c r="J3582" s="13"/>
      <c r="K3582" s="13"/>
      <c r="M3582" s="13"/>
    </row>
    <row r="3583" spans="1:13">
      <c r="A3583" s="13"/>
      <c r="B3583" s="181">
        <v>2010</v>
      </c>
      <c r="C3583" s="182">
        <v>10</v>
      </c>
      <c r="D3583" s="183">
        <v>19</v>
      </c>
      <c r="E3583" s="184">
        <v>0</v>
      </c>
      <c r="F3583" s="185">
        <v>5.3</v>
      </c>
      <c r="G3583" s="186">
        <v>1</v>
      </c>
      <c r="H3583" s="13"/>
      <c r="I3583" s="13"/>
      <c r="J3583" s="13"/>
      <c r="K3583" s="13"/>
      <c r="M3583" s="13"/>
    </row>
    <row r="3584" spans="1:13">
      <c r="A3584" s="13"/>
      <c r="B3584" s="181">
        <v>2010</v>
      </c>
      <c r="C3584" s="182">
        <v>10</v>
      </c>
      <c r="D3584" s="183">
        <v>20</v>
      </c>
      <c r="E3584" s="184">
        <v>4</v>
      </c>
      <c r="F3584" s="185">
        <v>5.5</v>
      </c>
      <c r="G3584" s="186">
        <v>1</v>
      </c>
      <c r="H3584" s="13"/>
      <c r="I3584" s="13"/>
      <c r="J3584" s="13"/>
      <c r="K3584" s="13"/>
      <c r="M3584" s="13"/>
    </row>
    <row r="3585" spans="1:13">
      <c r="A3585" s="13"/>
      <c r="B3585" s="181">
        <v>2010</v>
      </c>
      <c r="C3585" s="182">
        <v>10</v>
      </c>
      <c r="D3585" s="183">
        <v>21</v>
      </c>
      <c r="E3585" s="184">
        <v>5</v>
      </c>
      <c r="F3585" s="185">
        <v>2.2000000000000002</v>
      </c>
      <c r="G3585" s="186">
        <v>1</v>
      </c>
      <c r="H3585" s="13"/>
      <c r="I3585" s="13"/>
      <c r="J3585" s="13"/>
      <c r="K3585" s="13"/>
      <c r="M3585" s="13"/>
    </row>
    <row r="3586" spans="1:13">
      <c r="A3586" s="13"/>
      <c r="B3586" s="181">
        <v>2010</v>
      </c>
      <c r="C3586" s="182">
        <v>10</v>
      </c>
      <c r="D3586" s="183">
        <v>22</v>
      </c>
      <c r="E3586" s="184">
        <v>0</v>
      </c>
      <c r="F3586" s="185">
        <v>3.7</v>
      </c>
      <c r="G3586" s="186">
        <v>1</v>
      </c>
      <c r="H3586" s="13"/>
      <c r="I3586" s="13"/>
      <c r="J3586" s="13"/>
      <c r="K3586" s="13"/>
      <c r="M3586" s="13"/>
    </row>
    <row r="3587" spans="1:13">
      <c r="A3587" s="13"/>
      <c r="B3587" s="181">
        <v>2010</v>
      </c>
      <c r="C3587" s="182">
        <v>10</v>
      </c>
      <c r="D3587" s="183">
        <v>23</v>
      </c>
      <c r="E3587" s="184">
        <v>0</v>
      </c>
      <c r="F3587" s="185">
        <v>4.8</v>
      </c>
      <c r="G3587" s="186">
        <v>1</v>
      </c>
      <c r="H3587" s="13"/>
      <c r="I3587" s="13"/>
      <c r="J3587" s="13"/>
      <c r="K3587" s="13"/>
      <c r="M3587" s="13"/>
    </row>
    <row r="3588" spans="1:13">
      <c r="A3588" s="13"/>
      <c r="B3588" s="181">
        <v>2010</v>
      </c>
      <c r="C3588" s="182">
        <v>10</v>
      </c>
      <c r="D3588" s="183">
        <v>24</v>
      </c>
      <c r="E3588" s="184">
        <v>0</v>
      </c>
      <c r="F3588" s="185">
        <v>3.5</v>
      </c>
      <c r="G3588" s="186">
        <v>1</v>
      </c>
      <c r="H3588" s="13"/>
      <c r="I3588" s="13"/>
      <c r="J3588" s="13"/>
      <c r="K3588" s="13"/>
      <c r="M3588" s="13"/>
    </row>
    <row r="3589" spans="1:13">
      <c r="A3589" s="13"/>
      <c r="B3589" s="181">
        <v>2010</v>
      </c>
      <c r="C3589" s="182">
        <v>10</v>
      </c>
      <c r="D3589" s="183">
        <v>25</v>
      </c>
      <c r="E3589" s="184">
        <v>0</v>
      </c>
      <c r="F3589" s="185">
        <v>4</v>
      </c>
      <c r="G3589" s="186">
        <v>1</v>
      </c>
      <c r="H3589" s="13"/>
      <c r="I3589" s="13"/>
      <c r="J3589" s="13"/>
      <c r="K3589" s="13"/>
      <c r="M3589" s="13"/>
    </row>
    <row r="3590" spans="1:13">
      <c r="A3590" s="13"/>
      <c r="B3590" s="181">
        <v>2010</v>
      </c>
      <c r="C3590" s="182">
        <v>10</v>
      </c>
      <c r="D3590" s="183">
        <v>26</v>
      </c>
      <c r="E3590" s="184">
        <v>0</v>
      </c>
      <c r="F3590" s="185">
        <v>5.8</v>
      </c>
      <c r="G3590" s="186">
        <v>1</v>
      </c>
      <c r="H3590" s="13"/>
      <c r="I3590" s="13"/>
      <c r="J3590" s="13"/>
      <c r="K3590" s="13"/>
      <c r="M3590" s="13"/>
    </row>
    <row r="3591" spans="1:13">
      <c r="A3591" s="13"/>
      <c r="B3591" s="181">
        <v>2010</v>
      </c>
      <c r="C3591" s="182">
        <v>10</v>
      </c>
      <c r="D3591" s="183">
        <v>27</v>
      </c>
      <c r="E3591" s="184">
        <v>0</v>
      </c>
      <c r="F3591" s="185">
        <v>4.5</v>
      </c>
      <c r="G3591" s="186">
        <v>1</v>
      </c>
      <c r="H3591" s="13"/>
      <c r="I3591" s="13"/>
      <c r="J3591" s="13"/>
      <c r="K3591" s="13"/>
      <c r="M3591" s="13"/>
    </row>
    <row r="3592" spans="1:13">
      <c r="A3592" s="13"/>
      <c r="B3592" s="181">
        <v>2010</v>
      </c>
      <c r="C3592" s="182">
        <v>10</v>
      </c>
      <c r="D3592" s="183">
        <v>28</v>
      </c>
      <c r="E3592" s="184">
        <v>6</v>
      </c>
      <c r="F3592" s="185">
        <v>4</v>
      </c>
      <c r="G3592" s="186">
        <v>1</v>
      </c>
      <c r="H3592" s="13"/>
      <c r="I3592" s="13"/>
      <c r="J3592" s="13"/>
      <c r="K3592" s="13"/>
      <c r="M3592" s="13"/>
    </row>
    <row r="3593" spans="1:13">
      <c r="A3593" s="13"/>
      <c r="B3593" s="181">
        <v>2010</v>
      </c>
      <c r="C3593" s="182">
        <v>10</v>
      </c>
      <c r="D3593" s="183">
        <v>29</v>
      </c>
      <c r="E3593" s="184">
        <v>35</v>
      </c>
      <c r="F3593" s="185">
        <v>1.5</v>
      </c>
      <c r="G3593" s="186">
        <v>1</v>
      </c>
      <c r="H3593" s="13"/>
      <c r="I3593" s="13"/>
      <c r="J3593" s="13"/>
      <c r="K3593" s="13"/>
      <c r="M3593" s="13"/>
    </row>
    <row r="3594" spans="1:13">
      <c r="A3594" s="13"/>
      <c r="B3594" s="181">
        <v>2010</v>
      </c>
      <c r="C3594" s="182">
        <v>10</v>
      </c>
      <c r="D3594" s="183">
        <v>30</v>
      </c>
      <c r="E3594" s="184">
        <v>32</v>
      </c>
      <c r="F3594" s="185">
        <v>2.5</v>
      </c>
      <c r="G3594" s="186">
        <v>1</v>
      </c>
      <c r="H3594" s="13"/>
      <c r="I3594" s="13"/>
      <c r="J3594" s="13"/>
      <c r="K3594" s="13"/>
      <c r="M3594" s="13"/>
    </row>
    <row r="3595" spans="1:13">
      <c r="A3595" s="13"/>
      <c r="B3595" s="181">
        <v>2010</v>
      </c>
      <c r="C3595" s="182">
        <v>10</v>
      </c>
      <c r="D3595" s="183">
        <v>31</v>
      </c>
      <c r="E3595" s="184">
        <v>0.7</v>
      </c>
      <c r="F3595" s="185">
        <v>2.2000000000000002</v>
      </c>
      <c r="G3595" s="186">
        <v>1</v>
      </c>
      <c r="H3595" s="13"/>
      <c r="I3595" s="13"/>
      <c r="J3595" s="13"/>
      <c r="K3595" s="13"/>
      <c r="M3595" s="13"/>
    </row>
    <row r="3596" spans="1:13">
      <c r="A3596" s="13"/>
      <c r="B3596" s="181">
        <v>2010</v>
      </c>
      <c r="C3596" s="182">
        <v>11</v>
      </c>
      <c r="D3596" s="183">
        <v>1</v>
      </c>
      <c r="E3596" s="184">
        <v>0</v>
      </c>
      <c r="F3596" s="185">
        <v>4.2</v>
      </c>
      <c r="G3596" s="186">
        <v>1</v>
      </c>
      <c r="H3596" s="13"/>
      <c r="I3596" s="13"/>
      <c r="J3596" s="13"/>
      <c r="K3596" s="13"/>
      <c r="M3596" s="13"/>
    </row>
    <row r="3597" spans="1:13">
      <c r="A3597" s="13"/>
      <c r="B3597" s="181">
        <v>2010</v>
      </c>
      <c r="C3597" s="182">
        <v>11</v>
      </c>
      <c r="D3597" s="183">
        <v>2</v>
      </c>
      <c r="E3597" s="184">
        <v>30</v>
      </c>
      <c r="F3597" s="185">
        <v>5.6</v>
      </c>
      <c r="G3597" s="186">
        <v>1</v>
      </c>
      <c r="H3597" s="13"/>
      <c r="I3597" s="13"/>
      <c r="J3597" s="13"/>
      <c r="K3597" s="13"/>
      <c r="M3597" s="13"/>
    </row>
    <row r="3598" spans="1:13">
      <c r="A3598" s="13"/>
      <c r="B3598" s="181">
        <v>2010</v>
      </c>
      <c r="C3598" s="182">
        <v>11</v>
      </c>
      <c r="D3598" s="183">
        <v>3</v>
      </c>
      <c r="E3598" s="184">
        <v>0</v>
      </c>
      <c r="F3598" s="185">
        <v>4.2</v>
      </c>
      <c r="G3598" s="186">
        <v>1</v>
      </c>
      <c r="H3598" s="13"/>
      <c r="I3598" s="13"/>
      <c r="J3598" s="13"/>
      <c r="K3598" s="13"/>
      <c r="M3598" s="13"/>
    </row>
    <row r="3599" spans="1:13">
      <c r="A3599" s="13"/>
      <c r="B3599" s="181">
        <v>2010</v>
      </c>
      <c r="C3599" s="182">
        <v>11</v>
      </c>
      <c r="D3599" s="183">
        <v>4</v>
      </c>
      <c r="E3599" s="184">
        <v>6</v>
      </c>
      <c r="F3599" s="185">
        <v>4.5</v>
      </c>
      <c r="G3599" s="186">
        <v>1</v>
      </c>
      <c r="H3599" s="13"/>
      <c r="I3599" s="13"/>
      <c r="J3599" s="13"/>
      <c r="K3599" s="13"/>
      <c r="M3599" s="13"/>
    </row>
    <row r="3600" spans="1:13">
      <c r="A3600" s="13"/>
      <c r="B3600" s="181">
        <v>2010</v>
      </c>
      <c r="C3600" s="182">
        <v>11</v>
      </c>
      <c r="D3600" s="183">
        <v>5</v>
      </c>
      <c r="E3600" s="184">
        <v>0.5</v>
      </c>
      <c r="F3600" s="185">
        <v>3.2</v>
      </c>
      <c r="G3600" s="186">
        <v>1</v>
      </c>
      <c r="H3600" s="13"/>
      <c r="I3600" s="13"/>
      <c r="J3600" s="13"/>
      <c r="K3600" s="13"/>
      <c r="M3600" s="13"/>
    </row>
    <row r="3601" spans="1:13">
      <c r="A3601" s="13"/>
      <c r="B3601" s="181">
        <v>2010</v>
      </c>
      <c r="C3601" s="182">
        <v>11</v>
      </c>
      <c r="D3601" s="183">
        <v>6</v>
      </c>
      <c r="E3601" s="184">
        <v>0</v>
      </c>
      <c r="F3601" s="185">
        <v>5.3</v>
      </c>
      <c r="G3601" s="186">
        <v>1</v>
      </c>
      <c r="H3601" s="13"/>
      <c r="I3601" s="13"/>
      <c r="J3601" s="13"/>
      <c r="K3601" s="13"/>
      <c r="M3601" s="13"/>
    </row>
    <row r="3602" spans="1:13">
      <c r="A3602" s="13"/>
      <c r="B3602" s="181">
        <v>2010</v>
      </c>
      <c r="C3602" s="182">
        <v>11</v>
      </c>
      <c r="D3602" s="183">
        <v>7</v>
      </c>
      <c r="E3602" s="184">
        <v>49</v>
      </c>
      <c r="F3602" s="185">
        <v>3.1</v>
      </c>
      <c r="G3602" s="186">
        <v>1</v>
      </c>
      <c r="H3602" s="13"/>
      <c r="I3602" s="13"/>
      <c r="J3602" s="13"/>
      <c r="K3602" s="13"/>
      <c r="M3602" s="13"/>
    </row>
    <row r="3603" spans="1:13">
      <c r="A3603" s="13"/>
      <c r="B3603" s="181">
        <v>2010</v>
      </c>
      <c r="C3603" s="182">
        <v>11</v>
      </c>
      <c r="D3603" s="183">
        <v>8</v>
      </c>
      <c r="E3603" s="184">
        <v>0</v>
      </c>
      <c r="F3603" s="185">
        <v>4.2</v>
      </c>
      <c r="G3603" s="186">
        <v>1</v>
      </c>
      <c r="H3603" s="13"/>
      <c r="I3603" s="13"/>
      <c r="J3603" s="13"/>
      <c r="K3603" s="13"/>
      <c r="M3603" s="13"/>
    </row>
    <row r="3604" spans="1:13">
      <c r="A3604" s="13"/>
      <c r="B3604" s="181">
        <v>2010</v>
      </c>
      <c r="C3604" s="182">
        <v>11</v>
      </c>
      <c r="D3604" s="183">
        <v>9</v>
      </c>
      <c r="E3604" s="184">
        <v>0</v>
      </c>
      <c r="F3604" s="185">
        <v>4.5999999999999996</v>
      </c>
      <c r="G3604" s="186">
        <v>1</v>
      </c>
      <c r="H3604" s="13"/>
      <c r="I3604" s="13"/>
      <c r="J3604" s="13"/>
      <c r="K3604" s="13"/>
      <c r="M3604" s="13"/>
    </row>
    <row r="3605" spans="1:13">
      <c r="A3605" s="13"/>
      <c r="B3605" s="181">
        <v>2010</v>
      </c>
      <c r="C3605" s="182">
        <v>11</v>
      </c>
      <c r="D3605" s="183">
        <v>10</v>
      </c>
      <c r="E3605" s="184">
        <v>0</v>
      </c>
      <c r="F3605" s="185">
        <v>3.9</v>
      </c>
      <c r="G3605" s="186">
        <v>1</v>
      </c>
      <c r="H3605" s="13"/>
      <c r="I3605" s="13"/>
      <c r="J3605" s="13"/>
      <c r="K3605" s="13"/>
      <c r="M3605" s="13"/>
    </row>
    <row r="3606" spans="1:13">
      <c r="A3606" s="13"/>
      <c r="B3606" s="181">
        <v>2010</v>
      </c>
      <c r="C3606" s="182">
        <v>11</v>
      </c>
      <c r="D3606" s="183">
        <v>11</v>
      </c>
      <c r="E3606" s="184">
        <v>0</v>
      </c>
      <c r="F3606" s="185">
        <v>4.5</v>
      </c>
      <c r="G3606" s="186">
        <v>1</v>
      </c>
      <c r="H3606" s="13"/>
      <c r="I3606" s="13"/>
      <c r="J3606" s="13"/>
      <c r="K3606" s="13"/>
      <c r="M3606" s="13"/>
    </row>
    <row r="3607" spans="1:13">
      <c r="A3607" s="13"/>
      <c r="B3607" s="181">
        <v>2010</v>
      </c>
      <c r="C3607" s="182">
        <v>11</v>
      </c>
      <c r="D3607" s="183">
        <v>12</v>
      </c>
      <c r="E3607" s="184">
        <v>0</v>
      </c>
      <c r="F3607" s="185">
        <v>6</v>
      </c>
      <c r="G3607" s="186">
        <v>1</v>
      </c>
      <c r="H3607" s="13"/>
      <c r="I3607" s="13"/>
      <c r="J3607" s="13"/>
      <c r="K3607" s="13"/>
      <c r="M3607" s="13"/>
    </row>
    <row r="3608" spans="1:13">
      <c r="A3608" s="13"/>
      <c r="B3608" s="181">
        <v>2010</v>
      </c>
      <c r="C3608" s="182">
        <v>11</v>
      </c>
      <c r="D3608" s="183">
        <v>13</v>
      </c>
      <c r="E3608" s="184">
        <v>2</v>
      </c>
      <c r="F3608" s="185">
        <v>5.7</v>
      </c>
      <c r="G3608" s="186">
        <v>1</v>
      </c>
      <c r="H3608" s="13"/>
      <c r="I3608" s="13"/>
      <c r="J3608" s="13"/>
      <c r="K3608" s="13"/>
      <c r="M3608" s="13"/>
    </row>
    <row r="3609" spans="1:13">
      <c r="A3609" s="13"/>
      <c r="B3609" s="181">
        <v>2010</v>
      </c>
      <c r="C3609" s="182">
        <v>11</v>
      </c>
      <c r="D3609" s="183">
        <v>14</v>
      </c>
      <c r="E3609" s="184">
        <v>24</v>
      </c>
      <c r="F3609" s="185">
        <v>2.2999999999999998</v>
      </c>
      <c r="G3609" s="186">
        <v>1</v>
      </c>
      <c r="H3609" s="13"/>
      <c r="I3609" s="13"/>
      <c r="J3609" s="13"/>
      <c r="K3609" s="13"/>
      <c r="M3609" s="13"/>
    </row>
    <row r="3610" spans="1:13">
      <c r="A3610" s="13"/>
      <c r="B3610" s="181">
        <v>2010</v>
      </c>
      <c r="C3610" s="182">
        <v>11</v>
      </c>
      <c r="D3610" s="183">
        <v>15</v>
      </c>
      <c r="E3610" s="184">
        <v>5</v>
      </c>
      <c r="F3610" s="185">
        <v>2.5</v>
      </c>
      <c r="G3610" s="186">
        <v>1</v>
      </c>
      <c r="H3610" s="13"/>
      <c r="I3610" s="13"/>
      <c r="J3610" s="13"/>
      <c r="K3610" s="13"/>
      <c r="M3610" s="13"/>
    </row>
    <row r="3611" spans="1:13">
      <c r="A3611" s="13"/>
      <c r="B3611" s="181">
        <v>2010</v>
      </c>
      <c r="C3611" s="182">
        <v>11</v>
      </c>
      <c r="D3611" s="183">
        <v>16</v>
      </c>
      <c r="E3611" s="184">
        <v>0.2</v>
      </c>
      <c r="F3611" s="185">
        <v>3.7</v>
      </c>
      <c r="G3611" s="186">
        <v>1</v>
      </c>
      <c r="H3611" s="13"/>
      <c r="I3611" s="13"/>
      <c r="J3611" s="13"/>
      <c r="K3611" s="13"/>
      <c r="M3611" s="13"/>
    </row>
    <row r="3612" spans="1:13">
      <c r="A3612" s="13"/>
      <c r="B3612" s="181">
        <v>2010</v>
      </c>
      <c r="C3612" s="182">
        <v>11</v>
      </c>
      <c r="D3612" s="183">
        <v>17</v>
      </c>
      <c r="E3612" s="184">
        <v>0</v>
      </c>
      <c r="F3612" s="185">
        <v>3.5</v>
      </c>
      <c r="G3612" s="186">
        <v>1</v>
      </c>
      <c r="H3612" s="13"/>
      <c r="I3612" s="13"/>
      <c r="J3612" s="13"/>
      <c r="K3612" s="13"/>
      <c r="M3612" s="13"/>
    </row>
    <row r="3613" spans="1:13">
      <c r="A3613" s="13"/>
      <c r="B3613" s="181">
        <v>2010</v>
      </c>
      <c r="C3613" s="182">
        <v>11</v>
      </c>
      <c r="D3613" s="183">
        <v>18</v>
      </c>
      <c r="E3613" s="184">
        <v>7</v>
      </c>
      <c r="F3613" s="185">
        <v>5.3</v>
      </c>
      <c r="G3613" s="186">
        <v>1</v>
      </c>
      <c r="H3613" s="13"/>
      <c r="I3613" s="13"/>
      <c r="J3613" s="13"/>
      <c r="K3613" s="13"/>
      <c r="M3613" s="13"/>
    </row>
    <row r="3614" spans="1:13">
      <c r="A3614" s="13"/>
      <c r="B3614" s="181">
        <v>2010</v>
      </c>
      <c r="C3614" s="182">
        <v>11</v>
      </c>
      <c r="D3614" s="183">
        <v>19</v>
      </c>
      <c r="E3614" s="184">
        <v>4</v>
      </c>
      <c r="F3614" s="185">
        <v>6</v>
      </c>
      <c r="G3614" s="186">
        <v>1</v>
      </c>
      <c r="H3614" s="13"/>
      <c r="I3614" s="13"/>
      <c r="J3614" s="13"/>
      <c r="K3614" s="13"/>
      <c r="M3614" s="13"/>
    </row>
    <row r="3615" spans="1:13">
      <c r="A3615" s="13"/>
      <c r="B3615" s="181">
        <v>2010</v>
      </c>
      <c r="C3615" s="182">
        <v>11</v>
      </c>
      <c r="D3615" s="183">
        <v>20</v>
      </c>
      <c r="E3615" s="184">
        <v>13</v>
      </c>
      <c r="F3615" s="185">
        <v>6</v>
      </c>
      <c r="G3615" s="186">
        <v>1</v>
      </c>
      <c r="H3615" s="13"/>
      <c r="I3615" s="13"/>
      <c r="J3615" s="13"/>
      <c r="K3615" s="13"/>
      <c r="M3615" s="13"/>
    </row>
    <row r="3616" spans="1:13">
      <c r="A3616" s="13"/>
      <c r="B3616" s="181">
        <v>2010</v>
      </c>
      <c r="C3616" s="182">
        <v>11</v>
      </c>
      <c r="D3616" s="183">
        <v>21</v>
      </c>
      <c r="E3616" s="184">
        <v>3</v>
      </c>
      <c r="F3616" s="185">
        <v>4.3</v>
      </c>
      <c r="G3616" s="186">
        <v>1</v>
      </c>
      <c r="H3616" s="13"/>
      <c r="I3616" s="13"/>
      <c r="J3616" s="13"/>
      <c r="K3616" s="13"/>
      <c r="M3616" s="13"/>
    </row>
    <row r="3617" spans="1:13">
      <c r="A3617" s="13"/>
      <c r="B3617" s="181">
        <v>2010</v>
      </c>
      <c r="C3617" s="182">
        <v>11</v>
      </c>
      <c r="D3617" s="183">
        <v>22</v>
      </c>
      <c r="E3617" s="184">
        <v>0</v>
      </c>
      <c r="F3617" s="185">
        <v>4.7</v>
      </c>
      <c r="G3617" s="186">
        <v>1</v>
      </c>
      <c r="H3617" s="13"/>
      <c r="I3617" s="13"/>
      <c r="J3617" s="13"/>
      <c r="K3617" s="13"/>
      <c r="M3617" s="13"/>
    </row>
    <row r="3618" spans="1:13">
      <c r="A3618" s="13"/>
      <c r="B3618" s="181">
        <v>2010</v>
      </c>
      <c r="C3618" s="182">
        <v>11</v>
      </c>
      <c r="D3618" s="183">
        <v>23</v>
      </c>
      <c r="E3618" s="184">
        <v>0</v>
      </c>
      <c r="F3618" s="185">
        <v>7.1</v>
      </c>
      <c r="G3618" s="186">
        <v>1</v>
      </c>
      <c r="H3618" s="13"/>
      <c r="I3618" s="13"/>
      <c r="J3618" s="13"/>
      <c r="K3618" s="13"/>
      <c r="M3618" s="13"/>
    </row>
    <row r="3619" spans="1:13">
      <c r="A3619" s="13"/>
      <c r="B3619" s="181">
        <v>2010</v>
      </c>
      <c r="C3619" s="182">
        <v>11</v>
      </c>
      <c r="D3619" s="183">
        <v>24</v>
      </c>
      <c r="E3619" s="184">
        <v>0</v>
      </c>
      <c r="F3619" s="185">
        <v>6.1</v>
      </c>
      <c r="G3619" s="186">
        <v>1</v>
      </c>
      <c r="H3619" s="13"/>
      <c r="I3619" s="13"/>
      <c r="J3619" s="13"/>
      <c r="K3619" s="13"/>
      <c r="M3619" s="13"/>
    </row>
    <row r="3620" spans="1:13">
      <c r="A3620" s="13"/>
      <c r="B3620" s="181">
        <v>2010</v>
      </c>
      <c r="C3620" s="182">
        <v>11</v>
      </c>
      <c r="D3620" s="183">
        <v>25</v>
      </c>
      <c r="E3620" s="184">
        <v>3</v>
      </c>
      <c r="F3620" s="185">
        <v>2.8</v>
      </c>
      <c r="G3620" s="186">
        <v>1</v>
      </c>
      <c r="H3620" s="13"/>
      <c r="I3620" s="13"/>
      <c r="J3620" s="13"/>
      <c r="K3620" s="13"/>
      <c r="M3620" s="13"/>
    </row>
    <row r="3621" spans="1:13">
      <c r="A3621" s="13"/>
      <c r="B3621" s="181">
        <v>2010</v>
      </c>
      <c r="C3621" s="182">
        <v>11</v>
      </c>
      <c r="D3621" s="183">
        <v>26</v>
      </c>
      <c r="E3621" s="184">
        <v>0</v>
      </c>
      <c r="F3621" s="185">
        <v>5.3</v>
      </c>
      <c r="G3621" s="186">
        <v>1</v>
      </c>
      <c r="H3621" s="13"/>
      <c r="I3621" s="13"/>
      <c r="J3621" s="13"/>
      <c r="K3621" s="13"/>
      <c r="M3621" s="13"/>
    </row>
    <row r="3622" spans="1:13">
      <c r="A3622" s="13"/>
      <c r="B3622" s="181">
        <v>2010</v>
      </c>
      <c r="C3622" s="182">
        <v>11</v>
      </c>
      <c r="D3622" s="183">
        <v>27</v>
      </c>
      <c r="E3622" s="184">
        <v>0</v>
      </c>
      <c r="F3622" s="185">
        <v>3.8</v>
      </c>
      <c r="G3622" s="186">
        <v>1</v>
      </c>
      <c r="H3622" s="13"/>
      <c r="I3622" s="13"/>
      <c r="J3622" s="13"/>
      <c r="K3622" s="13"/>
      <c r="M3622" s="13"/>
    </row>
    <row r="3623" spans="1:13">
      <c r="A3623" s="13"/>
      <c r="B3623" s="181">
        <v>2010</v>
      </c>
      <c r="C3623" s="182">
        <v>11</v>
      </c>
      <c r="D3623" s="183">
        <v>28</v>
      </c>
      <c r="E3623" s="184">
        <v>0</v>
      </c>
      <c r="F3623" s="185">
        <v>5.3</v>
      </c>
      <c r="G3623" s="186">
        <v>1</v>
      </c>
      <c r="H3623" s="13"/>
      <c r="I3623" s="13"/>
      <c r="J3623" s="13"/>
      <c r="K3623" s="13"/>
      <c r="M3623" s="13"/>
    </row>
    <row r="3624" spans="1:13">
      <c r="A3624" s="13"/>
      <c r="B3624" s="181">
        <v>2010</v>
      </c>
      <c r="C3624" s="182">
        <v>11</v>
      </c>
      <c r="D3624" s="183">
        <v>29</v>
      </c>
      <c r="E3624" s="184">
        <v>0</v>
      </c>
      <c r="F3624" s="185">
        <v>7.3</v>
      </c>
      <c r="G3624" s="186">
        <v>1</v>
      </c>
      <c r="H3624" s="13"/>
      <c r="I3624" s="13"/>
      <c r="J3624" s="13"/>
      <c r="K3624" s="13"/>
      <c r="M3624" s="13"/>
    </row>
    <row r="3625" spans="1:13">
      <c r="A3625" s="13"/>
      <c r="B3625" s="181">
        <v>2010</v>
      </c>
      <c r="C3625" s="182">
        <v>11</v>
      </c>
      <c r="D3625" s="183">
        <v>30</v>
      </c>
      <c r="E3625" s="184">
        <v>0</v>
      </c>
      <c r="F3625" s="185">
        <v>4.8</v>
      </c>
      <c r="G3625" s="186">
        <v>1</v>
      </c>
      <c r="H3625" s="13"/>
      <c r="I3625" s="13"/>
      <c r="J3625" s="13"/>
      <c r="K3625" s="13"/>
      <c r="M3625" s="13"/>
    </row>
    <row r="3626" spans="1:13">
      <c r="A3626" s="13"/>
      <c r="B3626" s="181">
        <v>2010</v>
      </c>
      <c r="C3626" s="182">
        <v>12</v>
      </c>
      <c r="D3626" s="183">
        <v>1</v>
      </c>
      <c r="E3626" s="184">
        <v>0.5</v>
      </c>
      <c r="F3626" s="185">
        <v>7.5</v>
      </c>
      <c r="G3626" s="186">
        <v>1</v>
      </c>
      <c r="H3626" s="13"/>
      <c r="I3626" s="13"/>
      <c r="J3626" s="13"/>
      <c r="K3626" s="13"/>
      <c r="M3626" s="13"/>
    </row>
    <row r="3627" spans="1:13">
      <c r="A3627" s="13"/>
      <c r="B3627" s="181">
        <v>2010</v>
      </c>
      <c r="C3627" s="182">
        <v>12</v>
      </c>
      <c r="D3627" s="183">
        <v>2</v>
      </c>
      <c r="E3627" s="184">
        <v>0</v>
      </c>
      <c r="F3627" s="185">
        <v>6.5</v>
      </c>
      <c r="G3627" s="186">
        <v>1</v>
      </c>
      <c r="H3627" s="13"/>
      <c r="I3627" s="13"/>
      <c r="J3627" s="13"/>
      <c r="K3627" s="13"/>
      <c r="M3627" s="13"/>
    </row>
    <row r="3628" spans="1:13">
      <c r="A3628" s="13"/>
      <c r="B3628" s="181">
        <v>2010</v>
      </c>
      <c r="C3628" s="182">
        <v>12</v>
      </c>
      <c r="D3628" s="183">
        <v>3</v>
      </c>
      <c r="E3628" s="184">
        <v>0</v>
      </c>
      <c r="F3628" s="185">
        <v>5.3</v>
      </c>
      <c r="G3628" s="186">
        <v>1</v>
      </c>
      <c r="H3628" s="13"/>
      <c r="I3628" s="13"/>
      <c r="J3628" s="13"/>
      <c r="K3628" s="13"/>
      <c r="M3628" s="13"/>
    </row>
    <row r="3629" spans="1:13">
      <c r="A3629" s="13"/>
      <c r="B3629" s="181">
        <v>2010</v>
      </c>
      <c r="C3629" s="182">
        <v>12</v>
      </c>
      <c r="D3629" s="183">
        <v>4</v>
      </c>
      <c r="E3629" s="184">
        <v>0</v>
      </c>
      <c r="F3629" s="185">
        <v>7.7</v>
      </c>
      <c r="G3629" s="186">
        <v>1</v>
      </c>
      <c r="H3629" s="13"/>
      <c r="I3629" s="13"/>
      <c r="J3629" s="13"/>
      <c r="K3629" s="13"/>
      <c r="M3629" s="13"/>
    </row>
    <row r="3630" spans="1:13">
      <c r="A3630" s="13"/>
      <c r="B3630" s="181">
        <v>2010</v>
      </c>
      <c r="C3630" s="182">
        <v>12</v>
      </c>
      <c r="D3630" s="183">
        <v>5</v>
      </c>
      <c r="E3630" s="184">
        <v>0</v>
      </c>
      <c r="F3630" s="185">
        <v>8.1999999999999993</v>
      </c>
      <c r="G3630" s="186">
        <v>1</v>
      </c>
      <c r="H3630" s="13"/>
      <c r="I3630" s="13"/>
      <c r="J3630" s="13"/>
      <c r="K3630" s="13"/>
      <c r="M3630" s="13"/>
    </row>
    <row r="3631" spans="1:13">
      <c r="A3631" s="13"/>
      <c r="B3631" s="181">
        <v>2010</v>
      </c>
      <c r="C3631" s="182">
        <v>12</v>
      </c>
      <c r="D3631" s="183">
        <v>6</v>
      </c>
      <c r="E3631" s="184">
        <v>15</v>
      </c>
      <c r="F3631" s="185">
        <v>10.1</v>
      </c>
      <c r="G3631" s="186">
        <v>1</v>
      </c>
      <c r="H3631" s="13"/>
      <c r="I3631" s="13"/>
      <c r="J3631" s="13"/>
      <c r="K3631" s="13"/>
      <c r="M3631" s="13"/>
    </row>
    <row r="3632" spans="1:13">
      <c r="A3632" s="13"/>
      <c r="B3632" s="181">
        <v>2010</v>
      </c>
      <c r="C3632" s="182">
        <v>12</v>
      </c>
      <c r="D3632" s="183">
        <v>7</v>
      </c>
      <c r="E3632" s="184">
        <v>0.4</v>
      </c>
      <c r="F3632" s="185">
        <v>6.1</v>
      </c>
      <c r="G3632" s="186">
        <v>1</v>
      </c>
      <c r="H3632" s="13"/>
      <c r="I3632" s="13"/>
      <c r="J3632" s="13"/>
      <c r="K3632" s="13"/>
      <c r="M3632" s="13"/>
    </row>
    <row r="3633" spans="1:13">
      <c r="A3633" s="13"/>
      <c r="B3633" s="181">
        <v>2010</v>
      </c>
      <c r="C3633" s="182">
        <v>12</v>
      </c>
      <c r="D3633" s="183">
        <v>8</v>
      </c>
      <c r="E3633" s="184">
        <v>0</v>
      </c>
      <c r="F3633" s="185">
        <v>6.9</v>
      </c>
      <c r="G3633" s="186">
        <v>1</v>
      </c>
      <c r="H3633" s="13"/>
      <c r="I3633" s="13"/>
      <c r="J3633" s="13"/>
      <c r="K3633" s="13"/>
      <c r="M3633" s="13"/>
    </row>
    <row r="3634" spans="1:13">
      <c r="A3634" s="13"/>
      <c r="B3634" s="181">
        <v>2010</v>
      </c>
      <c r="C3634" s="182">
        <v>12</v>
      </c>
      <c r="D3634" s="183">
        <v>9</v>
      </c>
      <c r="E3634" s="184">
        <v>0</v>
      </c>
      <c r="F3634" s="185">
        <v>9.4</v>
      </c>
      <c r="G3634" s="186">
        <v>1</v>
      </c>
      <c r="H3634" s="13"/>
      <c r="I3634" s="13"/>
      <c r="J3634" s="13"/>
      <c r="K3634" s="13"/>
      <c r="M3634" s="13"/>
    </row>
    <row r="3635" spans="1:13">
      <c r="A3635" s="13"/>
      <c r="B3635" s="181">
        <v>2010</v>
      </c>
      <c r="C3635" s="182">
        <v>12</v>
      </c>
      <c r="D3635" s="183">
        <v>10</v>
      </c>
      <c r="E3635" s="184">
        <v>0</v>
      </c>
      <c r="F3635" s="185">
        <v>8.6999999999999993</v>
      </c>
      <c r="G3635" s="186">
        <v>1</v>
      </c>
      <c r="H3635" s="13"/>
      <c r="I3635" s="13"/>
      <c r="J3635" s="13"/>
      <c r="K3635" s="13"/>
      <c r="M3635" s="13"/>
    </row>
    <row r="3636" spans="1:13">
      <c r="A3636" s="13"/>
      <c r="B3636" s="181">
        <v>2010</v>
      </c>
      <c r="C3636" s="182">
        <v>12</v>
      </c>
      <c r="D3636" s="183">
        <v>11</v>
      </c>
      <c r="E3636" s="184">
        <v>0</v>
      </c>
      <c r="F3636" s="185">
        <v>6.6</v>
      </c>
      <c r="G3636" s="186">
        <v>1</v>
      </c>
      <c r="H3636" s="13"/>
      <c r="I3636" s="13"/>
      <c r="J3636" s="13"/>
      <c r="K3636" s="13"/>
      <c r="M3636" s="13"/>
    </row>
    <row r="3637" spans="1:13">
      <c r="A3637" s="13"/>
      <c r="B3637" s="181">
        <v>2010</v>
      </c>
      <c r="C3637" s="182">
        <v>12</v>
      </c>
      <c r="D3637" s="183">
        <v>12</v>
      </c>
      <c r="E3637" s="184">
        <v>0</v>
      </c>
      <c r="F3637" s="185">
        <v>6.1</v>
      </c>
      <c r="G3637" s="186">
        <v>1</v>
      </c>
      <c r="H3637" s="13"/>
      <c r="I3637" s="13"/>
      <c r="J3637" s="13"/>
      <c r="K3637" s="13"/>
      <c r="M3637" s="13"/>
    </row>
    <row r="3638" spans="1:13">
      <c r="A3638" s="13"/>
      <c r="B3638" s="181">
        <v>2010</v>
      </c>
      <c r="C3638" s="182">
        <v>12</v>
      </c>
      <c r="D3638" s="183">
        <v>13</v>
      </c>
      <c r="E3638" s="184">
        <v>0</v>
      </c>
      <c r="F3638" s="185">
        <v>8.1</v>
      </c>
      <c r="G3638" s="186">
        <v>1</v>
      </c>
      <c r="H3638" s="13"/>
      <c r="I3638" s="13"/>
      <c r="J3638" s="13"/>
      <c r="K3638" s="13"/>
      <c r="M3638" s="13"/>
    </row>
    <row r="3639" spans="1:13">
      <c r="A3639" s="13"/>
      <c r="B3639" s="181">
        <v>2010</v>
      </c>
      <c r="C3639" s="182">
        <v>12</v>
      </c>
      <c r="D3639" s="183">
        <v>14</v>
      </c>
      <c r="E3639" s="184">
        <v>0</v>
      </c>
      <c r="F3639" s="185">
        <v>6.9</v>
      </c>
      <c r="G3639" s="186">
        <v>1</v>
      </c>
      <c r="H3639" s="13"/>
      <c r="I3639" s="13"/>
      <c r="J3639" s="13"/>
      <c r="K3639" s="13"/>
      <c r="M3639" s="13"/>
    </row>
    <row r="3640" spans="1:13">
      <c r="A3640" s="13"/>
      <c r="B3640" s="181">
        <v>2010</v>
      </c>
      <c r="C3640" s="182">
        <v>12</v>
      </c>
      <c r="D3640" s="183">
        <v>15</v>
      </c>
      <c r="E3640" s="184">
        <v>0</v>
      </c>
      <c r="F3640" s="185">
        <v>6.4</v>
      </c>
      <c r="G3640" s="186">
        <v>1</v>
      </c>
      <c r="H3640" s="13"/>
      <c r="I3640" s="13"/>
      <c r="J3640" s="13"/>
      <c r="K3640" s="13"/>
      <c r="M3640" s="13"/>
    </row>
    <row r="3641" spans="1:13">
      <c r="A3641" s="13"/>
      <c r="B3641" s="181">
        <v>2010</v>
      </c>
      <c r="C3641" s="182">
        <v>12</v>
      </c>
      <c r="D3641" s="183">
        <v>16</v>
      </c>
      <c r="E3641" s="184">
        <v>0</v>
      </c>
      <c r="F3641" s="185">
        <v>11.4</v>
      </c>
      <c r="G3641" s="186">
        <v>1</v>
      </c>
      <c r="H3641" s="13"/>
      <c r="I3641" s="13"/>
      <c r="J3641" s="13"/>
      <c r="K3641" s="13"/>
      <c r="M3641" s="13"/>
    </row>
    <row r="3642" spans="1:13">
      <c r="A3642" s="13"/>
      <c r="B3642" s="181">
        <v>2010</v>
      </c>
      <c r="C3642" s="182">
        <v>12</v>
      </c>
      <c r="D3642" s="183">
        <v>17</v>
      </c>
      <c r="E3642" s="184">
        <v>0</v>
      </c>
      <c r="F3642" s="185">
        <v>6.9</v>
      </c>
      <c r="G3642" s="186">
        <v>1</v>
      </c>
      <c r="H3642" s="13"/>
      <c r="I3642" s="13"/>
      <c r="J3642" s="13"/>
      <c r="K3642" s="13"/>
      <c r="M3642" s="13"/>
    </row>
    <row r="3643" spans="1:13">
      <c r="A3643" s="13"/>
      <c r="B3643" s="181">
        <v>2010</v>
      </c>
      <c r="C3643" s="182">
        <v>12</v>
      </c>
      <c r="D3643" s="183">
        <v>18</v>
      </c>
      <c r="E3643" s="184">
        <v>0</v>
      </c>
      <c r="F3643" s="185">
        <v>7.2</v>
      </c>
      <c r="G3643" s="186">
        <v>1</v>
      </c>
      <c r="H3643" s="13"/>
      <c r="I3643" s="13"/>
      <c r="J3643" s="13"/>
      <c r="K3643" s="13"/>
      <c r="M3643" s="13"/>
    </row>
    <row r="3644" spans="1:13">
      <c r="A3644" s="13"/>
      <c r="B3644" s="181">
        <v>2010</v>
      </c>
      <c r="C3644" s="182">
        <v>12</v>
      </c>
      <c r="D3644" s="183">
        <v>19</v>
      </c>
      <c r="E3644" s="184">
        <v>1</v>
      </c>
      <c r="F3644" s="185">
        <v>7.2</v>
      </c>
      <c r="G3644" s="186">
        <v>1</v>
      </c>
      <c r="H3644" s="13"/>
      <c r="I3644" s="13"/>
      <c r="J3644" s="13"/>
      <c r="K3644" s="13"/>
      <c r="M3644" s="13"/>
    </row>
    <row r="3645" spans="1:13">
      <c r="A3645" s="13"/>
      <c r="B3645" s="181">
        <v>2010</v>
      </c>
      <c r="C3645" s="182">
        <v>12</v>
      </c>
      <c r="D3645" s="183">
        <v>20</v>
      </c>
      <c r="E3645" s="184">
        <v>0</v>
      </c>
      <c r="F3645" s="185">
        <v>8.9</v>
      </c>
      <c r="G3645" s="186">
        <v>1</v>
      </c>
      <c r="H3645" s="13"/>
      <c r="I3645" s="13"/>
      <c r="J3645" s="13"/>
      <c r="K3645" s="13"/>
      <c r="M3645" s="13"/>
    </row>
    <row r="3646" spans="1:13">
      <c r="A3646" s="13"/>
      <c r="B3646" s="181">
        <v>2010</v>
      </c>
      <c r="C3646" s="182">
        <v>12</v>
      </c>
      <c r="D3646" s="183">
        <v>21</v>
      </c>
      <c r="E3646" s="184">
        <v>0</v>
      </c>
      <c r="F3646" s="185">
        <v>10.8</v>
      </c>
      <c r="G3646" s="186">
        <v>1</v>
      </c>
      <c r="H3646" s="13"/>
      <c r="I3646" s="13"/>
      <c r="J3646" s="13"/>
      <c r="K3646" s="13"/>
      <c r="M3646" s="13"/>
    </row>
    <row r="3647" spans="1:13">
      <c r="A3647" s="13"/>
      <c r="B3647" s="181">
        <v>2010</v>
      </c>
      <c r="C3647" s="182">
        <v>12</v>
      </c>
      <c r="D3647" s="183">
        <v>22</v>
      </c>
      <c r="E3647" s="184">
        <v>0</v>
      </c>
      <c r="F3647" s="185">
        <v>12.3</v>
      </c>
      <c r="G3647" s="186">
        <v>1</v>
      </c>
      <c r="H3647" s="13"/>
      <c r="I3647" s="13"/>
      <c r="J3647" s="13"/>
      <c r="K3647" s="13"/>
      <c r="M3647" s="13"/>
    </row>
    <row r="3648" spans="1:13">
      <c r="A3648" s="13"/>
      <c r="B3648" s="181">
        <v>2010</v>
      </c>
      <c r="C3648" s="182">
        <v>12</v>
      </c>
      <c r="D3648" s="183">
        <v>23</v>
      </c>
      <c r="E3648" s="184">
        <v>9</v>
      </c>
      <c r="F3648" s="185">
        <v>5.6</v>
      </c>
      <c r="G3648" s="186">
        <v>1</v>
      </c>
      <c r="H3648" s="13"/>
      <c r="I3648" s="13"/>
      <c r="J3648" s="13"/>
      <c r="K3648" s="13"/>
      <c r="M3648" s="13"/>
    </row>
    <row r="3649" spans="1:13">
      <c r="A3649" s="13"/>
      <c r="B3649" s="181">
        <v>2010</v>
      </c>
      <c r="C3649" s="182">
        <v>12</v>
      </c>
      <c r="D3649" s="183">
        <v>24</v>
      </c>
      <c r="E3649" s="184">
        <v>0</v>
      </c>
      <c r="F3649" s="185">
        <v>8.3000000000000007</v>
      </c>
      <c r="G3649" s="186">
        <v>1</v>
      </c>
      <c r="H3649" s="13"/>
      <c r="I3649" s="13"/>
      <c r="J3649" s="13"/>
      <c r="K3649" s="13"/>
      <c r="M3649" s="13"/>
    </row>
    <row r="3650" spans="1:13">
      <c r="A3650" s="13"/>
      <c r="B3650" s="181">
        <v>2010</v>
      </c>
      <c r="C3650" s="182">
        <v>12</v>
      </c>
      <c r="D3650" s="183">
        <v>25</v>
      </c>
      <c r="E3650" s="184">
        <v>0</v>
      </c>
      <c r="F3650" s="185">
        <v>8.3000000000000007</v>
      </c>
      <c r="G3650" s="186">
        <v>1</v>
      </c>
      <c r="H3650" s="13"/>
      <c r="I3650" s="13"/>
      <c r="J3650" s="13"/>
      <c r="K3650" s="13"/>
      <c r="M3650" s="13"/>
    </row>
    <row r="3651" spans="1:13">
      <c r="A3651" s="13"/>
      <c r="B3651" s="181">
        <v>2010</v>
      </c>
      <c r="C3651" s="182">
        <v>12</v>
      </c>
      <c r="D3651" s="183">
        <v>26</v>
      </c>
      <c r="E3651" s="184">
        <v>1</v>
      </c>
      <c r="F3651" s="185">
        <v>10</v>
      </c>
      <c r="G3651" s="186">
        <v>1</v>
      </c>
      <c r="H3651" s="13"/>
      <c r="I3651" s="13"/>
      <c r="J3651" s="13"/>
      <c r="K3651" s="13"/>
      <c r="M3651" s="13"/>
    </row>
    <row r="3652" spans="1:13">
      <c r="A3652" s="13"/>
      <c r="B3652" s="181">
        <v>2010</v>
      </c>
      <c r="C3652" s="182">
        <v>12</v>
      </c>
      <c r="D3652" s="183">
        <v>27</v>
      </c>
      <c r="E3652" s="184">
        <v>21</v>
      </c>
      <c r="F3652" s="185">
        <v>9.3000000000000007</v>
      </c>
      <c r="G3652" s="186">
        <v>1</v>
      </c>
      <c r="H3652" s="13"/>
      <c r="I3652" s="13"/>
      <c r="J3652" s="13"/>
      <c r="K3652" s="13"/>
      <c r="M3652" s="13"/>
    </row>
    <row r="3653" spans="1:13">
      <c r="A3653" s="13"/>
      <c r="B3653" s="181">
        <v>2010</v>
      </c>
      <c r="C3653" s="182">
        <v>12</v>
      </c>
      <c r="D3653" s="183">
        <v>28</v>
      </c>
      <c r="E3653" s="184">
        <v>2.2000000000000002</v>
      </c>
      <c r="F3653" s="185">
        <v>5.8</v>
      </c>
      <c r="G3653" s="186">
        <v>1</v>
      </c>
      <c r="H3653" s="13"/>
      <c r="I3653" s="13"/>
      <c r="J3653" s="13"/>
      <c r="K3653" s="13"/>
      <c r="M3653" s="13"/>
    </row>
    <row r="3654" spans="1:13">
      <c r="A3654" s="13"/>
      <c r="B3654" s="181">
        <v>2010</v>
      </c>
      <c r="C3654" s="182">
        <v>12</v>
      </c>
      <c r="D3654" s="183">
        <v>29</v>
      </c>
      <c r="E3654" s="184">
        <v>0</v>
      </c>
      <c r="F3654" s="185">
        <v>4.9000000000000004</v>
      </c>
      <c r="G3654" s="186">
        <v>1</v>
      </c>
      <c r="H3654" s="13"/>
      <c r="I3654" s="13"/>
      <c r="J3654" s="13"/>
      <c r="K3654" s="13"/>
      <c r="M3654" s="13"/>
    </row>
    <row r="3655" spans="1:13">
      <c r="A3655" s="13"/>
      <c r="B3655" s="181">
        <v>2010</v>
      </c>
      <c r="C3655" s="182">
        <v>12</v>
      </c>
      <c r="D3655" s="183">
        <v>30</v>
      </c>
      <c r="E3655" s="184">
        <v>0</v>
      </c>
      <c r="F3655" s="185">
        <v>6.8</v>
      </c>
      <c r="G3655" s="186">
        <v>1</v>
      </c>
      <c r="H3655" s="13"/>
      <c r="I3655" s="13"/>
      <c r="J3655" s="13"/>
      <c r="K3655" s="13"/>
      <c r="M3655" s="13"/>
    </row>
    <row r="3656" spans="1:13">
      <c r="A3656" s="13"/>
      <c r="B3656" s="187">
        <v>2010</v>
      </c>
      <c r="C3656" s="188">
        <v>12</v>
      </c>
      <c r="D3656" s="189">
        <v>31</v>
      </c>
      <c r="E3656" s="190">
        <v>0</v>
      </c>
      <c r="F3656" s="191">
        <v>7.6</v>
      </c>
      <c r="G3656" s="192">
        <v>1</v>
      </c>
      <c r="H3656" s="13"/>
      <c r="I3656" s="13"/>
      <c r="J3656" s="13"/>
      <c r="K3656" s="13"/>
      <c r="M3656" s="13"/>
    </row>
    <row r="3657" spans="1:13">
      <c r="A3657" s="13"/>
      <c r="B3657" s="13"/>
      <c r="C3657" s="14"/>
      <c r="D3657" s="14"/>
      <c r="E3657" s="13"/>
      <c r="F3657" s="13"/>
      <c r="G3657" s="13"/>
      <c r="H3657" s="13"/>
      <c r="I3657" s="13"/>
      <c r="J3657" s="13"/>
      <c r="K3657" s="13"/>
      <c r="M3657" s="13"/>
    </row>
    <row r="3658" spans="1:13" hidden="1">
      <c r="A3658" s="13"/>
      <c r="B3658" s="13"/>
      <c r="C3658" s="14"/>
      <c r="D3658" s="14"/>
      <c r="E3658" s="13"/>
      <c r="F3658" s="13"/>
      <c r="G3658" s="13"/>
      <c r="H3658" s="13"/>
      <c r="I3658" s="13"/>
      <c r="J3658" s="13"/>
      <c r="K3658" s="13"/>
      <c r="M3658" s="13"/>
    </row>
    <row r="3659" spans="1:13" hidden="1">
      <c r="A3659" s="13"/>
      <c r="B3659" s="13"/>
      <c r="C3659" s="14"/>
      <c r="D3659" s="14"/>
      <c r="E3659" s="13"/>
      <c r="F3659" s="13"/>
      <c r="G3659" s="13"/>
      <c r="H3659" s="13"/>
      <c r="I3659" s="13"/>
      <c r="J3659" s="13"/>
      <c r="K3659" s="13"/>
      <c r="M3659" s="13"/>
    </row>
    <row r="3660" spans="1:13" hidden="1">
      <c r="A3660" s="13"/>
      <c r="B3660" s="13"/>
      <c r="C3660" s="14"/>
      <c r="D3660" s="14"/>
      <c r="E3660" s="13"/>
      <c r="F3660" s="13"/>
      <c r="G3660" s="13"/>
      <c r="H3660" s="13"/>
      <c r="I3660" s="13"/>
      <c r="J3660" s="13"/>
      <c r="K3660" s="13"/>
      <c r="M3660" s="13"/>
    </row>
    <row r="3661" spans="1:13" hidden="1">
      <c r="A3661" s="13"/>
      <c r="B3661" s="13"/>
      <c r="C3661" s="14"/>
      <c r="D3661" s="14"/>
      <c r="E3661" s="13"/>
      <c r="F3661" s="13"/>
      <c r="G3661" s="13"/>
      <c r="H3661" s="13"/>
      <c r="I3661" s="13"/>
      <c r="J3661" s="13"/>
      <c r="K3661" s="13"/>
      <c r="M3661" s="13"/>
    </row>
    <row r="3662" spans="1:13" hidden="1">
      <c r="A3662" s="13"/>
      <c r="B3662" s="13"/>
      <c r="C3662" s="14"/>
      <c r="D3662" s="14"/>
      <c r="E3662" s="13"/>
      <c r="F3662" s="13"/>
      <c r="G3662" s="13"/>
      <c r="H3662" s="13"/>
      <c r="I3662" s="13"/>
      <c r="J3662" s="13"/>
      <c r="K3662" s="13"/>
      <c r="M3662" s="13"/>
    </row>
    <row r="3663" spans="1:13" hidden="1">
      <c r="A3663" s="13"/>
      <c r="B3663" s="13"/>
      <c r="C3663" s="14"/>
      <c r="D3663" s="14"/>
      <c r="E3663" s="13"/>
      <c r="F3663" s="13"/>
      <c r="G3663" s="13"/>
      <c r="H3663" s="13"/>
      <c r="I3663" s="13"/>
      <c r="J3663" s="13"/>
      <c r="K3663" s="13"/>
      <c r="M3663" s="13"/>
    </row>
    <row r="3664" spans="1:13" hidden="1">
      <c r="A3664" s="13"/>
      <c r="B3664" s="13"/>
      <c r="C3664" s="14"/>
      <c r="D3664" s="14"/>
      <c r="E3664" s="13"/>
      <c r="F3664" s="13"/>
      <c r="G3664" s="13"/>
      <c r="H3664" s="13"/>
      <c r="I3664" s="13"/>
      <c r="J3664" s="13"/>
      <c r="K3664" s="13"/>
      <c r="M3664" s="13"/>
    </row>
  </sheetData>
  <sheetProtection password="C4A2" sheet="1" formatCells="0" formatColumns="0" formatRows="0" insertColumns="0" insertRows="0" insertHyperlinks="0" deleteColumns="0" deleteRows="0"/>
  <mergeCells count="1">
    <mergeCell ref="C2:F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6">
    <tabColor rgb="FF92D050"/>
  </sheetPr>
  <dimension ref="A1:W3666"/>
  <sheetViews>
    <sheetView zoomScaleNormal="100" workbookViewId="0">
      <selection activeCell="E10" sqref="E10:Q10"/>
    </sheetView>
  </sheetViews>
  <sheetFormatPr baseColWidth="10" defaultColWidth="0" defaultRowHeight="15"/>
  <cols>
    <col min="1" max="1" width="4.7109375" style="102" customWidth="1"/>
    <col min="2" max="2" width="6.42578125" style="102" customWidth="1"/>
    <col min="3" max="4" width="5.7109375" style="102" customWidth="1"/>
    <col min="5" max="6" width="8.42578125" style="101" customWidth="1"/>
    <col min="7" max="7" width="6.28515625" style="101" customWidth="1"/>
    <col min="8" max="9" width="10.7109375" style="101" customWidth="1"/>
    <col min="10" max="10" width="10.7109375" style="163" hidden="1" customWidth="1"/>
    <col min="11" max="11" width="10.7109375" style="164" customWidth="1"/>
    <col min="12" max="12" width="10.7109375" style="163" hidden="1" customWidth="1"/>
    <col min="13" max="17" width="10.7109375" style="165" customWidth="1"/>
    <col min="18" max="18" width="19.42578125" style="102" customWidth="1"/>
    <col min="19" max="19" width="4.7109375" style="102" customWidth="1"/>
    <col min="20" max="21" width="11.42578125" hidden="1" customWidth="1"/>
    <col min="22" max="22" width="3.7109375" hidden="1" customWidth="1"/>
    <col min="23" max="23" width="12.85546875" style="1" hidden="1" customWidth="1"/>
    <col min="24" max="16384" width="11.42578125" hidden="1"/>
  </cols>
  <sheetData>
    <row r="1" spans="1:23" s="17" customFormat="1" ht="9" customHeight="1" thickBot="1">
      <c r="A1" s="14"/>
      <c r="B1" s="13"/>
      <c r="C1" s="13"/>
      <c r="D1" s="13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5"/>
      <c r="Q1" s="16"/>
      <c r="R1" s="14"/>
      <c r="S1" s="14"/>
      <c r="T1" s="14"/>
      <c r="U1" s="14"/>
      <c r="V1" s="14"/>
      <c r="W1" s="14"/>
    </row>
    <row r="2" spans="1:23" ht="9.75" customHeight="1">
      <c r="A2" s="14"/>
      <c r="B2" s="13"/>
      <c r="C2" s="13"/>
      <c r="D2" s="13"/>
      <c r="E2" s="33"/>
      <c r="F2" s="34"/>
      <c r="G2" s="34"/>
      <c r="H2" s="34"/>
      <c r="I2" s="34"/>
      <c r="J2" s="35"/>
      <c r="K2" s="35"/>
      <c r="L2" s="35"/>
      <c r="M2" s="34"/>
      <c r="N2" s="34"/>
      <c r="O2" s="34"/>
      <c r="P2" s="34"/>
      <c r="Q2" s="36"/>
      <c r="R2" s="14"/>
      <c r="S2" s="14"/>
      <c r="T2" s="14"/>
      <c r="U2" s="14"/>
      <c r="V2" s="14"/>
      <c r="W2" s="14"/>
    </row>
    <row r="3" spans="1:23" ht="23.25">
      <c r="A3" s="14"/>
      <c r="B3" s="13"/>
      <c r="C3" s="13"/>
      <c r="D3" s="13"/>
      <c r="E3" s="208" t="s">
        <v>5</v>
      </c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10"/>
      <c r="R3" s="14"/>
      <c r="S3" s="14"/>
      <c r="T3" s="14"/>
      <c r="U3" s="14"/>
      <c r="V3" s="14"/>
      <c r="W3" s="14"/>
    </row>
    <row r="4" spans="1:23" ht="18" customHeight="1">
      <c r="A4" s="14"/>
      <c r="B4" s="13"/>
      <c r="C4" s="13"/>
      <c r="D4" s="13"/>
      <c r="E4" s="211" t="s">
        <v>31</v>
      </c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3"/>
      <c r="R4" s="14"/>
      <c r="S4" s="14"/>
      <c r="T4" s="14"/>
      <c r="U4" s="14"/>
      <c r="V4" s="14"/>
      <c r="W4" s="14"/>
    </row>
    <row r="5" spans="1:23" ht="15.75">
      <c r="A5" s="14"/>
      <c r="B5" s="13"/>
      <c r="C5" s="13"/>
      <c r="D5" s="13"/>
      <c r="E5" s="214" t="s">
        <v>30</v>
      </c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6"/>
      <c r="R5" s="14"/>
      <c r="S5" s="14"/>
      <c r="T5" s="14"/>
      <c r="U5" s="14"/>
      <c r="V5" s="14"/>
      <c r="W5" s="14"/>
    </row>
    <row r="6" spans="1:23" ht="21" customHeight="1">
      <c r="A6" s="14"/>
      <c r="B6" s="13"/>
      <c r="C6" s="13"/>
      <c r="D6" s="13"/>
      <c r="E6" s="217" t="s">
        <v>64</v>
      </c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9"/>
      <c r="R6" s="14"/>
      <c r="S6" s="14"/>
      <c r="T6" s="14"/>
      <c r="U6" s="14"/>
      <c r="V6" s="14"/>
      <c r="W6" s="14"/>
    </row>
    <row r="7" spans="1:23" ht="18.75">
      <c r="A7" s="14"/>
      <c r="B7" s="13"/>
      <c r="C7" s="13"/>
      <c r="D7" s="13"/>
      <c r="E7" s="220" t="s">
        <v>65</v>
      </c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14"/>
      <c r="S7" s="14"/>
      <c r="T7" s="14"/>
      <c r="U7" s="14"/>
      <c r="V7" s="14"/>
      <c r="W7" s="14"/>
    </row>
    <row r="8" spans="1:23" ht="9.75" customHeight="1" thickBot="1">
      <c r="A8" s="14"/>
      <c r="B8" s="13"/>
      <c r="C8" s="13"/>
      <c r="D8" s="13"/>
      <c r="E8" s="223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5"/>
      <c r="R8" s="14"/>
      <c r="S8" s="14"/>
      <c r="T8" s="14"/>
      <c r="U8" s="14"/>
      <c r="V8" s="14"/>
      <c r="W8" s="14"/>
    </row>
    <row r="9" spans="1:23" ht="9.75" customHeight="1">
      <c r="A9" s="13"/>
      <c r="B9" s="13"/>
      <c r="C9" s="13"/>
      <c r="D9" s="13"/>
      <c r="E9" s="14"/>
      <c r="F9" s="14"/>
      <c r="G9" s="14"/>
      <c r="H9" s="14"/>
      <c r="I9" s="14"/>
      <c r="J9" s="13"/>
      <c r="K9" s="13"/>
      <c r="L9" s="13"/>
      <c r="M9" s="14"/>
      <c r="N9" s="14"/>
      <c r="O9" s="14"/>
      <c r="P9" s="14"/>
      <c r="Q9" s="14"/>
      <c r="R9" s="13"/>
      <c r="S9" s="13"/>
      <c r="T9" s="13"/>
      <c r="U9" s="13"/>
      <c r="V9" s="13"/>
      <c r="W9" s="14"/>
    </row>
    <row r="10" spans="1:23" ht="28.5" customHeight="1">
      <c r="A10" s="13"/>
      <c r="B10" s="111" t="s">
        <v>6</v>
      </c>
      <c r="C10" s="113"/>
      <c r="D10" s="13"/>
      <c r="E10" s="205" t="str">
        <f>Datos!C2</f>
        <v>Pergamino</v>
      </c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7"/>
      <c r="R10" s="13"/>
      <c r="S10" s="13"/>
      <c r="T10" s="14"/>
      <c r="U10" s="14"/>
      <c r="V10" s="13"/>
      <c r="W10" s="14"/>
    </row>
    <row r="11" spans="1:23" ht="9.75" customHeight="1">
      <c r="A11" s="13"/>
      <c r="B11" s="13"/>
      <c r="C11" s="13"/>
      <c r="D11" s="13"/>
      <c r="E11" s="14"/>
      <c r="F11" s="14"/>
      <c r="G11" s="14"/>
      <c r="H11" s="14"/>
      <c r="I11" s="14"/>
      <c r="J11" s="13"/>
      <c r="K11" s="13"/>
      <c r="L11" s="13"/>
      <c r="M11" s="14"/>
      <c r="N11" s="14"/>
      <c r="O11" s="14"/>
      <c r="P11" s="14"/>
      <c r="Q11" s="14"/>
      <c r="R11" s="13"/>
      <c r="S11" s="13"/>
      <c r="T11" s="14"/>
      <c r="U11" s="13"/>
      <c r="V11" s="13"/>
      <c r="W11" s="14"/>
    </row>
    <row r="12" spans="1:23" ht="9.75" customHeight="1">
      <c r="A12" s="13"/>
      <c r="B12" s="13"/>
      <c r="C12" s="13"/>
      <c r="D12" s="13"/>
      <c r="E12" s="14"/>
      <c r="F12" s="14"/>
      <c r="G12" s="14"/>
      <c r="H12" s="14"/>
      <c r="I12" s="14"/>
      <c r="J12" s="13"/>
      <c r="K12" s="13"/>
      <c r="L12" s="13"/>
      <c r="M12" s="14"/>
      <c r="N12" s="14"/>
      <c r="O12" s="14"/>
      <c r="P12" s="14"/>
      <c r="Q12" s="14"/>
      <c r="R12" s="13"/>
      <c r="S12" s="13"/>
      <c r="T12" s="14"/>
      <c r="U12" s="14"/>
      <c r="V12" s="13"/>
      <c r="W12" s="14"/>
    </row>
    <row r="13" spans="1:23">
      <c r="A13" s="13"/>
      <c r="B13" s="135" t="s">
        <v>14</v>
      </c>
      <c r="C13" s="136" t="s">
        <v>15</v>
      </c>
      <c r="D13" s="137" t="s">
        <v>16</v>
      </c>
      <c r="E13" s="135" t="s">
        <v>3</v>
      </c>
      <c r="F13" s="137" t="s">
        <v>27</v>
      </c>
      <c r="G13" s="137" t="s">
        <v>17</v>
      </c>
      <c r="H13" s="135" t="s">
        <v>60</v>
      </c>
      <c r="I13" s="136" t="s">
        <v>18</v>
      </c>
      <c r="J13" s="10" t="s">
        <v>19</v>
      </c>
      <c r="K13" s="138" t="s">
        <v>20</v>
      </c>
      <c r="L13" s="10" t="s">
        <v>21</v>
      </c>
      <c r="M13" s="138" t="s">
        <v>71</v>
      </c>
      <c r="N13" s="138" t="s">
        <v>22</v>
      </c>
      <c r="O13" s="138" t="s">
        <v>23</v>
      </c>
      <c r="P13" s="138" t="s">
        <v>24</v>
      </c>
      <c r="Q13" s="138" t="s">
        <v>25</v>
      </c>
      <c r="R13" s="139" t="s">
        <v>26</v>
      </c>
      <c r="S13" s="13"/>
      <c r="T13" s="14"/>
      <c r="U13" s="13"/>
      <c r="V13" s="13"/>
      <c r="W13" s="14" t="s">
        <v>100</v>
      </c>
    </row>
    <row r="14" spans="1:23" s="11" customFormat="1">
      <c r="A14" s="13"/>
      <c r="B14" s="140">
        <f>+Datos!B5</f>
        <v>2001</v>
      </c>
      <c r="C14" s="141">
        <f>+Datos!C5</f>
        <v>1</v>
      </c>
      <c r="D14" s="142">
        <f>+Datos!D5</f>
        <v>1</v>
      </c>
      <c r="E14" s="143">
        <f>+Datos!E5</f>
        <v>0</v>
      </c>
      <c r="F14" s="144">
        <f>+Datos!F5</f>
        <v>9.4</v>
      </c>
      <c r="G14" s="145">
        <f>+Datos!G5</f>
        <v>1</v>
      </c>
      <c r="H14" s="143">
        <f>+F14*G14</f>
        <v>9.4</v>
      </c>
      <c r="I14" s="146">
        <f>+E14-H14</f>
        <v>-9.4</v>
      </c>
      <c r="J14" s="29">
        <f>IF(I14&lt;0,U23*EXP(I14/$U$20),IF((I14+U23)&gt;$U$20,+$U$20,I14+U23))</f>
        <v>40.711535981066973</v>
      </c>
      <c r="K14" s="147">
        <f t="shared" ref="K14:K77" si="0">+J14+$U$21</f>
        <v>74.393354162885146</v>
      </c>
      <c r="L14" s="29">
        <f>+K14-U16</f>
        <v>-2.1066458371148542</v>
      </c>
      <c r="M14" s="30">
        <f>IF(I14&gt;=0,+H14,+E14+ABS(L14))</f>
        <v>2.1066458371148542</v>
      </c>
      <c r="N14" s="148">
        <f>+H14-M14</f>
        <v>7.2933541628851462</v>
      </c>
      <c r="O14" s="148">
        <f>IF(U16+I14-$U$14&gt;0,U16+I14-$U$14,0)</f>
        <v>0</v>
      </c>
      <c r="P14" s="148">
        <f>+IF(N14&gt;0,(-1)*N14,O14)</f>
        <v>-7.2933541628851462</v>
      </c>
      <c r="Q14" s="149">
        <f t="shared" ref="Q14:Q77" si="1">IF(K14-$U$15&gt;0,K14-$U$15,0)</f>
        <v>0</v>
      </c>
      <c r="R14" s="150">
        <f t="shared" ref="R14:R77" si="2">+O14+K14</f>
        <v>74.393354162885146</v>
      </c>
      <c r="S14" s="13"/>
      <c r="T14" s="14" t="s">
        <v>7</v>
      </c>
      <c r="U14" s="2">
        <f>+Datos!J8</f>
        <v>220</v>
      </c>
      <c r="V14" s="13"/>
      <c r="W14" s="49">
        <f>+DATE(B14,C14,D14)</f>
        <v>36892</v>
      </c>
    </row>
    <row r="15" spans="1:23" s="11" customFormat="1">
      <c r="A15" s="13"/>
      <c r="B15" s="140">
        <f>+Datos!B6</f>
        <v>2001</v>
      </c>
      <c r="C15" s="141">
        <f>+Datos!C6</f>
        <v>1</v>
      </c>
      <c r="D15" s="142">
        <f>+Datos!D6</f>
        <v>2</v>
      </c>
      <c r="E15" s="143">
        <f>+Datos!E6</f>
        <v>30</v>
      </c>
      <c r="F15" s="144">
        <f>+Datos!F6</f>
        <v>8.1999999999999993</v>
      </c>
      <c r="G15" s="145">
        <f>+Datos!G6</f>
        <v>1</v>
      </c>
      <c r="H15" s="143">
        <f t="shared" ref="H15:H78" si="3">+F15*G15</f>
        <v>8.1999999999999993</v>
      </c>
      <c r="I15" s="146">
        <f t="shared" ref="I15:I78" si="4">+E15-H15</f>
        <v>21.8</v>
      </c>
      <c r="J15" s="29">
        <f t="shared" ref="J15:J78" si="5">IF(I15&lt;0,J14*EXP(I15/$U$20),IF((I15+J14)&gt;$U$20,+$U$20,I15+J14))</f>
        <v>62.51153598106697</v>
      </c>
      <c r="K15" s="147">
        <f t="shared" si="0"/>
        <v>96.193354162885157</v>
      </c>
      <c r="L15" s="29">
        <f>+K15-K14</f>
        <v>21.800000000000011</v>
      </c>
      <c r="M15" s="30">
        <f>IF(I15&gt;=0,+H15,+E15+ABS(L15))</f>
        <v>8.1999999999999993</v>
      </c>
      <c r="N15" s="148">
        <f>+H15-M15</f>
        <v>0</v>
      </c>
      <c r="O15" s="148">
        <f t="shared" ref="O15:O78" si="6">IF(K14+I15-$U$14&gt;0,K14+I15-$U$14,0)</f>
        <v>0</v>
      </c>
      <c r="P15" s="148">
        <f t="shared" ref="P15:P78" si="7">+IF(N15&gt;0,(-1)*N15,O15)</f>
        <v>0</v>
      </c>
      <c r="Q15" s="149">
        <f t="shared" si="1"/>
        <v>0</v>
      </c>
      <c r="R15" s="150">
        <f t="shared" si="2"/>
        <v>96.193354162885157</v>
      </c>
      <c r="S15" s="13"/>
      <c r="T15" s="14" t="s">
        <v>10</v>
      </c>
      <c r="U15" s="5">
        <f>+Datos!J9</f>
        <v>114</v>
      </c>
      <c r="V15" s="13"/>
      <c r="W15" s="49">
        <f t="shared" ref="W15:W78" si="8">+DATE(B15,C15,D15)</f>
        <v>36893</v>
      </c>
    </row>
    <row r="16" spans="1:23" s="11" customFormat="1">
      <c r="A16" s="13"/>
      <c r="B16" s="140">
        <f>+Datos!B7</f>
        <v>2001</v>
      </c>
      <c r="C16" s="141">
        <f>+Datos!C7</f>
        <v>1</v>
      </c>
      <c r="D16" s="142">
        <f>+Datos!D7</f>
        <v>3</v>
      </c>
      <c r="E16" s="143">
        <f>+Datos!E7</f>
        <v>11</v>
      </c>
      <c r="F16" s="144">
        <f>+Datos!F7</f>
        <v>5.6</v>
      </c>
      <c r="G16" s="145">
        <f>+Datos!G7</f>
        <v>1</v>
      </c>
      <c r="H16" s="143">
        <f t="shared" si="3"/>
        <v>5.6</v>
      </c>
      <c r="I16" s="146">
        <f t="shared" si="4"/>
        <v>5.4</v>
      </c>
      <c r="J16" s="29">
        <f t="shared" si="5"/>
        <v>67.911535981066976</v>
      </c>
      <c r="K16" s="147">
        <f t="shared" si="0"/>
        <v>101.59335416288516</v>
      </c>
      <c r="L16" s="29">
        <f>+K16-K15</f>
        <v>5.4000000000000057</v>
      </c>
      <c r="M16" s="30">
        <f t="shared" ref="M16:M79" si="9">IF(I16&gt;=0,+H16,+E16+ABS(L16))</f>
        <v>5.6</v>
      </c>
      <c r="N16" s="148">
        <f t="shared" ref="N16:N79" si="10">+H16-M16</f>
        <v>0</v>
      </c>
      <c r="O16" s="148">
        <f t="shared" si="6"/>
        <v>0</v>
      </c>
      <c r="P16" s="148">
        <f t="shared" si="7"/>
        <v>0</v>
      </c>
      <c r="Q16" s="149">
        <f t="shared" si="1"/>
        <v>0</v>
      </c>
      <c r="R16" s="150">
        <f t="shared" si="2"/>
        <v>101.59335416288516</v>
      </c>
      <c r="S16" s="13"/>
      <c r="T16" s="14" t="s">
        <v>12</v>
      </c>
      <c r="U16" s="7">
        <f>+Datos!J10</f>
        <v>76.5</v>
      </c>
      <c r="V16" s="13"/>
      <c r="W16" s="49">
        <f t="shared" si="8"/>
        <v>36894</v>
      </c>
    </row>
    <row r="17" spans="1:23" s="11" customFormat="1">
      <c r="A17" s="13"/>
      <c r="B17" s="140">
        <f>+Datos!B8</f>
        <v>2001</v>
      </c>
      <c r="C17" s="141">
        <f>+Datos!C8</f>
        <v>1</v>
      </c>
      <c r="D17" s="142">
        <f>+Datos!D8</f>
        <v>4</v>
      </c>
      <c r="E17" s="143">
        <f>+Datos!E8</f>
        <v>0</v>
      </c>
      <c r="F17" s="144">
        <f>+Datos!F8</f>
        <v>7.8</v>
      </c>
      <c r="G17" s="145">
        <f>+Datos!G8</f>
        <v>1</v>
      </c>
      <c r="H17" s="143">
        <f t="shared" si="3"/>
        <v>7.8</v>
      </c>
      <c r="I17" s="146">
        <f t="shared" si="4"/>
        <v>-7.8</v>
      </c>
      <c r="J17" s="29">
        <f t="shared" si="5"/>
        <v>65.127184814478454</v>
      </c>
      <c r="K17" s="147">
        <f t="shared" si="0"/>
        <v>98.809002996296641</v>
      </c>
      <c r="L17" s="29">
        <f t="shared" ref="L17:L80" si="11">+K17-K16</f>
        <v>-2.7843511665885217</v>
      </c>
      <c r="M17" s="30">
        <f t="shared" si="9"/>
        <v>2.7843511665885217</v>
      </c>
      <c r="N17" s="148">
        <f t="shared" si="10"/>
        <v>5.0156488334114782</v>
      </c>
      <c r="O17" s="148">
        <f t="shared" si="6"/>
        <v>0</v>
      </c>
      <c r="P17" s="148">
        <f t="shared" si="7"/>
        <v>-5.0156488334114782</v>
      </c>
      <c r="Q17" s="149">
        <f t="shared" si="1"/>
        <v>0</v>
      </c>
      <c r="R17" s="150">
        <f t="shared" si="2"/>
        <v>98.809002996296641</v>
      </c>
      <c r="S17" s="13"/>
      <c r="T17" s="14"/>
      <c r="U17" s="14"/>
      <c r="V17" s="13"/>
      <c r="W17" s="49">
        <f t="shared" si="8"/>
        <v>36895</v>
      </c>
    </row>
    <row r="18" spans="1:23" s="11" customFormat="1">
      <c r="A18" s="13"/>
      <c r="B18" s="140">
        <f>+Datos!B9</f>
        <v>2001</v>
      </c>
      <c r="C18" s="141">
        <f>+Datos!C9</f>
        <v>1</v>
      </c>
      <c r="D18" s="142">
        <f>+Datos!D9</f>
        <v>5</v>
      </c>
      <c r="E18" s="143">
        <f>+Datos!E9</f>
        <v>8</v>
      </c>
      <c r="F18" s="144">
        <f>+Datos!F9</f>
        <v>5.4</v>
      </c>
      <c r="G18" s="145">
        <f>+Datos!G9</f>
        <v>1</v>
      </c>
      <c r="H18" s="143">
        <f t="shared" si="3"/>
        <v>5.4</v>
      </c>
      <c r="I18" s="146">
        <f t="shared" si="4"/>
        <v>2.5999999999999996</v>
      </c>
      <c r="J18" s="29">
        <f t="shared" si="5"/>
        <v>67.727184814478449</v>
      </c>
      <c r="K18" s="147">
        <f t="shared" si="0"/>
        <v>101.40900299629664</v>
      </c>
      <c r="L18" s="29">
        <f t="shared" si="11"/>
        <v>2.5999999999999943</v>
      </c>
      <c r="M18" s="30">
        <f t="shared" si="9"/>
        <v>5.4</v>
      </c>
      <c r="N18" s="148">
        <f t="shared" si="10"/>
        <v>0</v>
      </c>
      <c r="O18" s="148">
        <f t="shared" si="6"/>
        <v>0</v>
      </c>
      <c r="P18" s="148">
        <f t="shared" si="7"/>
        <v>0</v>
      </c>
      <c r="Q18" s="149">
        <f t="shared" si="1"/>
        <v>0</v>
      </c>
      <c r="R18" s="150">
        <f t="shared" si="2"/>
        <v>101.40900299629664</v>
      </c>
      <c r="S18" s="13"/>
      <c r="T18" s="14" t="s">
        <v>8</v>
      </c>
      <c r="U18" s="3">
        <f>+U14-U15</f>
        <v>106</v>
      </c>
      <c r="V18" s="13"/>
      <c r="W18" s="49">
        <f t="shared" si="8"/>
        <v>36896</v>
      </c>
    </row>
    <row r="19" spans="1:23" s="11" customFormat="1">
      <c r="A19" s="13"/>
      <c r="B19" s="140">
        <f>+Datos!B10</f>
        <v>2001</v>
      </c>
      <c r="C19" s="141">
        <f>+Datos!C10</f>
        <v>1</v>
      </c>
      <c r="D19" s="142">
        <f>+Datos!D10</f>
        <v>6</v>
      </c>
      <c r="E19" s="143">
        <f>+Datos!E10</f>
        <v>0</v>
      </c>
      <c r="F19" s="144">
        <f>+Datos!F10</f>
        <v>6.1</v>
      </c>
      <c r="G19" s="145">
        <f>+Datos!G10</f>
        <v>1</v>
      </c>
      <c r="H19" s="143">
        <f t="shared" si="3"/>
        <v>6.1</v>
      </c>
      <c r="I19" s="146">
        <f t="shared" si="4"/>
        <v>-6.1</v>
      </c>
      <c r="J19" s="29">
        <f t="shared" si="5"/>
        <v>65.545722656050671</v>
      </c>
      <c r="K19" s="147">
        <f t="shared" si="0"/>
        <v>99.227540837868844</v>
      </c>
      <c r="L19" s="29">
        <f t="shared" si="11"/>
        <v>-2.1814621584277916</v>
      </c>
      <c r="M19" s="30">
        <f t="shared" si="9"/>
        <v>2.1814621584277916</v>
      </c>
      <c r="N19" s="148">
        <f t="shared" si="10"/>
        <v>3.9185378415722081</v>
      </c>
      <c r="O19" s="148">
        <f t="shared" si="6"/>
        <v>0</v>
      </c>
      <c r="P19" s="148">
        <f t="shared" si="7"/>
        <v>-3.9185378415722081</v>
      </c>
      <c r="Q19" s="149">
        <f t="shared" si="1"/>
        <v>0</v>
      </c>
      <c r="R19" s="150">
        <f t="shared" si="2"/>
        <v>99.227540837868844</v>
      </c>
      <c r="S19" s="13"/>
      <c r="T19" s="14"/>
      <c r="U19" s="14"/>
      <c r="V19" s="13"/>
      <c r="W19" s="49">
        <f t="shared" si="8"/>
        <v>36897</v>
      </c>
    </row>
    <row r="20" spans="1:23" s="11" customFormat="1">
      <c r="A20" s="13"/>
      <c r="B20" s="140">
        <f>+Datos!B11</f>
        <v>2001</v>
      </c>
      <c r="C20" s="141">
        <f>+Datos!C11</f>
        <v>1</v>
      </c>
      <c r="D20" s="142">
        <f>+Datos!D11</f>
        <v>7</v>
      </c>
      <c r="E20" s="143">
        <f>+Datos!E11</f>
        <v>0</v>
      </c>
      <c r="F20" s="144">
        <f>+Datos!F11</f>
        <v>5.3</v>
      </c>
      <c r="G20" s="145">
        <f>+Datos!G11</f>
        <v>1</v>
      </c>
      <c r="H20" s="143">
        <f t="shared" si="3"/>
        <v>5.3</v>
      </c>
      <c r="I20" s="146">
        <f t="shared" si="4"/>
        <v>-5.3</v>
      </c>
      <c r="J20" s="29">
        <f t="shared" si="5"/>
        <v>63.707480725327002</v>
      </c>
      <c r="K20" s="147">
        <f t="shared" si="0"/>
        <v>97.389298907145189</v>
      </c>
      <c r="L20" s="29">
        <f t="shared" si="11"/>
        <v>-1.8382419307236546</v>
      </c>
      <c r="M20" s="30">
        <f t="shared" si="9"/>
        <v>1.8382419307236546</v>
      </c>
      <c r="N20" s="148">
        <f t="shared" si="10"/>
        <v>3.4617580692763452</v>
      </c>
      <c r="O20" s="148">
        <f t="shared" si="6"/>
        <v>0</v>
      </c>
      <c r="P20" s="148">
        <f t="shared" si="7"/>
        <v>-3.4617580692763452</v>
      </c>
      <c r="Q20" s="149">
        <f t="shared" si="1"/>
        <v>0</v>
      </c>
      <c r="R20" s="150">
        <f t="shared" si="2"/>
        <v>97.389298907145189</v>
      </c>
      <c r="S20" s="13"/>
      <c r="T20" s="14" t="s">
        <v>9</v>
      </c>
      <c r="U20" s="4">
        <f>+U14-U21</f>
        <v>186.31818181818181</v>
      </c>
      <c r="V20" s="13"/>
      <c r="W20" s="49">
        <f t="shared" si="8"/>
        <v>36898</v>
      </c>
    </row>
    <row r="21" spans="1:23" s="11" customFormat="1">
      <c r="A21" s="13"/>
      <c r="B21" s="140">
        <f>+Datos!B12</f>
        <v>2001</v>
      </c>
      <c r="C21" s="141">
        <f>+Datos!C12</f>
        <v>1</v>
      </c>
      <c r="D21" s="142">
        <f>+Datos!D12</f>
        <v>8</v>
      </c>
      <c r="E21" s="143">
        <f>+Datos!E12</f>
        <v>0.6</v>
      </c>
      <c r="F21" s="144">
        <f>+Datos!F12</f>
        <v>3.6</v>
      </c>
      <c r="G21" s="145">
        <f>+Datos!G12</f>
        <v>1</v>
      </c>
      <c r="H21" s="143">
        <f t="shared" si="3"/>
        <v>3.6</v>
      </c>
      <c r="I21" s="146">
        <f t="shared" si="4"/>
        <v>-3</v>
      </c>
      <c r="J21" s="29">
        <f t="shared" si="5"/>
        <v>62.689909666756094</v>
      </c>
      <c r="K21" s="147">
        <f t="shared" si="0"/>
        <v>96.371727848574267</v>
      </c>
      <c r="L21" s="29">
        <f t="shared" si="11"/>
        <v>-1.0175710585709226</v>
      </c>
      <c r="M21" s="30">
        <f t="shared" si="9"/>
        <v>1.6175710585709226</v>
      </c>
      <c r="N21" s="148">
        <f t="shared" si="10"/>
        <v>1.9824289414290774</v>
      </c>
      <c r="O21" s="148">
        <f t="shared" si="6"/>
        <v>0</v>
      </c>
      <c r="P21" s="148">
        <f t="shared" si="7"/>
        <v>-1.9824289414290774</v>
      </c>
      <c r="Q21" s="149">
        <f t="shared" si="1"/>
        <v>0</v>
      </c>
      <c r="R21" s="150">
        <f t="shared" si="2"/>
        <v>96.371727848574267</v>
      </c>
      <c r="S21" s="13"/>
      <c r="T21" s="14" t="s">
        <v>11</v>
      </c>
      <c r="U21" s="6">
        <f>+U22*U15</f>
        <v>33.68181818181818</v>
      </c>
      <c r="V21" s="13"/>
      <c r="W21" s="49">
        <f t="shared" si="8"/>
        <v>36899</v>
      </c>
    </row>
    <row r="22" spans="1:23" s="11" customFormat="1">
      <c r="A22" s="13"/>
      <c r="B22" s="140">
        <f>+Datos!B13</f>
        <v>2001</v>
      </c>
      <c r="C22" s="141">
        <f>+Datos!C13</f>
        <v>1</v>
      </c>
      <c r="D22" s="142">
        <f>+Datos!D13</f>
        <v>9</v>
      </c>
      <c r="E22" s="143">
        <f>+Datos!E13</f>
        <v>9</v>
      </c>
      <c r="F22" s="144">
        <f>+Datos!F13</f>
        <v>2.8</v>
      </c>
      <c r="G22" s="145">
        <f>+Datos!G13</f>
        <v>1</v>
      </c>
      <c r="H22" s="143">
        <f t="shared" si="3"/>
        <v>2.8</v>
      </c>
      <c r="I22" s="146">
        <f t="shared" si="4"/>
        <v>6.2</v>
      </c>
      <c r="J22" s="29">
        <f t="shared" si="5"/>
        <v>68.889909666756097</v>
      </c>
      <c r="K22" s="147">
        <f t="shared" si="0"/>
        <v>102.57172784857428</v>
      </c>
      <c r="L22" s="29">
        <f t="shared" si="11"/>
        <v>6.2000000000000171</v>
      </c>
      <c r="M22" s="30">
        <f t="shared" si="9"/>
        <v>2.8</v>
      </c>
      <c r="N22" s="148">
        <f t="shared" si="10"/>
        <v>0</v>
      </c>
      <c r="O22" s="148">
        <f t="shared" si="6"/>
        <v>0</v>
      </c>
      <c r="P22" s="148">
        <f t="shared" si="7"/>
        <v>0</v>
      </c>
      <c r="Q22" s="149">
        <f t="shared" si="1"/>
        <v>0</v>
      </c>
      <c r="R22" s="150">
        <f t="shared" si="2"/>
        <v>102.57172784857428</v>
      </c>
      <c r="S22" s="13"/>
      <c r="T22" s="14" t="s">
        <v>13</v>
      </c>
      <c r="U22" s="8">
        <f>IF((U15/U14-0.4)*2.5&gt;1,1,IF((U15/U14-0.4)*2.5&lt;0,0,(U15/U14-0.4)*2.5))</f>
        <v>0.29545454545454541</v>
      </c>
      <c r="V22" s="13"/>
      <c r="W22" s="49">
        <f t="shared" si="8"/>
        <v>36900</v>
      </c>
    </row>
    <row r="23" spans="1:23" s="11" customFormat="1">
      <c r="A23" s="13"/>
      <c r="B23" s="140">
        <f>+Datos!B14</f>
        <v>2001</v>
      </c>
      <c r="C23" s="141">
        <f>+Datos!C14</f>
        <v>1</v>
      </c>
      <c r="D23" s="142">
        <f>+Datos!D14</f>
        <v>10</v>
      </c>
      <c r="E23" s="143">
        <f>+Datos!E14</f>
        <v>0.2</v>
      </c>
      <c r="F23" s="144">
        <f>+Datos!F14</f>
        <v>4.7</v>
      </c>
      <c r="G23" s="145">
        <f>+Datos!G14</f>
        <v>1</v>
      </c>
      <c r="H23" s="143">
        <f t="shared" si="3"/>
        <v>4.7</v>
      </c>
      <c r="I23" s="146">
        <f t="shared" si="4"/>
        <v>-4.5</v>
      </c>
      <c r="J23" s="29">
        <f t="shared" si="5"/>
        <v>67.245996565446603</v>
      </c>
      <c r="K23" s="147">
        <f t="shared" si="0"/>
        <v>100.92781474726479</v>
      </c>
      <c r="L23" s="29">
        <f t="shared" si="11"/>
        <v>-1.6439131013094936</v>
      </c>
      <c r="M23" s="30">
        <f t="shared" si="9"/>
        <v>1.8439131013094936</v>
      </c>
      <c r="N23" s="148">
        <f t="shared" si="10"/>
        <v>2.8560868986905064</v>
      </c>
      <c r="O23" s="148">
        <f t="shared" si="6"/>
        <v>0</v>
      </c>
      <c r="P23" s="148">
        <f t="shared" si="7"/>
        <v>-2.8560868986905064</v>
      </c>
      <c r="Q23" s="149">
        <f t="shared" si="1"/>
        <v>0</v>
      </c>
      <c r="R23" s="150">
        <f t="shared" si="2"/>
        <v>100.92781474726479</v>
      </c>
      <c r="S23" s="13"/>
      <c r="T23" s="14"/>
      <c r="U23" s="9">
        <f>+U16-U21</f>
        <v>42.81818181818182</v>
      </c>
      <c r="V23" s="13"/>
      <c r="W23" s="49">
        <f t="shared" si="8"/>
        <v>36901</v>
      </c>
    </row>
    <row r="24" spans="1:23" s="11" customFormat="1">
      <c r="A24" s="13"/>
      <c r="B24" s="140">
        <f>+Datos!B15</f>
        <v>2001</v>
      </c>
      <c r="C24" s="141">
        <f>+Datos!C15</f>
        <v>1</v>
      </c>
      <c r="D24" s="142">
        <f>+Datos!D15</f>
        <v>11</v>
      </c>
      <c r="E24" s="143">
        <f>+Datos!E15</f>
        <v>0</v>
      </c>
      <c r="F24" s="144">
        <f>+Datos!F15</f>
        <v>5.9</v>
      </c>
      <c r="G24" s="145">
        <f>+Datos!G15</f>
        <v>1</v>
      </c>
      <c r="H24" s="143">
        <f t="shared" si="3"/>
        <v>5.9</v>
      </c>
      <c r="I24" s="146">
        <f t="shared" si="4"/>
        <v>-5.9</v>
      </c>
      <c r="J24" s="29">
        <f t="shared" si="5"/>
        <v>65.149929797675966</v>
      </c>
      <c r="K24" s="147">
        <f t="shared" si="0"/>
        <v>98.831747979494139</v>
      </c>
      <c r="L24" s="29">
        <f t="shared" si="11"/>
        <v>-2.096066767770651</v>
      </c>
      <c r="M24" s="30">
        <f t="shared" si="9"/>
        <v>2.096066767770651</v>
      </c>
      <c r="N24" s="148">
        <f t="shared" si="10"/>
        <v>3.8039332322293493</v>
      </c>
      <c r="O24" s="148">
        <f t="shared" si="6"/>
        <v>0</v>
      </c>
      <c r="P24" s="148">
        <f t="shared" si="7"/>
        <v>-3.8039332322293493</v>
      </c>
      <c r="Q24" s="149">
        <f t="shared" si="1"/>
        <v>0</v>
      </c>
      <c r="R24" s="150">
        <f t="shared" si="2"/>
        <v>98.831747979494139</v>
      </c>
      <c r="S24" s="13"/>
      <c r="T24" s="13"/>
      <c r="U24" s="13"/>
      <c r="V24" s="13"/>
      <c r="W24" s="49">
        <f t="shared" si="8"/>
        <v>36902</v>
      </c>
    </row>
    <row r="25" spans="1:23" s="11" customFormat="1">
      <c r="A25" s="13"/>
      <c r="B25" s="140">
        <f>+Datos!B16</f>
        <v>2001</v>
      </c>
      <c r="C25" s="141">
        <f>+Datos!C16</f>
        <v>1</v>
      </c>
      <c r="D25" s="142">
        <f>+Datos!D16</f>
        <v>12</v>
      </c>
      <c r="E25" s="143">
        <f>+Datos!E16</f>
        <v>0</v>
      </c>
      <c r="F25" s="144">
        <f>+Datos!F16</f>
        <v>8.1</v>
      </c>
      <c r="G25" s="145">
        <f>+Datos!G16</f>
        <v>1</v>
      </c>
      <c r="H25" s="143">
        <f t="shared" si="3"/>
        <v>8.1</v>
      </c>
      <c r="I25" s="146">
        <f t="shared" si="4"/>
        <v>-8.1</v>
      </c>
      <c r="J25" s="29">
        <f t="shared" si="5"/>
        <v>62.378284373248768</v>
      </c>
      <c r="K25" s="147">
        <f t="shared" si="0"/>
        <v>96.060102555066948</v>
      </c>
      <c r="L25" s="29">
        <f t="shared" si="11"/>
        <v>-2.7716454244271915</v>
      </c>
      <c r="M25" s="30">
        <f t="shared" si="9"/>
        <v>2.7716454244271915</v>
      </c>
      <c r="N25" s="148">
        <f t="shared" si="10"/>
        <v>5.3283545755728081</v>
      </c>
      <c r="O25" s="148">
        <f t="shared" si="6"/>
        <v>0</v>
      </c>
      <c r="P25" s="148">
        <f t="shared" si="7"/>
        <v>-5.3283545755728081</v>
      </c>
      <c r="Q25" s="149">
        <f t="shared" si="1"/>
        <v>0</v>
      </c>
      <c r="R25" s="150">
        <f t="shared" si="2"/>
        <v>96.060102555066948</v>
      </c>
      <c r="S25" s="13"/>
      <c r="T25" s="13"/>
      <c r="U25" s="13"/>
      <c r="V25" s="13"/>
      <c r="W25" s="49">
        <f t="shared" si="8"/>
        <v>36903</v>
      </c>
    </row>
    <row r="26" spans="1:23" s="11" customFormat="1">
      <c r="A26" s="13"/>
      <c r="B26" s="140">
        <f>+Datos!B17</f>
        <v>2001</v>
      </c>
      <c r="C26" s="141">
        <f>+Datos!C17</f>
        <v>1</v>
      </c>
      <c r="D26" s="142">
        <f>+Datos!D17</f>
        <v>13</v>
      </c>
      <c r="E26" s="143">
        <f>+Datos!E17</f>
        <v>0</v>
      </c>
      <c r="F26" s="144">
        <f>+Datos!F17</f>
        <v>6.4</v>
      </c>
      <c r="G26" s="145">
        <f>+Datos!G17</f>
        <v>1</v>
      </c>
      <c r="H26" s="143">
        <f t="shared" si="3"/>
        <v>6.4</v>
      </c>
      <c r="I26" s="146">
        <f t="shared" si="4"/>
        <v>-6.4</v>
      </c>
      <c r="J26" s="29">
        <f t="shared" si="5"/>
        <v>60.271982858257751</v>
      </c>
      <c r="K26" s="147">
        <f t="shared" si="0"/>
        <v>93.95380104007593</v>
      </c>
      <c r="L26" s="29">
        <f t="shared" si="11"/>
        <v>-2.1063015149910171</v>
      </c>
      <c r="M26" s="30">
        <f t="shared" si="9"/>
        <v>2.1063015149910171</v>
      </c>
      <c r="N26" s="148">
        <f t="shared" si="10"/>
        <v>4.2936984850089832</v>
      </c>
      <c r="O26" s="148">
        <f t="shared" si="6"/>
        <v>0</v>
      </c>
      <c r="P26" s="148">
        <f t="shared" si="7"/>
        <v>-4.2936984850089832</v>
      </c>
      <c r="Q26" s="149">
        <f t="shared" si="1"/>
        <v>0</v>
      </c>
      <c r="R26" s="150">
        <f t="shared" si="2"/>
        <v>93.95380104007593</v>
      </c>
      <c r="S26" s="13"/>
      <c r="T26" s="13"/>
      <c r="U26" s="13"/>
      <c r="V26" s="13"/>
      <c r="W26" s="49">
        <f t="shared" si="8"/>
        <v>36904</v>
      </c>
    </row>
    <row r="27" spans="1:23" s="11" customFormat="1">
      <c r="A27" s="13"/>
      <c r="B27" s="140">
        <f>+Datos!B18</f>
        <v>2001</v>
      </c>
      <c r="C27" s="141">
        <f>+Datos!C18</f>
        <v>1</v>
      </c>
      <c r="D27" s="142">
        <f>+Datos!D18</f>
        <v>14</v>
      </c>
      <c r="E27" s="143">
        <f>+Datos!E18</f>
        <v>0</v>
      </c>
      <c r="F27" s="144">
        <f>+Datos!F18</f>
        <v>6.1</v>
      </c>
      <c r="G27" s="145">
        <f>+Datos!G18</f>
        <v>1</v>
      </c>
      <c r="H27" s="143">
        <f t="shared" si="3"/>
        <v>6.1</v>
      </c>
      <c r="I27" s="146">
        <f t="shared" si="4"/>
        <v>-6.1</v>
      </c>
      <c r="J27" s="29">
        <f t="shared" si="5"/>
        <v>58.330649401406468</v>
      </c>
      <c r="K27" s="147">
        <f t="shared" si="0"/>
        <v>92.012467583224648</v>
      </c>
      <c r="L27" s="29">
        <f t="shared" si="11"/>
        <v>-1.9413334568512823</v>
      </c>
      <c r="M27" s="30">
        <f t="shared" si="9"/>
        <v>1.9413334568512823</v>
      </c>
      <c r="N27" s="148">
        <f t="shared" si="10"/>
        <v>4.1586665431487173</v>
      </c>
      <c r="O27" s="148">
        <f t="shared" si="6"/>
        <v>0</v>
      </c>
      <c r="P27" s="148">
        <f t="shared" si="7"/>
        <v>-4.1586665431487173</v>
      </c>
      <c r="Q27" s="149">
        <f t="shared" si="1"/>
        <v>0</v>
      </c>
      <c r="R27" s="150">
        <f t="shared" si="2"/>
        <v>92.012467583224648</v>
      </c>
      <c r="S27" s="13"/>
      <c r="T27" s="13"/>
      <c r="U27" s="13"/>
      <c r="V27" s="13"/>
      <c r="W27" s="49">
        <f t="shared" si="8"/>
        <v>36905</v>
      </c>
    </row>
    <row r="28" spans="1:23" s="11" customFormat="1">
      <c r="A28" s="13"/>
      <c r="B28" s="140">
        <f>+Datos!B19</f>
        <v>2001</v>
      </c>
      <c r="C28" s="141">
        <f>+Datos!C19</f>
        <v>1</v>
      </c>
      <c r="D28" s="142">
        <f>+Datos!D19</f>
        <v>15</v>
      </c>
      <c r="E28" s="143">
        <f>+Datos!E19</f>
        <v>0</v>
      </c>
      <c r="F28" s="144">
        <f>+Datos!F19</f>
        <v>8</v>
      </c>
      <c r="G28" s="145">
        <f>+Datos!G19</f>
        <v>1</v>
      </c>
      <c r="H28" s="143">
        <f t="shared" si="3"/>
        <v>8</v>
      </c>
      <c r="I28" s="146">
        <f t="shared" si="4"/>
        <v>-8</v>
      </c>
      <c r="J28" s="29">
        <f t="shared" si="5"/>
        <v>55.879096861640853</v>
      </c>
      <c r="K28" s="147">
        <f t="shared" si="0"/>
        <v>89.560915043459033</v>
      </c>
      <c r="L28" s="29">
        <f t="shared" si="11"/>
        <v>-2.4515525397656148</v>
      </c>
      <c r="M28" s="30">
        <f t="shared" si="9"/>
        <v>2.4515525397656148</v>
      </c>
      <c r="N28" s="148">
        <f t="shared" si="10"/>
        <v>5.5484474602343852</v>
      </c>
      <c r="O28" s="148">
        <f t="shared" si="6"/>
        <v>0</v>
      </c>
      <c r="P28" s="148">
        <f t="shared" si="7"/>
        <v>-5.5484474602343852</v>
      </c>
      <c r="Q28" s="149">
        <f t="shared" si="1"/>
        <v>0</v>
      </c>
      <c r="R28" s="150">
        <f t="shared" si="2"/>
        <v>89.560915043459033</v>
      </c>
      <c r="S28" s="13"/>
      <c r="T28" s="13"/>
      <c r="U28" s="13"/>
      <c r="V28" s="13"/>
      <c r="W28" s="49">
        <f t="shared" si="8"/>
        <v>36906</v>
      </c>
    </row>
    <row r="29" spans="1:23" s="11" customFormat="1">
      <c r="A29" s="13"/>
      <c r="B29" s="140">
        <f>+Datos!B20</f>
        <v>2001</v>
      </c>
      <c r="C29" s="141">
        <f>+Datos!C20</f>
        <v>1</v>
      </c>
      <c r="D29" s="142">
        <f>+Datos!D20</f>
        <v>16</v>
      </c>
      <c r="E29" s="143">
        <f>+Datos!E20</f>
        <v>46.5</v>
      </c>
      <c r="F29" s="144">
        <f>+Datos!F20</f>
        <v>7.4</v>
      </c>
      <c r="G29" s="145">
        <f>+Datos!G20</f>
        <v>1</v>
      </c>
      <c r="H29" s="143">
        <f t="shared" si="3"/>
        <v>7.4</v>
      </c>
      <c r="I29" s="146">
        <f t="shared" si="4"/>
        <v>39.1</v>
      </c>
      <c r="J29" s="29">
        <f t="shared" si="5"/>
        <v>94.979096861640855</v>
      </c>
      <c r="K29" s="147">
        <f t="shared" si="0"/>
        <v>128.66091504345903</v>
      </c>
      <c r="L29" s="29">
        <f t="shared" si="11"/>
        <v>39.099999999999994</v>
      </c>
      <c r="M29" s="30">
        <f t="shared" si="9"/>
        <v>7.4</v>
      </c>
      <c r="N29" s="148">
        <f t="shared" si="10"/>
        <v>0</v>
      </c>
      <c r="O29" s="148">
        <f t="shared" si="6"/>
        <v>0</v>
      </c>
      <c r="P29" s="148">
        <f t="shared" si="7"/>
        <v>0</v>
      </c>
      <c r="Q29" s="149">
        <f t="shared" si="1"/>
        <v>14.660915043459028</v>
      </c>
      <c r="R29" s="150">
        <f t="shared" si="2"/>
        <v>128.66091504345903</v>
      </c>
      <c r="S29" s="13"/>
      <c r="T29" s="13"/>
      <c r="U29" s="13"/>
      <c r="V29" s="13"/>
      <c r="W29" s="49">
        <f t="shared" si="8"/>
        <v>36907</v>
      </c>
    </row>
    <row r="30" spans="1:23" s="11" customFormat="1">
      <c r="A30" s="13"/>
      <c r="B30" s="140">
        <f>+Datos!B21</f>
        <v>2001</v>
      </c>
      <c r="C30" s="141">
        <f>+Datos!C21</f>
        <v>1</v>
      </c>
      <c r="D30" s="142">
        <f>+Datos!D21</f>
        <v>17</v>
      </c>
      <c r="E30" s="143">
        <f>+Datos!E21</f>
        <v>5</v>
      </c>
      <c r="F30" s="144">
        <f>+Datos!F21</f>
        <v>5.0999999999999996</v>
      </c>
      <c r="G30" s="145">
        <f>+Datos!G21</f>
        <v>1</v>
      </c>
      <c r="H30" s="143">
        <f t="shared" si="3"/>
        <v>5.0999999999999996</v>
      </c>
      <c r="I30" s="146">
        <f t="shared" si="4"/>
        <v>-9.9999999999999645E-2</v>
      </c>
      <c r="J30" s="29">
        <f t="shared" si="5"/>
        <v>94.928133712429627</v>
      </c>
      <c r="K30" s="147">
        <f t="shared" si="0"/>
        <v>128.60995189424781</v>
      </c>
      <c r="L30" s="29">
        <f t="shared" si="11"/>
        <v>-5.0963149211213477E-2</v>
      </c>
      <c r="M30" s="30">
        <f t="shared" si="9"/>
        <v>5.0509631492112135</v>
      </c>
      <c r="N30" s="148">
        <f t="shared" si="10"/>
        <v>4.9036850788786168E-2</v>
      </c>
      <c r="O30" s="148">
        <f t="shared" si="6"/>
        <v>0</v>
      </c>
      <c r="P30" s="148">
        <f t="shared" si="7"/>
        <v>-4.9036850788786168E-2</v>
      </c>
      <c r="Q30" s="149">
        <f t="shared" si="1"/>
        <v>14.609951894247814</v>
      </c>
      <c r="R30" s="150">
        <f t="shared" si="2"/>
        <v>128.60995189424781</v>
      </c>
      <c r="S30" s="13"/>
      <c r="T30" s="13"/>
      <c r="U30" s="13"/>
      <c r="V30" s="13"/>
      <c r="W30" s="49">
        <f t="shared" si="8"/>
        <v>36908</v>
      </c>
    </row>
    <row r="31" spans="1:23" s="11" customFormat="1">
      <c r="A31" s="13"/>
      <c r="B31" s="140">
        <f>+Datos!B22</f>
        <v>2001</v>
      </c>
      <c r="C31" s="141">
        <f>+Datos!C22</f>
        <v>1</v>
      </c>
      <c r="D31" s="142">
        <f>+Datos!D22</f>
        <v>18</v>
      </c>
      <c r="E31" s="143">
        <f>+Datos!E22</f>
        <v>0</v>
      </c>
      <c r="F31" s="144">
        <f>+Datos!F22</f>
        <v>5</v>
      </c>
      <c r="G31" s="145">
        <f>+Datos!G22</f>
        <v>1</v>
      </c>
      <c r="H31" s="143">
        <f t="shared" si="3"/>
        <v>5</v>
      </c>
      <c r="I31" s="146">
        <f t="shared" si="4"/>
        <v>-5</v>
      </c>
      <c r="J31" s="29">
        <f t="shared" si="5"/>
        <v>92.41453804947129</v>
      </c>
      <c r="K31" s="147">
        <f t="shared" si="0"/>
        <v>126.09635623128946</v>
      </c>
      <c r="L31" s="29">
        <f t="shared" si="11"/>
        <v>-2.5135956629583518</v>
      </c>
      <c r="M31" s="30">
        <f t="shared" si="9"/>
        <v>2.5135956629583518</v>
      </c>
      <c r="N31" s="148">
        <f t="shared" si="10"/>
        <v>2.4864043370416482</v>
      </c>
      <c r="O31" s="148">
        <f t="shared" si="6"/>
        <v>0</v>
      </c>
      <c r="P31" s="148">
        <f t="shared" si="7"/>
        <v>-2.4864043370416482</v>
      </c>
      <c r="Q31" s="149">
        <f t="shared" si="1"/>
        <v>12.096356231289462</v>
      </c>
      <c r="R31" s="150">
        <f t="shared" si="2"/>
        <v>126.09635623128946</v>
      </c>
      <c r="S31" s="13"/>
      <c r="T31" s="13"/>
      <c r="U31" s="13"/>
      <c r="V31" s="13"/>
      <c r="W31" s="49">
        <f t="shared" si="8"/>
        <v>36909</v>
      </c>
    </row>
    <row r="32" spans="1:23" s="11" customFormat="1">
      <c r="A32" s="13"/>
      <c r="B32" s="140">
        <f>+Datos!B23</f>
        <v>2001</v>
      </c>
      <c r="C32" s="141">
        <f>+Datos!C23</f>
        <v>1</v>
      </c>
      <c r="D32" s="142">
        <f>+Datos!D23</f>
        <v>19</v>
      </c>
      <c r="E32" s="143">
        <f>+Datos!E23</f>
        <v>0</v>
      </c>
      <c r="F32" s="144">
        <f>+Datos!F23</f>
        <v>5.0999999999999996</v>
      </c>
      <c r="G32" s="145">
        <f>+Datos!G23</f>
        <v>1</v>
      </c>
      <c r="H32" s="143">
        <f t="shared" si="3"/>
        <v>5.0999999999999996</v>
      </c>
      <c r="I32" s="146">
        <f t="shared" si="4"/>
        <v>-5.0999999999999996</v>
      </c>
      <c r="J32" s="29">
        <f t="shared" si="5"/>
        <v>89.91922565170654</v>
      </c>
      <c r="K32" s="147">
        <f t="shared" si="0"/>
        <v>123.60104383352473</v>
      </c>
      <c r="L32" s="29">
        <f t="shared" si="11"/>
        <v>-2.4953123977647351</v>
      </c>
      <c r="M32" s="30">
        <f t="shared" si="9"/>
        <v>2.4953123977647351</v>
      </c>
      <c r="N32" s="148">
        <f t="shared" si="10"/>
        <v>2.6046876022352645</v>
      </c>
      <c r="O32" s="148">
        <f t="shared" si="6"/>
        <v>0</v>
      </c>
      <c r="P32" s="148">
        <f t="shared" si="7"/>
        <v>-2.6046876022352645</v>
      </c>
      <c r="Q32" s="149">
        <f t="shared" si="1"/>
        <v>9.6010438335247272</v>
      </c>
      <c r="R32" s="150">
        <f t="shared" si="2"/>
        <v>123.60104383352473</v>
      </c>
      <c r="S32" s="13"/>
      <c r="T32" s="13"/>
      <c r="U32" s="13"/>
      <c r="V32" s="13"/>
      <c r="W32" s="49">
        <f t="shared" si="8"/>
        <v>36910</v>
      </c>
    </row>
    <row r="33" spans="1:23" s="11" customFormat="1">
      <c r="A33" s="13"/>
      <c r="B33" s="140">
        <f>+Datos!B24</f>
        <v>2001</v>
      </c>
      <c r="C33" s="141">
        <f>+Datos!C24</f>
        <v>1</v>
      </c>
      <c r="D33" s="142">
        <f>+Datos!D24</f>
        <v>20</v>
      </c>
      <c r="E33" s="143">
        <f>+Datos!E24</f>
        <v>0</v>
      </c>
      <c r="F33" s="144">
        <f>+Datos!F24</f>
        <v>6.3</v>
      </c>
      <c r="G33" s="145">
        <f>+Datos!G24</f>
        <v>1</v>
      </c>
      <c r="H33" s="143">
        <f t="shared" si="3"/>
        <v>6.3</v>
      </c>
      <c r="I33" s="146">
        <f t="shared" si="4"/>
        <v>-6.3</v>
      </c>
      <c r="J33" s="29">
        <f t="shared" si="5"/>
        <v>86.929604672835666</v>
      </c>
      <c r="K33" s="147">
        <f t="shared" si="0"/>
        <v>120.61142285465385</v>
      </c>
      <c r="L33" s="29">
        <f t="shared" si="11"/>
        <v>-2.9896209788708745</v>
      </c>
      <c r="M33" s="30">
        <f t="shared" si="9"/>
        <v>2.9896209788708745</v>
      </c>
      <c r="N33" s="148">
        <f t="shared" si="10"/>
        <v>3.3103790211291253</v>
      </c>
      <c r="O33" s="148">
        <f t="shared" si="6"/>
        <v>0</v>
      </c>
      <c r="P33" s="148">
        <f t="shared" si="7"/>
        <v>-3.3103790211291253</v>
      </c>
      <c r="Q33" s="149">
        <f t="shared" si="1"/>
        <v>6.6114228546538527</v>
      </c>
      <c r="R33" s="150">
        <f t="shared" si="2"/>
        <v>120.61142285465385</v>
      </c>
      <c r="S33" s="13"/>
      <c r="T33" s="13"/>
      <c r="U33" s="13"/>
      <c r="V33" s="13"/>
      <c r="W33" s="49">
        <f t="shared" si="8"/>
        <v>36911</v>
      </c>
    </row>
    <row r="34" spans="1:23" s="11" customFormat="1">
      <c r="A34" s="13"/>
      <c r="B34" s="140">
        <f>+Datos!B25</f>
        <v>2001</v>
      </c>
      <c r="C34" s="141">
        <f>+Datos!C25</f>
        <v>1</v>
      </c>
      <c r="D34" s="142">
        <f>+Datos!D25</f>
        <v>21</v>
      </c>
      <c r="E34" s="143">
        <f>+Datos!E25</f>
        <v>0</v>
      </c>
      <c r="F34" s="144">
        <f>+Datos!F25</f>
        <v>6</v>
      </c>
      <c r="G34" s="145">
        <f>+Datos!G25</f>
        <v>1</v>
      </c>
      <c r="H34" s="143">
        <f t="shared" si="3"/>
        <v>6</v>
      </c>
      <c r="I34" s="146">
        <f t="shared" si="4"/>
        <v>-6</v>
      </c>
      <c r="J34" s="29">
        <f t="shared" si="5"/>
        <v>84.174807075193442</v>
      </c>
      <c r="K34" s="147">
        <f t="shared" si="0"/>
        <v>117.85662525701161</v>
      </c>
      <c r="L34" s="29">
        <f t="shared" si="11"/>
        <v>-2.7547975976422379</v>
      </c>
      <c r="M34" s="30">
        <f t="shared" si="9"/>
        <v>2.7547975976422379</v>
      </c>
      <c r="N34" s="148">
        <f t="shared" si="10"/>
        <v>3.2452024023577621</v>
      </c>
      <c r="O34" s="148">
        <f t="shared" si="6"/>
        <v>0</v>
      </c>
      <c r="P34" s="148">
        <f t="shared" si="7"/>
        <v>-3.2452024023577621</v>
      </c>
      <c r="Q34" s="149">
        <f t="shared" si="1"/>
        <v>3.8566252570116148</v>
      </c>
      <c r="R34" s="150">
        <f t="shared" si="2"/>
        <v>117.85662525701161</v>
      </c>
      <c r="S34" s="13"/>
      <c r="T34" s="13"/>
      <c r="U34" s="13"/>
      <c r="V34" s="13"/>
      <c r="W34" s="49">
        <f t="shared" si="8"/>
        <v>36912</v>
      </c>
    </row>
    <row r="35" spans="1:23" s="11" customFormat="1">
      <c r="A35" s="13"/>
      <c r="B35" s="140">
        <f>+Datos!B26</f>
        <v>2001</v>
      </c>
      <c r="C35" s="141">
        <f>+Datos!C26</f>
        <v>1</v>
      </c>
      <c r="D35" s="142">
        <f>+Datos!D26</f>
        <v>22</v>
      </c>
      <c r="E35" s="143">
        <f>+Datos!E26</f>
        <v>0</v>
      </c>
      <c r="F35" s="144">
        <f>+Datos!F26</f>
        <v>5.9</v>
      </c>
      <c r="G35" s="145">
        <f>+Datos!G26</f>
        <v>1</v>
      </c>
      <c r="H35" s="143">
        <f t="shared" si="3"/>
        <v>5.9</v>
      </c>
      <c r="I35" s="146">
        <f t="shared" si="4"/>
        <v>-5.9</v>
      </c>
      <c r="J35" s="29">
        <f t="shared" si="5"/>
        <v>81.551067004331344</v>
      </c>
      <c r="K35" s="147">
        <f t="shared" si="0"/>
        <v>115.23288518614953</v>
      </c>
      <c r="L35" s="29">
        <f t="shared" si="11"/>
        <v>-2.6237400708620839</v>
      </c>
      <c r="M35" s="30">
        <f t="shared" si="9"/>
        <v>2.6237400708620839</v>
      </c>
      <c r="N35" s="148">
        <f t="shared" si="10"/>
        <v>3.2762599291379164</v>
      </c>
      <c r="O35" s="148">
        <f t="shared" si="6"/>
        <v>0</v>
      </c>
      <c r="P35" s="148">
        <f t="shared" si="7"/>
        <v>-3.2762599291379164</v>
      </c>
      <c r="Q35" s="149">
        <f t="shared" si="1"/>
        <v>1.2328851861495309</v>
      </c>
      <c r="R35" s="150">
        <f t="shared" si="2"/>
        <v>115.23288518614953</v>
      </c>
      <c r="S35" s="13"/>
      <c r="T35" s="13"/>
      <c r="U35" s="13"/>
      <c r="V35" s="13"/>
      <c r="W35" s="49">
        <f t="shared" si="8"/>
        <v>36913</v>
      </c>
    </row>
    <row r="36" spans="1:23" s="11" customFormat="1">
      <c r="A36" s="13"/>
      <c r="B36" s="140">
        <f>+Datos!B27</f>
        <v>2001</v>
      </c>
      <c r="C36" s="141">
        <f>+Datos!C27</f>
        <v>1</v>
      </c>
      <c r="D36" s="142">
        <f>+Datos!D27</f>
        <v>23</v>
      </c>
      <c r="E36" s="143">
        <f>+Datos!E27</f>
        <v>0</v>
      </c>
      <c r="F36" s="144">
        <f>+Datos!F27</f>
        <v>7.6</v>
      </c>
      <c r="G36" s="145">
        <f>+Datos!G27</f>
        <v>1</v>
      </c>
      <c r="H36" s="143">
        <f t="shared" si="3"/>
        <v>7.6</v>
      </c>
      <c r="I36" s="146">
        <f t="shared" si="4"/>
        <v>-7.6</v>
      </c>
      <c r="J36" s="29">
        <f t="shared" si="5"/>
        <v>78.29149499473597</v>
      </c>
      <c r="K36" s="147">
        <f t="shared" si="0"/>
        <v>111.97331317655414</v>
      </c>
      <c r="L36" s="29">
        <f t="shared" si="11"/>
        <v>-3.259572009595388</v>
      </c>
      <c r="M36" s="30">
        <f t="shared" si="9"/>
        <v>3.259572009595388</v>
      </c>
      <c r="N36" s="148">
        <f t="shared" si="10"/>
        <v>4.3404279904046117</v>
      </c>
      <c r="O36" s="148">
        <f t="shared" si="6"/>
        <v>0</v>
      </c>
      <c r="P36" s="148">
        <f t="shared" si="7"/>
        <v>-4.3404279904046117</v>
      </c>
      <c r="Q36" s="149">
        <f t="shared" si="1"/>
        <v>0</v>
      </c>
      <c r="R36" s="150">
        <f t="shared" si="2"/>
        <v>111.97331317655414</v>
      </c>
      <c r="S36" s="13"/>
      <c r="T36" s="13"/>
      <c r="U36" s="13"/>
      <c r="V36" s="13"/>
      <c r="W36" s="49">
        <f t="shared" si="8"/>
        <v>36914</v>
      </c>
    </row>
    <row r="37" spans="1:23" s="11" customFormat="1">
      <c r="A37" s="13"/>
      <c r="B37" s="140">
        <f>+Datos!B28</f>
        <v>2001</v>
      </c>
      <c r="C37" s="141">
        <f>+Datos!C28</f>
        <v>1</v>
      </c>
      <c r="D37" s="142">
        <f>+Datos!D28</f>
        <v>24</v>
      </c>
      <c r="E37" s="143">
        <f>+Datos!E28</f>
        <v>0</v>
      </c>
      <c r="F37" s="144">
        <f>+Datos!F28</f>
        <v>4.9000000000000004</v>
      </c>
      <c r="G37" s="145">
        <f>+Datos!G28</f>
        <v>1</v>
      </c>
      <c r="H37" s="143">
        <f t="shared" si="3"/>
        <v>4.9000000000000004</v>
      </c>
      <c r="I37" s="146">
        <f t="shared" si="4"/>
        <v>-4.9000000000000004</v>
      </c>
      <c r="J37" s="29">
        <f t="shared" si="5"/>
        <v>76.259338414576376</v>
      </c>
      <c r="K37" s="147">
        <f t="shared" si="0"/>
        <v>109.94115659639456</v>
      </c>
      <c r="L37" s="29">
        <f t="shared" si="11"/>
        <v>-2.0321565801595796</v>
      </c>
      <c r="M37" s="30">
        <f t="shared" si="9"/>
        <v>2.0321565801595796</v>
      </c>
      <c r="N37" s="148">
        <f t="shared" si="10"/>
        <v>2.8678434198404208</v>
      </c>
      <c r="O37" s="148">
        <f t="shared" si="6"/>
        <v>0</v>
      </c>
      <c r="P37" s="148">
        <f t="shared" si="7"/>
        <v>-2.8678434198404208</v>
      </c>
      <c r="Q37" s="149">
        <f t="shared" si="1"/>
        <v>0</v>
      </c>
      <c r="R37" s="150">
        <f t="shared" si="2"/>
        <v>109.94115659639456</v>
      </c>
      <c r="S37" s="13"/>
      <c r="T37" s="13"/>
      <c r="U37" s="13"/>
      <c r="V37" s="13"/>
      <c r="W37" s="49">
        <f t="shared" si="8"/>
        <v>36915</v>
      </c>
    </row>
    <row r="38" spans="1:23" s="11" customFormat="1">
      <c r="A38" s="13"/>
      <c r="B38" s="140">
        <f>+Datos!B29</f>
        <v>2001</v>
      </c>
      <c r="C38" s="141">
        <f>+Datos!C29</f>
        <v>1</v>
      </c>
      <c r="D38" s="142">
        <f>+Datos!D29</f>
        <v>25</v>
      </c>
      <c r="E38" s="143">
        <f>+Datos!E29</f>
        <v>0.8</v>
      </c>
      <c r="F38" s="144">
        <f>+Datos!F29</f>
        <v>5.4</v>
      </c>
      <c r="G38" s="145">
        <f>+Datos!G29</f>
        <v>1</v>
      </c>
      <c r="H38" s="143">
        <f t="shared" si="3"/>
        <v>5.4</v>
      </c>
      <c r="I38" s="146">
        <f t="shared" si="4"/>
        <v>-4.6000000000000005</v>
      </c>
      <c r="J38" s="29">
        <f t="shared" si="5"/>
        <v>74.399627155476452</v>
      </c>
      <c r="K38" s="147">
        <f t="shared" si="0"/>
        <v>108.08144533729464</v>
      </c>
      <c r="L38" s="29">
        <f t="shared" si="11"/>
        <v>-1.8597112590999245</v>
      </c>
      <c r="M38" s="30">
        <f t="shared" si="9"/>
        <v>2.6597112590999243</v>
      </c>
      <c r="N38" s="148">
        <f t="shared" si="10"/>
        <v>2.740288740900076</v>
      </c>
      <c r="O38" s="148">
        <f t="shared" si="6"/>
        <v>0</v>
      </c>
      <c r="P38" s="148">
        <f t="shared" si="7"/>
        <v>-2.740288740900076</v>
      </c>
      <c r="Q38" s="149">
        <f t="shared" si="1"/>
        <v>0</v>
      </c>
      <c r="R38" s="150">
        <f t="shared" si="2"/>
        <v>108.08144533729464</v>
      </c>
      <c r="S38" s="13"/>
      <c r="T38" s="13"/>
      <c r="U38" s="13"/>
      <c r="V38" s="13"/>
      <c r="W38" s="49">
        <f t="shared" si="8"/>
        <v>36916</v>
      </c>
    </row>
    <row r="39" spans="1:23" s="11" customFormat="1">
      <c r="A39" s="13"/>
      <c r="B39" s="140">
        <f>+Datos!B30</f>
        <v>2001</v>
      </c>
      <c r="C39" s="141">
        <f>+Datos!C30</f>
        <v>1</v>
      </c>
      <c r="D39" s="142">
        <f>+Datos!D30</f>
        <v>26</v>
      </c>
      <c r="E39" s="143">
        <f>+Datos!E30</f>
        <v>0</v>
      </c>
      <c r="F39" s="144">
        <f>+Datos!F30</f>
        <v>4.5</v>
      </c>
      <c r="G39" s="145">
        <f>+Datos!G30</f>
        <v>1</v>
      </c>
      <c r="H39" s="143">
        <f t="shared" si="3"/>
        <v>4.5</v>
      </c>
      <c r="I39" s="146">
        <f t="shared" si="4"/>
        <v>-4.5</v>
      </c>
      <c r="J39" s="29">
        <f t="shared" si="5"/>
        <v>72.624236210633185</v>
      </c>
      <c r="K39" s="147">
        <f t="shared" si="0"/>
        <v>106.30605439245136</v>
      </c>
      <c r="L39" s="29">
        <f t="shared" si="11"/>
        <v>-1.7753909448432807</v>
      </c>
      <c r="M39" s="30">
        <f t="shared" si="9"/>
        <v>1.7753909448432807</v>
      </c>
      <c r="N39" s="148">
        <f t="shared" si="10"/>
        <v>2.7246090551567193</v>
      </c>
      <c r="O39" s="148">
        <f t="shared" si="6"/>
        <v>0</v>
      </c>
      <c r="P39" s="148">
        <f t="shared" si="7"/>
        <v>-2.7246090551567193</v>
      </c>
      <c r="Q39" s="149">
        <f t="shared" si="1"/>
        <v>0</v>
      </c>
      <c r="R39" s="150">
        <f t="shared" si="2"/>
        <v>106.30605439245136</v>
      </c>
      <c r="S39" s="13"/>
      <c r="T39" s="13"/>
      <c r="U39" s="13"/>
      <c r="V39" s="13"/>
      <c r="W39" s="49">
        <f t="shared" si="8"/>
        <v>36917</v>
      </c>
    </row>
    <row r="40" spans="1:23" s="11" customFormat="1">
      <c r="A40" s="13"/>
      <c r="B40" s="140">
        <f>+Datos!B31</f>
        <v>2001</v>
      </c>
      <c r="C40" s="141">
        <f>+Datos!C31</f>
        <v>1</v>
      </c>
      <c r="D40" s="142">
        <f>+Datos!D31</f>
        <v>27</v>
      </c>
      <c r="E40" s="143">
        <f>+Datos!E31</f>
        <v>2</v>
      </c>
      <c r="F40" s="144">
        <f>+Datos!F31</f>
        <v>4.3</v>
      </c>
      <c r="G40" s="145">
        <f>+Datos!G31</f>
        <v>1</v>
      </c>
      <c r="H40" s="143">
        <f t="shared" si="3"/>
        <v>4.3</v>
      </c>
      <c r="I40" s="146">
        <f t="shared" si="4"/>
        <v>-2.2999999999999998</v>
      </c>
      <c r="J40" s="29">
        <f t="shared" si="5"/>
        <v>71.73323895686606</v>
      </c>
      <c r="K40" s="147">
        <f t="shared" si="0"/>
        <v>105.41505713868423</v>
      </c>
      <c r="L40" s="29">
        <f t="shared" si="11"/>
        <v>-0.89099725376712513</v>
      </c>
      <c r="M40" s="30">
        <f t="shared" si="9"/>
        <v>2.8909972537671251</v>
      </c>
      <c r="N40" s="148">
        <f t="shared" si="10"/>
        <v>1.4090027462328747</v>
      </c>
      <c r="O40" s="148">
        <f t="shared" si="6"/>
        <v>0</v>
      </c>
      <c r="P40" s="148">
        <f t="shared" si="7"/>
        <v>-1.4090027462328747</v>
      </c>
      <c r="Q40" s="149">
        <f t="shared" si="1"/>
        <v>0</v>
      </c>
      <c r="R40" s="150">
        <f t="shared" si="2"/>
        <v>105.41505713868423</v>
      </c>
      <c r="S40" s="13"/>
      <c r="T40" s="13"/>
      <c r="U40" s="13"/>
      <c r="V40" s="13"/>
      <c r="W40" s="49">
        <f t="shared" si="8"/>
        <v>36918</v>
      </c>
    </row>
    <row r="41" spans="1:23" s="11" customFormat="1">
      <c r="A41" s="13"/>
      <c r="B41" s="140">
        <f>+Datos!B32</f>
        <v>2001</v>
      </c>
      <c r="C41" s="141">
        <f>+Datos!C32</f>
        <v>1</v>
      </c>
      <c r="D41" s="142">
        <f>+Datos!D32</f>
        <v>28</v>
      </c>
      <c r="E41" s="143">
        <f>+Datos!E32</f>
        <v>0</v>
      </c>
      <c r="F41" s="144">
        <f>+Datos!F32</f>
        <v>6.2</v>
      </c>
      <c r="G41" s="145">
        <f>+Datos!G32</f>
        <v>1</v>
      </c>
      <c r="H41" s="143">
        <f t="shared" si="3"/>
        <v>6.2</v>
      </c>
      <c r="I41" s="146">
        <f t="shared" si="4"/>
        <v>-6.2</v>
      </c>
      <c r="J41" s="29">
        <f t="shared" si="5"/>
        <v>69.385493277647086</v>
      </c>
      <c r="K41" s="147">
        <f t="shared" si="0"/>
        <v>103.06731145946526</v>
      </c>
      <c r="L41" s="29">
        <f t="shared" si="11"/>
        <v>-2.3477456792189741</v>
      </c>
      <c r="M41" s="30">
        <f t="shared" si="9"/>
        <v>2.3477456792189741</v>
      </c>
      <c r="N41" s="148">
        <f t="shared" si="10"/>
        <v>3.852254320781026</v>
      </c>
      <c r="O41" s="148">
        <f t="shared" si="6"/>
        <v>0</v>
      </c>
      <c r="P41" s="148">
        <f t="shared" si="7"/>
        <v>-3.852254320781026</v>
      </c>
      <c r="Q41" s="149">
        <f t="shared" si="1"/>
        <v>0</v>
      </c>
      <c r="R41" s="150">
        <f t="shared" si="2"/>
        <v>103.06731145946526</v>
      </c>
      <c r="S41" s="13"/>
      <c r="T41" s="13"/>
      <c r="U41" s="13"/>
      <c r="V41" s="13"/>
      <c r="W41" s="49">
        <f t="shared" si="8"/>
        <v>36919</v>
      </c>
    </row>
    <row r="42" spans="1:23" s="11" customFormat="1">
      <c r="A42" s="13"/>
      <c r="B42" s="140">
        <f>+Datos!B33</f>
        <v>2001</v>
      </c>
      <c r="C42" s="141">
        <f>+Datos!C33</f>
        <v>1</v>
      </c>
      <c r="D42" s="142">
        <f>+Datos!D33</f>
        <v>29</v>
      </c>
      <c r="E42" s="143">
        <f>+Datos!E33</f>
        <v>0</v>
      </c>
      <c r="F42" s="144">
        <f>+Datos!F33</f>
        <v>7.7</v>
      </c>
      <c r="G42" s="145">
        <f>+Datos!G33</f>
        <v>1</v>
      </c>
      <c r="H42" s="143">
        <f t="shared" si="3"/>
        <v>7.7</v>
      </c>
      <c r="I42" s="146">
        <f t="shared" si="4"/>
        <v>-7.7</v>
      </c>
      <c r="J42" s="29">
        <f t="shared" si="5"/>
        <v>66.576433402958202</v>
      </c>
      <c r="K42" s="147">
        <f t="shared" si="0"/>
        <v>100.25825158477639</v>
      </c>
      <c r="L42" s="29">
        <f t="shared" si="11"/>
        <v>-2.8090598746888702</v>
      </c>
      <c r="M42" s="30">
        <f t="shared" si="9"/>
        <v>2.8090598746888702</v>
      </c>
      <c r="N42" s="148">
        <f t="shared" si="10"/>
        <v>4.89094012531113</v>
      </c>
      <c r="O42" s="148">
        <f t="shared" si="6"/>
        <v>0</v>
      </c>
      <c r="P42" s="148">
        <f t="shared" si="7"/>
        <v>-4.89094012531113</v>
      </c>
      <c r="Q42" s="149">
        <f t="shared" si="1"/>
        <v>0</v>
      </c>
      <c r="R42" s="150">
        <f t="shared" si="2"/>
        <v>100.25825158477639</v>
      </c>
      <c r="S42" s="13"/>
      <c r="T42" s="13"/>
      <c r="U42" s="13"/>
      <c r="V42" s="13"/>
      <c r="W42" s="49">
        <f t="shared" si="8"/>
        <v>36920</v>
      </c>
    </row>
    <row r="43" spans="1:23" s="11" customFormat="1">
      <c r="A43" s="13"/>
      <c r="B43" s="140">
        <f>+Datos!B34</f>
        <v>2001</v>
      </c>
      <c r="C43" s="141">
        <f>+Datos!C34</f>
        <v>1</v>
      </c>
      <c r="D43" s="142">
        <f>+Datos!D34</f>
        <v>30</v>
      </c>
      <c r="E43" s="143">
        <f>+Datos!E34</f>
        <v>22</v>
      </c>
      <c r="F43" s="144">
        <f>+Datos!F34</f>
        <v>9</v>
      </c>
      <c r="G43" s="145">
        <f>+Datos!G34</f>
        <v>1</v>
      </c>
      <c r="H43" s="143">
        <f t="shared" si="3"/>
        <v>9</v>
      </c>
      <c r="I43" s="146">
        <f t="shared" si="4"/>
        <v>13</v>
      </c>
      <c r="J43" s="29">
        <f t="shared" si="5"/>
        <v>79.576433402958202</v>
      </c>
      <c r="K43" s="147">
        <f t="shared" si="0"/>
        <v>113.25825158477639</v>
      </c>
      <c r="L43" s="29">
        <f t="shared" si="11"/>
        <v>13</v>
      </c>
      <c r="M43" s="30">
        <f t="shared" si="9"/>
        <v>9</v>
      </c>
      <c r="N43" s="148">
        <f t="shared" si="10"/>
        <v>0</v>
      </c>
      <c r="O43" s="148">
        <f t="shared" si="6"/>
        <v>0</v>
      </c>
      <c r="P43" s="148">
        <f t="shared" si="7"/>
        <v>0</v>
      </c>
      <c r="Q43" s="149">
        <f t="shared" si="1"/>
        <v>0</v>
      </c>
      <c r="R43" s="150">
        <f t="shared" si="2"/>
        <v>113.25825158477639</v>
      </c>
      <c r="S43" s="13"/>
      <c r="T43" s="13"/>
      <c r="U43" s="13"/>
      <c r="V43" s="13"/>
      <c r="W43" s="49">
        <f t="shared" si="8"/>
        <v>36921</v>
      </c>
    </row>
    <row r="44" spans="1:23" s="11" customFormat="1">
      <c r="A44" s="13"/>
      <c r="B44" s="140">
        <f>+Datos!B35</f>
        <v>2001</v>
      </c>
      <c r="C44" s="141">
        <f>+Datos!C35</f>
        <v>1</v>
      </c>
      <c r="D44" s="142">
        <f>+Datos!D35</f>
        <v>31</v>
      </c>
      <c r="E44" s="143">
        <f>+Datos!E35</f>
        <v>0</v>
      </c>
      <c r="F44" s="144">
        <f>+Datos!F35</f>
        <v>6</v>
      </c>
      <c r="G44" s="145">
        <f>+Datos!G35</f>
        <v>1</v>
      </c>
      <c r="H44" s="143">
        <f t="shared" si="3"/>
        <v>6</v>
      </c>
      <c r="I44" s="146">
        <f t="shared" si="4"/>
        <v>-6</v>
      </c>
      <c r="J44" s="29">
        <f t="shared" si="5"/>
        <v>77.054657669680225</v>
      </c>
      <c r="K44" s="147">
        <f t="shared" si="0"/>
        <v>110.7364758514984</v>
      </c>
      <c r="L44" s="29">
        <f t="shared" si="11"/>
        <v>-2.5217757332779911</v>
      </c>
      <c r="M44" s="30">
        <f t="shared" si="9"/>
        <v>2.5217757332779911</v>
      </c>
      <c r="N44" s="148">
        <f t="shared" si="10"/>
        <v>3.4782242667220089</v>
      </c>
      <c r="O44" s="148">
        <f t="shared" si="6"/>
        <v>0</v>
      </c>
      <c r="P44" s="148">
        <f t="shared" si="7"/>
        <v>-3.4782242667220089</v>
      </c>
      <c r="Q44" s="149">
        <f t="shared" si="1"/>
        <v>0</v>
      </c>
      <c r="R44" s="150">
        <f t="shared" si="2"/>
        <v>110.7364758514984</v>
      </c>
      <c r="S44" s="13"/>
      <c r="T44" s="13"/>
      <c r="U44" s="13"/>
      <c r="V44" s="13"/>
      <c r="W44" s="49">
        <f t="shared" si="8"/>
        <v>36922</v>
      </c>
    </row>
    <row r="45" spans="1:23" s="11" customFormat="1">
      <c r="A45" s="13"/>
      <c r="B45" s="140">
        <f>+Datos!B36</f>
        <v>2001</v>
      </c>
      <c r="C45" s="141">
        <f>+Datos!C36</f>
        <v>2</v>
      </c>
      <c r="D45" s="142">
        <f>+Datos!D36</f>
        <v>1</v>
      </c>
      <c r="E45" s="143">
        <f>+Datos!E36</f>
        <v>19</v>
      </c>
      <c r="F45" s="144">
        <f>+Datos!F36</f>
        <v>6.2</v>
      </c>
      <c r="G45" s="145">
        <f>+Datos!G36</f>
        <v>1</v>
      </c>
      <c r="H45" s="143">
        <f t="shared" si="3"/>
        <v>6.2</v>
      </c>
      <c r="I45" s="146">
        <f t="shared" si="4"/>
        <v>12.8</v>
      </c>
      <c r="J45" s="29">
        <f t="shared" si="5"/>
        <v>89.854657669680222</v>
      </c>
      <c r="K45" s="147">
        <f t="shared" si="0"/>
        <v>123.53647585149841</v>
      </c>
      <c r="L45" s="29">
        <f t="shared" si="11"/>
        <v>12.800000000000011</v>
      </c>
      <c r="M45" s="30">
        <f t="shared" si="9"/>
        <v>6.2</v>
      </c>
      <c r="N45" s="148">
        <f t="shared" si="10"/>
        <v>0</v>
      </c>
      <c r="O45" s="148">
        <f t="shared" si="6"/>
        <v>0</v>
      </c>
      <c r="P45" s="148">
        <f t="shared" si="7"/>
        <v>0</v>
      </c>
      <c r="Q45" s="149">
        <f t="shared" si="1"/>
        <v>9.5364758514984089</v>
      </c>
      <c r="R45" s="150">
        <f t="shared" si="2"/>
        <v>123.53647585149841</v>
      </c>
      <c r="S45" s="13"/>
      <c r="T45" s="13"/>
      <c r="U45" s="13"/>
      <c r="V45" s="13"/>
      <c r="W45" s="49">
        <f t="shared" si="8"/>
        <v>36923</v>
      </c>
    </row>
    <row r="46" spans="1:23" s="11" customFormat="1">
      <c r="A46" s="13"/>
      <c r="B46" s="140">
        <f>+Datos!B37</f>
        <v>2001</v>
      </c>
      <c r="C46" s="141">
        <f>+Datos!C37</f>
        <v>2</v>
      </c>
      <c r="D46" s="142">
        <f>+Datos!D37</f>
        <v>2</v>
      </c>
      <c r="E46" s="143">
        <f>+Datos!E37</f>
        <v>0</v>
      </c>
      <c r="F46" s="144">
        <f>+Datos!F37</f>
        <v>5.8</v>
      </c>
      <c r="G46" s="145">
        <f>+Datos!G37</f>
        <v>1</v>
      </c>
      <c r="H46" s="143">
        <f t="shared" si="3"/>
        <v>5.8</v>
      </c>
      <c r="I46" s="146">
        <f t="shared" si="4"/>
        <v>-5.8</v>
      </c>
      <c r="J46" s="29">
        <f t="shared" si="5"/>
        <v>87.100611663540263</v>
      </c>
      <c r="K46" s="147">
        <f t="shared" si="0"/>
        <v>120.78242984535845</v>
      </c>
      <c r="L46" s="29">
        <f t="shared" si="11"/>
        <v>-2.7540460061399585</v>
      </c>
      <c r="M46" s="30">
        <f t="shared" si="9"/>
        <v>2.7540460061399585</v>
      </c>
      <c r="N46" s="148">
        <f t="shared" si="10"/>
        <v>3.0459539938600413</v>
      </c>
      <c r="O46" s="148">
        <f t="shared" si="6"/>
        <v>0</v>
      </c>
      <c r="P46" s="148">
        <f t="shared" si="7"/>
        <v>-3.0459539938600413</v>
      </c>
      <c r="Q46" s="149">
        <f t="shared" si="1"/>
        <v>6.7824298453584504</v>
      </c>
      <c r="R46" s="150">
        <f t="shared" si="2"/>
        <v>120.78242984535845</v>
      </c>
      <c r="S46" s="13"/>
      <c r="T46" s="13"/>
      <c r="U46" s="13"/>
      <c r="V46" s="13"/>
      <c r="W46" s="49">
        <f t="shared" si="8"/>
        <v>36924</v>
      </c>
    </row>
    <row r="47" spans="1:23" s="11" customFormat="1">
      <c r="A47" s="13"/>
      <c r="B47" s="140">
        <f>+Datos!B38</f>
        <v>2001</v>
      </c>
      <c r="C47" s="141">
        <f>+Datos!C38</f>
        <v>2</v>
      </c>
      <c r="D47" s="142">
        <f>+Datos!D38</f>
        <v>3</v>
      </c>
      <c r="E47" s="143">
        <f>+Datos!E38</f>
        <v>0</v>
      </c>
      <c r="F47" s="144">
        <f>+Datos!F38</f>
        <v>5.4</v>
      </c>
      <c r="G47" s="145">
        <f>+Datos!G38</f>
        <v>1</v>
      </c>
      <c r="H47" s="143">
        <f t="shared" si="3"/>
        <v>5.4</v>
      </c>
      <c r="I47" s="146">
        <f t="shared" si="4"/>
        <v>-5.4</v>
      </c>
      <c r="J47" s="29">
        <f t="shared" si="5"/>
        <v>84.612433819552393</v>
      </c>
      <c r="K47" s="147">
        <f t="shared" si="0"/>
        <v>118.29425200137058</v>
      </c>
      <c r="L47" s="29">
        <f t="shared" si="11"/>
        <v>-2.4881778439878701</v>
      </c>
      <c r="M47" s="30">
        <f t="shared" si="9"/>
        <v>2.4881778439878701</v>
      </c>
      <c r="N47" s="148">
        <f t="shared" si="10"/>
        <v>2.9118221560121302</v>
      </c>
      <c r="O47" s="148">
        <f t="shared" si="6"/>
        <v>0</v>
      </c>
      <c r="P47" s="148">
        <f t="shared" si="7"/>
        <v>-2.9118221560121302</v>
      </c>
      <c r="Q47" s="149">
        <f t="shared" si="1"/>
        <v>4.2942520013705803</v>
      </c>
      <c r="R47" s="150">
        <f t="shared" si="2"/>
        <v>118.29425200137058</v>
      </c>
      <c r="S47" s="13"/>
      <c r="T47" s="13"/>
      <c r="U47" s="13"/>
      <c r="V47" s="13"/>
      <c r="W47" s="49">
        <f t="shared" si="8"/>
        <v>36925</v>
      </c>
    </row>
    <row r="48" spans="1:23" s="11" customFormat="1">
      <c r="A48" s="13"/>
      <c r="B48" s="140">
        <f>+Datos!B39</f>
        <v>2001</v>
      </c>
      <c r="C48" s="141">
        <f>+Datos!C39</f>
        <v>2</v>
      </c>
      <c r="D48" s="142">
        <f>+Datos!D39</f>
        <v>4</v>
      </c>
      <c r="E48" s="143">
        <f>+Datos!E39</f>
        <v>0</v>
      </c>
      <c r="F48" s="144">
        <f>+Datos!F39</f>
        <v>7</v>
      </c>
      <c r="G48" s="145">
        <f>+Datos!G39</f>
        <v>1</v>
      </c>
      <c r="H48" s="143">
        <f t="shared" si="3"/>
        <v>7</v>
      </c>
      <c r="I48" s="146">
        <f t="shared" si="4"/>
        <v>-7</v>
      </c>
      <c r="J48" s="29">
        <f t="shared" si="5"/>
        <v>81.492507916545634</v>
      </c>
      <c r="K48" s="147">
        <f t="shared" si="0"/>
        <v>115.17432609836382</v>
      </c>
      <c r="L48" s="29">
        <f t="shared" si="11"/>
        <v>-3.1199259030067594</v>
      </c>
      <c r="M48" s="30">
        <f t="shared" si="9"/>
        <v>3.1199259030067594</v>
      </c>
      <c r="N48" s="148">
        <f t="shared" si="10"/>
        <v>3.8800740969932406</v>
      </c>
      <c r="O48" s="148">
        <f t="shared" si="6"/>
        <v>0</v>
      </c>
      <c r="P48" s="148">
        <f t="shared" si="7"/>
        <v>-3.8800740969932406</v>
      </c>
      <c r="Q48" s="149">
        <f t="shared" si="1"/>
        <v>1.1743260983638208</v>
      </c>
      <c r="R48" s="150">
        <f t="shared" si="2"/>
        <v>115.17432609836382</v>
      </c>
      <c r="S48" s="13"/>
      <c r="T48" s="13"/>
      <c r="U48" s="13"/>
      <c r="V48" s="13"/>
      <c r="W48" s="49">
        <f t="shared" si="8"/>
        <v>36926</v>
      </c>
    </row>
    <row r="49" spans="1:23" s="11" customFormat="1">
      <c r="A49" s="13"/>
      <c r="B49" s="140">
        <f>+Datos!B40</f>
        <v>2001</v>
      </c>
      <c r="C49" s="141">
        <f>+Datos!C40</f>
        <v>2</v>
      </c>
      <c r="D49" s="142">
        <f>+Datos!D40</f>
        <v>5</v>
      </c>
      <c r="E49" s="143">
        <f>+Datos!E40</f>
        <v>0</v>
      </c>
      <c r="F49" s="144">
        <f>+Datos!F40</f>
        <v>8.5</v>
      </c>
      <c r="G49" s="145">
        <f>+Datos!G40</f>
        <v>1</v>
      </c>
      <c r="H49" s="143">
        <f t="shared" si="3"/>
        <v>8.5</v>
      </c>
      <c r="I49" s="146">
        <f t="shared" si="4"/>
        <v>-8.5</v>
      </c>
      <c r="J49" s="29">
        <f t="shared" si="5"/>
        <v>77.858276455018981</v>
      </c>
      <c r="K49" s="147">
        <f t="shared" si="0"/>
        <v>111.54009463683715</v>
      </c>
      <c r="L49" s="29">
        <f t="shared" si="11"/>
        <v>-3.6342314615266673</v>
      </c>
      <c r="M49" s="30">
        <f t="shared" si="9"/>
        <v>3.6342314615266673</v>
      </c>
      <c r="N49" s="148">
        <f t="shared" si="10"/>
        <v>4.8657685384733327</v>
      </c>
      <c r="O49" s="148">
        <f t="shared" si="6"/>
        <v>0</v>
      </c>
      <c r="P49" s="148">
        <f t="shared" si="7"/>
        <v>-4.8657685384733327</v>
      </c>
      <c r="Q49" s="149">
        <f t="shared" si="1"/>
        <v>0</v>
      </c>
      <c r="R49" s="150">
        <f t="shared" si="2"/>
        <v>111.54009463683715</v>
      </c>
      <c r="S49" s="13"/>
      <c r="T49" s="13"/>
      <c r="U49" s="13"/>
      <c r="V49" s="13"/>
      <c r="W49" s="49">
        <f t="shared" si="8"/>
        <v>36927</v>
      </c>
    </row>
    <row r="50" spans="1:23" s="11" customFormat="1">
      <c r="A50" s="13"/>
      <c r="B50" s="140">
        <f>+Datos!B41</f>
        <v>2001</v>
      </c>
      <c r="C50" s="141">
        <f>+Datos!C41</f>
        <v>2</v>
      </c>
      <c r="D50" s="142">
        <f>+Datos!D41</f>
        <v>6</v>
      </c>
      <c r="E50" s="143">
        <f>+Datos!E41</f>
        <v>0</v>
      </c>
      <c r="F50" s="144">
        <f>+Datos!F41</f>
        <v>6.1</v>
      </c>
      <c r="G50" s="145">
        <f>+Datos!G41</f>
        <v>1</v>
      </c>
      <c r="H50" s="143">
        <f t="shared" si="3"/>
        <v>6.1</v>
      </c>
      <c r="I50" s="146">
        <f t="shared" si="4"/>
        <v>-6.1</v>
      </c>
      <c r="J50" s="29">
        <f t="shared" si="5"/>
        <v>75.350496391927933</v>
      </c>
      <c r="K50" s="147">
        <f t="shared" si="0"/>
        <v>109.03231457374611</v>
      </c>
      <c r="L50" s="29">
        <f t="shared" si="11"/>
        <v>-2.5077800630910474</v>
      </c>
      <c r="M50" s="30">
        <f t="shared" si="9"/>
        <v>2.5077800630910474</v>
      </c>
      <c r="N50" s="148">
        <f t="shared" si="10"/>
        <v>3.5922199369089522</v>
      </c>
      <c r="O50" s="148">
        <f t="shared" si="6"/>
        <v>0</v>
      </c>
      <c r="P50" s="148">
        <f t="shared" si="7"/>
        <v>-3.5922199369089522</v>
      </c>
      <c r="Q50" s="149">
        <f t="shared" si="1"/>
        <v>0</v>
      </c>
      <c r="R50" s="150">
        <f t="shared" si="2"/>
        <v>109.03231457374611</v>
      </c>
      <c r="S50" s="13"/>
      <c r="T50" s="13"/>
      <c r="U50" s="13"/>
      <c r="V50" s="13"/>
      <c r="W50" s="49">
        <f t="shared" si="8"/>
        <v>36928</v>
      </c>
    </row>
    <row r="51" spans="1:23" s="11" customFormat="1">
      <c r="A51" s="13"/>
      <c r="B51" s="140">
        <f>+Datos!B42</f>
        <v>2001</v>
      </c>
      <c r="C51" s="141">
        <f>+Datos!C42</f>
        <v>2</v>
      </c>
      <c r="D51" s="142">
        <f>+Datos!D42</f>
        <v>7</v>
      </c>
      <c r="E51" s="143">
        <f>+Datos!E42</f>
        <v>0</v>
      </c>
      <c r="F51" s="144">
        <f>+Datos!F42</f>
        <v>5.8</v>
      </c>
      <c r="G51" s="145">
        <f>+Datos!G42</f>
        <v>1</v>
      </c>
      <c r="H51" s="143">
        <f t="shared" si="3"/>
        <v>5.8</v>
      </c>
      <c r="I51" s="146">
        <f t="shared" si="4"/>
        <v>-5.8</v>
      </c>
      <c r="J51" s="29">
        <f t="shared" si="5"/>
        <v>73.041003049782844</v>
      </c>
      <c r="K51" s="147">
        <f t="shared" si="0"/>
        <v>106.72282123160102</v>
      </c>
      <c r="L51" s="29">
        <f t="shared" si="11"/>
        <v>-2.3094933421450889</v>
      </c>
      <c r="M51" s="30">
        <f t="shared" si="9"/>
        <v>2.3094933421450889</v>
      </c>
      <c r="N51" s="148">
        <f t="shared" si="10"/>
        <v>3.4905066578549109</v>
      </c>
      <c r="O51" s="148">
        <f t="shared" si="6"/>
        <v>0</v>
      </c>
      <c r="P51" s="148">
        <f t="shared" si="7"/>
        <v>-3.4905066578549109</v>
      </c>
      <c r="Q51" s="149">
        <f t="shared" si="1"/>
        <v>0</v>
      </c>
      <c r="R51" s="150">
        <f t="shared" si="2"/>
        <v>106.72282123160102</v>
      </c>
      <c r="S51" s="13"/>
      <c r="T51" s="13"/>
      <c r="U51" s="13"/>
      <c r="V51" s="13"/>
      <c r="W51" s="49">
        <f t="shared" si="8"/>
        <v>36929</v>
      </c>
    </row>
    <row r="52" spans="1:23" s="11" customFormat="1">
      <c r="A52" s="13"/>
      <c r="B52" s="140">
        <f>+Datos!B43</f>
        <v>2001</v>
      </c>
      <c r="C52" s="141">
        <f>+Datos!C43</f>
        <v>2</v>
      </c>
      <c r="D52" s="142">
        <f>+Datos!D43</f>
        <v>8</v>
      </c>
      <c r="E52" s="143">
        <f>+Datos!E43</f>
        <v>0</v>
      </c>
      <c r="F52" s="144">
        <f>+Datos!F43</f>
        <v>5.8</v>
      </c>
      <c r="G52" s="145">
        <f>+Datos!G43</f>
        <v>1</v>
      </c>
      <c r="H52" s="143">
        <f t="shared" si="3"/>
        <v>5.8</v>
      </c>
      <c r="I52" s="146">
        <f t="shared" si="4"/>
        <v>-5.8</v>
      </c>
      <c r="J52" s="29">
        <f t="shared" si="5"/>
        <v>70.8022956978145</v>
      </c>
      <c r="K52" s="147">
        <f t="shared" si="0"/>
        <v>104.48411387963267</v>
      </c>
      <c r="L52" s="29">
        <f t="shared" si="11"/>
        <v>-2.238707351968344</v>
      </c>
      <c r="M52" s="30">
        <f t="shared" si="9"/>
        <v>2.238707351968344</v>
      </c>
      <c r="N52" s="148">
        <f t="shared" si="10"/>
        <v>3.5612926480316558</v>
      </c>
      <c r="O52" s="148">
        <f t="shared" si="6"/>
        <v>0</v>
      </c>
      <c r="P52" s="148">
        <f t="shared" si="7"/>
        <v>-3.5612926480316558</v>
      </c>
      <c r="Q52" s="149">
        <f t="shared" si="1"/>
        <v>0</v>
      </c>
      <c r="R52" s="150">
        <f t="shared" si="2"/>
        <v>104.48411387963267</v>
      </c>
      <c r="S52" s="13"/>
      <c r="T52" s="13"/>
      <c r="U52" s="13"/>
      <c r="V52" s="13"/>
      <c r="W52" s="49">
        <f t="shared" si="8"/>
        <v>36930</v>
      </c>
    </row>
    <row r="53" spans="1:23" s="11" customFormat="1">
      <c r="A53" s="13"/>
      <c r="B53" s="140">
        <f>+Datos!B44</f>
        <v>2001</v>
      </c>
      <c r="C53" s="141">
        <f>+Datos!C44</f>
        <v>2</v>
      </c>
      <c r="D53" s="142">
        <f>+Datos!D44</f>
        <v>9</v>
      </c>
      <c r="E53" s="143">
        <f>+Datos!E44</f>
        <v>14</v>
      </c>
      <c r="F53" s="144">
        <f>+Datos!F44</f>
        <v>6.3</v>
      </c>
      <c r="G53" s="145">
        <f>+Datos!G44</f>
        <v>1</v>
      </c>
      <c r="H53" s="143">
        <f t="shared" si="3"/>
        <v>6.3</v>
      </c>
      <c r="I53" s="146">
        <f t="shared" si="4"/>
        <v>7.7</v>
      </c>
      <c r="J53" s="29">
        <f t="shared" si="5"/>
        <v>78.502295697814503</v>
      </c>
      <c r="K53" s="147">
        <f t="shared" si="0"/>
        <v>112.18411387963269</v>
      </c>
      <c r="L53" s="29">
        <f t="shared" si="11"/>
        <v>7.7000000000000171</v>
      </c>
      <c r="M53" s="30">
        <f t="shared" si="9"/>
        <v>6.3</v>
      </c>
      <c r="N53" s="148">
        <f t="shared" si="10"/>
        <v>0</v>
      </c>
      <c r="O53" s="148">
        <f t="shared" si="6"/>
        <v>0</v>
      </c>
      <c r="P53" s="148">
        <f t="shared" si="7"/>
        <v>0</v>
      </c>
      <c r="Q53" s="149">
        <f t="shared" si="1"/>
        <v>0</v>
      </c>
      <c r="R53" s="150">
        <f t="shared" si="2"/>
        <v>112.18411387963269</v>
      </c>
      <c r="S53" s="13"/>
      <c r="T53" s="13"/>
      <c r="U53" s="13"/>
      <c r="V53" s="13"/>
      <c r="W53" s="49">
        <f t="shared" si="8"/>
        <v>36931</v>
      </c>
    </row>
    <row r="54" spans="1:23" s="11" customFormat="1">
      <c r="A54" s="13"/>
      <c r="B54" s="140">
        <f>+Datos!B45</f>
        <v>2001</v>
      </c>
      <c r="C54" s="141">
        <f>+Datos!C45</f>
        <v>2</v>
      </c>
      <c r="D54" s="142">
        <f>+Datos!D45</f>
        <v>10</v>
      </c>
      <c r="E54" s="143">
        <f>+Datos!E45</f>
        <v>0</v>
      </c>
      <c r="F54" s="144">
        <f>+Datos!F45</f>
        <v>5</v>
      </c>
      <c r="G54" s="145">
        <f>+Datos!G45</f>
        <v>1</v>
      </c>
      <c r="H54" s="143">
        <f t="shared" si="3"/>
        <v>5</v>
      </c>
      <c r="I54" s="146">
        <f t="shared" si="4"/>
        <v>-5</v>
      </c>
      <c r="J54" s="29">
        <f t="shared" si="5"/>
        <v>76.423638694021932</v>
      </c>
      <c r="K54" s="147">
        <f t="shared" si="0"/>
        <v>110.1054568758401</v>
      </c>
      <c r="L54" s="29">
        <f t="shared" si="11"/>
        <v>-2.0786570037925856</v>
      </c>
      <c r="M54" s="30">
        <f t="shared" si="9"/>
        <v>2.0786570037925856</v>
      </c>
      <c r="N54" s="148">
        <f t="shared" si="10"/>
        <v>2.9213429962074144</v>
      </c>
      <c r="O54" s="148">
        <f t="shared" si="6"/>
        <v>0</v>
      </c>
      <c r="P54" s="148">
        <f t="shared" si="7"/>
        <v>-2.9213429962074144</v>
      </c>
      <c r="Q54" s="149">
        <f t="shared" si="1"/>
        <v>0</v>
      </c>
      <c r="R54" s="150">
        <f t="shared" si="2"/>
        <v>110.1054568758401</v>
      </c>
      <c r="S54" s="13"/>
      <c r="T54" s="13"/>
      <c r="U54" s="13"/>
      <c r="V54" s="13"/>
      <c r="W54" s="49">
        <f t="shared" si="8"/>
        <v>36932</v>
      </c>
    </row>
    <row r="55" spans="1:23" s="11" customFormat="1">
      <c r="A55" s="13"/>
      <c r="B55" s="140">
        <f>+Datos!B46</f>
        <v>2001</v>
      </c>
      <c r="C55" s="141">
        <f>+Datos!C46</f>
        <v>2</v>
      </c>
      <c r="D55" s="142">
        <f>+Datos!D46</f>
        <v>11</v>
      </c>
      <c r="E55" s="143">
        <f>+Datos!E46</f>
        <v>0</v>
      </c>
      <c r="F55" s="144">
        <f>+Datos!F46</f>
        <v>5.0999999999999996</v>
      </c>
      <c r="G55" s="145">
        <f>+Datos!G46</f>
        <v>1</v>
      </c>
      <c r="H55" s="143">
        <f t="shared" si="3"/>
        <v>5.0999999999999996</v>
      </c>
      <c r="I55" s="146">
        <f t="shared" si="4"/>
        <v>-5.0999999999999996</v>
      </c>
      <c r="J55" s="29">
        <f t="shared" si="5"/>
        <v>74.360101320568845</v>
      </c>
      <c r="K55" s="147">
        <f t="shared" si="0"/>
        <v>108.04191950238703</v>
      </c>
      <c r="L55" s="29">
        <f t="shared" si="11"/>
        <v>-2.0635373734530731</v>
      </c>
      <c r="M55" s="30">
        <f t="shared" si="9"/>
        <v>2.0635373734530731</v>
      </c>
      <c r="N55" s="148">
        <f t="shared" si="10"/>
        <v>3.0364626265469266</v>
      </c>
      <c r="O55" s="148">
        <f t="shared" si="6"/>
        <v>0</v>
      </c>
      <c r="P55" s="148">
        <f t="shared" si="7"/>
        <v>-3.0364626265469266</v>
      </c>
      <c r="Q55" s="149">
        <f t="shared" si="1"/>
        <v>0</v>
      </c>
      <c r="R55" s="150">
        <f t="shared" si="2"/>
        <v>108.04191950238703</v>
      </c>
      <c r="S55" s="13"/>
      <c r="T55" s="13"/>
      <c r="U55" s="13"/>
      <c r="V55" s="13"/>
      <c r="W55" s="49">
        <f t="shared" si="8"/>
        <v>36933</v>
      </c>
    </row>
    <row r="56" spans="1:23" s="11" customFormat="1">
      <c r="A56" s="13"/>
      <c r="B56" s="140">
        <f>+Datos!B47</f>
        <v>2001</v>
      </c>
      <c r="C56" s="141">
        <f>+Datos!C47</f>
        <v>2</v>
      </c>
      <c r="D56" s="142">
        <f>+Datos!D47</f>
        <v>12</v>
      </c>
      <c r="E56" s="143">
        <f>+Datos!E47</f>
        <v>0</v>
      </c>
      <c r="F56" s="144">
        <f>+Datos!F47</f>
        <v>5.9</v>
      </c>
      <c r="G56" s="145">
        <f>+Datos!G47</f>
        <v>1</v>
      </c>
      <c r="H56" s="143">
        <f t="shared" si="3"/>
        <v>5.9</v>
      </c>
      <c r="I56" s="146">
        <f t="shared" si="4"/>
        <v>-5.9</v>
      </c>
      <c r="J56" s="29">
        <f t="shared" si="5"/>
        <v>72.042286949650745</v>
      </c>
      <c r="K56" s="147">
        <f t="shared" si="0"/>
        <v>105.72410513146892</v>
      </c>
      <c r="L56" s="29">
        <f t="shared" si="11"/>
        <v>-2.3178143709181143</v>
      </c>
      <c r="M56" s="30">
        <f t="shared" si="9"/>
        <v>2.3178143709181143</v>
      </c>
      <c r="N56" s="148">
        <f t="shared" si="10"/>
        <v>3.5821856290818861</v>
      </c>
      <c r="O56" s="148">
        <f t="shared" si="6"/>
        <v>0</v>
      </c>
      <c r="P56" s="148">
        <f t="shared" si="7"/>
        <v>-3.5821856290818861</v>
      </c>
      <c r="Q56" s="149">
        <f t="shared" si="1"/>
        <v>0</v>
      </c>
      <c r="R56" s="150">
        <f t="shared" si="2"/>
        <v>105.72410513146892</v>
      </c>
      <c r="S56" s="13"/>
      <c r="T56" s="13"/>
      <c r="U56" s="13"/>
      <c r="V56" s="13"/>
      <c r="W56" s="49">
        <f t="shared" si="8"/>
        <v>36934</v>
      </c>
    </row>
    <row r="57" spans="1:23" s="11" customFormat="1">
      <c r="A57" s="13"/>
      <c r="B57" s="140">
        <f>+Datos!B48</f>
        <v>2001</v>
      </c>
      <c r="C57" s="141">
        <f>+Datos!C48</f>
        <v>2</v>
      </c>
      <c r="D57" s="142">
        <f>+Datos!D48</f>
        <v>13</v>
      </c>
      <c r="E57" s="143">
        <f>+Datos!E48</f>
        <v>0</v>
      </c>
      <c r="F57" s="144">
        <f>+Datos!F48</f>
        <v>7.4</v>
      </c>
      <c r="G57" s="145">
        <f>+Datos!G48</f>
        <v>1</v>
      </c>
      <c r="H57" s="143">
        <f t="shared" si="3"/>
        <v>7.4</v>
      </c>
      <c r="I57" s="146">
        <f t="shared" si="4"/>
        <v>-7.4</v>
      </c>
      <c r="J57" s="29">
        <f t="shared" si="5"/>
        <v>69.237059502073578</v>
      </c>
      <c r="K57" s="147">
        <f t="shared" si="0"/>
        <v>102.91887768389176</v>
      </c>
      <c r="L57" s="29">
        <f t="shared" si="11"/>
        <v>-2.8052274475771526</v>
      </c>
      <c r="M57" s="30">
        <f t="shared" si="9"/>
        <v>2.8052274475771526</v>
      </c>
      <c r="N57" s="148">
        <f t="shared" si="10"/>
        <v>4.5947725524228478</v>
      </c>
      <c r="O57" s="148">
        <f t="shared" si="6"/>
        <v>0</v>
      </c>
      <c r="P57" s="148">
        <f t="shared" si="7"/>
        <v>-4.5947725524228478</v>
      </c>
      <c r="Q57" s="149">
        <f t="shared" si="1"/>
        <v>0</v>
      </c>
      <c r="R57" s="150">
        <f t="shared" si="2"/>
        <v>102.91887768389176</v>
      </c>
      <c r="S57" s="13"/>
      <c r="T57" s="13"/>
      <c r="U57" s="13"/>
      <c r="V57" s="13"/>
      <c r="W57" s="49">
        <f t="shared" si="8"/>
        <v>36935</v>
      </c>
    </row>
    <row r="58" spans="1:23" s="11" customFormat="1">
      <c r="A58" s="13"/>
      <c r="B58" s="140">
        <f>+Datos!B49</f>
        <v>2001</v>
      </c>
      <c r="C58" s="141">
        <f>+Datos!C49</f>
        <v>2</v>
      </c>
      <c r="D58" s="142">
        <f>+Datos!D49</f>
        <v>14</v>
      </c>
      <c r="E58" s="143">
        <f>+Datos!E49</f>
        <v>0</v>
      </c>
      <c r="F58" s="144">
        <f>+Datos!F49</f>
        <v>5.7</v>
      </c>
      <c r="G58" s="145">
        <f>+Datos!G49</f>
        <v>1</v>
      </c>
      <c r="H58" s="143">
        <f t="shared" si="3"/>
        <v>5.7</v>
      </c>
      <c r="I58" s="146">
        <f t="shared" si="4"/>
        <v>-5.7</v>
      </c>
      <c r="J58" s="29">
        <f t="shared" si="5"/>
        <v>67.150974402021333</v>
      </c>
      <c r="K58" s="147">
        <f t="shared" si="0"/>
        <v>100.83279258383951</v>
      </c>
      <c r="L58" s="29">
        <f t="shared" si="11"/>
        <v>-2.0860851000522587</v>
      </c>
      <c r="M58" s="30">
        <f t="shared" si="9"/>
        <v>2.0860851000522587</v>
      </c>
      <c r="N58" s="148">
        <f t="shared" si="10"/>
        <v>3.6139148999477415</v>
      </c>
      <c r="O58" s="148">
        <f t="shared" si="6"/>
        <v>0</v>
      </c>
      <c r="P58" s="148">
        <f t="shared" si="7"/>
        <v>-3.6139148999477415</v>
      </c>
      <c r="Q58" s="149">
        <f t="shared" si="1"/>
        <v>0</v>
      </c>
      <c r="R58" s="150">
        <f t="shared" si="2"/>
        <v>100.83279258383951</v>
      </c>
      <c r="S58" s="13"/>
      <c r="T58" s="13"/>
      <c r="U58" s="13"/>
      <c r="V58" s="13"/>
      <c r="W58" s="49">
        <f t="shared" si="8"/>
        <v>36936</v>
      </c>
    </row>
    <row r="59" spans="1:23" s="11" customFormat="1">
      <c r="A59" s="13"/>
      <c r="B59" s="140">
        <f>+Datos!B50</f>
        <v>2001</v>
      </c>
      <c r="C59" s="141">
        <f>+Datos!C50</f>
        <v>2</v>
      </c>
      <c r="D59" s="142">
        <f>+Datos!D50</f>
        <v>15</v>
      </c>
      <c r="E59" s="143">
        <f>+Datos!E50</f>
        <v>0</v>
      </c>
      <c r="F59" s="144">
        <f>+Datos!F50</f>
        <v>5.7</v>
      </c>
      <c r="G59" s="145">
        <f>+Datos!G50</f>
        <v>1</v>
      </c>
      <c r="H59" s="143">
        <f t="shared" si="3"/>
        <v>5.7</v>
      </c>
      <c r="I59" s="146">
        <f t="shared" si="4"/>
        <v>-5.7</v>
      </c>
      <c r="J59" s="29">
        <f t="shared" si="5"/>
        <v>65.127742217386867</v>
      </c>
      <c r="K59" s="147">
        <f t="shared" si="0"/>
        <v>98.809560399205054</v>
      </c>
      <c r="L59" s="29">
        <f t="shared" si="11"/>
        <v>-2.0232321846344519</v>
      </c>
      <c r="M59" s="30">
        <f t="shared" si="9"/>
        <v>2.0232321846344519</v>
      </c>
      <c r="N59" s="148">
        <f t="shared" si="10"/>
        <v>3.6767678153655483</v>
      </c>
      <c r="O59" s="148">
        <f t="shared" si="6"/>
        <v>0</v>
      </c>
      <c r="P59" s="148">
        <f t="shared" si="7"/>
        <v>-3.6767678153655483</v>
      </c>
      <c r="Q59" s="149">
        <f t="shared" si="1"/>
        <v>0</v>
      </c>
      <c r="R59" s="150">
        <f t="shared" si="2"/>
        <v>98.809560399205054</v>
      </c>
      <c r="S59" s="13"/>
      <c r="T59" s="13"/>
      <c r="U59" s="13"/>
      <c r="V59" s="13"/>
      <c r="W59" s="49">
        <f t="shared" si="8"/>
        <v>36937</v>
      </c>
    </row>
    <row r="60" spans="1:23" s="11" customFormat="1">
      <c r="A60" s="13"/>
      <c r="B60" s="140">
        <f>+Datos!B51</f>
        <v>2001</v>
      </c>
      <c r="C60" s="141">
        <f>+Datos!C51</f>
        <v>2</v>
      </c>
      <c r="D60" s="142">
        <f>+Datos!D51</f>
        <v>16</v>
      </c>
      <c r="E60" s="143">
        <f>+Datos!E51</f>
        <v>0</v>
      </c>
      <c r="F60" s="144">
        <f>+Datos!F51</f>
        <v>5.5</v>
      </c>
      <c r="G60" s="145">
        <f>+Datos!G51</f>
        <v>1</v>
      </c>
      <c r="H60" s="143">
        <f t="shared" si="3"/>
        <v>5.5</v>
      </c>
      <c r="I60" s="146">
        <f t="shared" si="4"/>
        <v>-5.5</v>
      </c>
      <c r="J60" s="29">
        <f t="shared" si="5"/>
        <v>63.233309489605972</v>
      </c>
      <c r="K60" s="147">
        <f t="shared" si="0"/>
        <v>96.915127671424159</v>
      </c>
      <c r="L60" s="29">
        <f t="shared" si="11"/>
        <v>-1.8944327277808952</v>
      </c>
      <c r="M60" s="30">
        <f t="shared" si="9"/>
        <v>1.8944327277808952</v>
      </c>
      <c r="N60" s="148">
        <f t="shared" si="10"/>
        <v>3.6055672722191048</v>
      </c>
      <c r="O60" s="148">
        <f t="shared" si="6"/>
        <v>0</v>
      </c>
      <c r="P60" s="148">
        <f t="shared" si="7"/>
        <v>-3.6055672722191048</v>
      </c>
      <c r="Q60" s="149">
        <f t="shared" si="1"/>
        <v>0</v>
      </c>
      <c r="R60" s="150">
        <f t="shared" si="2"/>
        <v>96.915127671424159</v>
      </c>
      <c r="S60" s="13"/>
      <c r="T60" s="13"/>
      <c r="U60" s="13"/>
      <c r="V60" s="13"/>
      <c r="W60" s="49">
        <f t="shared" si="8"/>
        <v>36938</v>
      </c>
    </row>
    <row r="61" spans="1:23" s="11" customFormat="1">
      <c r="A61" s="13"/>
      <c r="B61" s="140">
        <f>+Datos!B52</f>
        <v>2001</v>
      </c>
      <c r="C61" s="141">
        <f>+Datos!C52</f>
        <v>2</v>
      </c>
      <c r="D61" s="142">
        <f>+Datos!D52</f>
        <v>17</v>
      </c>
      <c r="E61" s="143">
        <f>+Datos!E52</f>
        <v>0</v>
      </c>
      <c r="F61" s="144">
        <f>+Datos!F52</f>
        <v>10.199999999999999</v>
      </c>
      <c r="G61" s="145">
        <f>+Datos!G52</f>
        <v>1</v>
      </c>
      <c r="H61" s="143">
        <f t="shared" si="3"/>
        <v>10.199999999999999</v>
      </c>
      <c r="I61" s="146">
        <f t="shared" si="4"/>
        <v>-10.199999999999999</v>
      </c>
      <c r="J61" s="29">
        <f t="shared" si="5"/>
        <v>59.864648249739602</v>
      </c>
      <c r="K61" s="147">
        <f t="shared" si="0"/>
        <v>93.546466431557775</v>
      </c>
      <c r="L61" s="29">
        <f t="shared" si="11"/>
        <v>-3.368661239866384</v>
      </c>
      <c r="M61" s="30">
        <f t="shared" si="9"/>
        <v>3.368661239866384</v>
      </c>
      <c r="N61" s="148">
        <f t="shared" si="10"/>
        <v>6.8313387601336153</v>
      </c>
      <c r="O61" s="148">
        <f t="shared" si="6"/>
        <v>0</v>
      </c>
      <c r="P61" s="148">
        <f t="shared" si="7"/>
        <v>-6.8313387601336153</v>
      </c>
      <c r="Q61" s="149">
        <f t="shared" si="1"/>
        <v>0</v>
      </c>
      <c r="R61" s="150">
        <f t="shared" si="2"/>
        <v>93.546466431557775</v>
      </c>
      <c r="S61" s="13"/>
      <c r="T61" s="13"/>
      <c r="U61" s="13"/>
      <c r="V61" s="13"/>
      <c r="W61" s="49">
        <f t="shared" si="8"/>
        <v>36939</v>
      </c>
    </row>
    <row r="62" spans="1:23" s="11" customFormat="1">
      <c r="A62" s="13"/>
      <c r="B62" s="140">
        <f>+Datos!B53</f>
        <v>2001</v>
      </c>
      <c r="C62" s="141">
        <f>+Datos!C53</f>
        <v>2</v>
      </c>
      <c r="D62" s="142">
        <f>+Datos!D53</f>
        <v>18</v>
      </c>
      <c r="E62" s="143">
        <f>+Datos!E53</f>
        <v>0</v>
      </c>
      <c r="F62" s="144">
        <f>+Datos!F53</f>
        <v>6.7</v>
      </c>
      <c r="G62" s="145">
        <f>+Datos!G53</f>
        <v>1</v>
      </c>
      <c r="H62" s="143">
        <f t="shared" si="3"/>
        <v>6.7</v>
      </c>
      <c r="I62" s="146">
        <f t="shared" si="4"/>
        <v>-6.7</v>
      </c>
      <c r="J62" s="29">
        <f t="shared" si="5"/>
        <v>57.75016238071958</v>
      </c>
      <c r="K62" s="147">
        <f t="shared" si="0"/>
        <v>91.43198056253776</v>
      </c>
      <c r="L62" s="29">
        <f t="shared" si="11"/>
        <v>-2.1144858690200152</v>
      </c>
      <c r="M62" s="30">
        <f t="shared" si="9"/>
        <v>2.1144858690200152</v>
      </c>
      <c r="N62" s="148">
        <f t="shared" si="10"/>
        <v>4.5855141309799849</v>
      </c>
      <c r="O62" s="148">
        <f t="shared" si="6"/>
        <v>0</v>
      </c>
      <c r="P62" s="148">
        <f t="shared" si="7"/>
        <v>-4.5855141309799849</v>
      </c>
      <c r="Q62" s="149">
        <f t="shared" si="1"/>
        <v>0</v>
      </c>
      <c r="R62" s="150">
        <f t="shared" si="2"/>
        <v>91.43198056253776</v>
      </c>
      <c r="S62" s="13"/>
      <c r="T62" s="13"/>
      <c r="U62" s="13"/>
      <c r="V62" s="13"/>
      <c r="W62" s="49">
        <f t="shared" si="8"/>
        <v>36940</v>
      </c>
    </row>
    <row r="63" spans="1:23" s="11" customFormat="1">
      <c r="A63" s="13"/>
      <c r="B63" s="140">
        <f>+Datos!B54</f>
        <v>2001</v>
      </c>
      <c r="C63" s="141">
        <f>+Datos!C54</f>
        <v>2</v>
      </c>
      <c r="D63" s="142">
        <f>+Datos!D54</f>
        <v>19</v>
      </c>
      <c r="E63" s="143">
        <f>+Datos!E54</f>
        <v>0</v>
      </c>
      <c r="F63" s="144">
        <f>+Datos!F54</f>
        <v>5.5</v>
      </c>
      <c r="G63" s="145">
        <f>+Datos!G54</f>
        <v>1</v>
      </c>
      <c r="H63" s="143">
        <f t="shared" si="3"/>
        <v>5.5</v>
      </c>
      <c r="I63" s="146">
        <f t="shared" si="4"/>
        <v>-5.5</v>
      </c>
      <c r="J63" s="29">
        <f t="shared" si="5"/>
        <v>56.070328351105552</v>
      </c>
      <c r="K63" s="147">
        <f t="shared" si="0"/>
        <v>89.752146532923732</v>
      </c>
      <c r="L63" s="29">
        <f t="shared" si="11"/>
        <v>-1.6798340296140282</v>
      </c>
      <c r="M63" s="30">
        <f t="shared" si="9"/>
        <v>1.6798340296140282</v>
      </c>
      <c r="N63" s="148">
        <f t="shared" si="10"/>
        <v>3.8201659703859718</v>
      </c>
      <c r="O63" s="148">
        <f t="shared" si="6"/>
        <v>0</v>
      </c>
      <c r="P63" s="148">
        <f t="shared" si="7"/>
        <v>-3.8201659703859718</v>
      </c>
      <c r="Q63" s="149">
        <f t="shared" si="1"/>
        <v>0</v>
      </c>
      <c r="R63" s="150">
        <f t="shared" si="2"/>
        <v>89.752146532923732</v>
      </c>
      <c r="S63" s="13"/>
      <c r="T63" s="13"/>
      <c r="U63" s="13"/>
      <c r="V63" s="13"/>
      <c r="W63" s="49">
        <f t="shared" si="8"/>
        <v>36941</v>
      </c>
    </row>
    <row r="64" spans="1:23" s="11" customFormat="1">
      <c r="A64" s="13"/>
      <c r="B64" s="140">
        <f>+Datos!B55</f>
        <v>2001</v>
      </c>
      <c r="C64" s="141">
        <f>+Datos!C55</f>
        <v>2</v>
      </c>
      <c r="D64" s="142">
        <f>+Datos!D55</f>
        <v>20</v>
      </c>
      <c r="E64" s="143">
        <f>+Datos!E55</f>
        <v>0.3</v>
      </c>
      <c r="F64" s="144">
        <f>+Datos!F55</f>
        <v>10.4</v>
      </c>
      <c r="G64" s="145">
        <f>+Datos!G55</f>
        <v>1</v>
      </c>
      <c r="H64" s="143">
        <f t="shared" si="3"/>
        <v>10.4</v>
      </c>
      <c r="I64" s="146">
        <f t="shared" si="4"/>
        <v>-10.1</v>
      </c>
      <c r="J64" s="29">
        <f t="shared" si="5"/>
        <v>53.11176265870462</v>
      </c>
      <c r="K64" s="147">
        <f t="shared" si="0"/>
        <v>86.793580840522793</v>
      </c>
      <c r="L64" s="29">
        <f t="shared" si="11"/>
        <v>-2.9585656924009385</v>
      </c>
      <c r="M64" s="30">
        <f t="shared" si="9"/>
        <v>3.2585656924009383</v>
      </c>
      <c r="N64" s="148">
        <f t="shared" si="10"/>
        <v>7.1414343075990621</v>
      </c>
      <c r="O64" s="148">
        <f t="shared" si="6"/>
        <v>0</v>
      </c>
      <c r="P64" s="148">
        <f t="shared" si="7"/>
        <v>-7.1414343075990621</v>
      </c>
      <c r="Q64" s="149">
        <f t="shared" si="1"/>
        <v>0</v>
      </c>
      <c r="R64" s="150">
        <f t="shared" si="2"/>
        <v>86.793580840522793</v>
      </c>
      <c r="S64" s="13"/>
      <c r="T64" s="13"/>
      <c r="U64" s="13"/>
      <c r="V64" s="13"/>
      <c r="W64" s="49">
        <f t="shared" si="8"/>
        <v>36942</v>
      </c>
    </row>
    <row r="65" spans="1:23" s="11" customFormat="1">
      <c r="A65" s="13"/>
      <c r="B65" s="140">
        <f>+Datos!B56</f>
        <v>2001</v>
      </c>
      <c r="C65" s="141">
        <f>+Datos!C56</f>
        <v>2</v>
      </c>
      <c r="D65" s="142">
        <f>+Datos!D56</f>
        <v>21</v>
      </c>
      <c r="E65" s="143">
        <f>+Datos!E56</f>
        <v>0</v>
      </c>
      <c r="F65" s="144">
        <f>+Datos!F56</f>
        <v>6.7</v>
      </c>
      <c r="G65" s="145">
        <f>+Datos!G56</f>
        <v>1</v>
      </c>
      <c r="H65" s="143">
        <f t="shared" si="3"/>
        <v>6.7</v>
      </c>
      <c r="I65" s="146">
        <f t="shared" si="4"/>
        <v>-6.7</v>
      </c>
      <c r="J65" s="29">
        <f t="shared" si="5"/>
        <v>51.235796209322459</v>
      </c>
      <c r="K65" s="147">
        <f t="shared" si="0"/>
        <v>84.917614391140631</v>
      </c>
      <c r="L65" s="29">
        <f t="shared" si="11"/>
        <v>-1.8759664493821617</v>
      </c>
      <c r="M65" s="30">
        <f t="shared" si="9"/>
        <v>1.8759664493821617</v>
      </c>
      <c r="N65" s="148">
        <f t="shared" si="10"/>
        <v>4.8240335506178385</v>
      </c>
      <c r="O65" s="148">
        <f t="shared" si="6"/>
        <v>0</v>
      </c>
      <c r="P65" s="148">
        <f t="shared" si="7"/>
        <v>-4.8240335506178385</v>
      </c>
      <c r="Q65" s="149">
        <f t="shared" si="1"/>
        <v>0</v>
      </c>
      <c r="R65" s="150">
        <f t="shared" si="2"/>
        <v>84.917614391140631</v>
      </c>
      <c r="S65" s="13"/>
      <c r="T65" s="13"/>
      <c r="U65" s="13"/>
      <c r="V65" s="13"/>
      <c r="W65" s="49">
        <f t="shared" si="8"/>
        <v>36943</v>
      </c>
    </row>
    <row r="66" spans="1:23" s="11" customFormat="1">
      <c r="A66" s="13"/>
      <c r="B66" s="140">
        <f>+Datos!B57</f>
        <v>2001</v>
      </c>
      <c r="C66" s="141">
        <f>+Datos!C57</f>
        <v>2</v>
      </c>
      <c r="D66" s="142">
        <f>+Datos!D57</f>
        <v>22</v>
      </c>
      <c r="E66" s="143">
        <f>+Datos!E57</f>
        <v>0</v>
      </c>
      <c r="F66" s="144">
        <f>+Datos!F57</f>
        <v>7.6</v>
      </c>
      <c r="G66" s="145">
        <f>+Datos!G57</f>
        <v>1</v>
      </c>
      <c r="H66" s="143">
        <f t="shared" si="3"/>
        <v>7.6</v>
      </c>
      <c r="I66" s="146">
        <f t="shared" si="4"/>
        <v>-7.6</v>
      </c>
      <c r="J66" s="29">
        <f t="shared" si="5"/>
        <v>49.187916600287174</v>
      </c>
      <c r="K66" s="147">
        <f t="shared" si="0"/>
        <v>82.869734782105354</v>
      </c>
      <c r="L66" s="29">
        <f t="shared" si="11"/>
        <v>-2.0478796090352773</v>
      </c>
      <c r="M66" s="30">
        <f t="shared" si="9"/>
        <v>2.0478796090352773</v>
      </c>
      <c r="N66" s="148">
        <f t="shared" si="10"/>
        <v>5.5521203909647223</v>
      </c>
      <c r="O66" s="148">
        <f t="shared" si="6"/>
        <v>0</v>
      </c>
      <c r="P66" s="148">
        <f t="shared" si="7"/>
        <v>-5.5521203909647223</v>
      </c>
      <c r="Q66" s="149">
        <f t="shared" si="1"/>
        <v>0</v>
      </c>
      <c r="R66" s="150">
        <f t="shared" si="2"/>
        <v>82.869734782105354</v>
      </c>
      <c r="S66" s="13"/>
      <c r="T66" s="13"/>
      <c r="U66" s="13"/>
      <c r="V66" s="13"/>
      <c r="W66" s="49">
        <f t="shared" si="8"/>
        <v>36944</v>
      </c>
    </row>
    <row r="67" spans="1:23" s="11" customFormat="1">
      <c r="A67" s="13"/>
      <c r="B67" s="140">
        <f>+Datos!B58</f>
        <v>2001</v>
      </c>
      <c r="C67" s="141">
        <f>+Datos!C58</f>
        <v>2</v>
      </c>
      <c r="D67" s="142">
        <f>+Datos!D58</f>
        <v>23</v>
      </c>
      <c r="E67" s="143">
        <f>+Datos!E58</f>
        <v>0</v>
      </c>
      <c r="F67" s="144">
        <f>+Datos!F58</f>
        <v>7.6</v>
      </c>
      <c r="G67" s="145">
        <f>+Datos!G58</f>
        <v>1</v>
      </c>
      <c r="H67" s="143">
        <f t="shared" si="3"/>
        <v>7.6</v>
      </c>
      <c r="I67" s="146">
        <f t="shared" si="4"/>
        <v>-7.6</v>
      </c>
      <c r="J67" s="29">
        <f t="shared" si="5"/>
        <v>47.221890133066431</v>
      </c>
      <c r="K67" s="147">
        <f t="shared" si="0"/>
        <v>80.903708314884611</v>
      </c>
      <c r="L67" s="29">
        <f t="shared" si="11"/>
        <v>-1.9660264672207433</v>
      </c>
      <c r="M67" s="30">
        <f t="shared" si="9"/>
        <v>1.9660264672207433</v>
      </c>
      <c r="N67" s="148">
        <f t="shared" si="10"/>
        <v>5.6339735327792564</v>
      </c>
      <c r="O67" s="148">
        <f t="shared" si="6"/>
        <v>0</v>
      </c>
      <c r="P67" s="148">
        <f t="shared" si="7"/>
        <v>-5.6339735327792564</v>
      </c>
      <c r="Q67" s="149">
        <f t="shared" si="1"/>
        <v>0</v>
      </c>
      <c r="R67" s="150">
        <f t="shared" si="2"/>
        <v>80.903708314884611</v>
      </c>
      <c r="S67" s="13"/>
      <c r="T67" s="13"/>
      <c r="U67" s="13"/>
      <c r="V67" s="13"/>
      <c r="W67" s="49">
        <f t="shared" si="8"/>
        <v>36945</v>
      </c>
    </row>
    <row r="68" spans="1:23" s="11" customFormat="1">
      <c r="A68" s="13"/>
      <c r="B68" s="140">
        <f>+Datos!B59</f>
        <v>2001</v>
      </c>
      <c r="C68" s="141">
        <f>+Datos!C59</f>
        <v>2</v>
      </c>
      <c r="D68" s="142">
        <f>+Datos!D59</f>
        <v>24</v>
      </c>
      <c r="E68" s="143">
        <f>+Datos!E59</f>
        <v>0</v>
      </c>
      <c r="F68" s="144">
        <f>+Datos!F59</f>
        <v>6</v>
      </c>
      <c r="G68" s="145">
        <f>+Datos!G59</f>
        <v>1</v>
      </c>
      <c r="H68" s="143">
        <f t="shared" si="3"/>
        <v>6</v>
      </c>
      <c r="I68" s="146">
        <f t="shared" si="4"/>
        <v>-6</v>
      </c>
      <c r="J68" s="29">
        <f t="shared" si="5"/>
        <v>45.725429290016642</v>
      </c>
      <c r="K68" s="147">
        <f t="shared" si="0"/>
        <v>79.407247471834822</v>
      </c>
      <c r="L68" s="29">
        <f t="shared" si="11"/>
        <v>-1.496460843049789</v>
      </c>
      <c r="M68" s="30">
        <f t="shared" si="9"/>
        <v>1.496460843049789</v>
      </c>
      <c r="N68" s="148">
        <f t="shared" si="10"/>
        <v>4.503539156950211</v>
      </c>
      <c r="O68" s="148">
        <f t="shared" si="6"/>
        <v>0</v>
      </c>
      <c r="P68" s="148">
        <f t="shared" si="7"/>
        <v>-4.503539156950211</v>
      </c>
      <c r="Q68" s="149">
        <f t="shared" si="1"/>
        <v>0</v>
      </c>
      <c r="R68" s="150">
        <f t="shared" si="2"/>
        <v>79.407247471834822</v>
      </c>
      <c r="S68" s="13"/>
      <c r="T68" s="13"/>
      <c r="U68" s="13"/>
      <c r="V68" s="13"/>
      <c r="W68" s="49">
        <f t="shared" si="8"/>
        <v>36946</v>
      </c>
    </row>
    <row r="69" spans="1:23" s="11" customFormat="1">
      <c r="A69" s="13"/>
      <c r="B69" s="140">
        <f>+Datos!B60</f>
        <v>2001</v>
      </c>
      <c r="C69" s="141">
        <f>+Datos!C60</f>
        <v>2</v>
      </c>
      <c r="D69" s="142">
        <f>+Datos!D60</f>
        <v>25</v>
      </c>
      <c r="E69" s="143">
        <f>+Datos!E60</f>
        <v>0</v>
      </c>
      <c r="F69" s="144">
        <f>+Datos!F60</f>
        <v>7</v>
      </c>
      <c r="G69" s="145">
        <f>+Datos!G60</f>
        <v>1</v>
      </c>
      <c r="H69" s="143">
        <f t="shared" si="3"/>
        <v>7</v>
      </c>
      <c r="I69" s="146">
        <f t="shared" si="4"/>
        <v>-7</v>
      </c>
      <c r="J69" s="29">
        <f t="shared" si="5"/>
        <v>44.039389250413606</v>
      </c>
      <c r="K69" s="147">
        <f t="shared" si="0"/>
        <v>77.721207432231779</v>
      </c>
      <c r="L69" s="29">
        <f t="shared" si="11"/>
        <v>-1.6860400396030428</v>
      </c>
      <c r="M69" s="30">
        <f t="shared" si="9"/>
        <v>1.6860400396030428</v>
      </c>
      <c r="N69" s="148">
        <f t="shared" si="10"/>
        <v>5.3139599603969572</v>
      </c>
      <c r="O69" s="148">
        <f t="shared" si="6"/>
        <v>0</v>
      </c>
      <c r="P69" s="148">
        <f t="shared" si="7"/>
        <v>-5.3139599603969572</v>
      </c>
      <c r="Q69" s="149">
        <f t="shared" si="1"/>
        <v>0</v>
      </c>
      <c r="R69" s="150">
        <f t="shared" si="2"/>
        <v>77.721207432231779</v>
      </c>
      <c r="S69" s="13"/>
      <c r="T69" s="13"/>
      <c r="U69" s="13"/>
      <c r="V69" s="13"/>
      <c r="W69" s="49">
        <f t="shared" si="8"/>
        <v>36947</v>
      </c>
    </row>
    <row r="70" spans="1:23" s="11" customFormat="1">
      <c r="A70" s="13"/>
      <c r="B70" s="140">
        <f>+Datos!B61</f>
        <v>2001</v>
      </c>
      <c r="C70" s="141">
        <f>+Datos!C61</f>
        <v>2</v>
      </c>
      <c r="D70" s="142">
        <f>+Datos!D61</f>
        <v>26</v>
      </c>
      <c r="E70" s="143">
        <f>+Datos!E61</f>
        <v>0</v>
      </c>
      <c r="F70" s="144">
        <f>+Datos!F61</f>
        <v>7.1</v>
      </c>
      <c r="G70" s="145">
        <f>+Datos!G61</f>
        <v>1</v>
      </c>
      <c r="H70" s="143">
        <f t="shared" si="3"/>
        <v>7.1</v>
      </c>
      <c r="I70" s="146">
        <f t="shared" si="4"/>
        <v>-7.1</v>
      </c>
      <c r="J70" s="29">
        <f t="shared" si="5"/>
        <v>42.392759805924996</v>
      </c>
      <c r="K70" s="147">
        <f t="shared" si="0"/>
        <v>76.074577987743169</v>
      </c>
      <c r="L70" s="29">
        <f t="shared" si="11"/>
        <v>-1.6466294444886103</v>
      </c>
      <c r="M70" s="30">
        <f t="shared" si="9"/>
        <v>1.6466294444886103</v>
      </c>
      <c r="N70" s="148">
        <f t="shared" si="10"/>
        <v>5.4533705555113894</v>
      </c>
      <c r="O70" s="148">
        <f t="shared" si="6"/>
        <v>0</v>
      </c>
      <c r="P70" s="148">
        <f t="shared" si="7"/>
        <v>-5.4533705555113894</v>
      </c>
      <c r="Q70" s="149">
        <f t="shared" si="1"/>
        <v>0</v>
      </c>
      <c r="R70" s="150">
        <f t="shared" si="2"/>
        <v>76.074577987743169</v>
      </c>
      <c r="S70" s="13"/>
      <c r="T70" s="13"/>
      <c r="U70" s="13"/>
      <c r="V70" s="13"/>
      <c r="W70" s="49">
        <f t="shared" si="8"/>
        <v>36948</v>
      </c>
    </row>
    <row r="71" spans="1:23" s="11" customFormat="1">
      <c r="A71" s="13"/>
      <c r="B71" s="140">
        <f>+Datos!B62</f>
        <v>2001</v>
      </c>
      <c r="C71" s="141">
        <f>+Datos!C62</f>
        <v>2</v>
      </c>
      <c r="D71" s="142">
        <f>+Datos!D62</f>
        <v>27</v>
      </c>
      <c r="E71" s="143">
        <f>+Datos!E62</f>
        <v>2</v>
      </c>
      <c r="F71" s="144">
        <f>+Datos!F62</f>
        <v>3.6</v>
      </c>
      <c r="G71" s="145">
        <f>+Datos!G62</f>
        <v>1</v>
      </c>
      <c r="H71" s="143">
        <f t="shared" si="3"/>
        <v>3.6</v>
      </c>
      <c r="I71" s="146">
        <f t="shared" si="4"/>
        <v>-1.6</v>
      </c>
      <c r="J71" s="29">
        <f t="shared" si="5"/>
        <v>42.030272312808833</v>
      </c>
      <c r="K71" s="147">
        <f t="shared" si="0"/>
        <v>75.712090494627006</v>
      </c>
      <c r="L71" s="29">
        <f t="shared" si="11"/>
        <v>-0.3624874931161628</v>
      </c>
      <c r="M71" s="30">
        <f t="shared" si="9"/>
        <v>2.3624874931161628</v>
      </c>
      <c r="N71" s="148">
        <f t="shared" si="10"/>
        <v>1.2375125068838373</v>
      </c>
      <c r="O71" s="148">
        <f t="shared" si="6"/>
        <v>0</v>
      </c>
      <c r="P71" s="148">
        <f t="shared" si="7"/>
        <v>-1.2375125068838373</v>
      </c>
      <c r="Q71" s="149">
        <f t="shared" si="1"/>
        <v>0</v>
      </c>
      <c r="R71" s="150">
        <f t="shared" si="2"/>
        <v>75.712090494627006</v>
      </c>
      <c r="S71" s="13"/>
      <c r="T71" s="13"/>
      <c r="U71" s="13"/>
      <c r="V71" s="13"/>
      <c r="W71" s="49">
        <f t="shared" si="8"/>
        <v>36949</v>
      </c>
    </row>
    <row r="72" spans="1:23" s="11" customFormat="1">
      <c r="A72" s="13"/>
      <c r="B72" s="140">
        <f>+Datos!B63</f>
        <v>2001</v>
      </c>
      <c r="C72" s="141">
        <f>+Datos!C63</f>
        <v>2</v>
      </c>
      <c r="D72" s="142">
        <f>+Datos!D63</f>
        <v>28</v>
      </c>
      <c r="E72" s="143">
        <f>+Datos!E63</f>
        <v>85</v>
      </c>
      <c r="F72" s="144">
        <f>+Datos!F63</f>
        <v>2.1</v>
      </c>
      <c r="G72" s="145">
        <f>+Datos!G63</f>
        <v>1</v>
      </c>
      <c r="H72" s="143">
        <f t="shared" si="3"/>
        <v>2.1</v>
      </c>
      <c r="I72" s="146">
        <f t="shared" si="4"/>
        <v>82.9</v>
      </c>
      <c r="J72" s="29">
        <f t="shared" si="5"/>
        <v>124.93027231280884</v>
      </c>
      <c r="K72" s="147">
        <f t="shared" si="0"/>
        <v>158.61209049462701</v>
      </c>
      <c r="L72" s="29">
        <f t="shared" si="11"/>
        <v>82.9</v>
      </c>
      <c r="M72" s="30">
        <f t="shared" si="9"/>
        <v>2.1</v>
      </c>
      <c r="N72" s="148">
        <f t="shared" si="10"/>
        <v>0</v>
      </c>
      <c r="O72" s="148">
        <f t="shared" si="6"/>
        <v>0</v>
      </c>
      <c r="P72" s="148">
        <f t="shared" si="7"/>
        <v>0</v>
      </c>
      <c r="Q72" s="149">
        <f t="shared" si="1"/>
        <v>44.612090494627012</v>
      </c>
      <c r="R72" s="150">
        <f t="shared" si="2"/>
        <v>158.61209049462701</v>
      </c>
      <c r="S72" s="13"/>
      <c r="T72" s="13"/>
      <c r="U72" s="13"/>
      <c r="V72" s="13"/>
      <c r="W72" s="49">
        <f t="shared" si="8"/>
        <v>36950</v>
      </c>
    </row>
    <row r="73" spans="1:23" s="11" customFormat="1">
      <c r="A73" s="13"/>
      <c r="B73" s="140">
        <f>+Datos!B64</f>
        <v>2001</v>
      </c>
      <c r="C73" s="141">
        <f>+Datos!C64</f>
        <v>3</v>
      </c>
      <c r="D73" s="142">
        <f>+Datos!D64</f>
        <v>1</v>
      </c>
      <c r="E73" s="143">
        <f>+Datos!E64</f>
        <v>0</v>
      </c>
      <c r="F73" s="144">
        <f>+Datos!F64</f>
        <v>4.9000000000000004</v>
      </c>
      <c r="G73" s="145">
        <f>+Datos!G64</f>
        <v>1</v>
      </c>
      <c r="H73" s="143">
        <f t="shared" si="3"/>
        <v>4.9000000000000004</v>
      </c>
      <c r="I73" s="146">
        <f t="shared" si="4"/>
        <v>-4.9000000000000004</v>
      </c>
      <c r="J73" s="29">
        <f t="shared" si="5"/>
        <v>121.68754620368711</v>
      </c>
      <c r="K73" s="147">
        <f t="shared" si="0"/>
        <v>155.36936438550529</v>
      </c>
      <c r="L73" s="29">
        <f t="shared" si="11"/>
        <v>-3.242726109121719</v>
      </c>
      <c r="M73" s="30">
        <f t="shared" si="9"/>
        <v>3.242726109121719</v>
      </c>
      <c r="N73" s="148">
        <f t="shared" si="10"/>
        <v>1.6572738908782814</v>
      </c>
      <c r="O73" s="148">
        <f t="shared" si="6"/>
        <v>0</v>
      </c>
      <c r="P73" s="148">
        <f t="shared" si="7"/>
        <v>-1.6572738908782814</v>
      </c>
      <c r="Q73" s="149">
        <f t="shared" si="1"/>
        <v>41.369364385505293</v>
      </c>
      <c r="R73" s="150">
        <f t="shared" si="2"/>
        <v>155.36936438550529</v>
      </c>
      <c r="S73" s="13"/>
      <c r="T73" s="13"/>
      <c r="U73" s="13"/>
      <c r="V73" s="13"/>
      <c r="W73" s="49">
        <f t="shared" si="8"/>
        <v>36951</v>
      </c>
    </row>
    <row r="74" spans="1:23" s="11" customFormat="1">
      <c r="A74" s="13"/>
      <c r="B74" s="140">
        <f>+Datos!B65</f>
        <v>2001</v>
      </c>
      <c r="C74" s="141">
        <f>+Datos!C65</f>
        <v>3</v>
      </c>
      <c r="D74" s="142">
        <f>+Datos!D65</f>
        <v>2</v>
      </c>
      <c r="E74" s="143">
        <f>+Datos!E65</f>
        <v>0</v>
      </c>
      <c r="F74" s="144">
        <f>+Datos!F65</f>
        <v>5</v>
      </c>
      <c r="G74" s="145">
        <f>+Datos!G65</f>
        <v>1</v>
      </c>
      <c r="H74" s="143">
        <f t="shared" si="3"/>
        <v>5</v>
      </c>
      <c r="I74" s="146">
        <f t="shared" si="4"/>
        <v>-5</v>
      </c>
      <c r="J74" s="29">
        <f t="shared" si="5"/>
        <v>118.46538985854893</v>
      </c>
      <c r="K74" s="147">
        <f t="shared" si="0"/>
        <v>152.1472080403671</v>
      </c>
      <c r="L74" s="29">
        <f t="shared" si="11"/>
        <v>-3.2221563451381883</v>
      </c>
      <c r="M74" s="30">
        <f t="shared" si="9"/>
        <v>3.2221563451381883</v>
      </c>
      <c r="N74" s="148">
        <f t="shared" si="10"/>
        <v>1.7778436548618117</v>
      </c>
      <c r="O74" s="148">
        <f t="shared" si="6"/>
        <v>0</v>
      </c>
      <c r="P74" s="148">
        <f t="shared" si="7"/>
        <v>-1.7778436548618117</v>
      </c>
      <c r="Q74" s="149">
        <f t="shared" si="1"/>
        <v>38.147208040367104</v>
      </c>
      <c r="R74" s="150">
        <f t="shared" si="2"/>
        <v>152.1472080403671</v>
      </c>
      <c r="S74" s="13"/>
      <c r="T74" s="13"/>
      <c r="U74" s="13"/>
      <c r="V74" s="13"/>
      <c r="W74" s="49">
        <f t="shared" si="8"/>
        <v>36952</v>
      </c>
    </row>
    <row r="75" spans="1:23" s="11" customFormat="1">
      <c r="A75" s="13"/>
      <c r="B75" s="140">
        <f>+Datos!B66</f>
        <v>2001</v>
      </c>
      <c r="C75" s="141">
        <f>+Datos!C66</f>
        <v>3</v>
      </c>
      <c r="D75" s="142">
        <f>+Datos!D66</f>
        <v>3</v>
      </c>
      <c r="E75" s="143">
        <f>+Datos!E66</f>
        <v>10</v>
      </c>
      <c r="F75" s="144">
        <f>+Datos!F66</f>
        <v>4.9000000000000004</v>
      </c>
      <c r="G75" s="145">
        <f>+Datos!G66</f>
        <v>1</v>
      </c>
      <c r="H75" s="143">
        <f t="shared" si="3"/>
        <v>4.9000000000000004</v>
      </c>
      <c r="I75" s="146">
        <f t="shared" si="4"/>
        <v>5.0999999999999996</v>
      </c>
      <c r="J75" s="29">
        <f t="shared" si="5"/>
        <v>123.56538985854893</v>
      </c>
      <c r="K75" s="147">
        <f t="shared" si="0"/>
        <v>157.2472080403671</v>
      </c>
      <c r="L75" s="29">
        <f t="shared" si="11"/>
        <v>5.0999999999999943</v>
      </c>
      <c r="M75" s="30">
        <f t="shared" si="9"/>
        <v>4.9000000000000004</v>
      </c>
      <c r="N75" s="148">
        <f t="shared" si="10"/>
        <v>0</v>
      </c>
      <c r="O75" s="148">
        <f t="shared" si="6"/>
        <v>0</v>
      </c>
      <c r="P75" s="148">
        <f t="shared" si="7"/>
        <v>0</v>
      </c>
      <c r="Q75" s="149">
        <f t="shared" si="1"/>
        <v>43.247208040367099</v>
      </c>
      <c r="R75" s="150">
        <f t="shared" si="2"/>
        <v>157.2472080403671</v>
      </c>
      <c r="S75" s="13"/>
      <c r="T75" s="13"/>
      <c r="U75" s="13"/>
      <c r="V75" s="13"/>
      <c r="W75" s="49">
        <f t="shared" si="8"/>
        <v>36953</v>
      </c>
    </row>
    <row r="76" spans="1:23" s="11" customFormat="1">
      <c r="A76" s="13"/>
      <c r="B76" s="140">
        <f>+Datos!B67</f>
        <v>2001</v>
      </c>
      <c r="C76" s="141">
        <f>+Datos!C67</f>
        <v>3</v>
      </c>
      <c r="D76" s="142">
        <f>+Datos!D67</f>
        <v>4</v>
      </c>
      <c r="E76" s="143">
        <f>+Datos!E67</f>
        <v>7</v>
      </c>
      <c r="F76" s="144">
        <f>+Datos!F67</f>
        <v>3.1</v>
      </c>
      <c r="G76" s="145">
        <f>+Datos!G67</f>
        <v>1</v>
      </c>
      <c r="H76" s="143">
        <f t="shared" si="3"/>
        <v>3.1</v>
      </c>
      <c r="I76" s="146">
        <f t="shared" si="4"/>
        <v>3.9</v>
      </c>
      <c r="J76" s="29">
        <f t="shared" si="5"/>
        <v>127.46538985854893</v>
      </c>
      <c r="K76" s="147">
        <f t="shared" si="0"/>
        <v>161.1472080403671</v>
      </c>
      <c r="L76" s="29">
        <f t="shared" si="11"/>
        <v>3.9000000000000057</v>
      </c>
      <c r="M76" s="30">
        <f t="shared" si="9"/>
        <v>3.1</v>
      </c>
      <c r="N76" s="148">
        <f t="shared" si="10"/>
        <v>0</v>
      </c>
      <c r="O76" s="148">
        <f t="shared" si="6"/>
        <v>0</v>
      </c>
      <c r="P76" s="148">
        <f t="shared" si="7"/>
        <v>0</v>
      </c>
      <c r="Q76" s="149">
        <f t="shared" si="1"/>
        <v>47.147208040367104</v>
      </c>
      <c r="R76" s="150">
        <f t="shared" si="2"/>
        <v>161.1472080403671</v>
      </c>
      <c r="S76" s="13"/>
      <c r="T76" s="13"/>
      <c r="U76" s="13"/>
      <c r="V76" s="13"/>
      <c r="W76" s="49">
        <f t="shared" si="8"/>
        <v>36954</v>
      </c>
    </row>
    <row r="77" spans="1:23" s="11" customFormat="1">
      <c r="A77" s="13"/>
      <c r="B77" s="140">
        <f>+Datos!B68</f>
        <v>2001</v>
      </c>
      <c r="C77" s="141">
        <f>+Datos!C68</f>
        <v>3</v>
      </c>
      <c r="D77" s="142">
        <f>+Datos!D68</f>
        <v>5</v>
      </c>
      <c r="E77" s="143">
        <f>+Datos!E68</f>
        <v>0</v>
      </c>
      <c r="F77" s="144">
        <f>+Datos!F68</f>
        <v>4</v>
      </c>
      <c r="G77" s="145">
        <f>+Datos!G68</f>
        <v>1</v>
      </c>
      <c r="H77" s="143">
        <f t="shared" si="3"/>
        <v>4</v>
      </c>
      <c r="I77" s="146">
        <f t="shared" si="4"/>
        <v>-4</v>
      </c>
      <c r="J77" s="29">
        <f t="shared" si="5"/>
        <v>124.75804540398663</v>
      </c>
      <c r="K77" s="147">
        <f t="shared" si="0"/>
        <v>158.4398635858048</v>
      </c>
      <c r="L77" s="29">
        <f t="shared" si="11"/>
        <v>-2.7073444545623033</v>
      </c>
      <c r="M77" s="30">
        <f t="shared" si="9"/>
        <v>2.7073444545623033</v>
      </c>
      <c r="N77" s="148">
        <f t="shared" si="10"/>
        <v>1.2926555454376967</v>
      </c>
      <c r="O77" s="148">
        <f t="shared" si="6"/>
        <v>0</v>
      </c>
      <c r="P77" s="148">
        <f t="shared" si="7"/>
        <v>-1.2926555454376967</v>
      </c>
      <c r="Q77" s="149">
        <f t="shared" si="1"/>
        <v>44.439863585804801</v>
      </c>
      <c r="R77" s="150">
        <f t="shared" si="2"/>
        <v>158.4398635858048</v>
      </c>
      <c r="S77" s="13"/>
      <c r="T77" s="13"/>
      <c r="U77" s="13"/>
      <c r="V77" s="13"/>
      <c r="W77" s="49">
        <f t="shared" si="8"/>
        <v>36955</v>
      </c>
    </row>
    <row r="78" spans="1:23" s="11" customFormat="1">
      <c r="A78" s="13"/>
      <c r="B78" s="140">
        <f>+Datos!B69</f>
        <v>2001</v>
      </c>
      <c r="C78" s="141">
        <f>+Datos!C69</f>
        <v>3</v>
      </c>
      <c r="D78" s="142">
        <f>+Datos!D69</f>
        <v>6</v>
      </c>
      <c r="E78" s="143">
        <f>+Datos!E69</f>
        <v>0</v>
      </c>
      <c r="F78" s="144">
        <f>+Datos!F69</f>
        <v>4.5</v>
      </c>
      <c r="G78" s="145">
        <f>+Datos!G69</f>
        <v>1</v>
      </c>
      <c r="H78" s="143">
        <f t="shared" si="3"/>
        <v>4.5</v>
      </c>
      <c r="I78" s="146">
        <f t="shared" si="4"/>
        <v>-4.5</v>
      </c>
      <c r="J78" s="29">
        <f t="shared" si="5"/>
        <v>121.78095650482163</v>
      </c>
      <c r="K78" s="147">
        <f t="shared" ref="K78:K141" si="12">+J78+$U$21</f>
        <v>155.46277468663982</v>
      </c>
      <c r="L78" s="29">
        <f t="shared" si="11"/>
        <v>-2.9770888991649826</v>
      </c>
      <c r="M78" s="30">
        <f t="shared" si="9"/>
        <v>2.9770888991649826</v>
      </c>
      <c r="N78" s="148">
        <f t="shared" si="10"/>
        <v>1.5229111008350174</v>
      </c>
      <c r="O78" s="148">
        <f t="shared" si="6"/>
        <v>0</v>
      </c>
      <c r="P78" s="148">
        <f t="shared" si="7"/>
        <v>-1.5229111008350174</v>
      </c>
      <c r="Q78" s="149">
        <f t="shared" ref="Q78:Q141" si="13">IF(K78-$U$15&gt;0,K78-$U$15,0)</f>
        <v>41.462774686639818</v>
      </c>
      <c r="R78" s="150">
        <f t="shared" ref="R78:R141" si="14">+O78+K78</f>
        <v>155.46277468663982</v>
      </c>
      <c r="S78" s="13"/>
      <c r="T78" s="13"/>
      <c r="U78" s="13"/>
      <c r="V78" s="13"/>
      <c r="W78" s="49">
        <f t="shared" si="8"/>
        <v>36956</v>
      </c>
    </row>
    <row r="79" spans="1:23" s="11" customFormat="1">
      <c r="A79" s="13"/>
      <c r="B79" s="140">
        <f>+Datos!B70</f>
        <v>2001</v>
      </c>
      <c r="C79" s="141">
        <f>+Datos!C70</f>
        <v>3</v>
      </c>
      <c r="D79" s="142">
        <f>+Datos!D70</f>
        <v>7</v>
      </c>
      <c r="E79" s="143">
        <f>+Datos!E70</f>
        <v>0</v>
      </c>
      <c r="F79" s="144">
        <f>+Datos!F70</f>
        <v>4.5999999999999996</v>
      </c>
      <c r="G79" s="145">
        <f>+Datos!G70</f>
        <v>1</v>
      </c>
      <c r="H79" s="143">
        <f t="shared" ref="H79:H142" si="15">+F79*G79</f>
        <v>4.5999999999999996</v>
      </c>
      <c r="I79" s="146">
        <f t="shared" ref="I79:I142" si="16">+E79-H79</f>
        <v>-4.5999999999999996</v>
      </c>
      <c r="J79" s="29">
        <f t="shared" ref="J79:J142" si="17">IF(I79&lt;0,J78*EXP(I79/$U$20),IF((I79+J78)&gt;$U$20,+$U$20,I79+J78))</f>
        <v>118.81112460404181</v>
      </c>
      <c r="K79" s="147">
        <f t="shared" si="12"/>
        <v>152.49294278585998</v>
      </c>
      <c r="L79" s="29">
        <f t="shared" si="11"/>
        <v>-2.9698319007798375</v>
      </c>
      <c r="M79" s="30">
        <f t="shared" si="9"/>
        <v>2.9698319007798375</v>
      </c>
      <c r="N79" s="148">
        <f t="shared" si="10"/>
        <v>1.6301680992201621</v>
      </c>
      <c r="O79" s="148">
        <f t="shared" ref="O79:O142" si="18">IF(K78+I79-$U$14&gt;0,K78+I79-$U$14,0)</f>
        <v>0</v>
      </c>
      <c r="P79" s="148">
        <f t="shared" ref="P79:P142" si="19">+IF(N79&gt;0,(-1)*N79,O79)</f>
        <v>-1.6301680992201621</v>
      </c>
      <c r="Q79" s="149">
        <f t="shared" si="13"/>
        <v>38.492942785859981</v>
      </c>
      <c r="R79" s="150">
        <f t="shared" si="14"/>
        <v>152.49294278585998</v>
      </c>
      <c r="S79" s="13"/>
      <c r="T79" s="13"/>
      <c r="U79" s="13"/>
      <c r="V79" s="13"/>
      <c r="W79" s="49">
        <f t="shared" ref="W79:W142" si="20">+DATE(B79,C79,D79)</f>
        <v>36957</v>
      </c>
    </row>
    <row r="80" spans="1:23" s="11" customFormat="1">
      <c r="A80" s="13"/>
      <c r="B80" s="140">
        <f>+Datos!B71</f>
        <v>2001</v>
      </c>
      <c r="C80" s="141">
        <f>+Datos!C71</f>
        <v>3</v>
      </c>
      <c r="D80" s="142">
        <f>+Datos!D71</f>
        <v>8</v>
      </c>
      <c r="E80" s="143">
        <f>+Datos!E71</f>
        <v>0</v>
      </c>
      <c r="F80" s="144">
        <f>+Datos!F71</f>
        <v>6.7</v>
      </c>
      <c r="G80" s="145">
        <f>+Datos!G71</f>
        <v>1</v>
      </c>
      <c r="H80" s="143">
        <f t="shared" si="15"/>
        <v>6.7</v>
      </c>
      <c r="I80" s="146">
        <f t="shared" si="16"/>
        <v>-6.7</v>
      </c>
      <c r="J80" s="29">
        <f t="shared" si="17"/>
        <v>114.61458371718015</v>
      </c>
      <c r="K80" s="147">
        <f t="shared" si="12"/>
        <v>148.29640189899834</v>
      </c>
      <c r="L80" s="29">
        <f t="shared" si="11"/>
        <v>-4.1965408868616407</v>
      </c>
      <c r="M80" s="30">
        <f t="shared" ref="M80:M143" si="21">IF(I80&gt;=0,+H80,+E80+ABS(L80))</f>
        <v>4.1965408868616407</v>
      </c>
      <c r="N80" s="148">
        <f t="shared" ref="N80:N143" si="22">+H80-M80</f>
        <v>2.5034591131383594</v>
      </c>
      <c r="O80" s="148">
        <f t="shared" si="18"/>
        <v>0</v>
      </c>
      <c r="P80" s="148">
        <f t="shared" si="19"/>
        <v>-2.5034591131383594</v>
      </c>
      <c r="Q80" s="149">
        <f t="shared" si="13"/>
        <v>34.29640189899834</v>
      </c>
      <c r="R80" s="150">
        <f t="shared" si="14"/>
        <v>148.29640189899834</v>
      </c>
      <c r="S80" s="13"/>
      <c r="T80" s="13"/>
      <c r="U80" s="13"/>
      <c r="V80" s="13"/>
      <c r="W80" s="49">
        <f t="shared" si="20"/>
        <v>36958</v>
      </c>
    </row>
    <row r="81" spans="1:23" s="11" customFormat="1">
      <c r="A81" s="13"/>
      <c r="B81" s="140">
        <f>+Datos!B72</f>
        <v>2001</v>
      </c>
      <c r="C81" s="141">
        <f>+Datos!C72</f>
        <v>3</v>
      </c>
      <c r="D81" s="142">
        <f>+Datos!D72</f>
        <v>9</v>
      </c>
      <c r="E81" s="143">
        <f>+Datos!E72</f>
        <v>15</v>
      </c>
      <c r="F81" s="144">
        <f>+Datos!F72</f>
        <v>6.2</v>
      </c>
      <c r="G81" s="145">
        <f>+Datos!G72</f>
        <v>1</v>
      </c>
      <c r="H81" s="143">
        <f t="shared" si="15"/>
        <v>6.2</v>
      </c>
      <c r="I81" s="146">
        <f t="shared" si="16"/>
        <v>8.8000000000000007</v>
      </c>
      <c r="J81" s="29">
        <f t="shared" si="17"/>
        <v>123.41458371718015</v>
      </c>
      <c r="K81" s="147">
        <f t="shared" si="12"/>
        <v>157.09640189899832</v>
      </c>
      <c r="L81" s="29">
        <f t="shared" ref="L81:L144" si="23">+K81-K80</f>
        <v>8.7999999999999829</v>
      </c>
      <c r="M81" s="30">
        <f t="shared" si="21"/>
        <v>6.2</v>
      </c>
      <c r="N81" s="148">
        <f t="shared" si="22"/>
        <v>0</v>
      </c>
      <c r="O81" s="148">
        <f t="shared" si="18"/>
        <v>0</v>
      </c>
      <c r="P81" s="148">
        <f t="shared" si="19"/>
        <v>0</v>
      </c>
      <c r="Q81" s="149">
        <f t="shared" si="13"/>
        <v>43.096401898998323</v>
      </c>
      <c r="R81" s="150">
        <f t="shared" si="14"/>
        <v>157.09640189899832</v>
      </c>
      <c r="S81" s="13"/>
      <c r="T81" s="13"/>
      <c r="U81" s="13"/>
      <c r="V81" s="13"/>
      <c r="W81" s="49">
        <f t="shared" si="20"/>
        <v>36959</v>
      </c>
    </row>
    <row r="82" spans="1:23" s="11" customFormat="1">
      <c r="A82" s="13"/>
      <c r="B82" s="140">
        <f>+Datos!B73</f>
        <v>2001</v>
      </c>
      <c r="C82" s="141">
        <f>+Datos!C73</f>
        <v>3</v>
      </c>
      <c r="D82" s="142">
        <f>+Datos!D73</f>
        <v>10</v>
      </c>
      <c r="E82" s="143">
        <f>+Datos!E73</f>
        <v>0</v>
      </c>
      <c r="F82" s="144">
        <f>+Datos!F73</f>
        <v>4.0999999999999996</v>
      </c>
      <c r="G82" s="145">
        <f>+Datos!G73</f>
        <v>1</v>
      </c>
      <c r="H82" s="143">
        <f t="shared" si="15"/>
        <v>4.0999999999999996</v>
      </c>
      <c r="I82" s="146">
        <f t="shared" si="16"/>
        <v>-4.0999999999999996</v>
      </c>
      <c r="J82" s="29">
        <f t="shared" si="17"/>
        <v>120.72846341319428</v>
      </c>
      <c r="K82" s="147">
        <f t="shared" si="12"/>
        <v>154.41028159501246</v>
      </c>
      <c r="L82" s="29">
        <f t="shared" si="23"/>
        <v>-2.6861203039858594</v>
      </c>
      <c r="M82" s="30">
        <f t="shared" si="21"/>
        <v>2.6861203039858594</v>
      </c>
      <c r="N82" s="148">
        <f t="shared" si="22"/>
        <v>1.4138796960141402</v>
      </c>
      <c r="O82" s="148">
        <f t="shared" si="18"/>
        <v>0</v>
      </c>
      <c r="P82" s="148">
        <f t="shared" si="19"/>
        <v>-1.4138796960141402</v>
      </c>
      <c r="Q82" s="149">
        <f t="shared" si="13"/>
        <v>40.410281595012464</v>
      </c>
      <c r="R82" s="150">
        <f t="shared" si="14"/>
        <v>154.41028159501246</v>
      </c>
      <c r="S82" s="13"/>
      <c r="T82" s="13"/>
      <c r="U82" s="13"/>
      <c r="V82" s="13"/>
      <c r="W82" s="49">
        <f t="shared" si="20"/>
        <v>36960</v>
      </c>
    </row>
    <row r="83" spans="1:23" s="11" customFormat="1">
      <c r="A83" s="13"/>
      <c r="B83" s="140">
        <f>+Datos!B74</f>
        <v>2001</v>
      </c>
      <c r="C83" s="141">
        <f>+Datos!C74</f>
        <v>3</v>
      </c>
      <c r="D83" s="142">
        <f>+Datos!D74</f>
        <v>11</v>
      </c>
      <c r="E83" s="143">
        <f>+Datos!E74</f>
        <v>0.3</v>
      </c>
      <c r="F83" s="144">
        <f>+Datos!F74</f>
        <v>3.6</v>
      </c>
      <c r="G83" s="145">
        <f>+Datos!G74</f>
        <v>1</v>
      </c>
      <c r="H83" s="143">
        <f t="shared" si="15"/>
        <v>3.6</v>
      </c>
      <c r="I83" s="146">
        <f t="shared" si="16"/>
        <v>-3.3000000000000003</v>
      </c>
      <c r="J83" s="29">
        <f t="shared" si="17"/>
        <v>118.60898977598971</v>
      </c>
      <c r="K83" s="147">
        <f t="shared" si="12"/>
        <v>152.29080795780789</v>
      </c>
      <c r="L83" s="29">
        <f t="shared" si="23"/>
        <v>-2.1194736372045782</v>
      </c>
      <c r="M83" s="30">
        <f t="shared" si="21"/>
        <v>2.419473637204578</v>
      </c>
      <c r="N83" s="148">
        <f t="shared" si="22"/>
        <v>1.1805263627954221</v>
      </c>
      <c r="O83" s="148">
        <f t="shared" si="18"/>
        <v>0</v>
      </c>
      <c r="P83" s="148">
        <f t="shared" si="19"/>
        <v>-1.1805263627954221</v>
      </c>
      <c r="Q83" s="149">
        <f t="shared" si="13"/>
        <v>38.290807957807885</v>
      </c>
      <c r="R83" s="150">
        <f t="shared" si="14"/>
        <v>152.29080795780789</v>
      </c>
      <c r="S83" s="13"/>
      <c r="T83" s="13"/>
      <c r="U83" s="13"/>
      <c r="V83" s="13"/>
      <c r="W83" s="49">
        <f t="shared" si="20"/>
        <v>36961</v>
      </c>
    </row>
    <row r="84" spans="1:23" s="11" customFormat="1">
      <c r="A84" s="13"/>
      <c r="B84" s="140">
        <f>+Datos!B75</f>
        <v>2001</v>
      </c>
      <c r="C84" s="141">
        <f>+Datos!C75</f>
        <v>3</v>
      </c>
      <c r="D84" s="142">
        <f>+Datos!D75</f>
        <v>12</v>
      </c>
      <c r="E84" s="143">
        <f>+Datos!E75</f>
        <v>6</v>
      </c>
      <c r="F84" s="144">
        <f>+Datos!F75</f>
        <v>4</v>
      </c>
      <c r="G84" s="145">
        <f>+Datos!G75</f>
        <v>1</v>
      </c>
      <c r="H84" s="143">
        <f t="shared" si="15"/>
        <v>4</v>
      </c>
      <c r="I84" s="146">
        <f t="shared" si="16"/>
        <v>2</v>
      </c>
      <c r="J84" s="29">
        <f t="shared" si="17"/>
        <v>120.60898977598971</v>
      </c>
      <c r="K84" s="147">
        <f t="shared" si="12"/>
        <v>154.29080795780789</v>
      </c>
      <c r="L84" s="29">
        <f t="shared" si="23"/>
        <v>2</v>
      </c>
      <c r="M84" s="30">
        <f t="shared" si="21"/>
        <v>4</v>
      </c>
      <c r="N84" s="148">
        <f t="shared" si="22"/>
        <v>0</v>
      </c>
      <c r="O84" s="148">
        <f t="shared" si="18"/>
        <v>0</v>
      </c>
      <c r="P84" s="148">
        <f t="shared" si="19"/>
        <v>0</v>
      </c>
      <c r="Q84" s="149">
        <f t="shared" si="13"/>
        <v>40.290807957807885</v>
      </c>
      <c r="R84" s="150">
        <f t="shared" si="14"/>
        <v>154.29080795780789</v>
      </c>
      <c r="S84" s="13"/>
      <c r="T84" s="13"/>
      <c r="U84" s="13"/>
      <c r="V84" s="13"/>
      <c r="W84" s="49">
        <f t="shared" si="20"/>
        <v>36962</v>
      </c>
    </row>
    <row r="85" spans="1:23" s="11" customFormat="1">
      <c r="A85" s="13"/>
      <c r="B85" s="140">
        <f>+Datos!B76</f>
        <v>2001</v>
      </c>
      <c r="C85" s="141">
        <f>+Datos!C76</f>
        <v>3</v>
      </c>
      <c r="D85" s="142">
        <f>+Datos!D76</f>
        <v>13</v>
      </c>
      <c r="E85" s="143">
        <f>+Datos!E76</f>
        <v>0</v>
      </c>
      <c r="F85" s="144">
        <f>+Datos!F76</f>
        <v>4.4000000000000004</v>
      </c>
      <c r="G85" s="145">
        <f>+Datos!G76</f>
        <v>1</v>
      </c>
      <c r="H85" s="143">
        <f t="shared" si="15"/>
        <v>4.4000000000000004</v>
      </c>
      <c r="I85" s="146">
        <f t="shared" si="16"/>
        <v>-4.4000000000000004</v>
      </c>
      <c r="J85" s="29">
        <f t="shared" si="17"/>
        <v>117.79411443582903</v>
      </c>
      <c r="K85" s="147">
        <f t="shared" si="12"/>
        <v>151.4759326176472</v>
      </c>
      <c r="L85" s="29">
        <f t="shared" si="23"/>
        <v>-2.8148753401606825</v>
      </c>
      <c r="M85" s="30">
        <f t="shared" si="21"/>
        <v>2.8148753401606825</v>
      </c>
      <c r="N85" s="148">
        <f t="shared" si="22"/>
        <v>1.5851246598393178</v>
      </c>
      <c r="O85" s="148">
        <f t="shared" si="18"/>
        <v>0</v>
      </c>
      <c r="P85" s="148">
        <f t="shared" si="19"/>
        <v>-1.5851246598393178</v>
      </c>
      <c r="Q85" s="149">
        <f t="shared" si="13"/>
        <v>37.475932617647203</v>
      </c>
      <c r="R85" s="150">
        <f t="shared" si="14"/>
        <v>151.4759326176472</v>
      </c>
      <c r="S85" s="13"/>
      <c r="T85" s="13"/>
      <c r="U85" s="13"/>
      <c r="V85" s="13"/>
      <c r="W85" s="49">
        <f t="shared" si="20"/>
        <v>36963</v>
      </c>
    </row>
    <row r="86" spans="1:23" s="11" customFormat="1">
      <c r="A86" s="13"/>
      <c r="B86" s="140">
        <f>+Datos!B77</f>
        <v>2001</v>
      </c>
      <c r="C86" s="141">
        <f>+Datos!C77</f>
        <v>3</v>
      </c>
      <c r="D86" s="142">
        <f>+Datos!D77</f>
        <v>14</v>
      </c>
      <c r="E86" s="143">
        <f>+Datos!E77</f>
        <v>20</v>
      </c>
      <c r="F86" s="144">
        <f>+Datos!F77</f>
        <v>3.3</v>
      </c>
      <c r="G86" s="145">
        <f>+Datos!G77</f>
        <v>1</v>
      </c>
      <c r="H86" s="143">
        <f t="shared" si="15"/>
        <v>3.3</v>
      </c>
      <c r="I86" s="146">
        <f t="shared" si="16"/>
        <v>16.7</v>
      </c>
      <c r="J86" s="29">
        <f t="shared" si="17"/>
        <v>134.49411443582903</v>
      </c>
      <c r="K86" s="147">
        <f t="shared" si="12"/>
        <v>168.17593261764722</v>
      </c>
      <c r="L86" s="29">
        <f t="shared" si="23"/>
        <v>16.700000000000017</v>
      </c>
      <c r="M86" s="30">
        <f t="shared" si="21"/>
        <v>3.3</v>
      </c>
      <c r="N86" s="148">
        <f t="shared" si="22"/>
        <v>0</v>
      </c>
      <c r="O86" s="148">
        <f t="shared" si="18"/>
        <v>0</v>
      </c>
      <c r="P86" s="148">
        <f t="shared" si="19"/>
        <v>0</v>
      </c>
      <c r="Q86" s="149">
        <f t="shared" si="13"/>
        <v>54.17593261764722</v>
      </c>
      <c r="R86" s="150">
        <f t="shared" si="14"/>
        <v>168.17593261764722</v>
      </c>
      <c r="S86" s="13"/>
      <c r="T86" s="13"/>
      <c r="U86" s="13"/>
      <c r="V86" s="13"/>
      <c r="W86" s="49">
        <f t="shared" si="20"/>
        <v>36964</v>
      </c>
    </row>
    <row r="87" spans="1:23" s="11" customFormat="1">
      <c r="A87" s="13"/>
      <c r="B87" s="140">
        <f>+Datos!B78</f>
        <v>2001</v>
      </c>
      <c r="C87" s="141">
        <f>+Datos!C78</f>
        <v>3</v>
      </c>
      <c r="D87" s="142">
        <f>+Datos!D78</f>
        <v>15</v>
      </c>
      <c r="E87" s="143">
        <f>+Datos!E78</f>
        <v>0.3</v>
      </c>
      <c r="F87" s="144">
        <f>+Datos!F78</f>
        <v>3.2</v>
      </c>
      <c r="G87" s="145">
        <f>+Datos!G78</f>
        <v>1</v>
      </c>
      <c r="H87" s="143">
        <f t="shared" si="15"/>
        <v>3.2</v>
      </c>
      <c r="I87" s="146">
        <f t="shared" si="16"/>
        <v>-2.9000000000000004</v>
      </c>
      <c r="J87" s="29">
        <f t="shared" si="17"/>
        <v>132.41695144208776</v>
      </c>
      <c r="K87" s="147">
        <f t="shared" si="12"/>
        <v>166.09876962390595</v>
      </c>
      <c r="L87" s="29">
        <f t="shared" si="23"/>
        <v>-2.0771629937412683</v>
      </c>
      <c r="M87" s="30">
        <f t="shared" si="21"/>
        <v>2.3771629937412682</v>
      </c>
      <c r="N87" s="148">
        <f t="shared" si="22"/>
        <v>0.82283700625873202</v>
      </c>
      <c r="O87" s="148">
        <f t="shared" si="18"/>
        <v>0</v>
      </c>
      <c r="P87" s="148">
        <f t="shared" si="19"/>
        <v>-0.82283700625873202</v>
      </c>
      <c r="Q87" s="149">
        <f t="shared" si="13"/>
        <v>52.098769623905952</v>
      </c>
      <c r="R87" s="150">
        <f t="shared" si="14"/>
        <v>166.09876962390595</v>
      </c>
      <c r="S87" s="13"/>
      <c r="T87" s="13"/>
      <c r="U87" s="13"/>
      <c r="V87" s="13"/>
      <c r="W87" s="49">
        <f t="shared" si="20"/>
        <v>36965</v>
      </c>
    </row>
    <row r="88" spans="1:23" s="11" customFormat="1">
      <c r="A88" s="13"/>
      <c r="B88" s="140">
        <f>+Datos!B79</f>
        <v>2001</v>
      </c>
      <c r="C88" s="141">
        <f>+Datos!C79</f>
        <v>3</v>
      </c>
      <c r="D88" s="142">
        <f>+Datos!D79</f>
        <v>16</v>
      </c>
      <c r="E88" s="143">
        <f>+Datos!E79</f>
        <v>0</v>
      </c>
      <c r="F88" s="144">
        <f>+Datos!F79</f>
        <v>2.1</v>
      </c>
      <c r="G88" s="145">
        <f>+Datos!G79</f>
        <v>1</v>
      </c>
      <c r="H88" s="143">
        <f t="shared" si="15"/>
        <v>2.1</v>
      </c>
      <c r="I88" s="146">
        <f t="shared" si="16"/>
        <v>-2.1</v>
      </c>
      <c r="J88" s="29">
        <f t="shared" si="17"/>
        <v>130.93285383248212</v>
      </c>
      <c r="K88" s="147">
        <f t="shared" si="12"/>
        <v>164.61467201430031</v>
      </c>
      <c r="L88" s="29">
        <f t="shared" si="23"/>
        <v>-1.4840976096056409</v>
      </c>
      <c r="M88" s="30">
        <f t="shared" si="21"/>
        <v>1.4840976096056409</v>
      </c>
      <c r="N88" s="148">
        <f t="shared" si="22"/>
        <v>0.61590239039435923</v>
      </c>
      <c r="O88" s="148">
        <f t="shared" si="18"/>
        <v>0</v>
      </c>
      <c r="P88" s="148">
        <f t="shared" si="19"/>
        <v>-0.61590239039435923</v>
      </c>
      <c r="Q88" s="149">
        <f t="shared" si="13"/>
        <v>50.614672014300311</v>
      </c>
      <c r="R88" s="150">
        <f t="shared" si="14"/>
        <v>164.61467201430031</v>
      </c>
      <c r="S88" s="13"/>
      <c r="T88" s="13"/>
      <c r="U88" s="13"/>
      <c r="V88" s="13"/>
      <c r="W88" s="49">
        <f t="shared" si="20"/>
        <v>36966</v>
      </c>
    </row>
    <row r="89" spans="1:23" s="11" customFormat="1">
      <c r="A89" s="13"/>
      <c r="B89" s="140">
        <f>+Datos!B80</f>
        <v>2001</v>
      </c>
      <c r="C89" s="141">
        <f>+Datos!C80</f>
        <v>3</v>
      </c>
      <c r="D89" s="142">
        <f>+Datos!D80</f>
        <v>17</v>
      </c>
      <c r="E89" s="143">
        <f>+Datos!E80</f>
        <v>0</v>
      </c>
      <c r="F89" s="144">
        <f>+Datos!F80</f>
        <v>3.5</v>
      </c>
      <c r="G89" s="145">
        <f>+Datos!G80</f>
        <v>1</v>
      </c>
      <c r="H89" s="143">
        <f t="shared" si="15"/>
        <v>3.5</v>
      </c>
      <c r="I89" s="146">
        <f t="shared" si="16"/>
        <v>-3.5</v>
      </c>
      <c r="J89" s="29">
        <f t="shared" si="17"/>
        <v>128.49622880720898</v>
      </c>
      <c r="K89" s="147">
        <f t="shared" si="12"/>
        <v>162.17804698902717</v>
      </c>
      <c r="L89" s="29">
        <f t="shared" si="23"/>
        <v>-2.4366250252731447</v>
      </c>
      <c r="M89" s="30">
        <f t="shared" si="21"/>
        <v>2.4366250252731447</v>
      </c>
      <c r="N89" s="148">
        <f t="shared" si="22"/>
        <v>1.0633749747268553</v>
      </c>
      <c r="O89" s="148">
        <f t="shared" si="18"/>
        <v>0</v>
      </c>
      <c r="P89" s="148">
        <f t="shared" si="19"/>
        <v>-1.0633749747268553</v>
      </c>
      <c r="Q89" s="149">
        <f t="shared" si="13"/>
        <v>48.178046989027166</v>
      </c>
      <c r="R89" s="150">
        <f t="shared" si="14"/>
        <v>162.17804698902717</v>
      </c>
      <c r="S89" s="13"/>
      <c r="T89" s="13"/>
      <c r="U89" s="13"/>
      <c r="V89" s="13"/>
      <c r="W89" s="49">
        <f t="shared" si="20"/>
        <v>36967</v>
      </c>
    </row>
    <row r="90" spans="1:23" s="11" customFormat="1">
      <c r="A90" s="13"/>
      <c r="B90" s="140">
        <f>+Datos!B81</f>
        <v>2001</v>
      </c>
      <c r="C90" s="141">
        <f>+Datos!C81</f>
        <v>3</v>
      </c>
      <c r="D90" s="142">
        <f>+Datos!D81</f>
        <v>18</v>
      </c>
      <c r="E90" s="143">
        <f>+Datos!E81</f>
        <v>0</v>
      </c>
      <c r="F90" s="144">
        <f>+Datos!F81</f>
        <v>4.4000000000000004</v>
      </c>
      <c r="G90" s="145">
        <f>+Datos!G81</f>
        <v>1</v>
      </c>
      <c r="H90" s="143">
        <f t="shared" si="15"/>
        <v>4.4000000000000004</v>
      </c>
      <c r="I90" s="146">
        <f t="shared" si="16"/>
        <v>-4.4000000000000004</v>
      </c>
      <c r="J90" s="29">
        <f t="shared" si="17"/>
        <v>125.49727436405468</v>
      </c>
      <c r="K90" s="147">
        <f t="shared" si="12"/>
        <v>159.17909254587286</v>
      </c>
      <c r="L90" s="29">
        <f t="shared" si="23"/>
        <v>-2.9989544431543038</v>
      </c>
      <c r="M90" s="30">
        <f t="shared" si="21"/>
        <v>2.9989544431543038</v>
      </c>
      <c r="N90" s="148">
        <f t="shared" si="22"/>
        <v>1.4010455568456965</v>
      </c>
      <c r="O90" s="148">
        <f t="shared" si="18"/>
        <v>0</v>
      </c>
      <c r="P90" s="148">
        <f t="shared" si="19"/>
        <v>-1.4010455568456965</v>
      </c>
      <c r="Q90" s="149">
        <f t="shared" si="13"/>
        <v>45.179092545872862</v>
      </c>
      <c r="R90" s="150">
        <f t="shared" si="14"/>
        <v>159.17909254587286</v>
      </c>
      <c r="S90" s="13"/>
      <c r="T90" s="13"/>
      <c r="U90" s="13"/>
      <c r="V90" s="13"/>
      <c r="W90" s="49">
        <f t="shared" si="20"/>
        <v>36968</v>
      </c>
    </row>
    <row r="91" spans="1:23" s="11" customFormat="1">
      <c r="A91" s="13"/>
      <c r="B91" s="140">
        <f>+Datos!B82</f>
        <v>2001</v>
      </c>
      <c r="C91" s="141">
        <f>+Datos!C82</f>
        <v>3</v>
      </c>
      <c r="D91" s="142">
        <f>+Datos!D82</f>
        <v>19</v>
      </c>
      <c r="E91" s="143">
        <f>+Datos!E82</f>
        <v>0</v>
      </c>
      <c r="F91" s="144">
        <f>+Datos!F82</f>
        <v>4.3</v>
      </c>
      <c r="G91" s="145">
        <f>+Datos!G82</f>
        <v>1</v>
      </c>
      <c r="H91" s="143">
        <f t="shared" si="15"/>
        <v>4.3</v>
      </c>
      <c r="I91" s="146">
        <f t="shared" si="16"/>
        <v>-4.3</v>
      </c>
      <c r="J91" s="29">
        <f t="shared" si="17"/>
        <v>122.63411413874826</v>
      </c>
      <c r="K91" s="147">
        <f t="shared" si="12"/>
        <v>156.31593232056645</v>
      </c>
      <c r="L91" s="29">
        <f t="shared" si="23"/>
        <v>-2.8631602253064159</v>
      </c>
      <c r="M91" s="30">
        <f t="shared" si="21"/>
        <v>2.8631602253064159</v>
      </c>
      <c r="N91" s="148">
        <f t="shared" si="22"/>
        <v>1.4368397746935839</v>
      </c>
      <c r="O91" s="148">
        <f t="shared" si="18"/>
        <v>0</v>
      </c>
      <c r="P91" s="148">
        <f t="shared" si="19"/>
        <v>-1.4368397746935839</v>
      </c>
      <c r="Q91" s="149">
        <f t="shared" si="13"/>
        <v>42.315932320566446</v>
      </c>
      <c r="R91" s="150">
        <f t="shared" si="14"/>
        <v>156.31593232056645</v>
      </c>
      <c r="S91" s="13"/>
      <c r="T91" s="13"/>
      <c r="U91" s="13"/>
      <c r="V91" s="13"/>
      <c r="W91" s="49">
        <f t="shared" si="20"/>
        <v>36969</v>
      </c>
    </row>
    <row r="92" spans="1:23" s="11" customFormat="1">
      <c r="A92" s="13"/>
      <c r="B92" s="140">
        <f>+Datos!B83</f>
        <v>2001</v>
      </c>
      <c r="C92" s="141">
        <f>+Datos!C83</f>
        <v>3</v>
      </c>
      <c r="D92" s="142">
        <f>+Datos!D83</f>
        <v>20</v>
      </c>
      <c r="E92" s="143">
        <f>+Datos!E83</f>
        <v>0</v>
      </c>
      <c r="F92" s="144">
        <f>+Datos!F83</f>
        <v>2.8</v>
      </c>
      <c r="G92" s="145">
        <f>+Datos!G83</f>
        <v>1</v>
      </c>
      <c r="H92" s="143">
        <f t="shared" si="15"/>
        <v>2.8</v>
      </c>
      <c r="I92" s="146">
        <f t="shared" si="16"/>
        <v>-2.8</v>
      </c>
      <c r="J92" s="29">
        <f t="shared" si="17"/>
        <v>120.80494073526854</v>
      </c>
      <c r="K92" s="147">
        <f t="shared" si="12"/>
        <v>154.48675891708672</v>
      </c>
      <c r="L92" s="29">
        <f t="shared" si="23"/>
        <v>-1.8291734034797287</v>
      </c>
      <c r="M92" s="30">
        <f t="shared" si="21"/>
        <v>1.8291734034797287</v>
      </c>
      <c r="N92" s="148">
        <f t="shared" si="22"/>
        <v>0.97082659652027115</v>
      </c>
      <c r="O92" s="148">
        <f t="shared" si="18"/>
        <v>0</v>
      </c>
      <c r="P92" s="148">
        <f t="shared" si="19"/>
        <v>-0.97082659652027115</v>
      </c>
      <c r="Q92" s="149">
        <f t="shared" si="13"/>
        <v>40.486758917086718</v>
      </c>
      <c r="R92" s="150">
        <f t="shared" si="14"/>
        <v>154.48675891708672</v>
      </c>
      <c r="S92" s="13"/>
      <c r="T92" s="13"/>
      <c r="U92" s="13"/>
      <c r="V92" s="13"/>
      <c r="W92" s="49">
        <f t="shared" si="20"/>
        <v>36970</v>
      </c>
    </row>
    <row r="93" spans="1:23" s="11" customFormat="1">
      <c r="A93" s="13"/>
      <c r="B93" s="140">
        <f>+Datos!B84</f>
        <v>2001</v>
      </c>
      <c r="C93" s="141">
        <f>+Datos!C84</f>
        <v>3</v>
      </c>
      <c r="D93" s="142">
        <f>+Datos!D84</f>
        <v>21</v>
      </c>
      <c r="E93" s="143">
        <f>+Datos!E84</f>
        <v>6</v>
      </c>
      <c r="F93" s="144">
        <f>+Datos!F84</f>
        <v>2.1</v>
      </c>
      <c r="G93" s="145">
        <f>+Datos!G84</f>
        <v>1</v>
      </c>
      <c r="H93" s="143">
        <f t="shared" si="15"/>
        <v>2.1</v>
      </c>
      <c r="I93" s="146">
        <f t="shared" si="16"/>
        <v>3.9</v>
      </c>
      <c r="J93" s="29">
        <f t="shared" si="17"/>
        <v>124.70494073526855</v>
      </c>
      <c r="K93" s="147">
        <f t="shared" si="12"/>
        <v>158.38675891708672</v>
      </c>
      <c r="L93" s="29">
        <f t="shared" si="23"/>
        <v>3.9000000000000057</v>
      </c>
      <c r="M93" s="30">
        <f t="shared" si="21"/>
        <v>2.1</v>
      </c>
      <c r="N93" s="148">
        <f t="shared" si="22"/>
        <v>0</v>
      </c>
      <c r="O93" s="148">
        <f t="shared" si="18"/>
        <v>0</v>
      </c>
      <c r="P93" s="148">
        <f t="shared" si="19"/>
        <v>0</v>
      </c>
      <c r="Q93" s="149">
        <f t="shared" si="13"/>
        <v>44.386758917086723</v>
      </c>
      <c r="R93" s="150">
        <f t="shared" si="14"/>
        <v>158.38675891708672</v>
      </c>
      <c r="S93" s="13"/>
      <c r="T93" s="13"/>
      <c r="U93" s="13"/>
      <c r="V93" s="13"/>
      <c r="W93" s="49">
        <f t="shared" si="20"/>
        <v>36971</v>
      </c>
    </row>
    <row r="94" spans="1:23" s="11" customFormat="1">
      <c r="A94" s="13"/>
      <c r="B94" s="140">
        <f>+Datos!B85</f>
        <v>2001</v>
      </c>
      <c r="C94" s="141">
        <f>+Datos!C85</f>
        <v>3</v>
      </c>
      <c r="D94" s="142">
        <f>+Datos!D85</f>
        <v>22</v>
      </c>
      <c r="E94" s="143">
        <f>+Datos!E85</f>
        <v>1</v>
      </c>
      <c r="F94" s="144">
        <f>+Datos!F85</f>
        <v>1.7</v>
      </c>
      <c r="G94" s="145">
        <f>+Datos!G85</f>
        <v>1</v>
      </c>
      <c r="H94" s="143">
        <f t="shared" si="15"/>
        <v>1.7</v>
      </c>
      <c r="I94" s="146">
        <f t="shared" si="16"/>
        <v>-0.7</v>
      </c>
      <c r="J94" s="29">
        <f t="shared" si="17"/>
        <v>124.23730155232342</v>
      </c>
      <c r="K94" s="147">
        <f t="shared" si="12"/>
        <v>157.91911973414159</v>
      </c>
      <c r="L94" s="29">
        <f t="shared" si="23"/>
        <v>-0.46763918294513473</v>
      </c>
      <c r="M94" s="30">
        <f t="shared" si="21"/>
        <v>1.4676391829451347</v>
      </c>
      <c r="N94" s="148">
        <f t="shared" si="22"/>
        <v>0.23236081705486522</v>
      </c>
      <c r="O94" s="148">
        <f t="shared" si="18"/>
        <v>0</v>
      </c>
      <c r="P94" s="148">
        <f t="shared" si="19"/>
        <v>-0.23236081705486522</v>
      </c>
      <c r="Q94" s="149">
        <f t="shared" si="13"/>
        <v>43.919119734141589</v>
      </c>
      <c r="R94" s="150">
        <f t="shared" si="14"/>
        <v>157.91911973414159</v>
      </c>
      <c r="S94" s="13"/>
      <c r="T94" s="13"/>
      <c r="U94" s="13"/>
      <c r="V94" s="13"/>
      <c r="W94" s="49">
        <f t="shared" si="20"/>
        <v>36972</v>
      </c>
    </row>
    <row r="95" spans="1:23" s="11" customFormat="1">
      <c r="A95" s="13"/>
      <c r="B95" s="140">
        <f>+Datos!B86</f>
        <v>2001</v>
      </c>
      <c r="C95" s="141">
        <f>+Datos!C86</f>
        <v>3</v>
      </c>
      <c r="D95" s="142">
        <f>+Datos!D86</f>
        <v>23</v>
      </c>
      <c r="E95" s="143">
        <f>+Datos!E86</f>
        <v>5</v>
      </c>
      <c r="F95" s="144">
        <f>+Datos!F86</f>
        <v>1.8</v>
      </c>
      <c r="G95" s="145">
        <f>+Datos!G86</f>
        <v>1</v>
      </c>
      <c r="H95" s="143">
        <f t="shared" si="15"/>
        <v>1.8</v>
      </c>
      <c r="I95" s="146">
        <f t="shared" si="16"/>
        <v>3.2</v>
      </c>
      <c r="J95" s="29">
        <f t="shared" si="17"/>
        <v>127.43730155232342</v>
      </c>
      <c r="K95" s="147">
        <f t="shared" si="12"/>
        <v>161.11911973414161</v>
      </c>
      <c r="L95" s="29">
        <f t="shared" si="23"/>
        <v>3.2000000000000171</v>
      </c>
      <c r="M95" s="30">
        <f t="shared" si="21"/>
        <v>1.8</v>
      </c>
      <c r="N95" s="148">
        <f t="shared" si="22"/>
        <v>0</v>
      </c>
      <c r="O95" s="148">
        <f t="shared" si="18"/>
        <v>0</v>
      </c>
      <c r="P95" s="148">
        <f t="shared" si="19"/>
        <v>0</v>
      </c>
      <c r="Q95" s="149">
        <f t="shared" si="13"/>
        <v>47.119119734141606</v>
      </c>
      <c r="R95" s="150">
        <f t="shared" si="14"/>
        <v>161.11911973414161</v>
      </c>
      <c r="S95" s="13"/>
      <c r="T95" s="13"/>
      <c r="U95" s="13"/>
      <c r="V95" s="13"/>
      <c r="W95" s="49">
        <f t="shared" si="20"/>
        <v>36973</v>
      </c>
    </row>
    <row r="96" spans="1:23" s="11" customFormat="1">
      <c r="A96" s="13"/>
      <c r="B96" s="140">
        <f>+Datos!B87</f>
        <v>2001</v>
      </c>
      <c r="C96" s="141">
        <f>+Datos!C87</f>
        <v>3</v>
      </c>
      <c r="D96" s="142">
        <f>+Datos!D87</f>
        <v>24</v>
      </c>
      <c r="E96" s="143">
        <f>+Datos!E87</f>
        <v>0.3</v>
      </c>
      <c r="F96" s="144">
        <f>+Datos!F87</f>
        <v>2.1</v>
      </c>
      <c r="G96" s="145">
        <f>+Datos!G87</f>
        <v>1</v>
      </c>
      <c r="H96" s="143">
        <f t="shared" si="15"/>
        <v>2.1</v>
      </c>
      <c r="I96" s="146">
        <f t="shared" si="16"/>
        <v>-1.8</v>
      </c>
      <c r="J96" s="29">
        <f t="shared" si="17"/>
        <v>126.21207136876637</v>
      </c>
      <c r="K96" s="147">
        <f t="shared" si="12"/>
        <v>159.89388955058456</v>
      </c>
      <c r="L96" s="29">
        <f t="shared" si="23"/>
        <v>-1.2252301835570449</v>
      </c>
      <c r="M96" s="30">
        <f t="shared" si="21"/>
        <v>1.525230183557045</v>
      </c>
      <c r="N96" s="148">
        <f t="shared" si="22"/>
        <v>0.57476981644295511</v>
      </c>
      <c r="O96" s="148">
        <f t="shared" si="18"/>
        <v>0</v>
      </c>
      <c r="P96" s="148">
        <f t="shared" si="19"/>
        <v>-0.57476981644295511</v>
      </c>
      <c r="Q96" s="149">
        <f t="shared" si="13"/>
        <v>45.893889550584561</v>
      </c>
      <c r="R96" s="150">
        <f t="shared" si="14"/>
        <v>159.89388955058456</v>
      </c>
      <c r="S96" s="13"/>
      <c r="T96" s="13"/>
      <c r="U96" s="13"/>
      <c r="V96" s="13"/>
      <c r="W96" s="49">
        <f t="shared" si="20"/>
        <v>36974</v>
      </c>
    </row>
    <row r="97" spans="1:23" s="11" customFormat="1">
      <c r="A97" s="13"/>
      <c r="B97" s="140">
        <f>+Datos!B88</f>
        <v>2001</v>
      </c>
      <c r="C97" s="141">
        <f>+Datos!C88</f>
        <v>3</v>
      </c>
      <c r="D97" s="142">
        <f>+Datos!D88</f>
        <v>25</v>
      </c>
      <c r="E97" s="143">
        <f>+Datos!E88</f>
        <v>0</v>
      </c>
      <c r="F97" s="144">
        <f>+Datos!F88</f>
        <v>2.6</v>
      </c>
      <c r="G97" s="145">
        <f>+Datos!G88</f>
        <v>1</v>
      </c>
      <c r="H97" s="143">
        <f t="shared" si="15"/>
        <v>2.6</v>
      </c>
      <c r="I97" s="146">
        <f t="shared" si="16"/>
        <v>-2.6</v>
      </c>
      <c r="J97" s="29">
        <f t="shared" si="17"/>
        <v>124.46306125545568</v>
      </c>
      <c r="K97" s="147">
        <f t="shared" si="12"/>
        <v>158.14487943727386</v>
      </c>
      <c r="L97" s="29">
        <f t="shared" si="23"/>
        <v>-1.7490101133107032</v>
      </c>
      <c r="M97" s="30">
        <f t="shared" si="21"/>
        <v>1.7490101133107032</v>
      </c>
      <c r="N97" s="148">
        <f t="shared" si="22"/>
        <v>0.85098988668929687</v>
      </c>
      <c r="O97" s="148">
        <f t="shared" si="18"/>
        <v>0</v>
      </c>
      <c r="P97" s="148">
        <f t="shared" si="19"/>
        <v>-0.85098988668929687</v>
      </c>
      <c r="Q97" s="149">
        <f t="shared" si="13"/>
        <v>44.144879437273858</v>
      </c>
      <c r="R97" s="150">
        <f t="shared" si="14"/>
        <v>158.14487943727386</v>
      </c>
      <c r="S97" s="13"/>
      <c r="T97" s="13"/>
      <c r="U97" s="13"/>
      <c r="V97" s="13"/>
      <c r="W97" s="49">
        <f t="shared" si="20"/>
        <v>36975</v>
      </c>
    </row>
    <row r="98" spans="1:23" s="11" customFormat="1">
      <c r="A98" s="13"/>
      <c r="B98" s="140">
        <f>+Datos!B89</f>
        <v>2001</v>
      </c>
      <c r="C98" s="141">
        <f>+Datos!C89</f>
        <v>3</v>
      </c>
      <c r="D98" s="142">
        <f>+Datos!D89</f>
        <v>26</v>
      </c>
      <c r="E98" s="143">
        <f>+Datos!E89</f>
        <v>0</v>
      </c>
      <c r="F98" s="144">
        <f>+Datos!F89</f>
        <v>3</v>
      </c>
      <c r="G98" s="145">
        <f>+Datos!G89</f>
        <v>1</v>
      </c>
      <c r="H98" s="143">
        <f t="shared" si="15"/>
        <v>3</v>
      </c>
      <c r="I98" s="146">
        <f t="shared" si="16"/>
        <v>-3</v>
      </c>
      <c r="J98" s="29">
        <f t="shared" si="17"/>
        <v>122.47506851813905</v>
      </c>
      <c r="K98" s="147">
        <f t="shared" si="12"/>
        <v>156.15688669995723</v>
      </c>
      <c r="L98" s="29">
        <f t="shared" si="23"/>
        <v>-1.9879927373166311</v>
      </c>
      <c r="M98" s="30">
        <f t="shared" si="21"/>
        <v>1.9879927373166311</v>
      </c>
      <c r="N98" s="148">
        <f t="shared" si="22"/>
        <v>1.0120072626833689</v>
      </c>
      <c r="O98" s="148">
        <f t="shared" si="18"/>
        <v>0</v>
      </c>
      <c r="P98" s="148">
        <f t="shared" si="19"/>
        <v>-1.0120072626833689</v>
      </c>
      <c r="Q98" s="149">
        <f t="shared" si="13"/>
        <v>42.156886699957226</v>
      </c>
      <c r="R98" s="150">
        <f t="shared" si="14"/>
        <v>156.15688669995723</v>
      </c>
      <c r="S98" s="13"/>
      <c r="T98" s="13"/>
      <c r="U98" s="13"/>
      <c r="V98" s="13"/>
      <c r="W98" s="49">
        <f t="shared" si="20"/>
        <v>36976</v>
      </c>
    </row>
    <row r="99" spans="1:23" s="11" customFormat="1">
      <c r="A99" s="13"/>
      <c r="B99" s="140">
        <f>+Datos!B90</f>
        <v>2001</v>
      </c>
      <c r="C99" s="141">
        <f>+Datos!C90</f>
        <v>3</v>
      </c>
      <c r="D99" s="142">
        <f>+Datos!D90</f>
        <v>27</v>
      </c>
      <c r="E99" s="143">
        <f>+Datos!E90</f>
        <v>0</v>
      </c>
      <c r="F99" s="144">
        <f>+Datos!F90</f>
        <v>2.7</v>
      </c>
      <c r="G99" s="145">
        <f>+Datos!G90</f>
        <v>1</v>
      </c>
      <c r="H99" s="143">
        <f t="shared" si="15"/>
        <v>2.7</v>
      </c>
      <c r="I99" s="146">
        <f t="shared" si="16"/>
        <v>-2.7</v>
      </c>
      <c r="J99" s="29">
        <f t="shared" si="17"/>
        <v>120.71303865976587</v>
      </c>
      <c r="K99" s="147">
        <f t="shared" si="12"/>
        <v>154.39485684158404</v>
      </c>
      <c r="L99" s="29">
        <f t="shared" si="23"/>
        <v>-1.7620298583731824</v>
      </c>
      <c r="M99" s="30">
        <f t="shared" si="21"/>
        <v>1.7620298583731824</v>
      </c>
      <c r="N99" s="148">
        <f t="shared" si="22"/>
        <v>0.9379701416268178</v>
      </c>
      <c r="O99" s="148">
        <f t="shared" si="18"/>
        <v>0</v>
      </c>
      <c r="P99" s="148">
        <f t="shared" si="19"/>
        <v>-0.9379701416268178</v>
      </c>
      <c r="Q99" s="149">
        <f t="shared" si="13"/>
        <v>40.394856841584044</v>
      </c>
      <c r="R99" s="150">
        <f t="shared" si="14"/>
        <v>154.39485684158404</v>
      </c>
      <c r="S99" s="13"/>
      <c r="T99" s="13"/>
      <c r="U99" s="13"/>
      <c r="V99" s="13"/>
      <c r="W99" s="49">
        <f t="shared" si="20"/>
        <v>36977</v>
      </c>
    </row>
    <row r="100" spans="1:23" s="11" customFormat="1">
      <c r="A100" s="13"/>
      <c r="B100" s="140">
        <f>+Datos!B91</f>
        <v>2001</v>
      </c>
      <c r="C100" s="141">
        <f>+Datos!C91</f>
        <v>3</v>
      </c>
      <c r="D100" s="142">
        <f>+Datos!D91</f>
        <v>28</v>
      </c>
      <c r="E100" s="143">
        <f>+Datos!E91</f>
        <v>0</v>
      </c>
      <c r="F100" s="144">
        <f>+Datos!F91</f>
        <v>3.3</v>
      </c>
      <c r="G100" s="145">
        <f>+Datos!G91</f>
        <v>1</v>
      </c>
      <c r="H100" s="143">
        <f t="shared" si="15"/>
        <v>3.3</v>
      </c>
      <c r="I100" s="146">
        <f t="shared" si="16"/>
        <v>-3.3</v>
      </c>
      <c r="J100" s="29">
        <f t="shared" si="17"/>
        <v>118.59383581502672</v>
      </c>
      <c r="K100" s="147">
        <f t="shared" si="12"/>
        <v>152.27565399684491</v>
      </c>
      <c r="L100" s="29">
        <f t="shared" si="23"/>
        <v>-2.1192028447391351</v>
      </c>
      <c r="M100" s="30">
        <f t="shared" si="21"/>
        <v>2.1192028447391351</v>
      </c>
      <c r="N100" s="148">
        <f t="shared" si="22"/>
        <v>1.1807971552608647</v>
      </c>
      <c r="O100" s="148">
        <f t="shared" si="18"/>
        <v>0</v>
      </c>
      <c r="P100" s="148">
        <f t="shared" si="19"/>
        <v>-1.1807971552608647</v>
      </c>
      <c r="Q100" s="149">
        <f t="shared" si="13"/>
        <v>38.275653996844909</v>
      </c>
      <c r="R100" s="150">
        <f t="shared" si="14"/>
        <v>152.27565399684491</v>
      </c>
      <c r="S100" s="13"/>
      <c r="T100" s="13"/>
      <c r="U100" s="13"/>
      <c r="V100" s="13"/>
      <c r="W100" s="49">
        <f t="shared" si="20"/>
        <v>36978</v>
      </c>
    </row>
    <row r="101" spans="1:23" s="11" customFormat="1">
      <c r="A101" s="13"/>
      <c r="B101" s="140">
        <f>+Datos!B92</f>
        <v>2001</v>
      </c>
      <c r="C101" s="141">
        <f>+Datos!C92</f>
        <v>3</v>
      </c>
      <c r="D101" s="142">
        <f>+Datos!D92</f>
        <v>29</v>
      </c>
      <c r="E101" s="143">
        <f>+Datos!E92</f>
        <v>0</v>
      </c>
      <c r="F101" s="144">
        <f>+Datos!F92</f>
        <v>3.1</v>
      </c>
      <c r="G101" s="145">
        <f>+Datos!G92</f>
        <v>1</v>
      </c>
      <c r="H101" s="143">
        <f t="shared" si="15"/>
        <v>3.1</v>
      </c>
      <c r="I101" s="146">
        <f t="shared" si="16"/>
        <v>-3.1</v>
      </c>
      <c r="J101" s="29">
        <f t="shared" si="17"/>
        <v>116.63697182396052</v>
      </c>
      <c r="K101" s="147">
        <f t="shared" si="12"/>
        <v>150.31879000577871</v>
      </c>
      <c r="L101" s="29">
        <f t="shared" si="23"/>
        <v>-1.9568639910662</v>
      </c>
      <c r="M101" s="30">
        <f t="shared" si="21"/>
        <v>1.9568639910662</v>
      </c>
      <c r="N101" s="148">
        <f t="shared" si="22"/>
        <v>1.1431360089338001</v>
      </c>
      <c r="O101" s="148">
        <f t="shared" si="18"/>
        <v>0</v>
      </c>
      <c r="P101" s="148">
        <f t="shared" si="19"/>
        <v>-1.1431360089338001</v>
      </c>
      <c r="Q101" s="149">
        <f t="shared" si="13"/>
        <v>36.318790005778709</v>
      </c>
      <c r="R101" s="150">
        <f t="shared" si="14"/>
        <v>150.31879000577871</v>
      </c>
      <c r="S101" s="13"/>
      <c r="T101" s="13"/>
      <c r="U101" s="13"/>
      <c r="V101" s="13"/>
      <c r="W101" s="49">
        <f t="shared" si="20"/>
        <v>36979</v>
      </c>
    </row>
    <row r="102" spans="1:23" s="11" customFormat="1">
      <c r="A102" s="13"/>
      <c r="B102" s="140">
        <f>+Datos!B93</f>
        <v>2001</v>
      </c>
      <c r="C102" s="141">
        <f>+Datos!C93</f>
        <v>3</v>
      </c>
      <c r="D102" s="142">
        <f>+Datos!D93</f>
        <v>30</v>
      </c>
      <c r="E102" s="143">
        <f>+Datos!E93</f>
        <v>0</v>
      </c>
      <c r="F102" s="144">
        <f>+Datos!F93</f>
        <v>2.9</v>
      </c>
      <c r="G102" s="145">
        <f>+Datos!G93</f>
        <v>1</v>
      </c>
      <c r="H102" s="143">
        <f t="shared" si="15"/>
        <v>2.9</v>
      </c>
      <c r="I102" s="146">
        <f t="shared" si="16"/>
        <v>-2.9</v>
      </c>
      <c r="J102" s="29">
        <f t="shared" si="17"/>
        <v>114.83559930598042</v>
      </c>
      <c r="K102" s="147">
        <f t="shared" si="12"/>
        <v>148.51741748779861</v>
      </c>
      <c r="L102" s="29">
        <f t="shared" si="23"/>
        <v>-1.8013725179800986</v>
      </c>
      <c r="M102" s="30">
        <f t="shared" si="21"/>
        <v>1.8013725179800986</v>
      </c>
      <c r="N102" s="148">
        <f t="shared" si="22"/>
        <v>1.0986274820199013</v>
      </c>
      <c r="O102" s="148">
        <f t="shared" si="18"/>
        <v>0</v>
      </c>
      <c r="P102" s="148">
        <f t="shared" si="19"/>
        <v>-1.0986274820199013</v>
      </c>
      <c r="Q102" s="149">
        <f t="shared" si="13"/>
        <v>34.51741748779861</v>
      </c>
      <c r="R102" s="150">
        <f t="shared" si="14"/>
        <v>148.51741748779861</v>
      </c>
      <c r="S102" s="13"/>
      <c r="T102" s="13"/>
      <c r="U102" s="13"/>
      <c r="V102" s="13"/>
      <c r="W102" s="49">
        <f t="shared" si="20"/>
        <v>36980</v>
      </c>
    </row>
    <row r="103" spans="1:23" s="11" customFormat="1">
      <c r="A103" s="13"/>
      <c r="B103" s="140">
        <f>+Datos!B94</f>
        <v>2001</v>
      </c>
      <c r="C103" s="141">
        <f>+Datos!C94</f>
        <v>3</v>
      </c>
      <c r="D103" s="142">
        <f>+Datos!D94</f>
        <v>31</v>
      </c>
      <c r="E103" s="143">
        <f>+Datos!E94</f>
        <v>0</v>
      </c>
      <c r="F103" s="144">
        <f>+Datos!F94</f>
        <v>3.1</v>
      </c>
      <c r="G103" s="145">
        <f>+Datos!G94</f>
        <v>1</v>
      </c>
      <c r="H103" s="143">
        <f t="shared" si="15"/>
        <v>3.1</v>
      </c>
      <c r="I103" s="146">
        <f t="shared" si="16"/>
        <v>-3.1</v>
      </c>
      <c r="J103" s="29">
        <f t="shared" si="17"/>
        <v>112.94074829934905</v>
      </c>
      <c r="K103" s="147">
        <f t="shared" si="12"/>
        <v>146.62256648116724</v>
      </c>
      <c r="L103" s="29">
        <f t="shared" si="23"/>
        <v>-1.8948510066313702</v>
      </c>
      <c r="M103" s="30">
        <f t="shared" si="21"/>
        <v>1.8948510066313702</v>
      </c>
      <c r="N103" s="148">
        <f t="shared" si="22"/>
        <v>1.2051489933686299</v>
      </c>
      <c r="O103" s="148">
        <f t="shared" si="18"/>
        <v>0</v>
      </c>
      <c r="P103" s="148">
        <f t="shared" si="19"/>
        <v>-1.2051489933686299</v>
      </c>
      <c r="Q103" s="149">
        <f t="shared" si="13"/>
        <v>32.62256648116724</v>
      </c>
      <c r="R103" s="150">
        <f t="shared" si="14"/>
        <v>146.62256648116724</v>
      </c>
      <c r="S103" s="13"/>
      <c r="T103" s="13"/>
      <c r="U103" s="13"/>
      <c r="V103" s="13"/>
      <c r="W103" s="49">
        <f t="shared" si="20"/>
        <v>36981</v>
      </c>
    </row>
    <row r="104" spans="1:23" s="11" customFormat="1">
      <c r="A104" s="13"/>
      <c r="B104" s="140">
        <f>+Datos!B95</f>
        <v>2001</v>
      </c>
      <c r="C104" s="141">
        <f>+Datos!C95</f>
        <v>4</v>
      </c>
      <c r="D104" s="142">
        <f>+Datos!D95</f>
        <v>1</v>
      </c>
      <c r="E104" s="143">
        <f>+Datos!E95</f>
        <v>0</v>
      </c>
      <c r="F104" s="144">
        <f>+Datos!F95</f>
        <v>4.8</v>
      </c>
      <c r="G104" s="145">
        <f>+Datos!G95</f>
        <v>1</v>
      </c>
      <c r="H104" s="143">
        <f t="shared" si="15"/>
        <v>4.8</v>
      </c>
      <c r="I104" s="146">
        <f t="shared" si="16"/>
        <v>-4.8</v>
      </c>
      <c r="J104" s="29">
        <f t="shared" si="17"/>
        <v>110.06828531593511</v>
      </c>
      <c r="K104" s="147">
        <f t="shared" si="12"/>
        <v>143.75010349775329</v>
      </c>
      <c r="L104" s="29">
        <f t="shared" si="23"/>
        <v>-2.8724629834139535</v>
      </c>
      <c r="M104" s="30">
        <f t="shared" si="21"/>
        <v>2.8724629834139535</v>
      </c>
      <c r="N104" s="148">
        <f t="shared" si="22"/>
        <v>1.9275370165860464</v>
      </c>
      <c r="O104" s="148">
        <f t="shared" si="18"/>
        <v>0</v>
      </c>
      <c r="P104" s="148">
        <f t="shared" si="19"/>
        <v>-1.9275370165860464</v>
      </c>
      <c r="Q104" s="149">
        <f t="shared" si="13"/>
        <v>29.750103497753287</v>
      </c>
      <c r="R104" s="150">
        <f t="shared" si="14"/>
        <v>143.75010349775329</v>
      </c>
      <c r="S104" s="13"/>
      <c r="T104" s="13"/>
      <c r="U104" s="13"/>
      <c r="V104" s="13"/>
      <c r="W104" s="49">
        <f t="shared" si="20"/>
        <v>36982</v>
      </c>
    </row>
    <row r="105" spans="1:23" s="11" customFormat="1">
      <c r="A105" s="13"/>
      <c r="B105" s="140">
        <f>+Datos!B96</f>
        <v>2001</v>
      </c>
      <c r="C105" s="141">
        <f>+Datos!C96</f>
        <v>4</v>
      </c>
      <c r="D105" s="142">
        <f>+Datos!D96</f>
        <v>2</v>
      </c>
      <c r="E105" s="143">
        <f>+Datos!E96</f>
        <v>0</v>
      </c>
      <c r="F105" s="144">
        <f>+Datos!F96</f>
        <v>3.3</v>
      </c>
      <c r="G105" s="145">
        <f>+Datos!G96</f>
        <v>1</v>
      </c>
      <c r="H105" s="143">
        <f t="shared" si="15"/>
        <v>3.3</v>
      </c>
      <c r="I105" s="146">
        <f t="shared" si="16"/>
        <v>-3.3</v>
      </c>
      <c r="J105" s="29">
        <f t="shared" si="17"/>
        <v>108.13595865141849</v>
      </c>
      <c r="K105" s="147">
        <f t="shared" si="12"/>
        <v>141.81777683323668</v>
      </c>
      <c r="L105" s="29">
        <f t="shared" si="23"/>
        <v>-1.9323266645166086</v>
      </c>
      <c r="M105" s="30">
        <f t="shared" si="21"/>
        <v>1.9323266645166086</v>
      </c>
      <c r="N105" s="148">
        <f t="shared" si="22"/>
        <v>1.3676733354833912</v>
      </c>
      <c r="O105" s="148">
        <f t="shared" si="18"/>
        <v>0</v>
      </c>
      <c r="P105" s="148">
        <f t="shared" si="19"/>
        <v>-1.3676733354833912</v>
      </c>
      <c r="Q105" s="149">
        <f t="shared" si="13"/>
        <v>27.817776833236678</v>
      </c>
      <c r="R105" s="150">
        <f t="shared" si="14"/>
        <v>141.81777683323668</v>
      </c>
      <c r="S105" s="13"/>
      <c r="T105" s="13"/>
      <c r="U105" s="13"/>
      <c r="V105" s="13"/>
      <c r="W105" s="49">
        <f t="shared" si="20"/>
        <v>36983</v>
      </c>
    </row>
    <row r="106" spans="1:23" s="11" customFormat="1">
      <c r="A106" s="13"/>
      <c r="B106" s="140">
        <f>+Datos!B97</f>
        <v>2001</v>
      </c>
      <c r="C106" s="141">
        <f>+Datos!C97</f>
        <v>4</v>
      </c>
      <c r="D106" s="142">
        <f>+Datos!D97</f>
        <v>3</v>
      </c>
      <c r="E106" s="143">
        <f>+Datos!E97</f>
        <v>0</v>
      </c>
      <c r="F106" s="144">
        <f>+Datos!F97</f>
        <v>1.8</v>
      </c>
      <c r="G106" s="145">
        <f>+Datos!G97</f>
        <v>1</v>
      </c>
      <c r="H106" s="143">
        <f t="shared" si="15"/>
        <v>1.8</v>
      </c>
      <c r="I106" s="146">
        <f t="shared" si="16"/>
        <v>-1.8</v>
      </c>
      <c r="J106" s="29">
        <f t="shared" si="17"/>
        <v>107.09629884338972</v>
      </c>
      <c r="K106" s="147">
        <f t="shared" si="12"/>
        <v>140.77811702520791</v>
      </c>
      <c r="L106" s="29">
        <f t="shared" si="23"/>
        <v>-1.0396598080287731</v>
      </c>
      <c r="M106" s="30">
        <f t="shared" si="21"/>
        <v>1.0396598080287731</v>
      </c>
      <c r="N106" s="148">
        <f t="shared" si="22"/>
        <v>0.76034019197122693</v>
      </c>
      <c r="O106" s="148">
        <f t="shared" si="18"/>
        <v>0</v>
      </c>
      <c r="P106" s="148">
        <f t="shared" si="19"/>
        <v>-0.76034019197122693</v>
      </c>
      <c r="Q106" s="149">
        <f t="shared" si="13"/>
        <v>26.778117025207905</v>
      </c>
      <c r="R106" s="150">
        <f t="shared" si="14"/>
        <v>140.77811702520791</v>
      </c>
      <c r="S106" s="13"/>
      <c r="T106" s="13"/>
      <c r="U106" s="13"/>
      <c r="V106" s="13"/>
      <c r="W106" s="49">
        <f t="shared" si="20"/>
        <v>36984</v>
      </c>
    </row>
    <row r="107" spans="1:23" s="11" customFormat="1">
      <c r="A107" s="13"/>
      <c r="B107" s="140">
        <f>+Datos!B98</f>
        <v>2001</v>
      </c>
      <c r="C107" s="141">
        <f>+Datos!C98</f>
        <v>4</v>
      </c>
      <c r="D107" s="142">
        <f>+Datos!D98</f>
        <v>4</v>
      </c>
      <c r="E107" s="143">
        <f>+Datos!E98</f>
        <v>0</v>
      </c>
      <c r="F107" s="144">
        <f>+Datos!F98</f>
        <v>2.2000000000000002</v>
      </c>
      <c r="G107" s="145">
        <f>+Datos!G98</f>
        <v>1</v>
      </c>
      <c r="H107" s="143">
        <f t="shared" si="15"/>
        <v>2.2000000000000002</v>
      </c>
      <c r="I107" s="146">
        <f t="shared" si="16"/>
        <v>-2.2000000000000002</v>
      </c>
      <c r="J107" s="29">
        <f t="shared" si="17"/>
        <v>105.83916821819909</v>
      </c>
      <c r="K107" s="147">
        <f t="shared" si="12"/>
        <v>139.52098640001728</v>
      </c>
      <c r="L107" s="29">
        <f t="shared" si="23"/>
        <v>-1.2571306251906265</v>
      </c>
      <c r="M107" s="30">
        <f t="shared" si="21"/>
        <v>1.2571306251906265</v>
      </c>
      <c r="N107" s="148">
        <f t="shared" si="22"/>
        <v>0.94286937480937372</v>
      </c>
      <c r="O107" s="148">
        <f t="shared" si="18"/>
        <v>0</v>
      </c>
      <c r="P107" s="148">
        <f t="shared" si="19"/>
        <v>-0.94286937480937372</v>
      </c>
      <c r="Q107" s="149">
        <f t="shared" si="13"/>
        <v>25.520986400017279</v>
      </c>
      <c r="R107" s="150">
        <f t="shared" si="14"/>
        <v>139.52098640001728</v>
      </c>
      <c r="S107" s="13"/>
      <c r="T107" s="13"/>
      <c r="U107" s="13"/>
      <c r="V107" s="13"/>
      <c r="W107" s="49">
        <f t="shared" si="20"/>
        <v>36985</v>
      </c>
    </row>
    <row r="108" spans="1:23" s="11" customFormat="1">
      <c r="A108" s="13"/>
      <c r="B108" s="140">
        <f>+Datos!B99</f>
        <v>2001</v>
      </c>
      <c r="C108" s="141">
        <f>+Datos!C99</f>
        <v>4</v>
      </c>
      <c r="D108" s="142">
        <f>+Datos!D99</f>
        <v>5</v>
      </c>
      <c r="E108" s="143">
        <f>+Datos!E99</f>
        <v>0</v>
      </c>
      <c r="F108" s="144">
        <f>+Datos!F99</f>
        <v>2.6</v>
      </c>
      <c r="G108" s="145">
        <f>+Datos!G99</f>
        <v>1</v>
      </c>
      <c r="H108" s="143">
        <f t="shared" si="15"/>
        <v>2.6</v>
      </c>
      <c r="I108" s="146">
        <f t="shared" si="16"/>
        <v>-2.6</v>
      </c>
      <c r="J108" s="29">
        <f t="shared" si="17"/>
        <v>104.37247986113097</v>
      </c>
      <c r="K108" s="147">
        <f t="shared" si="12"/>
        <v>138.05429804294914</v>
      </c>
      <c r="L108" s="29">
        <f t="shared" si="23"/>
        <v>-1.4666883570681364</v>
      </c>
      <c r="M108" s="30">
        <f t="shared" si="21"/>
        <v>1.4666883570681364</v>
      </c>
      <c r="N108" s="148">
        <f t="shared" si="22"/>
        <v>1.1333116429318637</v>
      </c>
      <c r="O108" s="148">
        <f t="shared" si="18"/>
        <v>0</v>
      </c>
      <c r="P108" s="148">
        <f t="shared" si="19"/>
        <v>-1.1333116429318637</v>
      </c>
      <c r="Q108" s="149">
        <f t="shared" si="13"/>
        <v>24.054298042949142</v>
      </c>
      <c r="R108" s="150">
        <f t="shared" si="14"/>
        <v>138.05429804294914</v>
      </c>
      <c r="S108" s="13"/>
      <c r="T108" s="13"/>
      <c r="U108" s="13"/>
      <c r="V108" s="13"/>
      <c r="W108" s="49">
        <f t="shared" si="20"/>
        <v>36986</v>
      </c>
    </row>
    <row r="109" spans="1:23" s="11" customFormat="1">
      <c r="A109" s="13"/>
      <c r="B109" s="140">
        <f>+Datos!B100</f>
        <v>2001</v>
      </c>
      <c r="C109" s="141">
        <f>+Datos!C100</f>
        <v>4</v>
      </c>
      <c r="D109" s="142">
        <f>+Datos!D100</f>
        <v>6</v>
      </c>
      <c r="E109" s="143">
        <f>+Datos!E100</f>
        <v>0</v>
      </c>
      <c r="F109" s="144">
        <f>+Datos!F100</f>
        <v>3.1</v>
      </c>
      <c r="G109" s="145">
        <f>+Datos!G100</f>
        <v>1</v>
      </c>
      <c r="H109" s="143">
        <f t="shared" si="15"/>
        <v>3.1</v>
      </c>
      <c r="I109" s="146">
        <f t="shared" si="16"/>
        <v>-3.1</v>
      </c>
      <c r="J109" s="29">
        <f t="shared" si="17"/>
        <v>102.65027612183131</v>
      </c>
      <c r="K109" s="147">
        <f t="shared" si="12"/>
        <v>136.33209430364948</v>
      </c>
      <c r="L109" s="29">
        <f t="shared" si="23"/>
        <v>-1.7222037392996583</v>
      </c>
      <c r="M109" s="30">
        <f t="shared" si="21"/>
        <v>1.7222037392996583</v>
      </c>
      <c r="N109" s="148">
        <f t="shared" si="22"/>
        <v>1.3777962607003418</v>
      </c>
      <c r="O109" s="148">
        <f t="shared" si="18"/>
        <v>0</v>
      </c>
      <c r="P109" s="148">
        <f t="shared" si="19"/>
        <v>-1.3777962607003418</v>
      </c>
      <c r="Q109" s="149">
        <f t="shared" si="13"/>
        <v>22.332094303649484</v>
      </c>
      <c r="R109" s="150">
        <f t="shared" si="14"/>
        <v>136.33209430364948</v>
      </c>
      <c r="S109" s="13"/>
      <c r="T109" s="13"/>
      <c r="U109" s="13"/>
      <c r="V109" s="13"/>
      <c r="W109" s="49">
        <f t="shared" si="20"/>
        <v>36987</v>
      </c>
    </row>
    <row r="110" spans="1:23" s="11" customFormat="1">
      <c r="A110" s="13"/>
      <c r="B110" s="140">
        <f>+Datos!B101</f>
        <v>2001</v>
      </c>
      <c r="C110" s="141">
        <f>+Datos!C101</f>
        <v>4</v>
      </c>
      <c r="D110" s="142">
        <f>+Datos!D101</f>
        <v>7</v>
      </c>
      <c r="E110" s="143">
        <f>+Datos!E101</f>
        <v>0</v>
      </c>
      <c r="F110" s="144">
        <f>+Datos!F101</f>
        <v>3.7</v>
      </c>
      <c r="G110" s="145">
        <f>+Datos!G101</f>
        <v>1</v>
      </c>
      <c r="H110" s="143">
        <f t="shared" si="15"/>
        <v>3.7</v>
      </c>
      <c r="I110" s="146">
        <f t="shared" si="16"/>
        <v>-3.7</v>
      </c>
      <c r="J110" s="29">
        <f t="shared" si="17"/>
        <v>100.63190266737907</v>
      </c>
      <c r="K110" s="147">
        <f t="shared" si="12"/>
        <v>134.31372084919724</v>
      </c>
      <c r="L110" s="29">
        <f t="shared" si="23"/>
        <v>-2.0183734544522451</v>
      </c>
      <c r="M110" s="30">
        <f t="shared" si="21"/>
        <v>2.0183734544522451</v>
      </c>
      <c r="N110" s="148">
        <f t="shared" si="22"/>
        <v>1.681626545547755</v>
      </c>
      <c r="O110" s="148">
        <f t="shared" si="18"/>
        <v>0</v>
      </c>
      <c r="P110" s="148">
        <f t="shared" si="19"/>
        <v>-1.681626545547755</v>
      </c>
      <c r="Q110" s="149">
        <f t="shared" si="13"/>
        <v>20.313720849197239</v>
      </c>
      <c r="R110" s="150">
        <f t="shared" si="14"/>
        <v>134.31372084919724</v>
      </c>
      <c r="S110" s="13"/>
      <c r="T110" s="13"/>
      <c r="U110" s="13"/>
      <c r="V110" s="13"/>
      <c r="W110" s="49">
        <f t="shared" si="20"/>
        <v>36988</v>
      </c>
    </row>
    <row r="111" spans="1:23" s="11" customFormat="1">
      <c r="A111" s="13"/>
      <c r="B111" s="140">
        <f>+Datos!B102</f>
        <v>2001</v>
      </c>
      <c r="C111" s="141">
        <f>+Datos!C102</f>
        <v>4</v>
      </c>
      <c r="D111" s="142">
        <f>+Datos!D102</f>
        <v>8</v>
      </c>
      <c r="E111" s="143">
        <f>+Datos!E102</f>
        <v>0</v>
      </c>
      <c r="F111" s="144">
        <f>+Datos!F102</f>
        <v>2.9</v>
      </c>
      <c r="G111" s="145">
        <f>+Datos!G102</f>
        <v>1</v>
      </c>
      <c r="H111" s="143">
        <f t="shared" si="15"/>
        <v>2.9</v>
      </c>
      <c r="I111" s="146">
        <f t="shared" si="16"/>
        <v>-2.9</v>
      </c>
      <c r="J111" s="29">
        <f t="shared" si="17"/>
        <v>99.077716708482072</v>
      </c>
      <c r="K111" s="147">
        <f t="shared" si="12"/>
        <v>132.75953489030024</v>
      </c>
      <c r="L111" s="29">
        <f t="shared" si="23"/>
        <v>-1.5541859588969942</v>
      </c>
      <c r="M111" s="30">
        <f t="shared" si="21"/>
        <v>1.5541859588969942</v>
      </c>
      <c r="N111" s="148">
        <f t="shared" si="22"/>
        <v>1.3458140411030057</v>
      </c>
      <c r="O111" s="148">
        <f t="shared" si="18"/>
        <v>0</v>
      </c>
      <c r="P111" s="148">
        <f t="shared" si="19"/>
        <v>-1.3458140411030057</v>
      </c>
      <c r="Q111" s="149">
        <f t="shared" si="13"/>
        <v>18.759534890300245</v>
      </c>
      <c r="R111" s="150">
        <f t="shared" si="14"/>
        <v>132.75953489030024</v>
      </c>
      <c r="S111" s="13"/>
      <c r="T111" s="13"/>
      <c r="U111" s="13"/>
      <c r="V111" s="13"/>
      <c r="W111" s="49">
        <f t="shared" si="20"/>
        <v>36989</v>
      </c>
    </row>
    <row r="112" spans="1:23" s="11" customFormat="1">
      <c r="A112" s="13"/>
      <c r="B112" s="140">
        <f>+Datos!B103</f>
        <v>2001</v>
      </c>
      <c r="C112" s="141">
        <f>+Datos!C103</f>
        <v>4</v>
      </c>
      <c r="D112" s="142">
        <f>+Datos!D103</f>
        <v>9</v>
      </c>
      <c r="E112" s="143">
        <f>+Datos!E103</f>
        <v>0</v>
      </c>
      <c r="F112" s="144">
        <f>+Datos!F103</f>
        <v>2.9</v>
      </c>
      <c r="G112" s="145">
        <f>+Datos!G103</f>
        <v>1</v>
      </c>
      <c r="H112" s="143">
        <f t="shared" si="15"/>
        <v>2.9</v>
      </c>
      <c r="I112" s="146">
        <f t="shared" si="16"/>
        <v>-2.9</v>
      </c>
      <c r="J112" s="29">
        <f t="shared" si="17"/>
        <v>97.547534012276202</v>
      </c>
      <c r="K112" s="147">
        <f t="shared" si="12"/>
        <v>131.22935219409439</v>
      </c>
      <c r="L112" s="29">
        <f t="shared" si="23"/>
        <v>-1.5301826962058556</v>
      </c>
      <c r="M112" s="30">
        <f t="shared" si="21"/>
        <v>1.5301826962058556</v>
      </c>
      <c r="N112" s="148">
        <f t="shared" si="22"/>
        <v>1.3698173037941443</v>
      </c>
      <c r="O112" s="148">
        <f t="shared" si="18"/>
        <v>0</v>
      </c>
      <c r="P112" s="148">
        <f t="shared" si="19"/>
        <v>-1.3698173037941443</v>
      </c>
      <c r="Q112" s="149">
        <f t="shared" si="13"/>
        <v>17.229352194094389</v>
      </c>
      <c r="R112" s="150">
        <f t="shared" si="14"/>
        <v>131.22935219409439</v>
      </c>
      <c r="S112" s="13"/>
      <c r="T112" s="13"/>
      <c r="U112" s="13"/>
      <c r="V112" s="13"/>
      <c r="W112" s="49">
        <f t="shared" si="20"/>
        <v>36990</v>
      </c>
    </row>
    <row r="113" spans="1:23" s="11" customFormat="1">
      <c r="A113" s="13"/>
      <c r="B113" s="140">
        <f>+Datos!B104</f>
        <v>2001</v>
      </c>
      <c r="C113" s="141">
        <f>+Datos!C104</f>
        <v>4</v>
      </c>
      <c r="D113" s="142">
        <f>+Datos!D104</f>
        <v>10</v>
      </c>
      <c r="E113" s="143">
        <f>+Datos!E104</f>
        <v>0</v>
      </c>
      <c r="F113" s="144">
        <f>+Datos!F104</f>
        <v>4.3</v>
      </c>
      <c r="G113" s="145">
        <f>+Datos!G104</f>
        <v>1</v>
      </c>
      <c r="H113" s="143">
        <f t="shared" si="15"/>
        <v>4.3</v>
      </c>
      <c r="I113" s="146">
        <f t="shared" si="16"/>
        <v>-4.3</v>
      </c>
      <c r="J113" s="29">
        <f t="shared" si="17"/>
        <v>95.322033730489437</v>
      </c>
      <c r="K113" s="147">
        <f t="shared" si="12"/>
        <v>129.00385191230762</v>
      </c>
      <c r="L113" s="29">
        <f t="shared" si="23"/>
        <v>-2.2255002817867648</v>
      </c>
      <c r="M113" s="30">
        <f t="shared" si="21"/>
        <v>2.2255002817867648</v>
      </c>
      <c r="N113" s="148">
        <f t="shared" si="22"/>
        <v>2.074499718213235</v>
      </c>
      <c r="O113" s="148">
        <f t="shared" si="18"/>
        <v>0</v>
      </c>
      <c r="P113" s="148">
        <f t="shared" si="19"/>
        <v>-2.074499718213235</v>
      </c>
      <c r="Q113" s="149">
        <f t="shared" si="13"/>
        <v>15.003851912307624</v>
      </c>
      <c r="R113" s="150">
        <f t="shared" si="14"/>
        <v>129.00385191230762</v>
      </c>
      <c r="S113" s="13"/>
      <c r="T113" s="13"/>
      <c r="U113" s="13"/>
      <c r="V113" s="13"/>
      <c r="W113" s="49">
        <f t="shared" si="20"/>
        <v>36991</v>
      </c>
    </row>
    <row r="114" spans="1:23" s="11" customFormat="1">
      <c r="A114" s="13"/>
      <c r="B114" s="140">
        <f>+Datos!B105</f>
        <v>2001</v>
      </c>
      <c r="C114" s="141">
        <f>+Datos!C105</f>
        <v>4</v>
      </c>
      <c r="D114" s="142">
        <f>+Datos!D105</f>
        <v>11</v>
      </c>
      <c r="E114" s="143">
        <f>+Datos!E105</f>
        <v>11</v>
      </c>
      <c r="F114" s="144">
        <f>+Datos!F105</f>
        <v>1.4</v>
      </c>
      <c r="G114" s="145">
        <f>+Datos!G105</f>
        <v>1</v>
      </c>
      <c r="H114" s="143">
        <f t="shared" si="15"/>
        <v>1.4</v>
      </c>
      <c r="I114" s="146">
        <f t="shared" si="16"/>
        <v>9.6</v>
      </c>
      <c r="J114" s="29">
        <f t="shared" si="17"/>
        <v>104.92203373048943</v>
      </c>
      <c r="K114" s="147">
        <f t="shared" si="12"/>
        <v>138.60385191230762</v>
      </c>
      <c r="L114" s="29">
        <f t="shared" si="23"/>
        <v>9.5999999999999943</v>
      </c>
      <c r="M114" s="30">
        <f t="shared" si="21"/>
        <v>1.4</v>
      </c>
      <c r="N114" s="148">
        <f t="shared" si="22"/>
        <v>0</v>
      </c>
      <c r="O114" s="148">
        <f t="shared" si="18"/>
        <v>0</v>
      </c>
      <c r="P114" s="148">
        <f t="shared" si="19"/>
        <v>0</v>
      </c>
      <c r="Q114" s="149">
        <f t="shared" si="13"/>
        <v>24.603851912307618</v>
      </c>
      <c r="R114" s="150">
        <f t="shared" si="14"/>
        <v>138.60385191230762</v>
      </c>
      <c r="S114" s="13"/>
      <c r="T114" s="13"/>
      <c r="U114" s="13"/>
      <c r="V114" s="13"/>
      <c r="W114" s="49">
        <f t="shared" si="20"/>
        <v>36992</v>
      </c>
    </row>
    <row r="115" spans="1:23" s="11" customFormat="1">
      <c r="A115" s="13"/>
      <c r="B115" s="140">
        <f>+Datos!B106</f>
        <v>2001</v>
      </c>
      <c r="C115" s="141">
        <f>+Datos!C106</f>
        <v>4</v>
      </c>
      <c r="D115" s="142">
        <f>+Datos!D106</f>
        <v>12</v>
      </c>
      <c r="E115" s="143">
        <f>+Datos!E106</f>
        <v>0</v>
      </c>
      <c r="F115" s="144">
        <f>+Datos!F106</f>
        <v>2.4</v>
      </c>
      <c r="G115" s="145">
        <f>+Datos!G106</f>
        <v>1</v>
      </c>
      <c r="H115" s="143">
        <f t="shared" si="15"/>
        <v>2.4</v>
      </c>
      <c r="I115" s="146">
        <f t="shared" si="16"/>
        <v>-2.4</v>
      </c>
      <c r="J115" s="29">
        <f t="shared" si="17"/>
        <v>103.57918036549208</v>
      </c>
      <c r="K115" s="147">
        <f t="shared" si="12"/>
        <v>137.26099854731027</v>
      </c>
      <c r="L115" s="29">
        <f t="shared" si="23"/>
        <v>-1.3428533649973531</v>
      </c>
      <c r="M115" s="30">
        <f t="shared" si="21"/>
        <v>1.3428533649973531</v>
      </c>
      <c r="N115" s="148">
        <f t="shared" si="22"/>
        <v>1.0571466350026468</v>
      </c>
      <c r="O115" s="148">
        <f t="shared" si="18"/>
        <v>0</v>
      </c>
      <c r="P115" s="148">
        <f t="shared" si="19"/>
        <v>-1.0571466350026468</v>
      </c>
      <c r="Q115" s="149">
        <f t="shared" si="13"/>
        <v>23.260998547310265</v>
      </c>
      <c r="R115" s="150">
        <f t="shared" si="14"/>
        <v>137.26099854731027</v>
      </c>
      <c r="S115" s="13"/>
      <c r="T115" s="13"/>
      <c r="U115" s="13"/>
      <c r="V115" s="13"/>
      <c r="W115" s="49">
        <f t="shared" si="20"/>
        <v>36993</v>
      </c>
    </row>
    <row r="116" spans="1:23" s="11" customFormat="1">
      <c r="A116" s="13"/>
      <c r="B116" s="140">
        <f>+Datos!B107</f>
        <v>2001</v>
      </c>
      <c r="C116" s="141">
        <f>+Datos!C107</f>
        <v>4</v>
      </c>
      <c r="D116" s="142">
        <f>+Datos!D107</f>
        <v>13</v>
      </c>
      <c r="E116" s="143">
        <f>+Datos!E107</f>
        <v>93</v>
      </c>
      <c r="F116" s="144">
        <f>+Datos!F107</f>
        <v>2.4</v>
      </c>
      <c r="G116" s="145">
        <f>+Datos!G107</f>
        <v>1</v>
      </c>
      <c r="H116" s="143">
        <f t="shared" si="15"/>
        <v>2.4</v>
      </c>
      <c r="I116" s="146">
        <f t="shared" si="16"/>
        <v>90.6</v>
      </c>
      <c r="J116" s="29">
        <f t="shared" si="17"/>
        <v>186.31818181818181</v>
      </c>
      <c r="K116" s="147">
        <f t="shared" si="12"/>
        <v>220</v>
      </c>
      <c r="L116" s="29">
        <f t="shared" si="23"/>
        <v>82.739001452689735</v>
      </c>
      <c r="M116" s="30">
        <f t="shared" si="21"/>
        <v>2.4</v>
      </c>
      <c r="N116" s="148">
        <f t="shared" si="22"/>
        <v>0</v>
      </c>
      <c r="O116" s="148">
        <f t="shared" si="18"/>
        <v>7.8609985473102597</v>
      </c>
      <c r="P116" s="148">
        <f t="shared" si="19"/>
        <v>7.8609985473102597</v>
      </c>
      <c r="Q116" s="149">
        <f t="shared" si="13"/>
        <v>106</v>
      </c>
      <c r="R116" s="150">
        <f t="shared" si="14"/>
        <v>227.86099854731026</v>
      </c>
      <c r="S116" s="13"/>
      <c r="T116" s="13"/>
      <c r="U116" s="13"/>
      <c r="V116" s="13"/>
      <c r="W116" s="49">
        <f t="shared" si="20"/>
        <v>36994</v>
      </c>
    </row>
    <row r="117" spans="1:23" s="11" customFormat="1">
      <c r="A117" s="13"/>
      <c r="B117" s="140">
        <f>+Datos!B108</f>
        <v>2001</v>
      </c>
      <c r="C117" s="141">
        <f>+Datos!C108</f>
        <v>4</v>
      </c>
      <c r="D117" s="142">
        <f>+Datos!D108</f>
        <v>14</v>
      </c>
      <c r="E117" s="143">
        <f>+Datos!E108</f>
        <v>0</v>
      </c>
      <c r="F117" s="144">
        <f>+Datos!F108</f>
        <v>2.2000000000000002</v>
      </c>
      <c r="G117" s="145">
        <f>+Datos!G108</f>
        <v>1</v>
      </c>
      <c r="H117" s="143">
        <f t="shared" si="15"/>
        <v>2.2000000000000002</v>
      </c>
      <c r="I117" s="146">
        <f t="shared" si="16"/>
        <v>-2.2000000000000002</v>
      </c>
      <c r="J117" s="29">
        <f t="shared" si="17"/>
        <v>184.13111938070219</v>
      </c>
      <c r="K117" s="147">
        <f t="shared" si="12"/>
        <v>217.81293756252037</v>
      </c>
      <c r="L117" s="29">
        <f t="shared" si="23"/>
        <v>-2.187062437479625</v>
      </c>
      <c r="M117" s="30">
        <f t="shared" si="21"/>
        <v>2.187062437479625</v>
      </c>
      <c r="N117" s="148">
        <f t="shared" si="22"/>
        <v>1.2937562520375145E-2</v>
      </c>
      <c r="O117" s="148">
        <f t="shared" si="18"/>
        <v>0</v>
      </c>
      <c r="P117" s="148">
        <f t="shared" si="19"/>
        <v>-1.2937562520375145E-2</v>
      </c>
      <c r="Q117" s="149">
        <f t="shared" si="13"/>
        <v>103.81293756252037</v>
      </c>
      <c r="R117" s="150">
        <f t="shared" si="14"/>
        <v>217.81293756252037</v>
      </c>
      <c r="S117" s="13"/>
      <c r="T117" s="13"/>
      <c r="U117" s="13"/>
      <c r="V117" s="13"/>
      <c r="W117" s="49">
        <f t="shared" si="20"/>
        <v>36995</v>
      </c>
    </row>
    <row r="118" spans="1:23" s="11" customFormat="1">
      <c r="A118" s="13"/>
      <c r="B118" s="140">
        <f>+Datos!B109</f>
        <v>2001</v>
      </c>
      <c r="C118" s="141">
        <f>+Datos!C109</f>
        <v>4</v>
      </c>
      <c r="D118" s="142">
        <f>+Datos!D109</f>
        <v>15</v>
      </c>
      <c r="E118" s="143">
        <f>+Datos!E109</f>
        <v>0.2</v>
      </c>
      <c r="F118" s="144">
        <f>+Datos!F109</f>
        <v>2.1</v>
      </c>
      <c r="G118" s="145">
        <f>+Datos!G109</f>
        <v>1</v>
      </c>
      <c r="H118" s="143">
        <f t="shared" si="15"/>
        <v>2.1</v>
      </c>
      <c r="I118" s="146">
        <f t="shared" si="16"/>
        <v>-1.9000000000000001</v>
      </c>
      <c r="J118" s="29">
        <f t="shared" si="17"/>
        <v>182.26296373852239</v>
      </c>
      <c r="K118" s="147">
        <f t="shared" si="12"/>
        <v>215.94478192034057</v>
      </c>
      <c r="L118" s="29">
        <f t="shared" si="23"/>
        <v>-1.8681556421798007</v>
      </c>
      <c r="M118" s="30">
        <f t="shared" si="21"/>
        <v>2.0681556421798009</v>
      </c>
      <c r="N118" s="148">
        <f t="shared" si="22"/>
        <v>3.1844357820199232E-2</v>
      </c>
      <c r="O118" s="148">
        <f t="shared" si="18"/>
        <v>0</v>
      </c>
      <c r="P118" s="148">
        <f t="shared" si="19"/>
        <v>-3.1844357820199232E-2</v>
      </c>
      <c r="Q118" s="149">
        <f t="shared" si="13"/>
        <v>101.94478192034057</v>
      </c>
      <c r="R118" s="150">
        <f t="shared" si="14"/>
        <v>215.94478192034057</v>
      </c>
      <c r="S118" s="13"/>
      <c r="T118" s="13"/>
      <c r="U118" s="13"/>
      <c r="V118" s="13"/>
      <c r="W118" s="49">
        <f t="shared" si="20"/>
        <v>36996</v>
      </c>
    </row>
    <row r="119" spans="1:23" s="11" customFormat="1">
      <c r="A119" s="13"/>
      <c r="B119" s="140">
        <f>+Datos!B110</f>
        <v>2001</v>
      </c>
      <c r="C119" s="141">
        <f>+Datos!C110</f>
        <v>4</v>
      </c>
      <c r="D119" s="142">
        <f>+Datos!D110</f>
        <v>16</v>
      </c>
      <c r="E119" s="143">
        <f>+Datos!E110</f>
        <v>17</v>
      </c>
      <c r="F119" s="144">
        <f>+Datos!F110</f>
        <v>0.9</v>
      </c>
      <c r="G119" s="145">
        <f>+Datos!G110</f>
        <v>1</v>
      </c>
      <c r="H119" s="143">
        <f t="shared" si="15"/>
        <v>0.9</v>
      </c>
      <c r="I119" s="146">
        <f t="shared" si="16"/>
        <v>16.100000000000001</v>
      </c>
      <c r="J119" s="29">
        <f t="shared" si="17"/>
        <v>186.31818181818181</v>
      </c>
      <c r="K119" s="147">
        <f t="shared" si="12"/>
        <v>220</v>
      </c>
      <c r="L119" s="29">
        <f t="shared" si="23"/>
        <v>4.0552180796594257</v>
      </c>
      <c r="M119" s="30">
        <f t="shared" si="21"/>
        <v>0.9</v>
      </c>
      <c r="N119" s="148">
        <f t="shared" si="22"/>
        <v>0</v>
      </c>
      <c r="O119" s="148">
        <f t="shared" si="18"/>
        <v>12.044781920340569</v>
      </c>
      <c r="P119" s="148">
        <f t="shared" si="19"/>
        <v>12.044781920340569</v>
      </c>
      <c r="Q119" s="149">
        <f t="shared" si="13"/>
        <v>106</v>
      </c>
      <c r="R119" s="150">
        <f t="shared" si="14"/>
        <v>232.04478192034057</v>
      </c>
      <c r="S119" s="13"/>
      <c r="T119" s="13"/>
      <c r="U119" s="13"/>
      <c r="V119" s="13"/>
      <c r="W119" s="49">
        <f t="shared" si="20"/>
        <v>36997</v>
      </c>
    </row>
    <row r="120" spans="1:23" s="11" customFormat="1">
      <c r="A120" s="13"/>
      <c r="B120" s="140">
        <f>+Datos!B111</f>
        <v>2001</v>
      </c>
      <c r="C120" s="141">
        <f>+Datos!C111</f>
        <v>4</v>
      </c>
      <c r="D120" s="142">
        <f>+Datos!D111</f>
        <v>17</v>
      </c>
      <c r="E120" s="143">
        <f>+Datos!E111</f>
        <v>12</v>
      </c>
      <c r="F120" s="144">
        <f>+Datos!F111</f>
        <v>1.9</v>
      </c>
      <c r="G120" s="145">
        <f>+Datos!G111</f>
        <v>1</v>
      </c>
      <c r="H120" s="143">
        <f t="shared" si="15"/>
        <v>1.9</v>
      </c>
      <c r="I120" s="146">
        <f t="shared" si="16"/>
        <v>10.1</v>
      </c>
      <c r="J120" s="29">
        <f t="shared" si="17"/>
        <v>186.31818181818181</v>
      </c>
      <c r="K120" s="147">
        <f t="shared" si="12"/>
        <v>220</v>
      </c>
      <c r="L120" s="29">
        <f t="shared" si="23"/>
        <v>0</v>
      </c>
      <c r="M120" s="30">
        <f t="shared" si="21"/>
        <v>1.9</v>
      </c>
      <c r="N120" s="148">
        <f t="shared" si="22"/>
        <v>0</v>
      </c>
      <c r="O120" s="148">
        <f t="shared" si="18"/>
        <v>10.099999999999994</v>
      </c>
      <c r="P120" s="148">
        <f t="shared" si="19"/>
        <v>10.099999999999994</v>
      </c>
      <c r="Q120" s="149">
        <f t="shared" si="13"/>
        <v>106</v>
      </c>
      <c r="R120" s="150">
        <f t="shared" si="14"/>
        <v>230.1</v>
      </c>
      <c r="S120" s="13"/>
      <c r="T120" s="13"/>
      <c r="U120" s="13"/>
      <c r="V120" s="13"/>
      <c r="W120" s="49">
        <f t="shared" si="20"/>
        <v>36998</v>
      </c>
    </row>
    <row r="121" spans="1:23" s="11" customFormat="1">
      <c r="A121" s="13"/>
      <c r="B121" s="140">
        <f>+Datos!B112</f>
        <v>2001</v>
      </c>
      <c r="C121" s="141">
        <f>+Datos!C112</f>
        <v>4</v>
      </c>
      <c r="D121" s="142">
        <f>+Datos!D112</f>
        <v>18</v>
      </c>
      <c r="E121" s="143">
        <f>+Datos!E112</f>
        <v>43</v>
      </c>
      <c r="F121" s="144">
        <f>+Datos!F112</f>
        <v>1.2</v>
      </c>
      <c r="G121" s="145">
        <f>+Datos!G112</f>
        <v>1</v>
      </c>
      <c r="H121" s="143">
        <f t="shared" si="15"/>
        <v>1.2</v>
      </c>
      <c r="I121" s="146">
        <f t="shared" si="16"/>
        <v>41.8</v>
      </c>
      <c r="J121" s="29">
        <f t="shared" si="17"/>
        <v>186.31818181818181</v>
      </c>
      <c r="K121" s="147">
        <f t="shared" si="12"/>
        <v>220</v>
      </c>
      <c r="L121" s="29">
        <f t="shared" si="23"/>
        <v>0</v>
      </c>
      <c r="M121" s="30">
        <f t="shared" si="21"/>
        <v>1.2</v>
      </c>
      <c r="N121" s="148">
        <f t="shared" si="22"/>
        <v>0</v>
      </c>
      <c r="O121" s="148">
        <f t="shared" si="18"/>
        <v>41.800000000000011</v>
      </c>
      <c r="P121" s="148">
        <f t="shared" si="19"/>
        <v>41.800000000000011</v>
      </c>
      <c r="Q121" s="149">
        <f t="shared" si="13"/>
        <v>106</v>
      </c>
      <c r="R121" s="150">
        <f t="shared" si="14"/>
        <v>261.8</v>
      </c>
      <c r="S121" s="13"/>
      <c r="T121" s="13"/>
      <c r="U121" s="13"/>
      <c r="V121" s="13"/>
      <c r="W121" s="49">
        <f t="shared" si="20"/>
        <v>36999</v>
      </c>
    </row>
    <row r="122" spans="1:23" s="11" customFormat="1">
      <c r="A122" s="13"/>
      <c r="B122" s="140">
        <f>+Datos!B113</f>
        <v>2001</v>
      </c>
      <c r="C122" s="141">
        <f>+Datos!C113</f>
        <v>4</v>
      </c>
      <c r="D122" s="142">
        <f>+Datos!D113</f>
        <v>19</v>
      </c>
      <c r="E122" s="143">
        <f>+Datos!E113</f>
        <v>0.5</v>
      </c>
      <c r="F122" s="144">
        <f>+Datos!F113</f>
        <v>2</v>
      </c>
      <c r="G122" s="145">
        <f>+Datos!G113</f>
        <v>1</v>
      </c>
      <c r="H122" s="143">
        <f t="shared" si="15"/>
        <v>2</v>
      </c>
      <c r="I122" s="146">
        <f t="shared" si="16"/>
        <v>-1.5</v>
      </c>
      <c r="J122" s="29">
        <f t="shared" si="17"/>
        <v>184.82420370518503</v>
      </c>
      <c r="K122" s="147">
        <f t="shared" si="12"/>
        <v>218.50602188700321</v>
      </c>
      <c r="L122" s="29">
        <f t="shared" si="23"/>
        <v>-1.4939781129967855</v>
      </c>
      <c r="M122" s="30">
        <f t="shared" si="21"/>
        <v>1.9939781129967855</v>
      </c>
      <c r="N122" s="148">
        <f t="shared" si="22"/>
        <v>6.0218870032144878E-3</v>
      </c>
      <c r="O122" s="148">
        <f t="shared" si="18"/>
        <v>0</v>
      </c>
      <c r="P122" s="148">
        <f t="shared" si="19"/>
        <v>-6.0218870032144878E-3</v>
      </c>
      <c r="Q122" s="149">
        <f t="shared" si="13"/>
        <v>104.50602188700321</v>
      </c>
      <c r="R122" s="150">
        <f t="shared" si="14"/>
        <v>218.50602188700321</v>
      </c>
      <c r="S122" s="13"/>
      <c r="T122" s="13"/>
      <c r="U122" s="13"/>
      <c r="V122" s="13"/>
      <c r="W122" s="49">
        <f t="shared" si="20"/>
        <v>37000</v>
      </c>
    </row>
    <row r="123" spans="1:23" s="11" customFormat="1">
      <c r="A123" s="13"/>
      <c r="B123" s="140">
        <f>+Datos!B114</f>
        <v>2001</v>
      </c>
      <c r="C123" s="141">
        <f>+Datos!C114</f>
        <v>4</v>
      </c>
      <c r="D123" s="142">
        <f>+Datos!D114</f>
        <v>20</v>
      </c>
      <c r="E123" s="143">
        <f>+Datos!E114</f>
        <v>0</v>
      </c>
      <c r="F123" s="144">
        <f>+Datos!F114</f>
        <v>2.5</v>
      </c>
      <c r="G123" s="145">
        <f>+Datos!G114</f>
        <v>1</v>
      </c>
      <c r="H123" s="143">
        <f t="shared" si="15"/>
        <v>2.5</v>
      </c>
      <c r="I123" s="146">
        <f t="shared" si="16"/>
        <v>-2.5</v>
      </c>
      <c r="J123" s="29">
        <f t="shared" si="17"/>
        <v>182.36081349342041</v>
      </c>
      <c r="K123" s="147">
        <f t="shared" si="12"/>
        <v>216.0426316752386</v>
      </c>
      <c r="L123" s="29">
        <f t="shared" si="23"/>
        <v>-2.4633902117646187</v>
      </c>
      <c r="M123" s="30">
        <f t="shared" si="21"/>
        <v>2.4633902117646187</v>
      </c>
      <c r="N123" s="148">
        <f t="shared" si="22"/>
        <v>3.6609788235381302E-2</v>
      </c>
      <c r="O123" s="148">
        <f t="shared" si="18"/>
        <v>0</v>
      </c>
      <c r="P123" s="148">
        <f t="shared" si="19"/>
        <v>-3.6609788235381302E-2</v>
      </c>
      <c r="Q123" s="149">
        <f t="shared" si="13"/>
        <v>102.0426316752386</v>
      </c>
      <c r="R123" s="150">
        <f t="shared" si="14"/>
        <v>216.0426316752386</v>
      </c>
      <c r="S123" s="13"/>
      <c r="T123" s="13"/>
      <c r="U123" s="13"/>
      <c r="V123" s="13"/>
      <c r="W123" s="49">
        <f t="shared" si="20"/>
        <v>37001</v>
      </c>
    </row>
    <row r="124" spans="1:23" s="11" customFormat="1">
      <c r="A124" s="13"/>
      <c r="B124" s="140">
        <f>+Datos!B115</f>
        <v>2001</v>
      </c>
      <c r="C124" s="141">
        <f>+Datos!C115</f>
        <v>4</v>
      </c>
      <c r="D124" s="142">
        <f>+Datos!D115</f>
        <v>21</v>
      </c>
      <c r="E124" s="143">
        <f>+Datos!E115</f>
        <v>0</v>
      </c>
      <c r="F124" s="144">
        <f>+Datos!F115</f>
        <v>3</v>
      </c>
      <c r="G124" s="145">
        <f>+Datos!G115</f>
        <v>1</v>
      </c>
      <c r="H124" s="143">
        <f t="shared" si="15"/>
        <v>3</v>
      </c>
      <c r="I124" s="146">
        <f t="shared" si="16"/>
        <v>-3</v>
      </c>
      <c r="J124" s="29">
        <f t="shared" si="17"/>
        <v>179.44804588880567</v>
      </c>
      <c r="K124" s="147">
        <f t="shared" si="12"/>
        <v>213.12986407062385</v>
      </c>
      <c r="L124" s="29">
        <f t="shared" si="23"/>
        <v>-2.9127676046147428</v>
      </c>
      <c r="M124" s="30">
        <f t="shared" si="21"/>
        <v>2.9127676046147428</v>
      </c>
      <c r="N124" s="148">
        <f t="shared" si="22"/>
        <v>8.7232395385257178E-2</v>
      </c>
      <c r="O124" s="148">
        <f t="shared" si="18"/>
        <v>0</v>
      </c>
      <c r="P124" s="148">
        <f t="shared" si="19"/>
        <v>-8.7232395385257178E-2</v>
      </c>
      <c r="Q124" s="149">
        <f t="shared" si="13"/>
        <v>99.129864070623853</v>
      </c>
      <c r="R124" s="150">
        <f t="shared" si="14"/>
        <v>213.12986407062385</v>
      </c>
      <c r="S124" s="13"/>
      <c r="T124" s="13"/>
      <c r="U124" s="13"/>
      <c r="V124" s="13"/>
      <c r="W124" s="49">
        <f t="shared" si="20"/>
        <v>37002</v>
      </c>
    </row>
    <row r="125" spans="1:23" s="11" customFormat="1">
      <c r="A125" s="13"/>
      <c r="B125" s="140">
        <f>+Datos!B116</f>
        <v>2001</v>
      </c>
      <c r="C125" s="141">
        <f>+Datos!C116</f>
        <v>4</v>
      </c>
      <c r="D125" s="142">
        <f>+Datos!D116</f>
        <v>22</v>
      </c>
      <c r="E125" s="143">
        <f>+Datos!E116</f>
        <v>3</v>
      </c>
      <c r="F125" s="144">
        <f>+Datos!F116</f>
        <v>1.2</v>
      </c>
      <c r="G125" s="145">
        <f>+Datos!G116</f>
        <v>1</v>
      </c>
      <c r="H125" s="143">
        <f t="shared" si="15"/>
        <v>1.2</v>
      </c>
      <c r="I125" s="146">
        <f t="shared" si="16"/>
        <v>1.8</v>
      </c>
      <c r="J125" s="29">
        <f t="shared" si="17"/>
        <v>181.24804588880568</v>
      </c>
      <c r="K125" s="147">
        <f t="shared" si="12"/>
        <v>214.92986407062386</v>
      </c>
      <c r="L125" s="29">
        <f t="shared" si="23"/>
        <v>1.8000000000000114</v>
      </c>
      <c r="M125" s="30">
        <f t="shared" si="21"/>
        <v>1.2</v>
      </c>
      <c r="N125" s="148">
        <f t="shared" si="22"/>
        <v>0</v>
      </c>
      <c r="O125" s="148">
        <f t="shared" si="18"/>
        <v>0</v>
      </c>
      <c r="P125" s="148">
        <f t="shared" si="19"/>
        <v>0</v>
      </c>
      <c r="Q125" s="149">
        <f t="shared" si="13"/>
        <v>100.92986407062386</v>
      </c>
      <c r="R125" s="150">
        <f t="shared" si="14"/>
        <v>214.92986407062386</v>
      </c>
      <c r="S125" s="13"/>
      <c r="T125" s="13"/>
      <c r="U125" s="13"/>
      <c r="V125" s="13"/>
      <c r="W125" s="49">
        <f t="shared" si="20"/>
        <v>37003</v>
      </c>
    </row>
    <row r="126" spans="1:23" s="11" customFormat="1">
      <c r="A126" s="13"/>
      <c r="B126" s="140">
        <f>+Datos!B117</f>
        <v>2001</v>
      </c>
      <c r="C126" s="141">
        <f>+Datos!C117</f>
        <v>4</v>
      </c>
      <c r="D126" s="142">
        <f>+Datos!D117</f>
        <v>23</v>
      </c>
      <c r="E126" s="143">
        <f>+Datos!E117</f>
        <v>0.5</v>
      </c>
      <c r="F126" s="144">
        <f>+Datos!F117</f>
        <v>2</v>
      </c>
      <c r="G126" s="145">
        <f>+Datos!G117</f>
        <v>1</v>
      </c>
      <c r="H126" s="143">
        <f t="shared" si="15"/>
        <v>2</v>
      </c>
      <c r="I126" s="146">
        <f t="shared" si="16"/>
        <v>-1.5</v>
      </c>
      <c r="J126" s="29">
        <f t="shared" si="17"/>
        <v>179.79472227358517</v>
      </c>
      <c r="K126" s="147">
        <f t="shared" si="12"/>
        <v>213.47654045540335</v>
      </c>
      <c r="L126" s="29">
        <f t="shared" si="23"/>
        <v>-1.453323615220512</v>
      </c>
      <c r="M126" s="30">
        <f t="shared" si="21"/>
        <v>1.953323615220512</v>
      </c>
      <c r="N126" s="148">
        <f t="shared" si="22"/>
        <v>4.6676384779487989E-2</v>
      </c>
      <c r="O126" s="148">
        <f t="shared" si="18"/>
        <v>0</v>
      </c>
      <c r="P126" s="148">
        <f t="shared" si="19"/>
        <v>-4.6676384779487989E-2</v>
      </c>
      <c r="Q126" s="149">
        <f t="shared" si="13"/>
        <v>99.476540455403352</v>
      </c>
      <c r="R126" s="150">
        <f t="shared" si="14"/>
        <v>213.47654045540335</v>
      </c>
      <c r="S126" s="13"/>
      <c r="T126" s="13"/>
      <c r="U126" s="13"/>
      <c r="V126" s="13"/>
      <c r="W126" s="49">
        <f t="shared" si="20"/>
        <v>37004</v>
      </c>
    </row>
    <row r="127" spans="1:23" s="11" customFormat="1">
      <c r="A127" s="13"/>
      <c r="B127" s="140">
        <f>+Datos!B118</f>
        <v>2001</v>
      </c>
      <c r="C127" s="141">
        <f>+Datos!C118</f>
        <v>4</v>
      </c>
      <c r="D127" s="142">
        <f>+Datos!D118</f>
        <v>24</v>
      </c>
      <c r="E127" s="143">
        <f>+Datos!E118</f>
        <v>0</v>
      </c>
      <c r="F127" s="144">
        <f>+Datos!F118</f>
        <v>2.8</v>
      </c>
      <c r="G127" s="145">
        <f>+Datos!G118</f>
        <v>1</v>
      </c>
      <c r="H127" s="143">
        <f t="shared" si="15"/>
        <v>2.8</v>
      </c>
      <c r="I127" s="146">
        <f t="shared" si="16"/>
        <v>-2.8</v>
      </c>
      <c r="J127" s="29">
        <f t="shared" si="17"/>
        <v>177.11295850517101</v>
      </c>
      <c r="K127" s="147">
        <f t="shared" si="12"/>
        <v>210.7947766869892</v>
      </c>
      <c r="L127" s="29">
        <f t="shared" si="23"/>
        <v>-2.6817637684141573</v>
      </c>
      <c r="M127" s="30">
        <f t="shared" si="21"/>
        <v>2.6817637684141573</v>
      </c>
      <c r="N127" s="148">
        <f t="shared" si="22"/>
        <v>0.11823623158584251</v>
      </c>
      <c r="O127" s="148">
        <f t="shared" si="18"/>
        <v>0</v>
      </c>
      <c r="P127" s="148">
        <f t="shared" si="19"/>
        <v>-0.11823623158584251</v>
      </c>
      <c r="Q127" s="149">
        <f t="shared" si="13"/>
        <v>96.794776686989195</v>
      </c>
      <c r="R127" s="150">
        <f t="shared" si="14"/>
        <v>210.7947766869892</v>
      </c>
      <c r="S127" s="13"/>
      <c r="T127" s="13"/>
      <c r="U127" s="13"/>
      <c r="V127" s="13"/>
      <c r="W127" s="49">
        <f t="shared" si="20"/>
        <v>37005</v>
      </c>
    </row>
    <row r="128" spans="1:23" s="11" customFormat="1">
      <c r="A128" s="13"/>
      <c r="B128" s="140">
        <f>+Datos!B119</f>
        <v>2001</v>
      </c>
      <c r="C128" s="141">
        <f>+Datos!C119</f>
        <v>4</v>
      </c>
      <c r="D128" s="142">
        <f>+Datos!D119</f>
        <v>25</v>
      </c>
      <c r="E128" s="143">
        <f>+Datos!E119</f>
        <v>0</v>
      </c>
      <c r="F128" s="144">
        <f>+Datos!F119</f>
        <v>3.7</v>
      </c>
      <c r="G128" s="145">
        <f>+Datos!G119</f>
        <v>1</v>
      </c>
      <c r="H128" s="143">
        <f t="shared" si="15"/>
        <v>3.7</v>
      </c>
      <c r="I128" s="146">
        <f t="shared" si="16"/>
        <v>-3.7</v>
      </c>
      <c r="J128" s="29">
        <f t="shared" si="17"/>
        <v>173.63045356322559</v>
      </c>
      <c r="K128" s="147">
        <f t="shared" si="12"/>
        <v>207.31227174504377</v>
      </c>
      <c r="L128" s="29">
        <f t="shared" si="23"/>
        <v>-3.4825049419454217</v>
      </c>
      <c r="M128" s="30">
        <f t="shared" si="21"/>
        <v>3.4825049419454217</v>
      </c>
      <c r="N128" s="148">
        <f t="shared" si="22"/>
        <v>0.21749505805457847</v>
      </c>
      <c r="O128" s="148">
        <f t="shared" si="18"/>
        <v>0</v>
      </c>
      <c r="P128" s="148">
        <f t="shared" si="19"/>
        <v>-0.21749505805457847</v>
      </c>
      <c r="Q128" s="149">
        <f t="shared" si="13"/>
        <v>93.312271745043773</v>
      </c>
      <c r="R128" s="150">
        <f t="shared" si="14"/>
        <v>207.31227174504377</v>
      </c>
      <c r="S128" s="13"/>
      <c r="T128" s="13"/>
      <c r="U128" s="13"/>
      <c r="V128" s="13"/>
      <c r="W128" s="49">
        <f t="shared" si="20"/>
        <v>37006</v>
      </c>
    </row>
    <row r="129" spans="1:23" s="11" customFormat="1">
      <c r="A129" s="13"/>
      <c r="B129" s="140">
        <f>+Datos!B120</f>
        <v>2001</v>
      </c>
      <c r="C129" s="141">
        <f>+Datos!C120</f>
        <v>4</v>
      </c>
      <c r="D129" s="142">
        <f>+Datos!D120</f>
        <v>26</v>
      </c>
      <c r="E129" s="143">
        <f>+Datos!E120</f>
        <v>0</v>
      </c>
      <c r="F129" s="144">
        <f>+Datos!F120</f>
        <v>3.2</v>
      </c>
      <c r="G129" s="145">
        <f>+Datos!G120</f>
        <v>1</v>
      </c>
      <c r="H129" s="143">
        <f t="shared" si="15"/>
        <v>3.2</v>
      </c>
      <c r="I129" s="146">
        <f t="shared" si="16"/>
        <v>-3.2</v>
      </c>
      <c r="J129" s="29">
        <f t="shared" si="17"/>
        <v>170.6738268823716</v>
      </c>
      <c r="K129" s="147">
        <f t="shared" si="12"/>
        <v>204.35564506418979</v>
      </c>
      <c r="L129" s="29">
        <f t="shared" si="23"/>
        <v>-2.9566266808539865</v>
      </c>
      <c r="M129" s="30">
        <f t="shared" si="21"/>
        <v>2.9566266808539865</v>
      </c>
      <c r="N129" s="148">
        <f t="shared" si="22"/>
        <v>0.24337331914601368</v>
      </c>
      <c r="O129" s="148">
        <f t="shared" si="18"/>
        <v>0</v>
      </c>
      <c r="P129" s="148">
        <f t="shared" si="19"/>
        <v>-0.24337331914601368</v>
      </c>
      <c r="Q129" s="149">
        <f t="shared" si="13"/>
        <v>90.355645064189787</v>
      </c>
      <c r="R129" s="150">
        <f t="shared" si="14"/>
        <v>204.35564506418979</v>
      </c>
      <c r="S129" s="13"/>
      <c r="T129" s="13"/>
      <c r="U129" s="13"/>
      <c r="V129" s="13"/>
      <c r="W129" s="49">
        <f t="shared" si="20"/>
        <v>37007</v>
      </c>
    </row>
    <row r="130" spans="1:23" s="11" customFormat="1">
      <c r="A130" s="13"/>
      <c r="B130" s="140">
        <f>+Datos!B121</f>
        <v>2001</v>
      </c>
      <c r="C130" s="141">
        <f>+Datos!C121</f>
        <v>4</v>
      </c>
      <c r="D130" s="142">
        <f>+Datos!D121</f>
        <v>27</v>
      </c>
      <c r="E130" s="143">
        <f>+Datos!E121</f>
        <v>0.3</v>
      </c>
      <c r="F130" s="144">
        <f>+Datos!F121</f>
        <v>2.6</v>
      </c>
      <c r="G130" s="145">
        <f>+Datos!G121</f>
        <v>1</v>
      </c>
      <c r="H130" s="143">
        <f t="shared" si="15"/>
        <v>2.6</v>
      </c>
      <c r="I130" s="146">
        <f t="shared" si="16"/>
        <v>-2.3000000000000003</v>
      </c>
      <c r="J130" s="29">
        <f t="shared" si="17"/>
        <v>168.5798990288508</v>
      </c>
      <c r="K130" s="147">
        <f t="shared" si="12"/>
        <v>202.26171721066899</v>
      </c>
      <c r="L130" s="29">
        <f t="shared" si="23"/>
        <v>-2.0939278535207961</v>
      </c>
      <c r="M130" s="30">
        <f t="shared" si="21"/>
        <v>2.393927853520796</v>
      </c>
      <c r="N130" s="148">
        <f t="shared" si="22"/>
        <v>0.20607214647920413</v>
      </c>
      <c r="O130" s="148">
        <f t="shared" si="18"/>
        <v>0</v>
      </c>
      <c r="P130" s="148">
        <f t="shared" si="19"/>
        <v>-0.20607214647920413</v>
      </c>
      <c r="Q130" s="149">
        <f t="shared" si="13"/>
        <v>88.261717210668991</v>
      </c>
      <c r="R130" s="150">
        <f t="shared" si="14"/>
        <v>202.26171721066899</v>
      </c>
      <c r="S130" s="13"/>
      <c r="T130" s="13"/>
      <c r="U130" s="13"/>
      <c r="V130" s="13"/>
      <c r="W130" s="49">
        <f t="shared" si="20"/>
        <v>37008</v>
      </c>
    </row>
    <row r="131" spans="1:23" s="11" customFormat="1">
      <c r="A131" s="13"/>
      <c r="B131" s="140">
        <f>+Datos!B122</f>
        <v>2001</v>
      </c>
      <c r="C131" s="141">
        <f>+Datos!C122</f>
        <v>4</v>
      </c>
      <c r="D131" s="142">
        <f>+Datos!D122</f>
        <v>28</v>
      </c>
      <c r="E131" s="143">
        <f>+Datos!E122</f>
        <v>0</v>
      </c>
      <c r="F131" s="144">
        <f>+Datos!F122</f>
        <v>1.9</v>
      </c>
      <c r="G131" s="145">
        <f>+Datos!G122</f>
        <v>1</v>
      </c>
      <c r="H131" s="143">
        <f t="shared" si="15"/>
        <v>1.9</v>
      </c>
      <c r="I131" s="146">
        <f t="shared" si="16"/>
        <v>-1.9</v>
      </c>
      <c r="J131" s="29">
        <f t="shared" si="17"/>
        <v>166.86952280028021</v>
      </c>
      <c r="K131" s="147">
        <f t="shared" si="12"/>
        <v>200.5513409820984</v>
      </c>
      <c r="L131" s="29">
        <f t="shared" si="23"/>
        <v>-1.7103762285705955</v>
      </c>
      <c r="M131" s="30">
        <f t="shared" si="21"/>
        <v>1.7103762285705955</v>
      </c>
      <c r="N131" s="148">
        <f t="shared" si="22"/>
        <v>0.18962377142940445</v>
      </c>
      <c r="O131" s="148">
        <f t="shared" si="18"/>
        <v>0</v>
      </c>
      <c r="P131" s="148">
        <f t="shared" si="19"/>
        <v>-0.18962377142940445</v>
      </c>
      <c r="Q131" s="149">
        <f t="shared" si="13"/>
        <v>86.551340982098395</v>
      </c>
      <c r="R131" s="150">
        <f t="shared" si="14"/>
        <v>200.5513409820984</v>
      </c>
      <c r="S131" s="13"/>
      <c r="T131" s="13"/>
      <c r="U131" s="13"/>
      <c r="V131" s="13"/>
      <c r="W131" s="49">
        <f t="shared" si="20"/>
        <v>37009</v>
      </c>
    </row>
    <row r="132" spans="1:23" s="11" customFormat="1">
      <c r="A132" s="13"/>
      <c r="B132" s="140">
        <f>+Datos!B123</f>
        <v>2001</v>
      </c>
      <c r="C132" s="141">
        <f>+Datos!C123</f>
        <v>4</v>
      </c>
      <c r="D132" s="142">
        <f>+Datos!D123</f>
        <v>29</v>
      </c>
      <c r="E132" s="143">
        <f>+Datos!E123</f>
        <v>0</v>
      </c>
      <c r="F132" s="144">
        <f>+Datos!F123</f>
        <v>1.4</v>
      </c>
      <c r="G132" s="145">
        <f>+Datos!G123</f>
        <v>1</v>
      </c>
      <c r="H132" s="143">
        <f t="shared" si="15"/>
        <v>1.4</v>
      </c>
      <c r="I132" s="146">
        <f t="shared" si="16"/>
        <v>-1.4</v>
      </c>
      <c r="J132" s="29">
        <f t="shared" si="17"/>
        <v>165.62035956605328</v>
      </c>
      <c r="K132" s="147">
        <f t="shared" si="12"/>
        <v>199.30217774787147</v>
      </c>
      <c r="L132" s="29">
        <f t="shared" si="23"/>
        <v>-1.249163234226927</v>
      </c>
      <c r="M132" s="30">
        <f t="shared" si="21"/>
        <v>1.249163234226927</v>
      </c>
      <c r="N132" s="148">
        <f t="shared" si="22"/>
        <v>0.15083676577307292</v>
      </c>
      <c r="O132" s="148">
        <f t="shared" si="18"/>
        <v>0</v>
      </c>
      <c r="P132" s="148">
        <f t="shared" si="19"/>
        <v>-0.15083676577307292</v>
      </c>
      <c r="Q132" s="149">
        <f t="shared" si="13"/>
        <v>85.302177747871468</v>
      </c>
      <c r="R132" s="150">
        <f t="shared" si="14"/>
        <v>199.30217774787147</v>
      </c>
      <c r="S132" s="13"/>
      <c r="T132" s="13"/>
      <c r="U132" s="13"/>
      <c r="V132" s="13"/>
      <c r="W132" s="49">
        <f t="shared" si="20"/>
        <v>37010</v>
      </c>
    </row>
    <row r="133" spans="1:23" s="11" customFormat="1">
      <c r="A133" s="13"/>
      <c r="B133" s="140">
        <f>+Datos!B124</f>
        <v>2001</v>
      </c>
      <c r="C133" s="141">
        <f>+Datos!C124</f>
        <v>4</v>
      </c>
      <c r="D133" s="142">
        <f>+Datos!D124</f>
        <v>30</v>
      </c>
      <c r="E133" s="143">
        <f>+Datos!E124</f>
        <v>4</v>
      </c>
      <c r="F133" s="144">
        <f>+Datos!F124</f>
        <v>0.9</v>
      </c>
      <c r="G133" s="145">
        <f>+Datos!G124</f>
        <v>1</v>
      </c>
      <c r="H133" s="143">
        <f t="shared" si="15"/>
        <v>0.9</v>
      </c>
      <c r="I133" s="146">
        <f t="shared" si="16"/>
        <v>3.1</v>
      </c>
      <c r="J133" s="29">
        <f t="shared" si="17"/>
        <v>168.72035956605328</v>
      </c>
      <c r="K133" s="147">
        <f t="shared" si="12"/>
        <v>202.40217774787146</v>
      </c>
      <c r="L133" s="29">
        <f t="shared" si="23"/>
        <v>3.0999999999999943</v>
      </c>
      <c r="M133" s="30">
        <f t="shared" si="21"/>
        <v>0.9</v>
      </c>
      <c r="N133" s="148">
        <f t="shared" si="22"/>
        <v>0</v>
      </c>
      <c r="O133" s="148">
        <f t="shared" si="18"/>
        <v>0</v>
      </c>
      <c r="P133" s="148">
        <f t="shared" si="19"/>
        <v>0</v>
      </c>
      <c r="Q133" s="149">
        <f t="shared" si="13"/>
        <v>88.402177747871463</v>
      </c>
      <c r="R133" s="150">
        <f t="shared" si="14"/>
        <v>202.40217774787146</v>
      </c>
      <c r="S133" s="13"/>
      <c r="T133" s="13"/>
      <c r="U133" s="13"/>
      <c r="V133" s="13"/>
      <c r="W133" s="49">
        <f t="shared" si="20"/>
        <v>37011</v>
      </c>
    </row>
    <row r="134" spans="1:23" s="11" customFormat="1">
      <c r="A134" s="13"/>
      <c r="B134" s="140">
        <f>+Datos!B125</f>
        <v>2001</v>
      </c>
      <c r="C134" s="141">
        <f>+Datos!C125</f>
        <v>5</v>
      </c>
      <c r="D134" s="142">
        <f>+Datos!D125</f>
        <v>1</v>
      </c>
      <c r="E134" s="143">
        <f>+Datos!E125</f>
        <v>47.4</v>
      </c>
      <c r="F134" s="144">
        <f>+Datos!F125</f>
        <v>0.4</v>
      </c>
      <c r="G134" s="145">
        <f>+Datos!G125</f>
        <v>1</v>
      </c>
      <c r="H134" s="143">
        <f t="shared" si="15"/>
        <v>0.4</v>
      </c>
      <c r="I134" s="146">
        <f t="shared" si="16"/>
        <v>47</v>
      </c>
      <c r="J134" s="29">
        <f t="shared" si="17"/>
        <v>186.31818181818181</v>
      </c>
      <c r="K134" s="147">
        <f t="shared" si="12"/>
        <v>220</v>
      </c>
      <c r="L134" s="29">
        <f t="shared" si="23"/>
        <v>17.597822252128537</v>
      </c>
      <c r="M134" s="30">
        <f t="shared" si="21"/>
        <v>0.4</v>
      </c>
      <c r="N134" s="148">
        <f t="shared" si="22"/>
        <v>0</v>
      </c>
      <c r="O134" s="148">
        <f t="shared" si="18"/>
        <v>29.402177747871463</v>
      </c>
      <c r="P134" s="148">
        <f t="shared" si="19"/>
        <v>29.402177747871463</v>
      </c>
      <c r="Q134" s="149">
        <f t="shared" si="13"/>
        <v>106</v>
      </c>
      <c r="R134" s="150">
        <f t="shared" si="14"/>
        <v>249.40217774787146</v>
      </c>
      <c r="S134" s="13"/>
      <c r="T134" s="13"/>
      <c r="U134" s="13"/>
      <c r="V134" s="13"/>
      <c r="W134" s="49">
        <f t="shared" si="20"/>
        <v>37012</v>
      </c>
    </row>
    <row r="135" spans="1:23" s="11" customFormat="1">
      <c r="A135" s="13"/>
      <c r="B135" s="140">
        <f>+Datos!B126</f>
        <v>2001</v>
      </c>
      <c r="C135" s="141">
        <f>+Datos!C126</f>
        <v>5</v>
      </c>
      <c r="D135" s="142">
        <f>+Datos!D126</f>
        <v>2</v>
      </c>
      <c r="E135" s="143">
        <f>+Datos!E126</f>
        <v>6</v>
      </c>
      <c r="F135" s="144">
        <f>+Datos!F126</f>
        <v>1</v>
      </c>
      <c r="G135" s="145">
        <f>+Datos!G126</f>
        <v>1</v>
      </c>
      <c r="H135" s="143">
        <f t="shared" si="15"/>
        <v>1</v>
      </c>
      <c r="I135" s="146">
        <f t="shared" si="16"/>
        <v>5</v>
      </c>
      <c r="J135" s="29">
        <f t="shared" si="17"/>
        <v>186.31818181818181</v>
      </c>
      <c r="K135" s="147">
        <f t="shared" si="12"/>
        <v>220</v>
      </c>
      <c r="L135" s="29">
        <f t="shared" si="23"/>
        <v>0</v>
      </c>
      <c r="M135" s="30">
        <f t="shared" si="21"/>
        <v>1</v>
      </c>
      <c r="N135" s="148">
        <f t="shared" si="22"/>
        <v>0</v>
      </c>
      <c r="O135" s="148">
        <f t="shared" si="18"/>
        <v>5</v>
      </c>
      <c r="P135" s="148">
        <f t="shared" si="19"/>
        <v>5</v>
      </c>
      <c r="Q135" s="149">
        <f t="shared" si="13"/>
        <v>106</v>
      </c>
      <c r="R135" s="150">
        <f t="shared" si="14"/>
        <v>225</v>
      </c>
      <c r="S135" s="13"/>
      <c r="T135" s="13"/>
      <c r="U135" s="13"/>
      <c r="V135" s="13"/>
      <c r="W135" s="49">
        <f t="shared" si="20"/>
        <v>37013</v>
      </c>
    </row>
    <row r="136" spans="1:23" s="11" customFormat="1">
      <c r="A136" s="13"/>
      <c r="B136" s="140">
        <f>+Datos!B127</f>
        <v>2001</v>
      </c>
      <c r="C136" s="141">
        <f>+Datos!C127</f>
        <v>5</v>
      </c>
      <c r="D136" s="142">
        <f>+Datos!D127</f>
        <v>3</v>
      </c>
      <c r="E136" s="143">
        <f>+Datos!E127</f>
        <v>2</v>
      </c>
      <c r="F136" s="144">
        <f>+Datos!F127</f>
        <v>1.2</v>
      </c>
      <c r="G136" s="145">
        <f>+Datos!G127</f>
        <v>1</v>
      </c>
      <c r="H136" s="143">
        <f t="shared" si="15"/>
        <v>1.2</v>
      </c>
      <c r="I136" s="146">
        <f t="shared" si="16"/>
        <v>0.8</v>
      </c>
      <c r="J136" s="29">
        <f t="shared" si="17"/>
        <v>186.31818181818181</v>
      </c>
      <c r="K136" s="147">
        <f t="shared" si="12"/>
        <v>220</v>
      </c>
      <c r="L136" s="29">
        <f t="shared" si="23"/>
        <v>0</v>
      </c>
      <c r="M136" s="30">
        <f t="shared" si="21"/>
        <v>1.2</v>
      </c>
      <c r="N136" s="148">
        <f t="shared" si="22"/>
        <v>0</v>
      </c>
      <c r="O136" s="148">
        <f t="shared" si="18"/>
        <v>0.80000000000001137</v>
      </c>
      <c r="P136" s="148">
        <f t="shared" si="19"/>
        <v>0.80000000000001137</v>
      </c>
      <c r="Q136" s="149">
        <f t="shared" si="13"/>
        <v>106</v>
      </c>
      <c r="R136" s="150">
        <f t="shared" si="14"/>
        <v>220.8</v>
      </c>
      <c r="S136" s="13"/>
      <c r="T136" s="13"/>
      <c r="U136" s="13"/>
      <c r="V136" s="13"/>
      <c r="W136" s="49">
        <f t="shared" si="20"/>
        <v>37014</v>
      </c>
    </row>
    <row r="137" spans="1:23" s="11" customFormat="1">
      <c r="A137" s="13"/>
      <c r="B137" s="140">
        <f>+Datos!B128</f>
        <v>2001</v>
      </c>
      <c r="C137" s="141">
        <f>+Datos!C128</f>
        <v>5</v>
      </c>
      <c r="D137" s="142">
        <f>+Datos!D128</f>
        <v>4</v>
      </c>
      <c r="E137" s="143">
        <f>+Datos!E128</f>
        <v>0</v>
      </c>
      <c r="F137" s="144">
        <f>+Datos!F128</f>
        <v>1.7</v>
      </c>
      <c r="G137" s="145">
        <f>+Datos!G128</f>
        <v>1</v>
      </c>
      <c r="H137" s="143">
        <f t="shared" si="15"/>
        <v>1.7</v>
      </c>
      <c r="I137" s="146">
        <f t="shared" si="16"/>
        <v>-1.7</v>
      </c>
      <c r="J137" s="29">
        <f t="shared" si="17"/>
        <v>184.6259138343527</v>
      </c>
      <c r="K137" s="147">
        <f t="shared" si="12"/>
        <v>218.30773201617089</v>
      </c>
      <c r="L137" s="29">
        <f t="shared" si="23"/>
        <v>-1.6922679838291117</v>
      </c>
      <c r="M137" s="30">
        <f t="shared" si="21"/>
        <v>1.6922679838291117</v>
      </c>
      <c r="N137" s="148">
        <f t="shared" si="22"/>
        <v>7.7320161708882562E-3</v>
      </c>
      <c r="O137" s="148">
        <f t="shared" si="18"/>
        <v>0</v>
      </c>
      <c r="P137" s="148">
        <f t="shared" si="19"/>
        <v>-7.7320161708882562E-3</v>
      </c>
      <c r="Q137" s="149">
        <f t="shared" si="13"/>
        <v>104.30773201617089</v>
      </c>
      <c r="R137" s="150">
        <f t="shared" si="14"/>
        <v>218.30773201617089</v>
      </c>
      <c r="S137" s="13"/>
      <c r="T137" s="13"/>
      <c r="U137" s="13"/>
      <c r="V137" s="13"/>
      <c r="W137" s="49">
        <f t="shared" si="20"/>
        <v>37015</v>
      </c>
    </row>
    <row r="138" spans="1:23" s="11" customFormat="1">
      <c r="A138" s="13"/>
      <c r="B138" s="140">
        <f>+Datos!B129</f>
        <v>2001</v>
      </c>
      <c r="C138" s="141">
        <f>+Datos!C129</f>
        <v>5</v>
      </c>
      <c r="D138" s="142">
        <f>+Datos!D129</f>
        <v>5</v>
      </c>
      <c r="E138" s="143">
        <f>+Datos!E129</f>
        <v>0</v>
      </c>
      <c r="F138" s="144">
        <f>+Datos!F129</f>
        <v>2.1</v>
      </c>
      <c r="G138" s="145">
        <f>+Datos!G129</f>
        <v>1</v>
      </c>
      <c r="H138" s="143">
        <f t="shared" si="15"/>
        <v>2.1</v>
      </c>
      <c r="I138" s="146">
        <f t="shared" si="16"/>
        <v>-2.1</v>
      </c>
      <c r="J138" s="29">
        <f t="shared" si="17"/>
        <v>182.55667062637374</v>
      </c>
      <c r="K138" s="147">
        <f t="shared" si="12"/>
        <v>216.23848880819193</v>
      </c>
      <c r="L138" s="29">
        <f t="shared" si="23"/>
        <v>-2.0692432079789569</v>
      </c>
      <c r="M138" s="30">
        <f t="shared" si="21"/>
        <v>2.0692432079789569</v>
      </c>
      <c r="N138" s="148">
        <f t="shared" si="22"/>
        <v>3.07567920210432E-2</v>
      </c>
      <c r="O138" s="148">
        <f t="shared" si="18"/>
        <v>0</v>
      </c>
      <c r="P138" s="148">
        <f t="shared" si="19"/>
        <v>-3.07567920210432E-2</v>
      </c>
      <c r="Q138" s="149">
        <f t="shared" si="13"/>
        <v>102.23848880819193</v>
      </c>
      <c r="R138" s="150">
        <f t="shared" si="14"/>
        <v>216.23848880819193</v>
      </c>
      <c r="S138" s="13"/>
      <c r="T138" s="13"/>
      <c r="U138" s="13"/>
      <c r="V138" s="13"/>
      <c r="W138" s="49">
        <f t="shared" si="20"/>
        <v>37016</v>
      </c>
    </row>
    <row r="139" spans="1:23" s="11" customFormat="1">
      <c r="A139" s="13"/>
      <c r="B139" s="140">
        <f>+Datos!B130</f>
        <v>2001</v>
      </c>
      <c r="C139" s="141">
        <f>+Datos!C130</f>
        <v>5</v>
      </c>
      <c r="D139" s="142">
        <f>+Datos!D130</f>
        <v>6</v>
      </c>
      <c r="E139" s="143">
        <f>+Datos!E130</f>
        <v>0</v>
      </c>
      <c r="F139" s="144">
        <f>+Datos!F130</f>
        <v>1.6</v>
      </c>
      <c r="G139" s="145">
        <f>+Datos!G130</f>
        <v>1</v>
      </c>
      <c r="H139" s="143">
        <f t="shared" si="15"/>
        <v>1.6</v>
      </c>
      <c r="I139" s="146">
        <f t="shared" si="16"/>
        <v>-1.6</v>
      </c>
      <c r="J139" s="29">
        <f t="shared" si="17"/>
        <v>180.99568450067832</v>
      </c>
      <c r="K139" s="147">
        <f t="shared" si="12"/>
        <v>214.67750268249651</v>
      </c>
      <c r="L139" s="29">
        <f t="shared" si="23"/>
        <v>-1.5609861256954218</v>
      </c>
      <c r="M139" s="30">
        <f t="shared" si="21"/>
        <v>1.5609861256954218</v>
      </c>
      <c r="N139" s="148">
        <f t="shared" si="22"/>
        <v>3.9013874304578255E-2</v>
      </c>
      <c r="O139" s="148">
        <f t="shared" si="18"/>
        <v>0</v>
      </c>
      <c r="P139" s="148">
        <f t="shared" si="19"/>
        <v>-3.9013874304578255E-2</v>
      </c>
      <c r="Q139" s="149">
        <f t="shared" si="13"/>
        <v>100.67750268249651</v>
      </c>
      <c r="R139" s="150">
        <f t="shared" si="14"/>
        <v>214.67750268249651</v>
      </c>
      <c r="S139" s="13"/>
      <c r="T139" s="13"/>
      <c r="U139" s="13"/>
      <c r="V139" s="13"/>
      <c r="W139" s="49">
        <f t="shared" si="20"/>
        <v>37017</v>
      </c>
    </row>
    <row r="140" spans="1:23" s="11" customFormat="1">
      <c r="A140" s="13"/>
      <c r="B140" s="140">
        <f>+Datos!B131</f>
        <v>2001</v>
      </c>
      <c r="C140" s="141">
        <f>+Datos!C131</f>
        <v>5</v>
      </c>
      <c r="D140" s="142">
        <f>+Datos!D131</f>
        <v>7</v>
      </c>
      <c r="E140" s="143">
        <f>+Datos!E131</f>
        <v>0</v>
      </c>
      <c r="F140" s="144">
        <f>+Datos!F131</f>
        <v>1.4</v>
      </c>
      <c r="G140" s="145">
        <f>+Datos!G131</f>
        <v>1</v>
      </c>
      <c r="H140" s="143">
        <f t="shared" si="15"/>
        <v>1.4</v>
      </c>
      <c r="I140" s="146">
        <f t="shared" si="16"/>
        <v>-1.4</v>
      </c>
      <c r="J140" s="29">
        <f t="shared" si="17"/>
        <v>179.64077468348788</v>
      </c>
      <c r="K140" s="147">
        <f t="shared" si="12"/>
        <v>213.32259286530606</v>
      </c>
      <c r="L140" s="29">
        <f t="shared" si="23"/>
        <v>-1.3549098171904461</v>
      </c>
      <c r="M140" s="30">
        <f t="shared" si="21"/>
        <v>1.3549098171904461</v>
      </c>
      <c r="N140" s="148">
        <f t="shared" si="22"/>
        <v>4.5090182809553792E-2</v>
      </c>
      <c r="O140" s="148">
        <f t="shared" si="18"/>
        <v>0</v>
      </c>
      <c r="P140" s="148">
        <f t="shared" si="19"/>
        <v>-4.5090182809553792E-2</v>
      </c>
      <c r="Q140" s="149">
        <f t="shared" si="13"/>
        <v>99.322592865306063</v>
      </c>
      <c r="R140" s="150">
        <f t="shared" si="14"/>
        <v>213.32259286530606</v>
      </c>
      <c r="S140" s="13"/>
      <c r="T140" s="13"/>
      <c r="U140" s="13"/>
      <c r="V140" s="13"/>
      <c r="W140" s="49">
        <f t="shared" si="20"/>
        <v>37018</v>
      </c>
    </row>
    <row r="141" spans="1:23" s="11" customFormat="1">
      <c r="A141" s="13"/>
      <c r="B141" s="140">
        <f>+Datos!B132</f>
        <v>2001</v>
      </c>
      <c r="C141" s="141">
        <f>+Datos!C132</f>
        <v>5</v>
      </c>
      <c r="D141" s="142">
        <f>+Datos!D132</f>
        <v>8</v>
      </c>
      <c r="E141" s="143">
        <f>+Datos!E132</f>
        <v>0</v>
      </c>
      <c r="F141" s="144">
        <f>+Datos!F132</f>
        <v>0.9</v>
      </c>
      <c r="G141" s="145">
        <f>+Datos!G132</f>
        <v>1</v>
      </c>
      <c r="H141" s="143">
        <f t="shared" si="15"/>
        <v>0.9</v>
      </c>
      <c r="I141" s="146">
        <f t="shared" si="16"/>
        <v>-0.9</v>
      </c>
      <c r="J141" s="29">
        <f t="shared" si="17"/>
        <v>178.77512196882489</v>
      </c>
      <c r="K141" s="147">
        <f t="shared" si="12"/>
        <v>212.45694015064308</v>
      </c>
      <c r="L141" s="29">
        <f t="shared" si="23"/>
        <v>-0.86565271466298555</v>
      </c>
      <c r="M141" s="30">
        <f t="shared" si="21"/>
        <v>0.86565271466298555</v>
      </c>
      <c r="N141" s="148">
        <f t="shared" si="22"/>
        <v>3.4347285337014477E-2</v>
      </c>
      <c r="O141" s="148">
        <f t="shared" si="18"/>
        <v>0</v>
      </c>
      <c r="P141" s="148">
        <f t="shared" si="19"/>
        <v>-3.4347285337014477E-2</v>
      </c>
      <c r="Q141" s="149">
        <f t="shared" si="13"/>
        <v>98.456940150643078</v>
      </c>
      <c r="R141" s="150">
        <f t="shared" si="14"/>
        <v>212.45694015064308</v>
      </c>
      <c r="S141" s="13"/>
      <c r="T141" s="13"/>
      <c r="U141" s="13"/>
      <c r="V141" s="13"/>
      <c r="W141" s="49">
        <f t="shared" si="20"/>
        <v>37019</v>
      </c>
    </row>
    <row r="142" spans="1:23" s="11" customFormat="1">
      <c r="A142" s="13"/>
      <c r="B142" s="140">
        <f>+Datos!B133</f>
        <v>2001</v>
      </c>
      <c r="C142" s="141">
        <f>+Datos!C133</f>
        <v>5</v>
      </c>
      <c r="D142" s="142">
        <f>+Datos!D133</f>
        <v>9</v>
      </c>
      <c r="E142" s="143">
        <f>+Datos!E133</f>
        <v>12</v>
      </c>
      <c r="F142" s="144">
        <f>+Datos!F133</f>
        <v>0.7</v>
      </c>
      <c r="G142" s="145">
        <f>+Datos!G133</f>
        <v>1</v>
      </c>
      <c r="H142" s="143">
        <f t="shared" si="15"/>
        <v>0.7</v>
      </c>
      <c r="I142" s="146">
        <f t="shared" si="16"/>
        <v>11.3</v>
      </c>
      <c r="J142" s="29">
        <f t="shared" si="17"/>
        <v>186.31818181818181</v>
      </c>
      <c r="K142" s="147">
        <f t="shared" ref="K142:K205" si="24">+J142+$U$21</f>
        <v>220</v>
      </c>
      <c r="L142" s="29">
        <f t="shared" si="23"/>
        <v>7.5430598493569221</v>
      </c>
      <c r="M142" s="30">
        <f t="shared" si="21"/>
        <v>0.7</v>
      </c>
      <c r="N142" s="148">
        <f t="shared" si="22"/>
        <v>0</v>
      </c>
      <c r="O142" s="148">
        <f t="shared" si="18"/>
        <v>3.7569401506430893</v>
      </c>
      <c r="P142" s="148">
        <f t="shared" si="19"/>
        <v>3.7569401506430893</v>
      </c>
      <c r="Q142" s="149">
        <f t="shared" ref="Q142:Q205" si="25">IF(K142-$U$15&gt;0,K142-$U$15,0)</f>
        <v>106</v>
      </c>
      <c r="R142" s="150">
        <f t="shared" ref="R142:R205" si="26">+O142+K142</f>
        <v>223.75694015064309</v>
      </c>
      <c r="S142" s="13"/>
      <c r="T142" s="13"/>
      <c r="U142" s="13"/>
      <c r="V142" s="13"/>
      <c r="W142" s="49">
        <f t="shared" si="20"/>
        <v>37020</v>
      </c>
    </row>
    <row r="143" spans="1:23" s="11" customFormat="1">
      <c r="A143" s="13"/>
      <c r="B143" s="140">
        <f>+Datos!B134</f>
        <v>2001</v>
      </c>
      <c r="C143" s="141">
        <f>+Datos!C134</f>
        <v>5</v>
      </c>
      <c r="D143" s="142">
        <f>+Datos!D134</f>
        <v>10</v>
      </c>
      <c r="E143" s="143">
        <f>+Datos!E134</f>
        <v>4</v>
      </c>
      <c r="F143" s="144">
        <f>+Datos!F134</f>
        <v>0.8</v>
      </c>
      <c r="G143" s="145">
        <f>+Datos!G134</f>
        <v>1</v>
      </c>
      <c r="H143" s="143">
        <f t="shared" ref="H143:H206" si="27">+F143*G143</f>
        <v>0.8</v>
      </c>
      <c r="I143" s="146">
        <f t="shared" ref="I143:I206" si="28">+E143-H143</f>
        <v>3.2</v>
      </c>
      <c r="J143" s="29">
        <f t="shared" ref="J143:J206" si="29">IF(I143&lt;0,J142*EXP(I143/$U$20),IF((I143+J142)&gt;$U$20,+$U$20,I143+J142))</f>
        <v>186.31818181818181</v>
      </c>
      <c r="K143" s="147">
        <f t="shared" si="24"/>
        <v>220</v>
      </c>
      <c r="L143" s="29">
        <f t="shared" si="23"/>
        <v>0</v>
      </c>
      <c r="M143" s="30">
        <f t="shared" si="21"/>
        <v>0.8</v>
      </c>
      <c r="N143" s="148">
        <f t="shared" si="22"/>
        <v>0</v>
      </c>
      <c r="O143" s="148">
        <f t="shared" ref="O143:O206" si="30">IF(K142+I143-$U$14&gt;0,K142+I143-$U$14,0)</f>
        <v>3.1999999999999886</v>
      </c>
      <c r="P143" s="148">
        <f t="shared" ref="P143:P206" si="31">+IF(N143&gt;0,(-1)*N143,O143)</f>
        <v>3.1999999999999886</v>
      </c>
      <c r="Q143" s="149">
        <f t="shared" si="25"/>
        <v>106</v>
      </c>
      <c r="R143" s="150">
        <f t="shared" si="26"/>
        <v>223.2</v>
      </c>
      <c r="S143" s="13"/>
      <c r="T143" s="13"/>
      <c r="U143" s="13"/>
      <c r="V143" s="13"/>
      <c r="W143" s="49">
        <f t="shared" ref="W143:W206" si="32">+DATE(B143,C143,D143)</f>
        <v>37021</v>
      </c>
    </row>
    <row r="144" spans="1:23" s="11" customFormat="1">
      <c r="A144" s="13"/>
      <c r="B144" s="140">
        <f>+Datos!B135</f>
        <v>2001</v>
      </c>
      <c r="C144" s="141">
        <f>+Datos!C135</f>
        <v>5</v>
      </c>
      <c r="D144" s="142">
        <f>+Datos!D135</f>
        <v>11</v>
      </c>
      <c r="E144" s="143">
        <f>+Datos!E135</f>
        <v>5</v>
      </c>
      <c r="F144" s="144">
        <f>+Datos!F135</f>
        <v>1.1000000000000001</v>
      </c>
      <c r="G144" s="145">
        <f>+Datos!G135</f>
        <v>1</v>
      </c>
      <c r="H144" s="143">
        <f t="shared" si="27"/>
        <v>1.1000000000000001</v>
      </c>
      <c r="I144" s="146">
        <f t="shared" si="28"/>
        <v>3.9</v>
      </c>
      <c r="J144" s="29">
        <f t="shared" si="29"/>
        <v>186.31818181818181</v>
      </c>
      <c r="K144" s="147">
        <f t="shared" si="24"/>
        <v>220</v>
      </c>
      <c r="L144" s="29">
        <f t="shared" si="23"/>
        <v>0</v>
      </c>
      <c r="M144" s="30">
        <f t="shared" ref="M144:M207" si="33">IF(I144&gt;=0,+H144,+E144+ABS(L144))</f>
        <v>1.1000000000000001</v>
      </c>
      <c r="N144" s="148">
        <f t="shared" ref="N144:N207" si="34">+H144-M144</f>
        <v>0</v>
      </c>
      <c r="O144" s="148">
        <f t="shared" si="30"/>
        <v>3.9000000000000057</v>
      </c>
      <c r="P144" s="148">
        <f t="shared" si="31"/>
        <v>3.9000000000000057</v>
      </c>
      <c r="Q144" s="149">
        <f t="shared" si="25"/>
        <v>106</v>
      </c>
      <c r="R144" s="150">
        <f t="shared" si="26"/>
        <v>223.9</v>
      </c>
      <c r="S144" s="13"/>
      <c r="T144" s="13"/>
      <c r="U144" s="13"/>
      <c r="V144" s="13"/>
      <c r="W144" s="49">
        <f t="shared" si="32"/>
        <v>37022</v>
      </c>
    </row>
    <row r="145" spans="1:23" s="11" customFormat="1">
      <c r="A145" s="13"/>
      <c r="B145" s="140">
        <f>+Datos!B136</f>
        <v>2001</v>
      </c>
      <c r="C145" s="141">
        <f>+Datos!C136</f>
        <v>5</v>
      </c>
      <c r="D145" s="142">
        <f>+Datos!D136</f>
        <v>12</v>
      </c>
      <c r="E145" s="143">
        <f>+Datos!E136</f>
        <v>0.3</v>
      </c>
      <c r="F145" s="144">
        <f>+Datos!F136</f>
        <v>1.2</v>
      </c>
      <c r="G145" s="145">
        <f>+Datos!G136</f>
        <v>1</v>
      </c>
      <c r="H145" s="143">
        <f t="shared" si="27"/>
        <v>1.2</v>
      </c>
      <c r="I145" s="146">
        <f t="shared" si="28"/>
        <v>-0.89999999999999991</v>
      </c>
      <c r="J145" s="29">
        <f t="shared" si="29"/>
        <v>185.42035202332508</v>
      </c>
      <c r="K145" s="147">
        <f t="shared" si="24"/>
        <v>219.10217020514327</v>
      </c>
      <c r="L145" s="29">
        <f t="shared" ref="L145:L208" si="35">+K145-K144</f>
        <v>-0.89782979485673309</v>
      </c>
      <c r="M145" s="30">
        <f t="shared" si="33"/>
        <v>1.1978297948567331</v>
      </c>
      <c r="N145" s="148">
        <f t="shared" si="34"/>
        <v>2.1702051432668235E-3</v>
      </c>
      <c r="O145" s="148">
        <f t="shared" si="30"/>
        <v>0</v>
      </c>
      <c r="P145" s="148">
        <f t="shared" si="31"/>
        <v>-2.1702051432668235E-3</v>
      </c>
      <c r="Q145" s="149">
        <f t="shared" si="25"/>
        <v>105.10217020514327</v>
      </c>
      <c r="R145" s="150">
        <f t="shared" si="26"/>
        <v>219.10217020514327</v>
      </c>
      <c r="S145" s="13"/>
      <c r="T145" s="13"/>
      <c r="U145" s="13"/>
      <c r="V145" s="13"/>
      <c r="W145" s="49">
        <f t="shared" si="32"/>
        <v>37023</v>
      </c>
    </row>
    <row r="146" spans="1:23" s="11" customFormat="1">
      <c r="A146" s="13"/>
      <c r="B146" s="140">
        <f>+Datos!B137</f>
        <v>2001</v>
      </c>
      <c r="C146" s="141">
        <f>+Datos!C137</f>
        <v>5</v>
      </c>
      <c r="D146" s="142">
        <f>+Datos!D137</f>
        <v>13</v>
      </c>
      <c r="E146" s="143">
        <f>+Datos!E137</f>
        <v>0</v>
      </c>
      <c r="F146" s="144">
        <f>+Datos!F137</f>
        <v>0.9</v>
      </c>
      <c r="G146" s="145">
        <f>+Datos!G137</f>
        <v>1</v>
      </c>
      <c r="H146" s="143">
        <f t="shared" si="27"/>
        <v>0.9</v>
      </c>
      <c r="I146" s="146">
        <f t="shared" si="28"/>
        <v>-0.9</v>
      </c>
      <c r="J146" s="29">
        <f t="shared" si="29"/>
        <v>184.52684868943243</v>
      </c>
      <c r="K146" s="147">
        <f t="shared" si="24"/>
        <v>218.20866687125061</v>
      </c>
      <c r="L146" s="29">
        <f t="shared" si="35"/>
        <v>-0.89350333389265302</v>
      </c>
      <c r="M146" s="30">
        <f t="shared" si="33"/>
        <v>0.89350333389265302</v>
      </c>
      <c r="N146" s="148">
        <f t="shared" si="34"/>
        <v>6.4966661073470044E-3</v>
      </c>
      <c r="O146" s="148">
        <f t="shared" si="30"/>
        <v>0</v>
      </c>
      <c r="P146" s="148">
        <f t="shared" si="31"/>
        <v>-6.4966661073470044E-3</v>
      </c>
      <c r="Q146" s="149">
        <f t="shared" si="25"/>
        <v>104.20866687125061</v>
      </c>
      <c r="R146" s="150">
        <f t="shared" si="26"/>
        <v>218.20866687125061</v>
      </c>
      <c r="S146" s="13"/>
      <c r="T146" s="13"/>
      <c r="U146" s="13"/>
      <c r="V146" s="13"/>
      <c r="W146" s="49">
        <f t="shared" si="32"/>
        <v>37024</v>
      </c>
    </row>
    <row r="147" spans="1:23" s="11" customFormat="1">
      <c r="A147" s="13"/>
      <c r="B147" s="140">
        <f>+Datos!B138</f>
        <v>2001</v>
      </c>
      <c r="C147" s="141">
        <f>+Datos!C138</f>
        <v>5</v>
      </c>
      <c r="D147" s="142">
        <f>+Datos!D138</f>
        <v>14</v>
      </c>
      <c r="E147" s="143">
        <f>+Datos!E138</f>
        <v>0</v>
      </c>
      <c r="F147" s="144">
        <f>+Datos!F138</f>
        <v>0.7</v>
      </c>
      <c r="G147" s="145">
        <f>+Datos!G138</f>
        <v>1</v>
      </c>
      <c r="H147" s="143">
        <f t="shared" si="27"/>
        <v>0.7</v>
      </c>
      <c r="I147" s="146">
        <f t="shared" si="28"/>
        <v>-0.7</v>
      </c>
      <c r="J147" s="29">
        <f t="shared" si="29"/>
        <v>183.83487943589856</v>
      </c>
      <c r="K147" s="147">
        <f t="shared" si="24"/>
        <v>217.51669761771674</v>
      </c>
      <c r="L147" s="29">
        <f t="shared" si="35"/>
        <v>-0.69196925353386973</v>
      </c>
      <c r="M147" s="30">
        <f t="shared" si="33"/>
        <v>0.69196925353386973</v>
      </c>
      <c r="N147" s="148">
        <f t="shared" si="34"/>
        <v>8.030746466130223E-3</v>
      </c>
      <c r="O147" s="148">
        <f t="shared" si="30"/>
        <v>0</v>
      </c>
      <c r="P147" s="148">
        <f t="shared" si="31"/>
        <v>-8.030746466130223E-3</v>
      </c>
      <c r="Q147" s="149">
        <f t="shared" si="25"/>
        <v>103.51669761771674</v>
      </c>
      <c r="R147" s="150">
        <f t="shared" si="26"/>
        <v>217.51669761771674</v>
      </c>
      <c r="S147" s="13"/>
      <c r="T147" s="13"/>
      <c r="U147" s="13"/>
      <c r="V147" s="13"/>
      <c r="W147" s="49">
        <f t="shared" si="32"/>
        <v>37025</v>
      </c>
    </row>
    <row r="148" spans="1:23" s="11" customFormat="1">
      <c r="A148" s="13"/>
      <c r="B148" s="140">
        <f>+Datos!B139</f>
        <v>2001</v>
      </c>
      <c r="C148" s="141">
        <f>+Datos!C139</f>
        <v>5</v>
      </c>
      <c r="D148" s="142">
        <f>+Datos!D139</f>
        <v>15</v>
      </c>
      <c r="E148" s="143">
        <f>+Datos!E139</f>
        <v>0</v>
      </c>
      <c r="F148" s="144">
        <f>+Datos!F139</f>
        <v>0.8</v>
      </c>
      <c r="G148" s="145">
        <f>+Datos!G139</f>
        <v>1</v>
      </c>
      <c r="H148" s="143">
        <f t="shared" si="27"/>
        <v>0.8</v>
      </c>
      <c r="I148" s="146">
        <f t="shared" si="28"/>
        <v>-0.8</v>
      </c>
      <c r="J148" s="29">
        <f t="shared" si="29"/>
        <v>183.04723424433601</v>
      </c>
      <c r="K148" s="147">
        <f t="shared" si="24"/>
        <v>216.7290524261542</v>
      </c>
      <c r="L148" s="29">
        <f t="shared" si="35"/>
        <v>-0.78764519156254664</v>
      </c>
      <c r="M148" s="30">
        <f t="shared" si="33"/>
        <v>0.78764519156254664</v>
      </c>
      <c r="N148" s="148">
        <f t="shared" si="34"/>
        <v>1.2354808437453402E-2</v>
      </c>
      <c r="O148" s="148">
        <f t="shared" si="30"/>
        <v>0</v>
      </c>
      <c r="P148" s="148">
        <f t="shared" si="31"/>
        <v>-1.2354808437453402E-2</v>
      </c>
      <c r="Q148" s="149">
        <f t="shared" si="25"/>
        <v>102.7290524261542</v>
      </c>
      <c r="R148" s="150">
        <f t="shared" si="26"/>
        <v>216.7290524261542</v>
      </c>
      <c r="S148" s="13"/>
      <c r="T148" s="13"/>
      <c r="U148" s="13"/>
      <c r="V148" s="13"/>
      <c r="W148" s="49">
        <f t="shared" si="32"/>
        <v>37026</v>
      </c>
    </row>
    <row r="149" spans="1:23" s="11" customFormat="1">
      <c r="A149" s="13"/>
      <c r="B149" s="140">
        <f>+Datos!B140</f>
        <v>2001</v>
      </c>
      <c r="C149" s="141">
        <f>+Datos!C140</f>
        <v>5</v>
      </c>
      <c r="D149" s="142">
        <f>+Datos!D140</f>
        <v>16</v>
      </c>
      <c r="E149" s="143">
        <f>+Datos!E140</f>
        <v>0</v>
      </c>
      <c r="F149" s="144">
        <f>+Datos!F140</f>
        <v>1</v>
      </c>
      <c r="G149" s="145">
        <f>+Datos!G140</f>
        <v>1</v>
      </c>
      <c r="H149" s="143">
        <f t="shared" si="27"/>
        <v>1</v>
      </c>
      <c r="I149" s="146">
        <f t="shared" si="28"/>
        <v>-1</v>
      </c>
      <c r="J149" s="29">
        <f t="shared" si="29"/>
        <v>182.06742171094859</v>
      </c>
      <c r="K149" s="147">
        <f t="shared" si="24"/>
        <v>215.74923989276678</v>
      </c>
      <c r="L149" s="29">
        <f t="shared" si="35"/>
        <v>-0.97981253338741681</v>
      </c>
      <c r="M149" s="30">
        <f t="shared" si="33"/>
        <v>0.97981253338741681</v>
      </c>
      <c r="N149" s="148">
        <f t="shared" si="34"/>
        <v>2.0187466612583194E-2</v>
      </c>
      <c r="O149" s="148">
        <f t="shared" si="30"/>
        <v>0</v>
      </c>
      <c r="P149" s="148">
        <f t="shared" si="31"/>
        <v>-2.0187466612583194E-2</v>
      </c>
      <c r="Q149" s="149">
        <f t="shared" si="25"/>
        <v>101.74923989276678</v>
      </c>
      <c r="R149" s="150">
        <f t="shared" si="26"/>
        <v>215.74923989276678</v>
      </c>
      <c r="S149" s="13"/>
      <c r="T149" s="13"/>
      <c r="U149" s="13"/>
      <c r="V149" s="13"/>
      <c r="W149" s="49">
        <f t="shared" si="32"/>
        <v>37027</v>
      </c>
    </row>
    <row r="150" spans="1:23" s="11" customFormat="1">
      <c r="A150" s="13"/>
      <c r="B150" s="140">
        <f>+Datos!B141</f>
        <v>2001</v>
      </c>
      <c r="C150" s="141">
        <f>+Datos!C141</f>
        <v>5</v>
      </c>
      <c r="D150" s="142">
        <f>+Datos!D141</f>
        <v>17</v>
      </c>
      <c r="E150" s="143">
        <f>+Datos!E141</f>
        <v>0</v>
      </c>
      <c r="F150" s="144">
        <f>+Datos!F141</f>
        <v>1.1000000000000001</v>
      </c>
      <c r="G150" s="145">
        <f>+Datos!G141</f>
        <v>1</v>
      </c>
      <c r="H150" s="143">
        <f t="shared" si="27"/>
        <v>1.1000000000000001</v>
      </c>
      <c r="I150" s="146">
        <f t="shared" si="28"/>
        <v>-1.1000000000000001</v>
      </c>
      <c r="J150" s="29">
        <f t="shared" si="29"/>
        <v>180.99568450067835</v>
      </c>
      <c r="K150" s="147">
        <f t="shared" si="24"/>
        <v>214.67750268249654</v>
      </c>
      <c r="L150" s="29">
        <f t="shared" si="35"/>
        <v>-1.0717372102702427</v>
      </c>
      <c r="M150" s="30">
        <f t="shared" si="33"/>
        <v>1.0717372102702427</v>
      </c>
      <c r="N150" s="148">
        <f t="shared" si="34"/>
        <v>2.8262789729757376E-2</v>
      </c>
      <c r="O150" s="148">
        <f t="shared" si="30"/>
        <v>0</v>
      </c>
      <c r="P150" s="148">
        <f t="shared" si="31"/>
        <v>-2.8262789729757376E-2</v>
      </c>
      <c r="Q150" s="149">
        <f t="shared" si="25"/>
        <v>100.67750268249654</v>
      </c>
      <c r="R150" s="150">
        <f t="shared" si="26"/>
        <v>214.67750268249654</v>
      </c>
      <c r="S150" s="13"/>
      <c r="T150" s="13"/>
      <c r="U150" s="13"/>
      <c r="V150" s="13"/>
      <c r="W150" s="49">
        <f t="shared" si="32"/>
        <v>37028</v>
      </c>
    </row>
    <row r="151" spans="1:23" s="11" customFormat="1">
      <c r="A151" s="13"/>
      <c r="B151" s="140">
        <f>+Datos!B142</f>
        <v>2001</v>
      </c>
      <c r="C151" s="141">
        <f>+Datos!C142</f>
        <v>5</v>
      </c>
      <c r="D151" s="142">
        <f>+Datos!D142</f>
        <v>18</v>
      </c>
      <c r="E151" s="143">
        <f>+Datos!E142</f>
        <v>6</v>
      </c>
      <c r="F151" s="144">
        <f>+Datos!F142</f>
        <v>0.8</v>
      </c>
      <c r="G151" s="145">
        <f>+Datos!G142</f>
        <v>1</v>
      </c>
      <c r="H151" s="143">
        <f t="shared" si="27"/>
        <v>0.8</v>
      </c>
      <c r="I151" s="146">
        <f t="shared" si="28"/>
        <v>5.2</v>
      </c>
      <c r="J151" s="29">
        <f t="shared" si="29"/>
        <v>186.19568450067834</v>
      </c>
      <c r="K151" s="147">
        <f t="shared" si="24"/>
        <v>219.87750268249653</v>
      </c>
      <c r="L151" s="29">
        <f t="shared" si="35"/>
        <v>5.1999999999999886</v>
      </c>
      <c r="M151" s="30">
        <f t="shared" si="33"/>
        <v>0.8</v>
      </c>
      <c r="N151" s="148">
        <f t="shared" si="34"/>
        <v>0</v>
      </c>
      <c r="O151" s="148">
        <f t="shared" si="30"/>
        <v>0</v>
      </c>
      <c r="P151" s="148">
        <f t="shared" si="31"/>
        <v>0</v>
      </c>
      <c r="Q151" s="149">
        <f t="shared" si="25"/>
        <v>105.87750268249653</v>
      </c>
      <c r="R151" s="150">
        <f t="shared" si="26"/>
        <v>219.87750268249653</v>
      </c>
      <c r="S151" s="13"/>
      <c r="T151" s="13"/>
      <c r="U151" s="13"/>
      <c r="V151" s="13"/>
      <c r="W151" s="49">
        <f t="shared" si="32"/>
        <v>37029</v>
      </c>
    </row>
    <row r="152" spans="1:23" s="11" customFormat="1">
      <c r="A152" s="13"/>
      <c r="B152" s="140">
        <f>+Datos!B143</f>
        <v>2001</v>
      </c>
      <c r="C152" s="141">
        <f>+Datos!C143</f>
        <v>5</v>
      </c>
      <c r="D152" s="142">
        <f>+Datos!D143</f>
        <v>19</v>
      </c>
      <c r="E152" s="143">
        <f>+Datos!E143</f>
        <v>0</v>
      </c>
      <c r="F152" s="144">
        <f>+Datos!F143</f>
        <v>2.4</v>
      </c>
      <c r="G152" s="145">
        <f>+Datos!G143</f>
        <v>1</v>
      </c>
      <c r="H152" s="143">
        <f t="shared" si="27"/>
        <v>2.4</v>
      </c>
      <c r="I152" s="146">
        <f t="shared" si="28"/>
        <v>-2.4</v>
      </c>
      <c r="J152" s="29">
        <f t="shared" si="29"/>
        <v>183.81264356456785</v>
      </c>
      <c r="K152" s="147">
        <f t="shared" si="24"/>
        <v>217.49446174638604</v>
      </c>
      <c r="L152" s="29">
        <f t="shared" si="35"/>
        <v>-2.3830409361104898</v>
      </c>
      <c r="M152" s="30">
        <f t="shared" si="33"/>
        <v>2.3830409361104898</v>
      </c>
      <c r="N152" s="148">
        <f t="shared" si="34"/>
        <v>1.6959063889510073E-2</v>
      </c>
      <c r="O152" s="148">
        <f t="shared" si="30"/>
        <v>0</v>
      </c>
      <c r="P152" s="148">
        <f t="shared" si="31"/>
        <v>-1.6959063889510073E-2</v>
      </c>
      <c r="Q152" s="149">
        <f t="shared" si="25"/>
        <v>103.49446174638604</v>
      </c>
      <c r="R152" s="150">
        <f t="shared" si="26"/>
        <v>217.49446174638604</v>
      </c>
      <c r="S152" s="13"/>
      <c r="T152" s="13"/>
      <c r="U152" s="13"/>
      <c r="V152" s="13"/>
      <c r="W152" s="49">
        <f t="shared" si="32"/>
        <v>37030</v>
      </c>
    </row>
    <row r="153" spans="1:23" s="11" customFormat="1">
      <c r="A153" s="13"/>
      <c r="B153" s="140">
        <f>+Datos!B144</f>
        <v>2001</v>
      </c>
      <c r="C153" s="141">
        <f>+Datos!C144</f>
        <v>5</v>
      </c>
      <c r="D153" s="142">
        <f>+Datos!D144</f>
        <v>20</v>
      </c>
      <c r="E153" s="143">
        <f>+Datos!E144</f>
        <v>0</v>
      </c>
      <c r="F153" s="144">
        <f>+Datos!F144</f>
        <v>1.4</v>
      </c>
      <c r="G153" s="145">
        <f>+Datos!G144</f>
        <v>1</v>
      </c>
      <c r="H153" s="143">
        <f t="shared" si="27"/>
        <v>1.4</v>
      </c>
      <c r="I153" s="146">
        <f t="shared" si="28"/>
        <v>-1.4</v>
      </c>
      <c r="J153" s="29">
        <f t="shared" si="29"/>
        <v>182.43664636343885</v>
      </c>
      <c r="K153" s="147">
        <f t="shared" si="24"/>
        <v>216.11846454525704</v>
      </c>
      <c r="L153" s="29">
        <f t="shared" si="35"/>
        <v>-1.375997201128996</v>
      </c>
      <c r="M153" s="30">
        <f t="shared" si="33"/>
        <v>1.375997201128996</v>
      </c>
      <c r="N153" s="148">
        <f t="shared" si="34"/>
        <v>2.4002798871003872E-2</v>
      </c>
      <c r="O153" s="148">
        <f t="shared" si="30"/>
        <v>0</v>
      </c>
      <c r="P153" s="148">
        <f t="shared" si="31"/>
        <v>-2.4002798871003872E-2</v>
      </c>
      <c r="Q153" s="149">
        <f t="shared" si="25"/>
        <v>102.11846454525704</v>
      </c>
      <c r="R153" s="150">
        <f t="shared" si="26"/>
        <v>216.11846454525704</v>
      </c>
      <c r="S153" s="13"/>
      <c r="T153" s="13"/>
      <c r="U153" s="13"/>
      <c r="V153" s="13"/>
      <c r="W153" s="49">
        <f t="shared" si="32"/>
        <v>37031</v>
      </c>
    </row>
    <row r="154" spans="1:23" s="11" customFormat="1">
      <c r="A154" s="13"/>
      <c r="B154" s="140">
        <f>+Datos!B145</f>
        <v>2001</v>
      </c>
      <c r="C154" s="141">
        <f>+Datos!C145</f>
        <v>5</v>
      </c>
      <c r="D154" s="142">
        <f>+Datos!D145</f>
        <v>21</v>
      </c>
      <c r="E154" s="143">
        <f>+Datos!E145</f>
        <v>0</v>
      </c>
      <c r="F154" s="144">
        <f>+Datos!F145</f>
        <v>0.9</v>
      </c>
      <c r="G154" s="145">
        <f>+Datos!G145</f>
        <v>1</v>
      </c>
      <c r="H154" s="143">
        <f t="shared" si="27"/>
        <v>0.9</v>
      </c>
      <c r="I154" s="146">
        <f t="shared" si="28"/>
        <v>-0.9</v>
      </c>
      <c r="J154" s="29">
        <f t="shared" si="29"/>
        <v>181.55752090622138</v>
      </c>
      <c r="K154" s="147">
        <f t="shared" si="24"/>
        <v>215.23933908803957</v>
      </c>
      <c r="L154" s="29">
        <f t="shared" si="35"/>
        <v>-0.87912545721746937</v>
      </c>
      <c r="M154" s="30">
        <f t="shared" si="33"/>
        <v>0.87912545721746937</v>
      </c>
      <c r="N154" s="148">
        <f t="shared" si="34"/>
        <v>2.0874542782530647E-2</v>
      </c>
      <c r="O154" s="148">
        <f t="shared" si="30"/>
        <v>0</v>
      </c>
      <c r="P154" s="148">
        <f t="shared" si="31"/>
        <v>-2.0874542782530647E-2</v>
      </c>
      <c r="Q154" s="149">
        <f t="shared" si="25"/>
        <v>101.23933908803957</v>
      </c>
      <c r="R154" s="150">
        <f t="shared" si="26"/>
        <v>215.23933908803957</v>
      </c>
      <c r="S154" s="13"/>
      <c r="T154" s="13"/>
      <c r="U154" s="13"/>
      <c r="V154" s="13"/>
      <c r="W154" s="49">
        <f t="shared" si="32"/>
        <v>37032</v>
      </c>
    </row>
    <row r="155" spans="1:23" s="11" customFormat="1">
      <c r="A155" s="13"/>
      <c r="B155" s="140">
        <f>+Datos!B146</f>
        <v>2001</v>
      </c>
      <c r="C155" s="141">
        <f>+Datos!C146</f>
        <v>5</v>
      </c>
      <c r="D155" s="142">
        <f>+Datos!D146</f>
        <v>22</v>
      </c>
      <c r="E155" s="143">
        <f>+Datos!E146</f>
        <v>0</v>
      </c>
      <c r="F155" s="144">
        <f>+Datos!F146</f>
        <v>2.1</v>
      </c>
      <c r="G155" s="145">
        <f>+Datos!G146</f>
        <v>1</v>
      </c>
      <c r="H155" s="143">
        <f t="shared" si="27"/>
        <v>2.1</v>
      </c>
      <c r="I155" s="146">
        <f t="shared" si="28"/>
        <v>-2.1</v>
      </c>
      <c r="J155" s="29">
        <f t="shared" si="29"/>
        <v>179.52266751435266</v>
      </c>
      <c r="K155" s="147">
        <f t="shared" si="24"/>
        <v>213.20448569617085</v>
      </c>
      <c r="L155" s="29">
        <f t="shared" si="35"/>
        <v>-2.0348533918687224</v>
      </c>
      <c r="M155" s="30">
        <f t="shared" si="33"/>
        <v>2.0348533918687224</v>
      </c>
      <c r="N155" s="148">
        <f t="shared" si="34"/>
        <v>6.5146608131277706E-2</v>
      </c>
      <c r="O155" s="148">
        <f t="shared" si="30"/>
        <v>0</v>
      </c>
      <c r="P155" s="148">
        <f t="shared" si="31"/>
        <v>-6.5146608131277706E-2</v>
      </c>
      <c r="Q155" s="149">
        <f t="shared" si="25"/>
        <v>99.204485696170849</v>
      </c>
      <c r="R155" s="150">
        <f t="shared" si="26"/>
        <v>213.20448569617085</v>
      </c>
      <c r="S155" s="13"/>
      <c r="T155" s="13"/>
      <c r="U155" s="13"/>
      <c r="V155" s="13"/>
      <c r="W155" s="49">
        <f t="shared" si="32"/>
        <v>37033</v>
      </c>
    </row>
    <row r="156" spans="1:23" s="11" customFormat="1">
      <c r="A156" s="13"/>
      <c r="B156" s="140">
        <f>+Datos!B147</f>
        <v>2001</v>
      </c>
      <c r="C156" s="141">
        <f>+Datos!C147</f>
        <v>5</v>
      </c>
      <c r="D156" s="142">
        <f>+Datos!D147</f>
        <v>23</v>
      </c>
      <c r="E156" s="143">
        <f>+Datos!E147</f>
        <v>0</v>
      </c>
      <c r="F156" s="144">
        <f>+Datos!F147</f>
        <v>1.2</v>
      </c>
      <c r="G156" s="145">
        <f>+Datos!G147</f>
        <v>1</v>
      </c>
      <c r="H156" s="143">
        <f t="shared" si="27"/>
        <v>1.2</v>
      </c>
      <c r="I156" s="146">
        <f t="shared" si="28"/>
        <v>-1.2</v>
      </c>
      <c r="J156" s="29">
        <f t="shared" si="29"/>
        <v>178.37015010469014</v>
      </c>
      <c r="K156" s="147">
        <f t="shared" si="24"/>
        <v>212.05196828650833</v>
      </c>
      <c r="L156" s="29">
        <f t="shared" si="35"/>
        <v>-1.1525174096625221</v>
      </c>
      <c r="M156" s="30">
        <f t="shared" si="33"/>
        <v>1.1525174096625221</v>
      </c>
      <c r="N156" s="148">
        <f t="shared" si="34"/>
        <v>4.7482590337477815E-2</v>
      </c>
      <c r="O156" s="148">
        <f t="shared" si="30"/>
        <v>0</v>
      </c>
      <c r="P156" s="148">
        <f t="shared" si="31"/>
        <v>-4.7482590337477815E-2</v>
      </c>
      <c r="Q156" s="149">
        <f t="shared" si="25"/>
        <v>98.051968286508327</v>
      </c>
      <c r="R156" s="150">
        <f t="shared" si="26"/>
        <v>212.05196828650833</v>
      </c>
      <c r="S156" s="13"/>
      <c r="T156" s="13"/>
      <c r="U156" s="13"/>
      <c r="V156" s="13"/>
      <c r="W156" s="49">
        <f t="shared" si="32"/>
        <v>37034</v>
      </c>
    </row>
    <row r="157" spans="1:23" s="11" customFormat="1">
      <c r="A157" s="13"/>
      <c r="B157" s="140">
        <f>+Datos!B148</f>
        <v>2001</v>
      </c>
      <c r="C157" s="141">
        <f>+Datos!C148</f>
        <v>5</v>
      </c>
      <c r="D157" s="142">
        <f>+Datos!D148</f>
        <v>24</v>
      </c>
      <c r="E157" s="143">
        <f>+Datos!E148</f>
        <v>0</v>
      </c>
      <c r="F157" s="144">
        <f>+Datos!F148</f>
        <v>1.5</v>
      </c>
      <c r="G157" s="145">
        <f>+Datos!G148</f>
        <v>1</v>
      </c>
      <c r="H157" s="143">
        <f t="shared" si="27"/>
        <v>1.5</v>
      </c>
      <c r="I157" s="146">
        <f t="shared" si="28"/>
        <v>-1.5</v>
      </c>
      <c r="J157" s="29">
        <f t="shared" si="29"/>
        <v>176.93990267704831</v>
      </c>
      <c r="K157" s="147">
        <f t="shared" si="24"/>
        <v>210.6217208588665</v>
      </c>
      <c r="L157" s="29">
        <f t="shared" si="35"/>
        <v>-1.4302474276418309</v>
      </c>
      <c r="M157" s="30">
        <f t="shared" si="33"/>
        <v>1.4302474276418309</v>
      </c>
      <c r="N157" s="148">
        <f t="shared" si="34"/>
        <v>6.9752572358169118E-2</v>
      </c>
      <c r="O157" s="148">
        <f t="shared" si="30"/>
        <v>0</v>
      </c>
      <c r="P157" s="148">
        <f t="shared" si="31"/>
        <v>-6.9752572358169118E-2</v>
      </c>
      <c r="Q157" s="149">
        <f t="shared" si="25"/>
        <v>96.621720858866496</v>
      </c>
      <c r="R157" s="150">
        <f t="shared" si="26"/>
        <v>210.6217208588665</v>
      </c>
      <c r="S157" s="13"/>
      <c r="T157" s="13"/>
      <c r="U157" s="13"/>
      <c r="V157" s="13"/>
      <c r="W157" s="49">
        <f t="shared" si="32"/>
        <v>37035</v>
      </c>
    </row>
    <row r="158" spans="1:23" s="11" customFormat="1">
      <c r="A158" s="13"/>
      <c r="B158" s="140">
        <f>+Datos!B149</f>
        <v>2001</v>
      </c>
      <c r="C158" s="141">
        <f>+Datos!C149</f>
        <v>5</v>
      </c>
      <c r="D158" s="142">
        <f>+Datos!D149</f>
        <v>25</v>
      </c>
      <c r="E158" s="143">
        <f>+Datos!E149</f>
        <v>0</v>
      </c>
      <c r="F158" s="144">
        <f>+Datos!F149</f>
        <v>1.1000000000000001</v>
      </c>
      <c r="G158" s="145">
        <f>+Datos!G149</f>
        <v>1</v>
      </c>
      <c r="H158" s="143">
        <f t="shared" si="27"/>
        <v>1.1000000000000001</v>
      </c>
      <c r="I158" s="146">
        <f t="shared" si="28"/>
        <v>-1.1000000000000001</v>
      </c>
      <c r="J158" s="29">
        <f t="shared" si="29"/>
        <v>175.89834853244329</v>
      </c>
      <c r="K158" s="147">
        <f t="shared" si="24"/>
        <v>209.58016671426148</v>
      </c>
      <c r="L158" s="29">
        <f t="shared" si="35"/>
        <v>-1.0415541446050156</v>
      </c>
      <c r="M158" s="30">
        <f t="shared" si="33"/>
        <v>1.0415541446050156</v>
      </c>
      <c r="N158" s="148">
        <f t="shared" si="34"/>
        <v>5.8445855394984481E-2</v>
      </c>
      <c r="O158" s="148">
        <f t="shared" si="30"/>
        <v>0</v>
      </c>
      <c r="P158" s="148">
        <f t="shared" si="31"/>
        <v>-5.8445855394984481E-2</v>
      </c>
      <c r="Q158" s="149">
        <f t="shared" si="25"/>
        <v>95.58016671426148</v>
      </c>
      <c r="R158" s="150">
        <f t="shared" si="26"/>
        <v>209.58016671426148</v>
      </c>
      <c r="S158" s="13"/>
      <c r="T158" s="13"/>
      <c r="U158" s="13"/>
      <c r="V158" s="13"/>
      <c r="W158" s="49">
        <f t="shared" si="32"/>
        <v>37036</v>
      </c>
    </row>
    <row r="159" spans="1:23" s="11" customFormat="1">
      <c r="A159" s="13"/>
      <c r="B159" s="140">
        <f>+Datos!B150</f>
        <v>2001</v>
      </c>
      <c r="C159" s="141">
        <f>+Datos!C150</f>
        <v>5</v>
      </c>
      <c r="D159" s="142">
        <f>+Datos!D150</f>
        <v>26</v>
      </c>
      <c r="E159" s="143">
        <f>+Datos!E150</f>
        <v>0.3</v>
      </c>
      <c r="F159" s="144">
        <f>+Datos!F150</f>
        <v>0.9</v>
      </c>
      <c r="G159" s="145">
        <f>+Datos!G150</f>
        <v>1</v>
      </c>
      <c r="H159" s="143">
        <f t="shared" si="27"/>
        <v>0.9</v>
      </c>
      <c r="I159" s="146">
        <f t="shared" si="28"/>
        <v>-0.60000000000000009</v>
      </c>
      <c r="J159" s="29">
        <f t="shared" si="29"/>
        <v>175.3328145794712</v>
      </c>
      <c r="K159" s="147">
        <f t="shared" si="24"/>
        <v>209.01463276128939</v>
      </c>
      <c r="L159" s="29">
        <f t="shared" si="35"/>
        <v>-0.56553395297208908</v>
      </c>
      <c r="M159" s="30">
        <f t="shared" si="33"/>
        <v>0.86553395297208913</v>
      </c>
      <c r="N159" s="148">
        <f t="shared" si="34"/>
        <v>3.4466047027910895E-2</v>
      </c>
      <c r="O159" s="148">
        <f t="shared" si="30"/>
        <v>0</v>
      </c>
      <c r="P159" s="148">
        <f t="shared" si="31"/>
        <v>-3.4466047027910895E-2</v>
      </c>
      <c r="Q159" s="149">
        <f t="shared" si="25"/>
        <v>95.014632761289391</v>
      </c>
      <c r="R159" s="150">
        <f t="shared" si="26"/>
        <v>209.01463276128939</v>
      </c>
      <c r="S159" s="13"/>
      <c r="T159" s="13"/>
      <c r="U159" s="13"/>
      <c r="V159" s="13"/>
      <c r="W159" s="49">
        <f t="shared" si="32"/>
        <v>37037</v>
      </c>
    </row>
    <row r="160" spans="1:23" s="11" customFormat="1">
      <c r="A160" s="13"/>
      <c r="B160" s="140">
        <f>+Datos!B151</f>
        <v>2001</v>
      </c>
      <c r="C160" s="141">
        <f>+Datos!C151</f>
        <v>5</v>
      </c>
      <c r="D160" s="142">
        <f>+Datos!D151</f>
        <v>27</v>
      </c>
      <c r="E160" s="143">
        <f>+Datos!E151</f>
        <v>7</v>
      </c>
      <c r="F160" s="144">
        <f>+Datos!F151</f>
        <v>0.6</v>
      </c>
      <c r="G160" s="145">
        <f>+Datos!G151</f>
        <v>1</v>
      </c>
      <c r="H160" s="143">
        <f t="shared" si="27"/>
        <v>0.6</v>
      </c>
      <c r="I160" s="146">
        <f t="shared" si="28"/>
        <v>6.4</v>
      </c>
      <c r="J160" s="29">
        <f t="shared" si="29"/>
        <v>181.73281457947121</v>
      </c>
      <c r="K160" s="147">
        <f t="shared" si="24"/>
        <v>215.4146327612894</v>
      </c>
      <c r="L160" s="29">
        <f t="shared" si="35"/>
        <v>6.4000000000000057</v>
      </c>
      <c r="M160" s="30">
        <f t="shared" si="33"/>
        <v>0.6</v>
      </c>
      <c r="N160" s="148">
        <f t="shared" si="34"/>
        <v>0</v>
      </c>
      <c r="O160" s="148">
        <f t="shared" si="30"/>
        <v>0</v>
      </c>
      <c r="P160" s="148">
        <f t="shared" si="31"/>
        <v>0</v>
      </c>
      <c r="Q160" s="149">
        <f t="shared" si="25"/>
        <v>101.4146327612894</v>
      </c>
      <c r="R160" s="150">
        <f t="shared" si="26"/>
        <v>215.4146327612894</v>
      </c>
      <c r="S160" s="13"/>
      <c r="T160" s="13"/>
      <c r="U160" s="13"/>
      <c r="V160" s="13"/>
      <c r="W160" s="49">
        <f t="shared" si="32"/>
        <v>37038</v>
      </c>
    </row>
    <row r="161" spans="1:23" s="11" customFormat="1">
      <c r="A161" s="13"/>
      <c r="B161" s="140">
        <f>+Datos!B152</f>
        <v>2001</v>
      </c>
      <c r="C161" s="141">
        <f>+Datos!C152</f>
        <v>5</v>
      </c>
      <c r="D161" s="142">
        <f>+Datos!D152</f>
        <v>28</v>
      </c>
      <c r="E161" s="143">
        <f>+Datos!E152</f>
        <v>0.8</v>
      </c>
      <c r="F161" s="144">
        <f>+Datos!F152</f>
        <v>0.9</v>
      </c>
      <c r="G161" s="145">
        <f>+Datos!G152</f>
        <v>1</v>
      </c>
      <c r="H161" s="143">
        <f t="shared" si="27"/>
        <v>0.9</v>
      </c>
      <c r="I161" s="146">
        <f t="shared" si="28"/>
        <v>-9.9999999999999978E-2</v>
      </c>
      <c r="J161" s="29">
        <f t="shared" si="29"/>
        <v>181.63530179137339</v>
      </c>
      <c r="K161" s="147">
        <f t="shared" si="24"/>
        <v>215.31711997319158</v>
      </c>
      <c r="L161" s="29">
        <f t="shared" si="35"/>
        <v>-9.7512788097816383E-2</v>
      </c>
      <c r="M161" s="30">
        <f t="shared" si="33"/>
        <v>0.89751278809781643</v>
      </c>
      <c r="N161" s="148">
        <f t="shared" si="34"/>
        <v>2.4872119021835948E-3</v>
      </c>
      <c r="O161" s="148">
        <f t="shared" si="30"/>
        <v>0</v>
      </c>
      <c r="P161" s="148">
        <f t="shared" si="31"/>
        <v>-2.4872119021835948E-3</v>
      </c>
      <c r="Q161" s="149">
        <f t="shared" si="25"/>
        <v>101.31711997319158</v>
      </c>
      <c r="R161" s="150">
        <f t="shared" si="26"/>
        <v>215.31711997319158</v>
      </c>
      <c r="S161" s="13"/>
      <c r="T161" s="13"/>
      <c r="U161" s="13"/>
      <c r="V161" s="13"/>
      <c r="W161" s="49">
        <f t="shared" si="32"/>
        <v>37039</v>
      </c>
    </row>
    <row r="162" spans="1:23" s="11" customFormat="1">
      <c r="A162" s="13"/>
      <c r="B162" s="140">
        <f>+Datos!B153</f>
        <v>2001</v>
      </c>
      <c r="C162" s="141">
        <f>+Datos!C153</f>
        <v>5</v>
      </c>
      <c r="D162" s="142">
        <f>+Datos!D153</f>
        <v>29</v>
      </c>
      <c r="E162" s="143">
        <f>+Datos!E153</f>
        <v>0</v>
      </c>
      <c r="F162" s="144">
        <f>+Datos!F153</f>
        <v>1.7</v>
      </c>
      <c r="G162" s="145">
        <f>+Datos!G153</f>
        <v>1</v>
      </c>
      <c r="H162" s="143">
        <f t="shared" si="27"/>
        <v>1.7</v>
      </c>
      <c r="I162" s="146">
        <f t="shared" si="28"/>
        <v>-1.7</v>
      </c>
      <c r="J162" s="29">
        <f t="shared" si="29"/>
        <v>179.98556689725217</v>
      </c>
      <c r="K162" s="147">
        <f t="shared" si="24"/>
        <v>213.66738507907036</v>
      </c>
      <c r="L162" s="29">
        <f t="shared" si="35"/>
        <v>-1.6497348941212238</v>
      </c>
      <c r="M162" s="30">
        <f t="shared" si="33"/>
        <v>1.6497348941212238</v>
      </c>
      <c r="N162" s="148">
        <f t="shared" si="34"/>
        <v>5.0265105878776195E-2</v>
      </c>
      <c r="O162" s="148">
        <f t="shared" si="30"/>
        <v>0</v>
      </c>
      <c r="P162" s="148">
        <f t="shared" si="31"/>
        <v>-5.0265105878776195E-2</v>
      </c>
      <c r="Q162" s="149">
        <f t="shared" si="25"/>
        <v>99.667385079070357</v>
      </c>
      <c r="R162" s="150">
        <f t="shared" si="26"/>
        <v>213.66738507907036</v>
      </c>
      <c r="S162" s="13"/>
      <c r="T162" s="13"/>
      <c r="U162" s="13"/>
      <c r="V162" s="13"/>
      <c r="W162" s="49">
        <f t="shared" si="32"/>
        <v>37040</v>
      </c>
    </row>
    <row r="163" spans="1:23" s="11" customFormat="1">
      <c r="A163" s="13"/>
      <c r="B163" s="140">
        <f>+Datos!B154</f>
        <v>2001</v>
      </c>
      <c r="C163" s="141">
        <f>+Datos!C154</f>
        <v>5</v>
      </c>
      <c r="D163" s="142">
        <f>+Datos!D154</f>
        <v>30</v>
      </c>
      <c r="E163" s="143">
        <f>+Datos!E154</f>
        <v>0</v>
      </c>
      <c r="F163" s="144">
        <f>+Datos!F154</f>
        <v>1</v>
      </c>
      <c r="G163" s="145">
        <f>+Datos!G154</f>
        <v>1</v>
      </c>
      <c r="H163" s="143">
        <f t="shared" si="27"/>
        <v>1</v>
      </c>
      <c r="I163" s="146">
        <f t="shared" si="28"/>
        <v>-1</v>
      </c>
      <c r="J163" s="29">
        <f t="shared" si="29"/>
        <v>179.02214281164501</v>
      </c>
      <c r="K163" s="147">
        <f t="shared" si="24"/>
        <v>212.7039609934632</v>
      </c>
      <c r="L163" s="29">
        <f t="shared" si="35"/>
        <v>-0.96342408560715853</v>
      </c>
      <c r="M163" s="30">
        <f t="shared" si="33"/>
        <v>0.96342408560715853</v>
      </c>
      <c r="N163" s="148">
        <f t="shared" si="34"/>
        <v>3.6575914392841469E-2</v>
      </c>
      <c r="O163" s="148">
        <f t="shared" si="30"/>
        <v>0</v>
      </c>
      <c r="P163" s="148">
        <f t="shared" si="31"/>
        <v>-3.6575914392841469E-2</v>
      </c>
      <c r="Q163" s="149">
        <f t="shared" si="25"/>
        <v>98.703960993463198</v>
      </c>
      <c r="R163" s="150">
        <f t="shared" si="26"/>
        <v>212.7039609934632</v>
      </c>
      <c r="S163" s="13"/>
      <c r="T163" s="13"/>
      <c r="U163" s="13"/>
      <c r="V163" s="13"/>
      <c r="W163" s="49">
        <f t="shared" si="32"/>
        <v>37041</v>
      </c>
    </row>
    <row r="164" spans="1:23" s="11" customFormat="1">
      <c r="A164" s="13"/>
      <c r="B164" s="140">
        <f>+Datos!B155</f>
        <v>2001</v>
      </c>
      <c r="C164" s="141">
        <f>+Datos!C155</f>
        <v>5</v>
      </c>
      <c r="D164" s="142">
        <f>+Datos!D155</f>
        <v>31</v>
      </c>
      <c r="E164" s="143">
        <f>+Datos!E155</f>
        <v>0</v>
      </c>
      <c r="F164" s="144">
        <f>+Datos!F155</f>
        <v>2.2999999999999998</v>
      </c>
      <c r="G164" s="145">
        <f>+Datos!G155</f>
        <v>1</v>
      </c>
      <c r="H164" s="143">
        <f t="shared" si="27"/>
        <v>2.2999999999999998</v>
      </c>
      <c r="I164" s="146">
        <f t="shared" si="28"/>
        <v>-2.2999999999999998</v>
      </c>
      <c r="J164" s="29">
        <f t="shared" si="29"/>
        <v>176.82579286111255</v>
      </c>
      <c r="K164" s="147">
        <f t="shared" si="24"/>
        <v>210.50761104293073</v>
      </c>
      <c r="L164" s="29">
        <f t="shared" si="35"/>
        <v>-2.1963499505324648</v>
      </c>
      <c r="M164" s="30">
        <f t="shared" si="33"/>
        <v>2.1963499505324648</v>
      </c>
      <c r="N164" s="148">
        <f t="shared" si="34"/>
        <v>0.10365004946753498</v>
      </c>
      <c r="O164" s="148">
        <f t="shared" si="30"/>
        <v>0</v>
      </c>
      <c r="P164" s="148">
        <f t="shared" si="31"/>
        <v>-0.10365004946753498</v>
      </c>
      <c r="Q164" s="149">
        <f t="shared" si="25"/>
        <v>96.507611042930733</v>
      </c>
      <c r="R164" s="150">
        <f t="shared" si="26"/>
        <v>210.50761104293073</v>
      </c>
      <c r="S164" s="13"/>
      <c r="T164" s="13"/>
      <c r="U164" s="13"/>
      <c r="V164" s="13"/>
      <c r="W164" s="49">
        <f t="shared" si="32"/>
        <v>37042</v>
      </c>
    </row>
    <row r="165" spans="1:23" s="11" customFormat="1">
      <c r="A165" s="13"/>
      <c r="B165" s="140">
        <f>+Datos!B156</f>
        <v>2001</v>
      </c>
      <c r="C165" s="141">
        <f>+Datos!C156</f>
        <v>6</v>
      </c>
      <c r="D165" s="142">
        <f>+Datos!D156</f>
        <v>1</v>
      </c>
      <c r="E165" s="143">
        <f>+Datos!E156</f>
        <v>0</v>
      </c>
      <c r="F165" s="144">
        <f>+Datos!F156</f>
        <v>1.7</v>
      </c>
      <c r="G165" s="145">
        <f>+Datos!G156</f>
        <v>1</v>
      </c>
      <c r="H165" s="143">
        <f t="shared" si="27"/>
        <v>1.7</v>
      </c>
      <c r="I165" s="146">
        <f t="shared" si="28"/>
        <v>-1.7</v>
      </c>
      <c r="J165" s="29">
        <f t="shared" si="29"/>
        <v>175.21974118620909</v>
      </c>
      <c r="K165" s="147">
        <f t="shared" si="24"/>
        <v>208.90155936802728</v>
      </c>
      <c r="L165" s="29">
        <f t="shared" si="35"/>
        <v>-1.6060516749034548</v>
      </c>
      <c r="M165" s="30">
        <f t="shared" si="33"/>
        <v>1.6060516749034548</v>
      </c>
      <c r="N165" s="148">
        <f t="shared" si="34"/>
        <v>9.394832509654516E-2</v>
      </c>
      <c r="O165" s="148">
        <f t="shared" si="30"/>
        <v>0</v>
      </c>
      <c r="P165" s="148">
        <f t="shared" si="31"/>
        <v>-9.394832509654516E-2</v>
      </c>
      <c r="Q165" s="149">
        <f t="shared" si="25"/>
        <v>94.901559368027279</v>
      </c>
      <c r="R165" s="150">
        <f t="shared" si="26"/>
        <v>208.90155936802728</v>
      </c>
      <c r="S165" s="13"/>
      <c r="T165" s="13"/>
      <c r="U165" s="13"/>
      <c r="V165" s="13"/>
      <c r="W165" s="49">
        <f t="shared" si="32"/>
        <v>37043</v>
      </c>
    </row>
    <row r="166" spans="1:23" s="11" customFormat="1">
      <c r="A166" s="13"/>
      <c r="B166" s="140">
        <f>+Datos!B157</f>
        <v>2001</v>
      </c>
      <c r="C166" s="141">
        <f>+Datos!C157</f>
        <v>6</v>
      </c>
      <c r="D166" s="142">
        <f>+Datos!D157</f>
        <v>2</v>
      </c>
      <c r="E166" s="143">
        <f>+Datos!E157</f>
        <v>0</v>
      </c>
      <c r="F166" s="144">
        <f>+Datos!F157</f>
        <v>1.7</v>
      </c>
      <c r="G166" s="145">
        <f>+Datos!G157</f>
        <v>1</v>
      </c>
      <c r="H166" s="143">
        <f t="shared" si="27"/>
        <v>1.7</v>
      </c>
      <c r="I166" s="146">
        <f t="shared" si="28"/>
        <v>-1.7</v>
      </c>
      <c r="J166" s="29">
        <f t="shared" si="29"/>
        <v>173.62827676094113</v>
      </c>
      <c r="K166" s="147">
        <f t="shared" si="24"/>
        <v>207.31009494275932</v>
      </c>
      <c r="L166" s="29">
        <f t="shared" si="35"/>
        <v>-1.5914644252679579</v>
      </c>
      <c r="M166" s="30">
        <f t="shared" si="33"/>
        <v>1.5914644252679579</v>
      </c>
      <c r="N166" s="148">
        <f t="shared" si="34"/>
        <v>0.10853557473204201</v>
      </c>
      <c r="O166" s="148">
        <f t="shared" si="30"/>
        <v>0</v>
      </c>
      <c r="P166" s="148">
        <f t="shared" si="31"/>
        <v>-0.10853557473204201</v>
      </c>
      <c r="Q166" s="149">
        <f t="shared" si="25"/>
        <v>93.310094942759321</v>
      </c>
      <c r="R166" s="150">
        <f t="shared" si="26"/>
        <v>207.31009494275932</v>
      </c>
      <c r="S166" s="13"/>
      <c r="T166" s="13"/>
      <c r="U166" s="13"/>
      <c r="V166" s="13"/>
      <c r="W166" s="49">
        <f t="shared" si="32"/>
        <v>37044</v>
      </c>
    </row>
    <row r="167" spans="1:23" s="11" customFormat="1">
      <c r="A167" s="13"/>
      <c r="B167" s="140">
        <f>+Datos!B158</f>
        <v>2001</v>
      </c>
      <c r="C167" s="141">
        <f>+Datos!C158</f>
        <v>6</v>
      </c>
      <c r="D167" s="142">
        <f>+Datos!D158</f>
        <v>3</v>
      </c>
      <c r="E167" s="143">
        <f>+Datos!E158</f>
        <v>0</v>
      </c>
      <c r="F167" s="144">
        <f>+Datos!F158</f>
        <v>2.2000000000000002</v>
      </c>
      <c r="G167" s="145">
        <f>+Datos!G158</f>
        <v>1</v>
      </c>
      <c r="H167" s="143">
        <f t="shared" si="27"/>
        <v>2.2000000000000002</v>
      </c>
      <c r="I167" s="146">
        <f t="shared" si="28"/>
        <v>-2.2000000000000002</v>
      </c>
      <c r="J167" s="29">
        <f t="shared" si="29"/>
        <v>171.59017248962135</v>
      </c>
      <c r="K167" s="147">
        <f t="shared" si="24"/>
        <v>205.27199067143954</v>
      </c>
      <c r="L167" s="29">
        <f t="shared" si="35"/>
        <v>-2.0381042713197814</v>
      </c>
      <c r="M167" s="30">
        <f t="shared" si="33"/>
        <v>2.0381042713197814</v>
      </c>
      <c r="N167" s="148">
        <f t="shared" si="34"/>
        <v>0.16189572868021873</v>
      </c>
      <c r="O167" s="148">
        <f t="shared" si="30"/>
        <v>0</v>
      </c>
      <c r="P167" s="148">
        <f t="shared" si="31"/>
        <v>-0.16189572868021873</v>
      </c>
      <c r="Q167" s="149">
        <f t="shared" si="25"/>
        <v>91.271990671439539</v>
      </c>
      <c r="R167" s="150">
        <f t="shared" si="26"/>
        <v>205.27199067143954</v>
      </c>
      <c r="S167" s="13"/>
      <c r="T167" s="13"/>
      <c r="U167" s="13"/>
      <c r="V167" s="13"/>
      <c r="W167" s="49">
        <f t="shared" si="32"/>
        <v>37045</v>
      </c>
    </row>
    <row r="168" spans="1:23" s="11" customFormat="1">
      <c r="A168" s="13"/>
      <c r="B168" s="140">
        <f>+Datos!B159</f>
        <v>2001</v>
      </c>
      <c r="C168" s="141">
        <f>+Datos!C159</f>
        <v>6</v>
      </c>
      <c r="D168" s="142">
        <f>+Datos!D159</f>
        <v>4</v>
      </c>
      <c r="E168" s="143">
        <f>+Datos!E159</f>
        <v>0</v>
      </c>
      <c r="F168" s="144">
        <f>+Datos!F159</f>
        <v>2.1</v>
      </c>
      <c r="G168" s="145">
        <f>+Datos!G159</f>
        <v>1</v>
      </c>
      <c r="H168" s="143">
        <f t="shared" si="27"/>
        <v>2.1</v>
      </c>
      <c r="I168" s="146">
        <f t="shared" si="28"/>
        <v>-2.1</v>
      </c>
      <c r="J168" s="29">
        <f t="shared" si="29"/>
        <v>169.66703076153951</v>
      </c>
      <c r="K168" s="147">
        <f t="shared" si="24"/>
        <v>203.34884894335769</v>
      </c>
      <c r="L168" s="29">
        <f t="shared" si="35"/>
        <v>-1.9231417280818448</v>
      </c>
      <c r="M168" s="30">
        <f t="shared" si="33"/>
        <v>1.9231417280818448</v>
      </c>
      <c r="N168" s="148">
        <f t="shared" si="34"/>
        <v>0.17685827191815529</v>
      </c>
      <c r="O168" s="148">
        <f t="shared" si="30"/>
        <v>0</v>
      </c>
      <c r="P168" s="148">
        <f t="shared" si="31"/>
        <v>-0.17685827191815529</v>
      </c>
      <c r="Q168" s="149">
        <f t="shared" si="25"/>
        <v>89.348848943357694</v>
      </c>
      <c r="R168" s="150">
        <f t="shared" si="26"/>
        <v>203.34884894335769</v>
      </c>
      <c r="S168" s="13"/>
      <c r="T168" s="13"/>
      <c r="U168" s="13"/>
      <c r="V168" s="13"/>
      <c r="W168" s="49">
        <f t="shared" si="32"/>
        <v>37046</v>
      </c>
    </row>
    <row r="169" spans="1:23" s="11" customFormat="1">
      <c r="A169" s="13"/>
      <c r="B169" s="140">
        <f>+Datos!B160</f>
        <v>2001</v>
      </c>
      <c r="C169" s="141">
        <f>+Datos!C160</f>
        <v>6</v>
      </c>
      <c r="D169" s="142">
        <f>+Datos!D160</f>
        <v>5</v>
      </c>
      <c r="E169" s="143">
        <f>+Datos!E160</f>
        <v>0</v>
      </c>
      <c r="F169" s="144">
        <f>+Datos!F160</f>
        <v>1.3</v>
      </c>
      <c r="G169" s="145">
        <f>+Datos!G160</f>
        <v>1</v>
      </c>
      <c r="H169" s="143">
        <f t="shared" si="27"/>
        <v>1.3</v>
      </c>
      <c r="I169" s="146">
        <f t="shared" si="28"/>
        <v>-1.3</v>
      </c>
      <c r="J169" s="29">
        <f t="shared" si="29"/>
        <v>168.48733138092803</v>
      </c>
      <c r="K169" s="147">
        <f t="shared" si="24"/>
        <v>202.16914956274621</v>
      </c>
      <c r="L169" s="29">
        <f t="shared" si="35"/>
        <v>-1.1796993806114813</v>
      </c>
      <c r="M169" s="30">
        <f t="shared" si="33"/>
        <v>1.1796993806114813</v>
      </c>
      <c r="N169" s="148">
        <f t="shared" si="34"/>
        <v>0.12030061938851877</v>
      </c>
      <c r="O169" s="148">
        <f t="shared" si="30"/>
        <v>0</v>
      </c>
      <c r="P169" s="148">
        <f t="shared" si="31"/>
        <v>-0.12030061938851877</v>
      </c>
      <c r="Q169" s="149">
        <f t="shared" si="25"/>
        <v>88.169149562746213</v>
      </c>
      <c r="R169" s="150">
        <f t="shared" si="26"/>
        <v>202.16914956274621</v>
      </c>
      <c r="S169" s="13"/>
      <c r="T169" s="13"/>
      <c r="U169" s="13"/>
      <c r="V169" s="13"/>
      <c r="W169" s="49">
        <f t="shared" si="32"/>
        <v>37047</v>
      </c>
    </row>
    <row r="170" spans="1:23" s="11" customFormat="1">
      <c r="A170" s="13"/>
      <c r="B170" s="140">
        <f>+Datos!B161</f>
        <v>2001</v>
      </c>
      <c r="C170" s="141">
        <f>+Datos!C161</f>
        <v>6</v>
      </c>
      <c r="D170" s="142">
        <f>+Datos!D161</f>
        <v>6</v>
      </c>
      <c r="E170" s="143">
        <f>+Datos!E161</f>
        <v>0</v>
      </c>
      <c r="F170" s="144">
        <f>+Datos!F161</f>
        <v>3.4</v>
      </c>
      <c r="G170" s="145">
        <f>+Datos!G161</f>
        <v>1</v>
      </c>
      <c r="H170" s="143">
        <f t="shared" si="27"/>
        <v>3.4</v>
      </c>
      <c r="I170" s="146">
        <f t="shared" si="28"/>
        <v>-3.4</v>
      </c>
      <c r="J170" s="29">
        <f t="shared" si="29"/>
        <v>165.4405985143683</v>
      </c>
      <c r="K170" s="147">
        <f t="shared" si="24"/>
        <v>199.12241669618649</v>
      </c>
      <c r="L170" s="29">
        <f t="shared" si="35"/>
        <v>-3.0467328665597222</v>
      </c>
      <c r="M170" s="30">
        <f t="shared" si="33"/>
        <v>3.0467328665597222</v>
      </c>
      <c r="N170" s="148">
        <f t="shared" si="34"/>
        <v>0.35326713344027771</v>
      </c>
      <c r="O170" s="148">
        <f t="shared" si="30"/>
        <v>0</v>
      </c>
      <c r="P170" s="148">
        <f t="shared" si="31"/>
        <v>-0.35326713344027771</v>
      </c>
      <c r="Q170" s="149">
        <f t="shared" si="25"/>
        <v>85.122416696186491</v>
      </c>
      <c r="R170" s="150">
        <f t="shared" si="26"/>
        <v>199.12241669618649</v>
      </c>
      <c r="S170" s="13"/>
      <c r="T170" s="13"/>
      <c r="U170" s="13"/>
      <c r="V170" s="13"/>
      <c r="W170" s="49">
        <f t="shared" si="32"/>
        <v>37048</v>
      </c>
    </row>
    <row r="171" spans="1:23" s="11" customFormat="1">
      <c r="A171" s="13"/>
      <c r="B171" s="140">
        <f>+Datos!B162</f>
        <v>2001</v>
      </c>
      <c r="C171" s="141">
        <f>+Datos!C162</f>
        <v>6</v>
      </c>
      <c r="D171" s="142">
        <f>+Datos!D162</f>
        <v>7</v>
      </c>
      <c r="E171" s="143">
        <f>+Datos!E162</f>
        <v>0</v>
      </c>
      <c r="F171" s="144">
        <f>+Datos!F162</f>
        <v>3.1</v>
      </c>
      <c r="G171" s="145">
        <f>+Datos!G162</f>
        <v>1</v>
      </c>
      <c r="H171" s="143">
        <f t="shared" si="27"/>
        <v>3.1</v>
      </c>
      <c r="I171" s="146">
        <f t="shared" si="28"/>
        <v>-3.1</v>
      </c>
      <c r="J171" s="29">
        <f t="shared" si="29"/>
        <v>162.71073698599884</v>
      </c>
      <c r="K171" s="147">
        <f t="shared" si="24"/>
        <v>196.39255516781702</v>
      </c>
      <c r="L171" s="29">
        <f t="shared" si="35"/>
        <v>-2.7298615283694687</v>
      </c>
      <c r="M171" s="30">
        <f t="shared" si="33"/>
        <v>2.7298615283694687</v>
      </c>
      <c r="N171" s="148">
        <f t="shared" si="34"/>
        <v>0.37013847163053137</v>
      </c>
      <c r="O171" s="148">
        <f t="shared" si="30"/>
        <v>0</v>
      </c>
      <c r="P171" s="148">
        <f t="shared" si="31"/>
        <v>-0.37013847163053137</v>
      </c>
      <c r="Q171" s="149">
        <f t="shared" si="25"/>
        <v>82.392555167817022</v>
      </c>
      <c r="R171" s="150">
        <f t="shared" si="26"/>
        <v>196.39255516781702</v>
      </c>
      <c r="S171" s="13"/>
      <c r="T171" s="13"/>
      <c r="U171" s="13"/>
      <c r="V171" s="13"/>
      <c r="W171" s="49">
        <f t="shared" si="32"/>
        <v>37049</v>
      </c>
    </row>
    <row r="172" spans="1:23" s="11" customFormat="1">
      <c r="A172" s="13"/>
      <c r="B172" s="140">
        <f>+Datos!B163</f>
        <v>2001</v>
      </c>
      <c r="C172" s="141">
        <f>+Datos!C163</f>
        <v>6</v>
      </c>
      <c r="D172" s="142">
        <f>+Datos!D163</f>
        <v>8</v>
      </c>
      <c r="E172" s="143">
        <f>+Datos!E163</f>
        <v>0</v>
      </c>
      <c r="F172" s="144">
        <f>+Datos!F163</f>
        <v>1.6</v>
      </c>
      <c r="G172" s="145">
        <f>+Datos!G163</f>
        <v>1</v>
      </c>
      <c r="H172" s="143">
        <f t="shared" si="27"/>
        <v>1.6</v>
      </c>
      <c r="I172" s="146">
        <f t="shared" si="28"/>
        <v>-1.6</v>
      </c>
      <c r="J172" s="29">
        <f t="shared" si="29"/>
        <v>161.31944735486482</v>
      </c>
      <c r="K172" s="147">
        <f t="shared" si="24"/>
        <v>195.00126553668301</v>
      </c>
      <c r="L172" s="29">
        <f t="shared" si="35"/>
        <v>-1.3912896311340148</v>
      </c>
      <c r="M172" s="30">
        <f t="shared" si="33"/>
        <v>1.3912896311340148</v>
      </c>
      <c r="N172" s="148">
        <f t="shared" si="34"/>
        <v>0.20871036886598526</v>
      </c>
      <c r="O172" s="148">
        <f t="shared" si="30"/>
        <v>0</v>
      </c>
      <c r="P172" s="148">
        <f t="shared" si="31"/>
        <v>-0.20871036886598526</v>
      </c>
      <c r="Q172" s="149">
        <f t="shared" si="25"/>
        <v>81.001265536683007</v>
      </c>
      <c r="R172" s="150">
        <f t="shared" si="26"/>
        <v>195.00126553668301</v>
      </c>
      <c r="S172" s="13"/>
      <c r="T172" s="13"/>
      <c r="U172" s="13"/>
      <c r="V172" s="13"/>
      <c r="W172" s="49">
        <f t="shared" si="32"/>
        <v>37050</v>
      </c>
    </row>
    <row r="173" spans="1:23" s="11" customFormat="1">
      <c r="A173" s="13"/>
      <c r="B173" s="140">
        <f>+Datos!B164</f>
        <v>2001</v>
      </c>
      <c r="C173" s="141">
        <f>+Datos!C164</f>
        <v>6</v>
      </c>
      <c r="D173" s="142">
        <f>+Datos!D164</f>
        <v>9</v>
      </c>
      <c r="E173" s="143">
        <f>+Datos!E164</f>
        <v>0</v>
      </c>
      <c r="F173" s="144">
        <f>+Datos!F164</f>
        <v>0.6</v>
      </c>
      <c r="G173" s="145">
        <f>+Datos!G164</f>
        <v>1</v>
      </c>
      <c r="H173" s="143">
        <f t="shared" si="27"/>
        <v>0.6</v>
      </c>
      <c r="I173" s="146">
        <f t="shared" si="28"/>
        <v>-0.6</v>
      </c>
      <c r="J173" s="29">
        <f t="shared" si="29"/>
        <v>160.80078629002236</v>
      </c>
      <c r="K173" s="147">
        <f t="shared" si="24"/>
        <v>194.48260447184055</v>
      </c>
      <c r="L173" s="29">
        <f t="shared" si="35"/>
        <v>-0.51866106484246188</v>
      </c>
      <c r="M173" s="30">
        <f t="shared" si="33"/>
        <v>0.51866106484246188</v>
      </c>
      <c r="N173" s="148">
        <f t="shared" si="34"/>
        <v>8.1338935157538095E-2</v>
      </c>
      <c r="O173" s="148">
        <f t="shared" si="30"/>
        <v>0</v>
      </c>
      <c r="P173" s="148">
        <f t="shared" si="31"/>
        <v>-8.1338935157538095E-2</v>
      </c>
      <c r="Q173" s="149">
        <f t="shared" si="25"/>
        <v>80.482604471840546</v>
      </c>
      <c r="R173" s="150">
        <f t="shared" si="26"/>
        <v>194.48260447184055</v>
      </c>
      <c r="S173" s="13"/>
      <c r="T173" s="13"/>
      <c r="U173" s="13"/>
      <c r="V173" s="13"/>
      <c r="W173" s="49">
        <f t="shared" si="32"/>
        <v>37051</v>
      </c>
    </row>
    <row r="174" spans="1:23" s="11" customFormat="1">
      <c r="A174" s="13"/>
      <c r="B174" s="140">
        <f>+Datos!B165</f>
        <v>2001</v>
      </c>
      <c r="C174" s="141">
        <f>+Datos!C165</f>
        <v>6</v>
      </c>
      <c r="D174" s="142">
        <f>+Datos!D165</f>
        <v>10</v>
      </c>
      <c r="E174" s="143">
        <f>+Datos!E165</f>
        <v>0</v>
      </c>
      <c r="F174" s="144">
        <f>+Datos!F165</f>
        <v>0.8</v>
      </c>
      <c r="G174" s="145">
        <f>+Datos!G165</f>
        <v>1</v>
      </c>
      <c r="H174" s="143">
        <f t="shared" si="27"/>
        <v>0.8</v>
      </c>
      <c r="I174" s="146">
        <f t="shared" si="28"/>
        <v>-0.8</v>
      </c>
      <c r="J174" s="29">
        <f t="shared" si="29"/>
        <v>160.11183125325539</v>
      </c>
      <c r="K174" s="147">
        <f t="shared" si="24"/>
        <v>193.79364943507358</v>
      </c>
      <c r="L174" s="29">
        <f t="shared" si="35"/>
        <v>-0.6889550367669699</v>
      </c>
      <c r="M174" s="30">
        <f t="shared" si="33"/>
        <v>0.6889550367669699</v>
      </c>
      <c r="N174" s="148">
        <f t="shared" si="34"/>
        <v>0.11104496323303015</v>
      </c>
      <c r="O174" s="148">
        <f t="shared" si="30"/>
        <v>0</v>
      </c>
      <c r="P174" s="148">
        <f t="shared" si="31"/>
        <v>-0.11104496323303015</v>
      </c>
      <c r="Q174" s="149">
        <f t="shared" si="25"/>
        <v>79.793649435073576</v>
      </c>
      <c r="R174" s="150">
        <f t="shared" si="26"/>
        <v>193.79364943507358</v>
      </c>
      <c r="S174" s="13"/>
      <c r="T174" s="13"/>
      <c r="U174" s="13"/>
      <c r="V174" s="13"/>
      <c r="W174" s="49">
        <f t="shared" si="32"/>
        <v>37052</v>
      </c>
    </row>
    <row r="175" spans="1:23" s="11" customFormat="1">
      <c r="A175" s="13"/>
      <c r="B175" s="140">
        <f>+Datos!B166</f>
        <v>2001</v>
      </c>
      <c r="C175" s="141">
        <f>+Datos!C166</f>
        <v>6</v>
      </c>
      <c r="D175" s="142">
        <f>+Datos!D166</f>
        <v>11</v>
      </c>
      <c r="E175" s="143">
        <f>+Datos!E166</f>
        <v>8</v>
      </c>
      <c r="F175" s="144">
        <f>+Datos!F166</f>
        <v>0.2</v>
      </c>
      <c r="G175" s="145">
        <f>+Datos!G166</f>
        <v>1</v>
      </c>
      <c r="H175" s="143">
        <f t="shared" si="27"/>
        <v>0.2</v>
      </c>
      <c r="I175" s="146">
        <f t="shared" si="28"/>
        <v>7.8</v>
      </c>
      <c r="J175" s="29">
        <f t="shared" si="29"/>
        <v>167.9118312532554</v>
      </c>
      <c r="K175" s="147">
        <f t="shared" si="24"/>
        <v>201.59364943507359</v>
      </c>
      <c r="L175" s="29">
        <f t="shared" si="35"/>
        <v>7.8000000000000114</v>
      </c>
      <c r="M175" s="30">
        <f t="shared" si="33"/>
        <v>0.2</v>
      </c>
      <c r="N175" s="148">
        <f t="shared" si="34"/>
        <v>0</v>
      </c>
      <c r="O175" s="148">
        <f t="shared" si="30"/>
        <v>0</v>
      </c>
      <c r="P175" s="148">
        <f t="shared" si="31"/>
        <v>0</v>
      </c>
      <c r="Q175" s="149">
        <f t="shared" si="25"/>
        <v>87.593649435073587</v>
      </c>
      <c r="R175" s="150">
        <f t="shared" si="26"/>
        <v>201.59364943507359</v>
      </c>
      <c r="S175" s="13"/>
      <c r="T175" s="13"/>
      <c r="U175" s="13"/>
      <c r="V175" s="13"/>
      <c r="W175" s="49">
        <f t="shared" si="32"/>
        <v>37053</v>
      </c>
    </row>
    <row r="176" spans="1:23" s="11" customFormat="1">
      <c r="A176" s="13"/>
      <c r="B176" s="140">
        <f>+Datos!B167</f>
        <v>2001</v>
      </c>
      <c r="C176" s="141">
        <f>+Datos!C167</f>
        <v>6</v>
      </c>
      <c r="D176" s="142">
        <f>+Datos!D167</f>
        <v>12</v>
      </c>
      <c r="E176" s="143">
        <f>+Datos!E167</f>
        <v>0.7</v>
      </c>
      <c r="F176" s="144">
        <f>+Datos!F167</f>
        <v>2.2000000000000002</v>
      </c>
      <c r="G176" s="145">
        <f>+Datos!G167</f>
        <v>1</v>
      </c>
      <c r="H176" s="143">
        <f t="shared" si="27"/>
        <v>2.2000000000000002</v>
      </c>
      <c r="I176" s="146">
        <f t="shared" si="28"/>
        <v>-1.5000000000000002</v>
      </c>
      <c r="J176" s="29">
        <f t="shared" si="29"/>
        <v>166.56544305668976</v>
      </c>
      <c r="K176" s="147">
        <f t="shared" si="24"/>
        <v>200.24726123850795</v>
      </c>
      <c r="L176" s="29">
        <f t="shared" si="35"/>
        <v>-1.3463881965656412</v>
      </c>
      <c r="M176" s="30">
        <f t="shared" si="33"/>
        <v>2.0463881965656414</v>
      </c>
      <c r="N176" s="148">
        <f t="shared" si="34"/>
        <v>0.15361180343435876</v>
      </c>
      <c r="O176" s="148">
        <f t="shared" si="30"/>
        <v>0</v>
      </c>
      <c r="P176" s="148">
        <f t="shared" si="31"/>
        <v>-0.15361180343435876</v>
      </c>
      <c r="Q176" s="149">
        <f t="shared" si="25"/>
        <v>86.247261238507946</v>
      </c>
      <c r="R176" s="150">
        <f t="shared" si="26"/>
        <v>200.24726123850795</v>
      </c>
      <c r="S176" s="13"/>
      <c r="T176" s="13"/>
      <c r="U176" s="13"/>
      <c r="V176" s="13"/>
      <c r="W176" s="49">
        <f t="shared" si="32"/>
        <v>37054</v>
      </c>
    </row>
    <row r="177" spans="1:23" s="11" customFormat="1">
      <c r="A177" s="13"/>
      <c r="B177" s="140">
        <f>+Datos!B168</f>
        <v>2001</v>
      </c>
      <c r="C177" s="141">
        <f>+Datos!C168</f>
        <v>6</v>
      </c>
      <c r="D177" s="142">
        <f>+Datos!D168</f>
        <v>13</v>
      </c>
      <c r="E177" s="143">
        <f>+Datos!E168</f>
        <v>26</v>
      </c>
      <c r="F177" s="144">
        <f>+Datos!F168</f>
        <v>0.5</v>
      </c>
      <c r="G177" s="145">
        <f>+Datos!G168</f>
        <v>1</v>
      </c>
      <c r="H177" s="143">
        <f t="shared" si="27"/>
        <v>0.5</v>
      </c>
      <c r="I177" s="146">
        <f t="shared" si="28"/>
        <v>25.5</v>
      </c>
      <c r="J177" s="29">
        <f t="shared" si="29"/>
        <v>186.31818181818181</v>
      </c>
      <c r="K177" s="147">
        <f t="shared" si="24"/>
        <v>220</v>
      </c>
      <c r="L177" s="29">
        <f t="shared" si="35"/>
        <v>19.752738761492054</v>
      </c>
      <c r="M177" s="30">
        <f t="shared" si="33"/>
        <v>0.5</v>
      </c>
      <c r="N177" s="148">
        <f t="shared" si="34"/>
        <v>0</v>
      </c>
      <c r="O177" s="148">
        <f t="shared" si="30"/>
        <v>5.7472612385079458</v>
      </c>
      <c r="P177" s="148">
        <f t="shared" si="31"/>
        <v>5.7472612385079458</v>
      </c>
      <c r="Q177" s="149">
        <f t="shared" si="25"/>
        <v>106</v>
      </c>
      <c r="R177" s="150">
        <f t="shared" si="26"/>
        <v>225.74726123850795</v>
      </c>
      <c r="S177" s="13"/>
      <c r="T177" s="13"/>
      <c r="U177" s="13"/>
      <c r="V177" s="13"/>
      <c r="W177" s="49">
        <f t="shared" si="32"/>
        <v>37055</v>
      </c>
    </row>
    <row r="178" spans="1:23" s="11" customFormat="1">
      <c r="A178" s="13"/>
      <c r="B178" s="140">
        <f>+Datos!B169</f>
        <v>2001</v>
      </c>
      <c r="C178" s="141">
        <f>+Datos!C169</f>
        <v>6</v>
      </c>
      <c r="D178" s="142">
        <f>+Datos!D169</f>
        <v>14</v>
      </c>
      <c r="E178" s="143">
        <f>+Datos!E169</f>
        <v>3</v>
      </c>
      <c r="F178" s="144">
        <f>+Datos!F169</f>
        <v>0.5</v>
      </c>
      <c r="G178" s="145">
        <f>+Datos!G169</f>
        <v>1</v>
      </c>
      <c r="H178" s="143">
        <f t="shared" si="27"/>
        <v>0.5</v>
      </c>
      <c r="I178" s="146">
        <f t="shared" si="28"/>
        <v>2.5</v>
      </c>
      <c r="J178" s="29">
        <f t="shared" si="29"/>
        <v>186.31818181818181</v>
      </c>
      <c r="K178" s="147">
        <f t="shared" si="24"/>
        <v>220</v>
      </c>
      <c r="L178" s="29">
        <f t="shared" si="35"/>
        <v>0</v>
      </c>
      <c r="M178" s="30">
        <f t="shared" si="33"/>
        <v>0.5</v>
      </c>
      <c r="N178" s="148">
        <f t="shared" si="34"/>
        <v>0</v>
      </c>
      <c r="O178" s="148">
        <f t="shared" si="30"/>
        <v>2.5</v>
      </c>
      <c r="P178" s="148">
        <f t="shared" si="31"/>
        <v>2.5</v>
      </c>
      <c r="Q178" s="149">
        <f t="shared" si="25"/>
        <v>106</v>
      </c>
      <c r="R178" s="150">
        <f t="shared" si="26"/>
        <v>222.5</v>
      </c>
      <c r="S178" s="13"/>
      <c r="T178" s="13"/>
      <c r="U178" s="13"/>
      <c r="V178" s="13"/>
      <c r="W178" s="49">
        <f t="shared" si="32"/>
        <v>37056</v>
      </c>
    </row>
    <row r="179" spans="1:23" s="11" customFormat="1">
      <c r="A179" s="13"/>
      <c r="B179" s="140">
        <f>+Datos!B170</f>
        <v>2001</v>
      </c>
      <c r="C179" s="141">
        <f>+Datos!C170</f>
        <v>6</v>
      </c>
      <c r="D179" s="142">
        <f>+Datos!D170</f>
        <v>15</v>
      </c>
      <c r="E179" s="143">
        <f>+Datos!E170</f>
        <v>14</v>
      </c>
      <c r="F179" s="144">
        <f>+Datos!F170</f>
        <v>0.7</v>
      </c>
      <c r="G179" s="145">
        <f>+Datos!G170</f>
        <v>1</v>
      </c>
      <c r="H179" s="143">
        <f t="shared" si="27"/>
        <v>0.7</v>
      </c>
      <c r="I179" s="146">
        <f t="shared" si="28"/>
        <v>13.3</v>
      </c>
      <c r="J179" s="29">
        <f t="shared" si="29"/>
        <v>186.31818181818181</v>
      </c>
      <c r="K179" s="147">
        <f t="shared" si="24"/>
        <v>220</v>
      </c>
      <c r="L179" s="29">
        <f t="shared" si="35"/>
        <v>0</v>
      </c>
      <c r="M179" s="30">
        <f t="shared" si="33"/>
        <v>0.7</v>
      </c>
      <c r="N179" s="148">
        <f t="shared" si="34"/>
        <v>0</v>
      </c>
      <c r="O179" s="148">
        <f t="shared" si="30"/>
        <v>13.300000000000011</v>
      </c>
      <c r="P179" s="148">
        <f t="shared" si="31"/>
        <v>13.300000000000011</v>
      </c>
      <c r="Q179" s="149">
        <f t="shared" si="25"/>
        <v>106</v>
      </c>
      <c r="R179" s="150">
        <f t="shared" si="26"/>
        <v>233.3</v>
      </c>
      <c r="S179" s="13"/>
      <c r="T179" s="13"/>
      <c r="U179" s="13"/>
      <c r="V179" s="13"/>
      <c r="W179" s="49">
        <f t="shared" si="32"/>
        <v>37057</v>
      </c>
    </row>
    <row r="180" spans="1:23" s="11" customFormat="1">
      <c r="A180" s="13"/>
      <c r="B180" s="140">
        <f>+Datos!B171</f>
        <v>2001</v>
      </c>
      <c r="C180" s="141">
        <f>+Datos!C171</f>
        <v>6</v>
      </c>
      <c r="D180" s="142">
        <f>+Datos!D171</f>
        <v>16</v>
      </c>
      <c r="E180" s="143">
        <f>+Datos!E171</f>
        <v>11</v>
      </c>
      <c r="F180" s="144">
        <f>+Datos!F171</f>
        <v>0.7</v>
      </c>
      <c r="G180" s="145">
        <f>+Datos!G171</f>
        <v>1</v>
      </c>
      <c r="H180" s="143">
        <f t="shared" si="27"/>
        <v>0.7</v>
      </c>
      <c r="I180" s="146">
        <f t="shared" si="28"/>
        <v>10.3</v>
      </c>
      <c r="J180" s="29">
        <f t="shared" si="29"/>
        <v>186.31818181818181</v>
      </c>
      <c r="K180" s="147">
        <f t="shared" si="24"/>
        <v>220</v>
      </c>
      <c r="L180" s="29">
        <f t="shared" si="35"/>
        <v>0</v>
      </c>
      <c r="M180" s="30">
        <f t="shared" si="33"/>
        <v>0.7</v>
      </c>
      <c r="N180" s="148">
        <f t="shared" si="34"/>
        <v>0</v>
      </c>
      <c r="O180" s="148">
        <f t="shared" si="30"/>
        <v>10.300000000000011</v>
      </c>
      <c r="P180" s="148">
        <f t="shared" si="31"/>
        <v>10.300000000000011</v>
      </c>
      <c r="Q180" s="149">
        <f t="shared" si="25"/>
        <v>106</v>
      </c>
      <c r="R180" s="150">
        <f t="shared" si="26"/>
        <v>230.3</v>
      </c>
      <c r="S180" s="13"/>
      <c r="T180" s="13"/>
      <c r="U180" s="13"/>
      <c r="V180" s="13"/>
      <c r="W180" s="49">
        <f t="shared" si="32"/>
        <v>37058</v>
      </c>
    </row>
    <row r="181" spans="1:23" s="11" customFormat="1">
      <c r="A181" s="13"/>
      <c r="B181" s="140">
        <f>+Datos!B172</f>
        <v>2001</v>
      </c>
      <c r="C181" s="141">
        <f>+Datos!C172</f>
        <v>6</v>
      </c>
      <c r="D181" s="142">
        <f>+Datos!D172</f>
        <v>17</v>
      </c>
      <c r="E181" s="143">
        <f>+Datos!E172</f>
        <v>0.7</v>
      </c>
      <c r="F181" s="144">
        <f>+Datos!F172</f>
        <v>0.8</v>
      </c>
      <c r="G181" s="145">
        <f>+Datos!G172</f>
        <v>1</v>
      </c>
      <c r="H181" s="143">
        <f t="shared" si="27"/>
        <v>0.8</v>
      </c>
      <c r="I181" s="146">
        <f t="shared" si="28"/>
        <v>-0.10000000000000009</v>
      </c>
      <c r="J181" s="29">
        <f t="shared" si="29"/>
        <v>186.21820864919499</v>
      </c>
      <c r="K181" s="147">
        <f t="shared" si="24"/>
        <v>219.90002683101318</v>
      </c>
      <c r="L181" s="29">
        <f t="shared" si="35"/>
        <v>-9.9973168986821292E-2</v>
      </c>
      <c r="M181" s="30">
        <f t="shared" si="33"/>
        <v>0.79997316898682125</v>
      </c>
      <c r="N181" s="148">
        <f t="shared" si="34"/>
        <v>2.6831013178796326E-5</v>
      </c>
      <c r="O181" s="148">
        <f t="shared" si="30"/>
        <v>0</v>
      </c>
      <c r="P181" s="148">
        <f t="shared" si="31"/>
        <v>-2.6831013178796326E-5</v>
      </c>
      <c r="Q181" s="149">
        <f t="shared" si="25"/>
        <v>105.90002683101318</v>
      </c>
      <c r="R181" s="150">
        <f t="shared" si="26"/>
        <v>219.90002683101318</v>
      </c>
      <c r="S181" s="13"/>
      <c r="T181" s="13"/>
      <c r="U181" s="13"/>
      <c r="V181" s="13"/>
      <c r="W181" s="49">
        <f t="shared" si="32"/>
        <v>37059</v>
      </c>
    </row>
    <row r="182" spans="1:23" s="11" customFormat="1">
      <c r="A182" s="13"/>
      <c r="B182" s="140">
        <f>+Datos!B173</f>
        <v>2001</v>
      </c>
      <c r="C182" s="141">
        <f>+Datos!C173</f>
        <v>6</v>
      </c>
      <c r="D182" s="142">
        <f>+Datos!D173</f>
        <v>18</v>
      </c>
      <c r="E182" s="143">
        <f>+Datos!E173</f>
        <v>0</v>
      </c>
      <c r="F182" s="144">
        <f>+Datos!F173</f>
        <v>0.7</v>
      </c>
      <c r="G182" s="145">
        <f>+Datos!G173</f>
        <v>1</v>
      </c>
      <c r="H182" s="143">
        <f t="shared" si="27"/>
        <v>0.7</v>
      </c>
      <c r="I182" s="146">
        <f t="shared" si="28"/>
        <v>-0.7</v>
      </c>
      <c r="J182" s="29">
        <f t="shared" si="29"/>
        <v>185.51989685474027</v>
      </c>
      <c r="K182" s="147">
        <f t="shared" si="24"/>
        <v>219.20171503655845</v>
      </c>
      <c r="L182" s="29">
        <f t="shared" si="35"/>
        <v>-0.69831179445472458</v>
      </c>
      <c r="M182" s="30">
        <f t="shared" si="33"/>
        <v>0.69831179445472458</v>
      </c>
      <c r="N182" s="148">
        <f t="shared" si="34"/>
        <v>1.6882055452753786E-3</v>
      </c>
      <c r="O182" s="148">
        <f t="shared" si="30"/>
        <v>0</v>
      </c>
      <c r="P182" s="148">
        <f t="shared" si="31"/>
        <v>-1.6882055452753786E-3</v>
      </c>
      <c r="Q182" s="149">
        <f t="shared" si="25"/>
        <v>105.20171503655845</v>
      </c>
      <c r="R182" s="150">
        <f t="shared" si="26"/>
        <v>219.20171503655845</v>
      </c>
      <c r="S182" s="13"/>
      <c r="T182" s="13"/>
      <c r="U182" s="13"/>
      <c r="V182" s="13"/>
      <c r="W182" s="49">
        <f t="shared" si="32"/>
        <v>37060</v>
      </c>
    </row>
    <row r="183" spans="1:23" s="11" customFormat="1">
      <c r="A183" s="13"/>
      <c r="B183" s="140">
        <f>+Datos!B174</f>
        <v>2001</v>
      </c>
      <c r="C183" s="141">
        <f>+Datos!C174</f>
        <v>6</v>
      </c>
      <c r="D183" s="142">
        <f>+Datos!D174</f>
        <v>19</v>
      </c>
      <c r="E183" s="143">
        <f>+Datos!E174</f>
        <v>0</v>
      </c>
      <c r="F183" s="144">
        <f>+Datos!F174</f>
        <v>1.4</v>
      </c>
      <c r="G183" s="145">
        <f>+Datos!G174</f>
        <v>1</v>
      </c>
      <c r="H183" s="143">
        <f t="shared" si="27"/>
        <v>1.4</v>
      </c>
      <c r="I183" s="146">
        <f t="shared" si="28"/>
        <v>-1.4</v>
      </c>
      <c r="J183" s="29">
        <f t="shared" si="29"/>
        <v>184.13111938070219</v>
      </c>
      <c r="K183" s="147">
        <f t="shared" si="24"/>
        <v>217.81293756252037</v>
      </c>
      <c r="L183" s="29">
        <f t="shared" si="35"/>
        <v>-1.3887774740380792</v>
      </c>
      <c r="M183" s="30">
        <f t="shared" si="33"/>
        <v>1.3887774740380792</v>
      </c>
      <c r="N183" s="148">
        <f t="shared" si="34"/>
        <v>1.1222525961920748E-2</v>
      </c>
      <c r="O183" s="148">
        <f t="shared" si="30"/>
        <v>0</v>
      </c>
      <c r="P183" s="148">
        <f t="shared" si="31"/>
        <v>-1.1222525961920748E-2</v>
      </c>
      <c r="Q183" s="149">
        <f t="shared" si="25"/>
        <v>103.81293756252037</v>
      </c>
      <c r="R183" s="150">
        <f t="shared" si="26"/>
        <v>217.81293756252037</v>
      </c>
      <c r="S183" s="13"/>
      <c r="T183" s="13"/>
      <c r="U183" s="13"/>
      <c r="V183" s="13"/>
      <c r="W183" s="49">
        <f t="shared" si="32"/>
        <v>37061</v>
      </c>
    </row>
    <row r="184" spans="1:23" s="11" customFormat="1">
      <c r="A184" s="13"/>
      <c r="B184" s="140">
        <f>+Datos!B175</f>
        <v>2001</v>
      </c>
      <c r="C184" s="141">
        <f>+Datos!C175</f>
        <v>6</v>
      </c>
      <c r="D184" s="142">
        <f>+Datos!D175</f>
        <v>20</v>
      </c>
      <c r="E184" s="143">
        <f>+Datos!E175</f>
        <v>0</v>
      </c>
      <c r="F184" s="144">
        <f>+Datos!F175</f>
        <v>1</v>
      </c>
      <c r="G184" s="145">
        <f>+Datos!G175</f>
        <v>1</v>
      </c>
      <c r="H184" s="143">
        <f t="shared" si="27"/>
        <v>1</v>
      </c>
      <c r="I184" s="146">
        <f t="shared" si="28"/>
        <v>-1</v>
      </c>
      <c r="J184" s="29">
        <f t="shared" si="29"/>
        <v>183.14550504295673</v>
      </c>
      <c r="K184" s="147">
        <f t="shared" si="24"/>
        <v>216.82732322477491</v>
      </c>
      <c r="L184" s="29">
        <f t="shared" si="35"/>
        <v>-0.98561433774546003</v>
      </c>
      <c r="M184" s="30">
        <f t="shared" si="33"/>
        <v>0.98561433774546003</v>
      </c>
      <c r="N184" s="148">
        <f t="shared" si="34"/>
        <v>1.4385662254539966E-2</v>
      </c>
      <c r="O184" s="148">
        <f t="shared" si="30"/>
        <v>0</v>
      </c>
      <c r="P184" s="148">
        <f t="shared" si="31"/>
        <v>-1.4385662254539966E-2</v>
      </c>
      <c r="Q184" s="149">
        <f t="shared" si="25"/>
        <v>102.82732322477491</v>
      </c>
      <c r="R184" s="150">
        <f t="shared" si="26"/>
        <v>216.82732322477491</v>
      </c>
      <c r="S184" s="13"/>
      <c r="T184" s="13"/>
      <c r="U184" s="13"/>
      <c r="V184" s="13"/>
      <c r="W184" s="49">
        <f t="shared" si="32"/>
        <v>37062</v>
      </c>
    </row>
    <row r="185" spans="1:23" s="11" customFormat="1">
      <c r="A185" s="13"/>
      <c r="B185" s="140">
        <f>+Datos!B176</f>
        <v>2001</v>
      </c>
      <c r="C185" s="141">
        <f>+Datos!C176</f>
        <v>6</v>
      </c>
      <c r="D185" s="142">
        <f>+Datos!D176</f>
        <v>21</v>
      </c>
      <c r="E185" s="143">
        <f>+Datos!E176</f>
        <v>0</v>
      </c>
      <c r="F185" s="144">
        <f>+Datos!F176</f>
        <v>1.4</v>
      </c>
      <c r="G185" s="145">
        <f>+Datos!G176</f>
        <v>1</v>
      </c>
      <c r="H185" s="143">
        <f t="shared" si="27"/>
        <v>1.4</v>
      </c>
      <c r="I185" s="146">
        <f t="shared" si="28"/>
        <v>-1.4</v>
      </c>
      <c r="J185" s="29">
        <f t="shared" si="29"/>
        <v>181.77450195279147</v>
      </c>
      <c r="K185" s="147">
        <f t="shared" si="24"/>
        <v>215.45632013460965</v>
      </c>
      <c r="L185" s="29">
        <f t="shared" si="35"/>
        <v>-1.3710030901652601</v>
      </c>
      <c r="M185" s="30">
        <f t="shared" si="33"/>
        <v>1.3710030901652601</v>
      </c>
      <c r="N185" s="148">
        <f t="shared" si="34"/>
        <v>2.8996909834739792E-2</v>
      </c>
      <c r="O185" s="148">
        <f t="shared" si="30"/>
        <v>0</v>
      </c>
      <c r="P185" s="148">
        <f t="shared" si="31"/>
        <v>-2.8996909834739792E-2</v>
      </c>
      <c r="Q185" s="149">
        <f t="shared" si="25"/>
        <v>101.45632013460965</v>
      </c>
      <c r="R185" s="150">
        <f t="shared" si="26"/>
        <v>215.45632013460965</v>
      </c>
      <c r="S185" s="13"/>
      <c r="T185" s="13"/>
      <c r="U185" s="13"/>
      <c r="V185" s="13"/>
      <c r="W185" s="49">
        <f t="shared" si="32"/>
        <v>37063</v>
      </c>
    </row>
    <row r="186" spans="1:23" s="11" customFormat="1">
      <c r="A186" s="13"/>
      <c r="B186" s="140">
        <f>+Datos!B177</f>
        <v>2001</v>
      </c>
      <c r="C186" s="141">
        <f>+Datos!C177</f>
        <v>6</v>
      </c>
      <c r="D186" s="142">
        <f>+Datos!D177</f>
        <v>22</v>
      </c>
      <c r="E186" s="143">
        <f>+Datos!E177</f>
        <v>0</v>
      </c>
      <c r="F186" s="144">
        <f>+Datos!F177</f>
        <v>1</v>
      </c>
      <c r="G186" s="145">
        <f>+Datos!G177</f>
        <v>1</v>
      </c>
      <c r="H186" s="143">
        <f t="shared" si="27"/>
        <v>1</v>
      </c>
      <c r="I186" s="146">
        <f t="shared" si="28"/>
        <v>-1</v>
      </c>
      <c r="J186" s="29">
        <f t="shared" si="29"/>
        <v>180.80150208202662</v>
      </c>
      <c r="K186" s="147">
        <f t="shared" si="24"/>
        <v>214.4833202638448</v>
      </c>
      <c r="L186" s="29">
        <f t="shared" si="35"/>
        <v>-0.97299987076485195</v>
      </c>
      <c r="M186" s="30">
        <f t="shared" si="33"/>
        <v>0.97299987076485195</v>
      </c>
      <c r="N186" s="148">
        <f t="shared" si="34"/>
        <v>2.7000129235148052E-2</v>
      </c>
      <c r="O186" s="148">
        <f t="shared" si="30"/>
        <v>0</v>
      </c>
      <c r="P186" s="148">
        <f t="shared" si="31"/>
        <v>-2.7000129235148052E-2</v>
      </c>
      <c r="Q186" s="149">
        <f t="shared" si="25"/>
        <v>100.4833202638448</v>
      </c>
      <c r="R186" s="150">
        <f t="shared" si="26"/>
        <v>214.4833202638448</v>
      </c>
      <c r="S186" s="13"/>
      <c r="T186" s="13"/>
      <c r="U186" s="13"/>
      <c r="V186" s="13"/>
      <c r="W186" s="49">
        <f t="shared" si="32"/>
        <v>37064</v>
      </c>
    </row>
    <row r="187" spans="1:23" s="11" customFormat="1">
      <c r="A187" s="13"/>
      <c r="B187" s="140">
        <f>+Datos!B178</f>
        <v>2001</v>
      </c>
      <c r="C187" s="141">
        <f>+Datos!C178</f>
        <v>6</v>
      </c>
      <c r="D187" s="142">
        <f>+Datos!D178</f>
        <v>23</v>
      </c>
      <c r="E187" s="143">
        <f>+Datos!E178</f>
        <v>0</v>
      </c>
      <c r="F187" s="144">
        <f>+Datos!F178</f>
        <v>0.5</v>
      </c>
      <c r="G187" s="145">
        <f>+Datos!G178</f>
        <v>1</v>
      </c>
      <c r="H187" s="143">
        <f t="shared" si="27"/>
        <v>0.5</v>
      </c>
      <c r="I187" s="146">
        <f t="shared" si="28"/>
        <v>-0.5</v>
      </c>
      <c r="J187" s="29">
        <f t="shared" si="29"/>
        <v>180.31695698982392</v>
      </c>
      <c r="K187" s="147">
        <f t="shared" si="24"/>
        <v>213.99877517164211</v>
      </c>
      <c r="L187" s="29">
        <f t="shared" si="35"/>
        <v>-0.48454509220269415</v>
      </c>
      <c r="M187" s="30">
        <f t="shared" si="33"/>
        <v>0.48454509220269415</v>
      </c>
      <c r="N187" s="148">
        <f t="shared" si="34"/>
        <v>1.545490779730585E-2</v>
      </c>
      <c r="O187" s="148">
        <f t="shared" si="30"/>
        <v>0</v>
      </c>
      <c r="P187" s="148">
        <f t="shared" si="31"/>
        <v>-1.545490779730585E-2</v>
      </c>
      <c r="Q187" s="149">
        <f t="shared" si="25"/>
        <v>99.998775171642109</v>
      </c>
      <c r="R187" s="150">
        <f t="shared" si="26"/>
        <v>213.99877517164211</v>
      </c>
      <c r="S187" s="13"/>
      <c r="T187" s="13"/>
      <c r="U187" s="13"/>
      <c r="V187" s="13"/>
      <c r="W187" s="49">
        <f t="shared" si="32"/>
        <v>37065</v>
      </c>
    </row>
    <row r="188" spans="1:23" s="11" customFormat="1">
      <c r="A188" s="13"/>
      <c r="B188" s="140">
        <f>+Datos!B179</f>
        <v>2001</v>
      </c>
      <c r="C188" s="141">
        <f>+Datos!C179</f>
        <v>6</v>
      </c>
      <c r="D188" s="142">
        <f>+Datos!D179</f>
        <v>24</v>
      </c>
      <c r="E188" s="143">
        <f>+Datos!E179</f>
        <v>0</v>
      </c>
      <c r="F188" s="144">
        <f>+Datos!F179</f>
        <v>0.9</v>
      </c>
      <c r="G188" s="145">
        <f>+Datos!G179</f>
        <v>1</v>
      </c>
      <c r="H188" s="143">
        <f t="shared" si="27"/>
        <v>0.9</v>
      </c>
      <c r="I188" s="146">
        <f t="shared" si="28"/>
        <v>-0.9</v>
      </c>
      <c r="J188" s="29">
        <f t="shared" si="29"/>
        <v>179.44804588880561</v>
      </c>
      <c r="K188" s="147">
        <f t="shared" si="24"/>
        <v>213.1298640706238</v>
      </c>
      <c r="L188" s="29">
        <f t="shared" si="35"/>
        <v>-0.86891110101831259</v>
      </c>
      <c r="M188" s="30">
        <f t="shared" si="33"/>
        <v>0.86891110101831259</v>
      </c>
      <c r="N188" s="148">
        <f t="shared" si="34"/>
        <v>3.1088898981687429E-2</v>
      </c>
      <c r="O188" s="148">
        <f t="shared" si="30"/>
        <v>0</v>
      </c>
      <c r="P188" s="148">
        <f t="shared" si="31"/>
        <v>-3.1088898981687429E-2</v>
      </c>
      <c r="Q188" s="149">
        <f t="shared" si="25"/>
        <v>99.129864070623796</v>
      </c>
      <c r="R188" s="150">
        <f t="shared" si="26"/>
        <v>213.1298640706238</v>
      </c>
      <c r="S188" s="13"/>
      <c r="T188" s="13"/>
      <c r="U188" s="13"/>
      <c r="V188" s="13"/>
      <c r="W188" s="49">
        <f t="shared" si="32"/>
        <v>37066</v>
      </c>
    </row>
    <row r="189" spans="1:23" s="11" customFormat="1">
      <c r="A189" s="13"/>
      <c r="B189" s="140">
        <f>+Datos!B180</f>
        <v>2001</v>
      </c>
      <c r="C189" s="141">
        <f>+Datos!C180</f>
        <v>6</v>
      </c>
      <c r="D189" s="142">
        <f>+Datos!D180</f>
        <v>25</v>
      </c>
      <c r="E189" s="143">
        <f>+Datos!E180</f>
        <v>0</v>
      </c>
      <c r="F189" s="144">
        <f>+Datos!F180</f>
        <v>1.3</v>
      </c>
      <c r="G189" s="145">
        <f>+Datos!G180</f>
        <v>1</v>
      </c>
      <c r="H189" s="143">
        <f t="shared" si="27"/>
        <v>1.3</v>
      </c>
      <c r="I189" s="146">
        <f t="shared" si="28"/>
        <v>-1.3</v>
      </c>
      <c r="J189" s="29">
        <f t="shared" si="29"/>
        <v>178.2003388496903</v>
      </c>
      <c r="K189" s="147">
        <f t="shared" si="24"/>
        <v>211.88215703150848</v>
      </c>
      <c r="L189" s="29">
        <f t="shared" si="35"/>
        <v>-1.247707039115312</v>
      </c>
      <c r="M189" s="30">
        <f t="shared" si="33"/>
        <v>1.247707039115312</v>
      </c>
      <c r="N189" s="148">
        <f t="shared" si="34"/>
        <v>5.2292960884688044E-2</v>
      </c>
      <c r="O189" s="148">
        <f t="shared" si="30"/>
        <v>0</v>
      </c>
      <c r="P189" s="148">
        <f t="shared" si="31"/>
        <v>-5.2292960884688044E-2</v>
      </c>
      <c r="Q189" s="149">
        <f t="shared" si="25"/>
        <v>97.882157031508484</v>
      </c>
      <c r="R189" s="150">
        <f t="shared" si="26"/>
        <v>211.88215703150848</v>
      </c>
      <c r="S189" s="13"/>
      <c r="T189" s="13"/>
      <c r="U189" s="13"/>
      <c r="V189" s="13"/>
      <c r="W189" s="49">
        <f t="shared" si="32"/>
        <v>37067</v>
      </c>
    </row>
    <row r="190" spans="1:23" s="11" customFormat="1">
      <c r="A190" s="13"/>
      <c r="B190" s="140">
        <f>+Datos!B181</f>
        <v>2001</v>
      </c>
      <c r="C190" s="141">
        <f>+Datos!C181</f>
        <v>6</v>
      </c>
      <c r="D190" s="142">
        <f>+Datos!D181</f>
        <v>26</v>
      </c>
      <c r="E190" s="143">
        <f>+Datos!E181</f>
        <v>0</v>
      </c>
      <c r="F190" s="144">
        <f>+Datos!F181</f>
        <v>0.9</v>
      </c>
      <c r="G190" s="145">
        <f>+Datos!G181</f>
        <v>1</v>
      </c>
      <c r="H190" s="143">
        <f t="shared" si="27"/>
        <v>0.9</v>
      </c>
      <c r="I190" s="146">
        <f t="shared" si="28"/>
        <v>-0.9</v>
      </c>
      <c r="J190" s="29">
        <f t="shared" si="29"/>
        <v>177.34162730521555</v>
      </c>
      <c r="K190" s="147">
        <f t="shared" si="24"/>
        <v>211.02344548703374</v>
      </c>
      <c r="L190" s="29">
        <f t="shared" si="35"/>
        <v>-0.85871154447474396</v>
      </c>
      <c r="M190" s="30">
        <f t="shared" si="33"/>
        <v>0.85871154447474396</v>
      </c>
      <c r="N190" s="148">
        <f t="shared" si="34"/>
        <v>4.1288455525256063E-2</v>
      </c>
      <c r="O190" s="148">
        <f t="shared" si="30"/>
        <v>0</v>
      </c>
      <c r="P190" s="148">
        <f t="shared" si="31"/>
        <v>-4.1288455525256063E-2</v>
      </c>
      <c r="Q190" s="149">
        <f t="shared" si="25"/>
        <v>97.02344548703374</v>
      </c>
      <c r="R190" s="150">
        <f t="shared" si="26"/>
        <v>211.02344548703374</v>
      </c>
      <c r="S190" s="13"/>
      <c r="T190" s="13"/>
      <c r="U190" s="13"/>
      <c r="V190" s="13"/>
      <c r="W190" s="49">
        <f t="shared" si="32"/>
        <v>37068</v>
      </c>
    </row>
    <row r="191" spans="1:23" s="11" customFormat="1">
      <c r="A191" s="13"/>
      <c r="B191" s="140">
        <f>+Datos!B182</f>
        <v>2001</v>
      </c>
      <c r="C191" s="141">
        <f>+Datos!C182</f>
        <v>6</v>
      </c>
      <c r="D191" s="142">
        <f>+Datos!D182</f>
        <v>27</v>
      </c>
      <c r="E191" s="143">
        <f>+Datos!E182</f>
        <v>0</v>
      </c>
      <c r="F191" s="144">
        <f>+Datos!F182</f>
        <v>2.2999999999999998</v>
      </c>
      <c r="G191" s="145">
        <f>+Datos!G182</f>
        <v>1</v>
      </c>
      <c r="H191" s="143">
        <f t="shared" si="27"/>
        <v>2.2999999999999998</v>
      </c>
      <c r="I191" s="146">
        <f t="shared" si="28"/>
        <v>-2.2999999999999998</v>
      </c>
      <c r="J191" s="29">
        <f t="shared" si="29"/>
        <v>175.16589491679829</v>
      </c>
      <c r="K191" s="147">
        <f t="shared" si="24"/>
        <v>208.84771309861648</v>
      </c>
      <c r="L191" s="29">
        <f t="shared" si="35"/>
        <v>-2.1757323884172592</v>
      </c>
      <c r="M191" s="30">
        <f t="shared" si="33"/>
        <v>2.1757323884172592</v>
      </c>
      <c r="N191" s="148">
        <f t="shared" si="34"/>
        <v>0.12426761158274058</v>
      </c>
      <c r="O191" s="148">
        <f t="shared" si="30"/>
        <v>0</v>
      </c>
      <c r="P191" s="148">
        <f t="shared" si="31"/>
        <v>-0.12426761158274058</v>
      </c>
      <c r="Q191" s="149">
        <f t="shared" si="25"/>
        <v>94.847713098616481</v>
      </c>
      <c r="R191" s="150">
        <f t="shared" si="26"/>
        <v>208.84771309861648</v>
      </c>
      <c r="S191" s="13"/>
      <c r="T191" s="13"/>
      <c r="U191" s="13"/>
      <c r="V191" s="13"/>
      <c r="W191" s="49">
        <f t="shared" si="32"/>
        <v>37069</v>
      </c>
    </row>
    <row r="192" spans="1:23" s="11" customFormat="1">
      <c r="A192" s="13"/>
      <c r="B192" s="140">
        <f>+Datos!B183</f>
        <v>2001</v>
      </c>
      <c r="C192" s="141">
        <f>+Datos!C183</f>
        <v>6</v>
      </c>
      <c r="D192" s="142">
        <f>+Datos!D183</f>
        <v>28</v>
      </c>
      <c r="E192" s="143">
        <f>+Datos!E183</f>
        <v>0</v>
      </c>
      <c r="F192" s="144">
        <f>+Datos!F183</f>
        <v>1.3</v>
      </c>
      <c r="G192" s="145">
        <f>+Datos!G183</f>
        <v>1</v>
      </c>
      <c r="H192" s="143">
        <f t="shared" si="27"/>
        <v>1.3</v>
      </c>
      <c r="I192" s="146">
        <f t="shared" si="28"/>
        <v>-1.3</v>
      </c>
      <c r="J192" s="29">
        <f t="shared" si="29"/>
        <v>173.94796178736178</v>
      </c>
      <c r="K192" s="147">
        <f t="shared" si="24"/>
        <v>207.62977996917996</v>
      </c>
      <c r="L192" s="29">
        <f t="shared" si="35"/>
        <v>-1.217933129436517</v>
      </c>
      <c r="M192" s="30">
        <f t="shared" si="33"/>
        <v>1.217933129436517</v>
      </c>
      <c r="N192" s="148">
        <f t="shared" si="34"/>
        <v>8.2066870563483052E-2</v>
      </c>
      <c r="O192" s="148">
        <f t="shared" si="30"/>
        <v>0</v>
      </c>
      <c r="P192" s="148">
        <f t="shared" si="31"/>
        <v>-8.2066870563483052E-2</v>
      </c>
      <c r="Q192" s="149">
        <f t="shared" si="25"/>
        <v>93.629779969179964</v>
      </c>
      <c r="R192" s="150">
        <f t="shared" si="26"/>
        <v>207.62977996917996</v>
      </c>
      <c r="S192" s="13"/>
      <c r="T192" s="13"/>
      <c r="U192" s="13"/>
      <c r="V192" s="13"/>
      <c r="W192" s="49">
        <f t="shared" si="32"/>
        <v>37070</v>
      </c>
    </row>
    <row r="193" spans="1:23" s="11" customFormat="1">
      <c r="A193" s="13"/>
      <c r="B193" s="140">
        <f>+Datos!B184</f>
        <v>2001</v>
      </c>
      <c r="C193" s="141">
        <f>+Datos!C184</f>
        <v>6</v>
      </c>
      <c r="D193" s="142">
        <f>+Datos!D184</f>
        <v>29</v>
      </c>
      <c r="E193" s="143">
        <f>+Datos!E184</f>
        <v>0</v>
      </c>
      <c r="F193" s="144">
        <f>+Datos!F184</f>
        <v>1.1000000000000001</v>
      </c>
      <c r="G193" s="145">
        <f>+Datos!G184</f>
        <v>1</v>
      </c>
      <c r="H193" s="143">
        <f t="shared" si="27"/>
        <v>1.1000000000000001</v>
      </c>
      <c r="I193" s="146">
        <f t="shared" si="28"/>
        <v>-1.1000000000000001</v>
      </c>
      <c r="J193" s="29">
        <f t="shared" si="29"/>
        <v>172.92401965896633</v>
      </c>
      <c r="K193" s="147">
        <f t="shared" si="24"/>
        <v>206.60583784078452</v>
      </c>
      <c r="L193" s="29">
        <f t="shared" si="35"/>
        <v>-1.0239421283954471</v>
      </c>
      <c r="M193" s="30">
        <f t="shared" si="33"/>
        <v>1.0239421283954471</v>
      </c>
      <c r="N193" s="148">
        <f t="shared" si="34"/>
        <v>7.6057871604553018E-2</v>
      </c>
      <c r="O193" s="148">
        <f t="shared" si="30"/>
        <v>0</v>
      </c>
      <c r="P193" s="148">
        <f t="shared" si="31"/>
        <v>-7.6057871604553018E-2</v>
      </c>
      <c r="Q193" s="149">
        <f t="shared" si="25"/>
        <v>92.605837840784517</v>
      </c>
      <c r="R193" s="150">
        <f t="shared" si="26"/>
        <v>206.60583784078452</v>
      </c>
      <c r="S193" s="13"/>
      <c r="T193" s="13"/>
      <c r="U193" s="13"/>
      <c r="V193" s="13"/>
      <c r="W193" s="49">
        <f t="shared" si="32"/>
        <v>37071</v>
      </c>
    </row>
    <row r="194" spans="1:23" s="11" customFormat="1">
      <c r="A194" s="13"/>
      <c r="B194" s="140">
        <f>+Datos!B185</f>
        <v>2001</v>
      </c>
      <c r="C194" s="141">
        <f>+Datos!C185</f>
        <v>6</v>
      </c>
      <c r="D194" s="142">
        <f>+Datos!D185</f>
        <v>30</v>
      </c>
      <c r="E194" s="143">
        <f>+Datos!E185</f>
        <v>0.8</v>
      </c>
      <c r="F194" s="144">
        <f>+Datos!F185</f>
        <v>2</v>
      </c>
      <c r="G194" s="145">
        <f>+Datos!G185</f>
        <v>1</v>
      </c>
      <c r="H194" s="143">
        <f t="shared" si="27"/>
        <v>2</v>
      </c>
      <c r="I194" s="146">
        <f t="shared" si="28"/>
        <v>-1.2</v>
      </c>
      <c r="J194" s="29">
        <f t="shared" si="29"/>
        <v>171.81386490266041</v>
      </c>
      <c r="K194" s="147">
        <f t="shared" si="24"/>
        <v>205.4956830844786</v>
      </c>
      <c r="L194" s="29">
        <f t="shared" si="35"/>
        <v>-1.1101547563059171</v>
      </c>
      <c r="M194" s="30">
        <f t="shared" si="33"/>
        <v>1.9101547563059171</v>
      </c>
      <c r="N194" s="148">
        <f t="shared" si="34"/>
        <v>8.9845243694082866E-2</v>
      </c>
      <c r="O194" s="148">
        <f t="shared" si="30"/>
        <v>0</v>
      </c>
      <c r="P194" s="148">
        <f t="shared" si="31"/>
        <v>-8.9845243694082866E-2</v>
      </c>
      <c r="Q194" s="149">
        <f t="shared" si="25"/>
        <v>91.4956830844786</v>
      </c>
      <c r="R194" s="150">
        <f t="shared" si="26"/>
        <v>205.4956830844786</v>
      </c>
      <c r="S194" s="13"/>
      <c r="T194" s="13"/>
      <c r="U194" s="13"/>
      <c r="V194" s="13"/>
      <c r="W194" s="49">
        <f t="shared" si="32"/>
        <v>37072</v>
      </c>
    </row>
    <row r="195" spans="1:23" s="11" customFormat="1">
      <c r="A195" s="13"/>
      <c r="B195" s="140">
        <f>+Datos!B186</f>
        <v>2001</v>
      </c>
      <c r="C195" s="141">
        <f>+Datos!C186</f>
        <v>7</v>
      </c>
      <c r="D195" s="142">
        <f>+Datos!D186</f>
        <v>1</v>
      </c>
      <c r="E195" s="143">
        <f>+Datos!E186</f>
        <v>0</v>
      </c>
      <c r="F195" s="144">
        <f>+Datos!F186</f>
        <v>1.4</v>
      </c>
      <c r="G195" s="145">
        <f>+Datos!G186</f>
        <v>1</v>
      </c>
      <c r="H195" s="143">
        <f t="shared" si="27"/>
        <v>1.4</v>
      </c>
      <c r="I195" s="146">
        <f t="shared" si="28"/>
        <v>-1.4</v>
      </c>
      <c r="J195" s="29">
        <f t="shared" si="29"/>
        <v>170.52768897571352</v>
      </c>
      <c r="K195" s="147">
        <f t="shared" si="24"/>
        <v>204.2095071575317</v>
      </c>
      <c r="L195" s="29">
        <f t="shared" si="35"/>
        <v>-1.2861759269468962</v>
      </c>
      <c r="M195" s="30">
        <f t="shared" si="33"/>
        <v>1.2861759269468962</v>
      </c>
      <c r="N195" s="148">
        <f t="shared" si="34"/>
        <v>0.11382407305310371</v>
      </c>
      <c r="O195" s="148">
        <f t="shared" si="30"/>
        <v>0</v>
      </c>
      <c r="P195" s="148">
        <f t="shared" si="31"/>
        <v>-0.11382407305310371</v>
      </c>
      <c r="Q195" s="149">
        <f t="shared" si="25"/>
        <v>90.209507157531704</v>
      </c>
      <c r="R195" s="150">
        <f t="shared" si="26"/>
        <v>204.2095071575317</v>
      </c>
      <c r="S195" s="13"/>
      <c r="T195" s="13"/>
      <c r="U195" s="13"/>
      <c r="V195" s="13"/>
      <c r="W195" s="49">
        <f t="shared" si="32"/>
        <v>37073</v>
      </c>
    </row>
    <row r="196" spans="1:23" s="11" customFormat="1">
      <c r="A196" s="13"/>
      <c r="B196" s="140">
        <f>+Datos!B187</f>
        <v>2001</v>
      </c>
      <c r="C196" s="141">
        <f>+Datos!C187</f>
        <v>7</v>
      </c>
      <c r="D196" s="142">
        <f>+Datos!D187</f>
        <v>2</v>
      </c>
      <c r="E196" s="143">
        <f>+Datos!E187</f>
        <v>0.5</v>
      </c>
      <c r="F196" s="144">
        <f>+Datos!F187</f>
        <v>0.4</v>
      </c>
      <c r="G196" s="145">
        <f>+Datos!G187</f>
        <v>1</v>
      </c>
      <c r="H196" s="143">
        <f t="shared" si="27"/>
        <v>0.4</v>
      </c>
      <c r="I196" s="146">
        <f t="shared" si="28"/>
        <v>9.9999999999999978E-2</v>
      </c>
      <c r="J196" s="29">
        <f t="shared" si="29"/>
        <v>170.62768897571351</v>
      </c>
      <c r="K196" s="147">
        <f t="shared" si="24"/>
        <v>204.3095071575317</v>
      </c>
      <c r="L196" s="29">
        <f t="shared" si="35"/>
        <v>9.9999999999994316E-2</v>
      </c>
      <c r="M196" s="30">
        <f t="shared" si="33"/>
        <v>0.4</v>
      </c>
      <c r="N196" s="148">
        <f t="shared" si="34"/>
        <v>0</v>
      </c>
      <c r="O196" s="148">
        <f t="shared" si="30"/>
        <v>0</v>
      </c>
      <c r="P196" s="148">
        <f t="shared" si="31"/>
        <v>0</v>
      </c>
      <c r="Q196" s="149">
        <f t="shared" si="25"/>
        <v>90.309507157531698</v>
      </c>
      <c r="R196" s="150">
        <f t="shared" si="26"/>
        <v>204.3095071575317</v>
      </c>
      <c r="S196" s="13"/>
      <c r="T196" s="13"/>
      <c r="U196" s="13"/>
      <c r="V196" s="13"/>
      <c r="W196" s="49">
        <f t="shared" si="32"/>
        <v>37074</v>
      </c>
    </row>
    <row r="197" spans="1:23" s="11" customFormat="1">
      <c r="A197" s="13"/>
      <c r="B197" s="140">
        <f>+Datos!B188</f>
        <v>2001</v>
      </c>
      <c r="C197" s="141">
        <f>+Datos!C188</f>
        <v>7</v>
      </c>
      <c r="D197" s="142">
        <f>+Datos!D188</f>
        <v>3</v>
      </c>
      <c r="E197" s="143">
        <f>+Datos!E188</f>
        <v>0.2</v>
      </c>
      <c r="F197" s="144">
        <f>+Datos!F188</f>
        <v>1.2</v>
      </c>
      <c r="G197" s="145">
        <f>+Datos!G188</f>
        <v>1</v>
      </c>
      <c r="H197" s="143">
        <f t="shared" si="27"/>
        <v>1.2</v>
      </c>
      <c r="I197" s="146">
        <f t="shared" si="28"/>
        <v>-1</v>
      </c>
      <c r="J197" s="29">
        <f t="shared" si="29"/>
        <v>169.71435560090723</v>
      </c>
      <c r="K197" s="147">
        <f t="shared" si="24"/>
        <v>203.39617378272541</v>
      </c>
      <c r="L197" s="29">
        <f t="shared" si="35"/>
        <v>-0.91333337480628529</v>
      </c>
      <c r="M197" s="30">
        <f t="shared" si="33"/>
        <v>1.1133333748062852</v>
      </c>
      <c r="N197" s="148">
        <f t="shared" si="34"/>
        <v>8.6666625193714708E-2</v>
      </c>
      <c r="O197" s="148">
        <f t="shared" si="30"/>
        <v>0</v>
      </c>
      <c r="P197" s="148">
        <f t="shared" si="31"/>
        <v>-8.6666625193714708E-2</v>
      </c>
      <c r="Q197" s="149">
        <f t="shared" si="25"/>
        <v>89.396173782725413</v>
      </c>
      <c r="R197" s="150">
        <f t="shared" si="26"/>
        <v>203.39617378272541</v>
      </c>
      <c r="S197" s="13"/>
      <c r="T197" s="13"/>
      <c r="U197" s="13"/>
      <c r="V197" s="13"/>
      <c r="W197" s="49">
        <f t="shared" si="32"/>
        <v>37075</v>
      </c>
    </row>
    <row r="198" spans="1:23" s="11" customFormat="1">
      <c r="A198" s="13"/>
      <c r="B198" s="140">
        <f>+Datos!B189</f>
        <v>2001</v>
      </c>
      <c r="C198" s="141">
        <f>+Datos!C189</f>
        <v>7</v>
      </c>
      <c r="D198" s="142">
        <f>+Datos!D189</f>
        <v>4</v>
      </c>
      <c r="E198" s="143">
        <f>+Datos!E189</f>
        <v>0</v>
      </c>
      <c r="F198" s="144">
        <f>+Datos!F189</f>
        <v>2.2999999999999998</v>
      </c>
      <c r="G198" s="145">
        <f>+Datos!G189</f>
        <v>1</v>
      </c>
      <c r="H198" s="143">
        <f t="shared" si="27"/>
        <v>2.2999999999999998</v>
      </c>
      <c r="I198" s="146">
        <f t="shared" si="28"/>
        <v>-2.2999999999999998</v>
      </c>
      <c r="J198" s="29">
        <f t="shared" si="29"/>
        <v>167.63219911079702</v>
      </c>
      <c r="K198" s="147">
        <f t="shared" si="24"/>
        <v>201.3140172926152</v>
      </c>
      <c r="L198" s="29">
        <f t="shared" si="35"/>
        <v>-2.0821564901102079</v>
      </c>
      <c r="M198" s="30">
        <f t="shared" si="33"/>
        <v>2.0821564901102079</v>
      </c>
      <c r="N198" s="148">
        <f t="shared" si="34"/>
        <v>0.21784350988979195</v>
      </c>
      <c r="O198" s="148">
        <f t="shared" si="30"/>
        <v>0</v>
      </c>
      <c r="P198" s="148">
        <f t="shared" si="31"/>
        <v>-0.21784350988979195</v>
      </c>
      <c r="Q198" s="149">
        <f t="shared" si="25"/>
        <v>87.314017292615205</v>
      </c>
      <c r="R198" s="150">
        <f t="shared" si="26"/>
        <v>201.3140172926152</v>
      </c>
      <c r="S198" s="13"/>
      <c r="T198" s="13"/>
      <c r="U198" s="13"/>
      <c r="V198" s="13"/>
      <c r="W198" s="49">
        <f t="shared" si="32"/>
        <v>37076</v>
      </c>
    </row>
    <row r="199" spans="1:23" s="11" customFormat="1">
      <c r="A199" s="13"/>
      <c r="B199" s="140">
        <f>+Datos!B190</f>
        <v>2001</v>
      </c>
      <c r="C199" s="141">
        <f>+Datos!C190</f>
        <v>7</v>
      </c>
      <c r="D199" s="142">
        <f>+Datos!D190</f>
        <v>5</v>
      </c>
      <c r="E199" s="143">
        <f>+Datos!E190</f>
        <v>0</v>
      </c>
      <c r="F199" s="144">
        <f>+Datos!F190</f>
        <v>1.6</v>
      </c>
      <c r="G199" s="145">
        <f>+Datos!G190</f>
        <v>1</v>
      </c>
      <c r="H199" s="143">
        <f t="shared" si="27"/>
        <v>1.6</v>
      </c>
      <c r="I199" s="146">
        <f t="shared" si="28"/>
        <v>-1.6</v>
      </c>
      <c r="J199" s="29">
        <f t="shared" si="29"/>
        <v>166.19882756576425</v>
      </c>
      <c r="K199" s="147">
        <f t="shared" si="24"/>
        <v>199.88064574758243</v>
      </c>
      <c r="L199" s="29">
        <f t="shared" si="35"/>
        <v>-1.4333715450327702</v>
      </c>
      <c r="M199" s="30">
        <f t="shared" si="33"/>
        <v>1.4333715450327702</v>
      </c>
      <c r="N199" s="148">
        <f t="shared" si="34"/>
        <v>0.16662845496722989</v>
      </c>
      <c r="O199" s="148">
        <f t="shared" si="30"/>
        <v>0</v>
      </c>
      <c r="P199" s="148">
        <f t="shared" si="31"/>
        <v>-0.16662845496722989</v>
      </c>
      <c r="Q199" s="149">
        <f t="shared" si="25"/>
        <v>85.880645747582435</v>
      </c>
      <c r="R199" s="150">
        <f t="shared" si="26"/>
        <v>199.88064574758243</v>
      </c>
      <c r="S199" s="13"/>
      <c r="T199" s="13"/>
      <c r="U199" s="13"/>
      <c r="V199" s="13"/>
      <c r="W199" s="49">
        <f t="shared" si="32"/>
        <v>37077</v>
      </c>
    </row>
    <row r="200" spans="1:23" s="11" customFormat="1">
      <c r="A200" s="13"/>
      <c r="B200" s="140">
        <f>+Datos!B191</f>
        <v>2001</v>
      </c>
      <c r="C200" s="141">
        <f>+Datos!C191</f>
        <v>7</v>
      </c>
      <c r="D200" s="142">
        <f>+Datos!D191</f>
        <v>6</v>
      </c>
      <c r="E200" s="143">
        <f>+Datos!E191</f>
        <v>0</v>
      </c>
      <c r="F200" s="144">
        <f>+Datos!F191</f>
        <v>2</v>
      </c>
      <c r="G200" s="145">
        <f>+Datos!G191</f>
        <v>1</v>
      </c>
      <c r="H200" s="143">
        <f t="shared" si="27"/>
        <v>2</v>
      </c>
      <c r="I200" s="146">
        <f t="shared" si="28"/>
        <v>-2</v>
      </c>
      <c r="J200" s="29">
        <f t="shared" si="29"/>
        <v>164.42433628440477</v>
      </c>
      <c r="K200" s="147">
        <f t="shared" si="24"/>
        <v>198.10615446622296</v>
      </c>
      <c r="L200" s="29">
        <f t="shared" si="35"/>
        <v>-1.7744912813594738</v>
      </c>
      <c r="M200" s="30">
        <f t="shared" si="33"/>
        <v>1.7744912813594738</v>
      </c>
      <c r="N200" s="148">
        <f t="shared" si="34"/>
        <v>0.22550871864052624</v>
      </c>
      <c r="O200" s="148">
        <f t="shared" si="30"/>
        <v>0</v>
      </c>
      <c r="P200" s="148">
        <f t="shared" si="31"/>
        <v>-0.22550871864052624</v>
      </c>
      <c r="Q200" s="149">
        <f t="shared" si="25"/>
        <v>84.106154466222961</v>
      </c>
      <c r="R200" s="150">
        <f t="shared" si="26"/>
        <v>198.10615446622296</v>
      </c>
      <c r="S200" s="13"/>
      <c r="T200" s="13"/>
      <c r="U200" s="13"/>
      <c r="V200" s="13"/>
      <c r="W200" s="49">
        <f t="shared" si="32"/>
        <v>37078</v>
      </c>
    </row>
    <row r="201" spans="1:23" s="11" customFormat="1">
      <c r="A201" s="13"/>
      <c r="B201" s="140">
        <f>+Datos!B192</f>
        <v>2001</v>
      </c>
      <c r="C201" s="141">
        <f>+Datos!C192</f>
        <v>7</v>
      </c>
      <c r="D201" s="142">
        <f>+Datos!D192</f>
        <v>7</v>
      </c>
      <c r="E201" s="143">
        <f>+Datos!E192</f>
        <v>0</v>
      </c>
      <c r="F201" s="144">
        <f>+Datos!F192</f>
        <v>0.9</v>
      </c>
      <c r="G201" s="145">
        <f>+Datos!G192</f>
        <v>1</v>
      </c>
      <c r="H201" s="143">
        <f t="shared" si="27"/>
        <v>0.9</v>
      </c>
      <c r="I201" s="146">
        <f t="shared" si="28"/>
        <v>-0.9</v>
      </c>
      <c r="J201" s="29">
        <f t="shared" si="29"/>
        <v>163.63200852189075</v>
      </c>
      <c r="K201" s="147">
        <f t="shared" si="24"/>
        <v>197.31382670370894</v>
      </c>
      <c r="L201" s="29">
        <f t="shared" si="35"/>
        <v>-0.79232776251402015</v>
      </c>
      <c r="M201" s="30">
        <f t="shared" si="33"/>
        <v>0.79232776251402015</v>
      </c>
      <c r="N201" s="148">
        <f t="shared" si="34"/>
        <v>0.10767223748597987</v>
      </c>
      <c r="O201" s="148">
        <f t="shared" si="30"/>
        <v>0</v>
      </c>
      <c r="P201" s="148">
        <f t="shared" si="31"/>
        <v>-0.10767223748597987</v>
      </c>
      <c r="Q201" s="149">
        <f t="shared" si="25"/>
        <v>83.313826703708941</v>
      </c>
      <c r="R201" s="150">
        <f t="shared" si="26"/>
        <v>197.31382670370894</v>
      </c>
      <c r="S201" s="13"/>
      <c r="T201" s="13"/>
      <c r="U201" s="13"/>
      <c r="V201" s="13"/>
      <c r="W201" s="49">
        <f t="shared" si="32"/>
        <v>37079</v>
      </c>
    </row>
    <row r="202" spans="1:23" s="11" customFormat="1">
      <c r="A202" s="13"/>
      <c r="B202" s="140">
        <f>+Datos!B193</f>
        <v>2001</v>
      </c>
      <c r="C202" s="141">
        <f>+Datos!C193</f>
        <v>7</v>
      </c>
      <c r="D202" s="142">
        <f>+Datos!D193</f>
        <v>8</v>
      </c>
      <c r="E202" s="143">
        <f>+Datos!E193</f>
        <v>7</v>
      </c>
      <c r="F202" s="144">
        <f>+Datos!F193</f>
        <v>0.4</v>
      </c>
      <c r="G202" s="145">
        <f>+Datos!G193</f>
        <v>1</v>
      </c>
      <c r="H202" s="143">
        <f t="shared" si="27"/>
        <v>0.4</v>
      </c>
      <c r="I202" s="146">
        <f t="shared" si="28"/>
        <v>6.6</v>
      </c>
      <c r="J202" s="29">
        <f t="shared" si="29"/>
        <v>170.23200852189075</v>
      </c>
      <c r="K202" s="147">
        <f t="shared" si="24"/>
        <v>203.91382670370893</v>
      </c>
      <c r="L202" s="29">
        <f t="shared" si="35"/>
        <v>6.5999999999999943</v>
      </c>
      <c r="M202" s="30">
        <f t="shared" si="33"/>
        <v>0.4</v>
      </c>
      <c r="N202" s="148">
        <f t="shared" si="34"/>
        <v>0</v>
      </c>
      <c r="O202" s="148">
        <f t="shared" si="30"/>
        <v>0</v>
      </c>
      <c r="P202" s="148">
        <f t="shared" si="31"/>
        <v>0</v>
      </c>
      <c r="Q202" s="149">
        <f t="shared" si="25"/>
        <v>89.913826703708935</v>
      </c>
      <c r="R202" s="150">
        <f t="shared" si="26"/>
        <v>203.91382670370893</v>
      </c>
      <c r="S202" s="13"/>
      <c r="T202" s="13"/>
      <c r="U202" s="13"/>
      <c r="V202" s="13"/>
      <c r="W202" s="49">
        <f t="shared" si="32"/>
        <v>37080</v>
      </c>
    </row>
    <row r="203" spans="1:23" s="11" customFormat="1">
      <c r="A203" s="13"/>
      <c r="B203" s="140">
        <f>+Datos!B194</f>
        <v>2001</v>
      </c>
      <c r="C203" s="141">
        <f>+Datos!C194</f>
        <v>7</v>
      </c>
      <c r="D203" s="142">
        <f>+Datos!D194</f>
        <v>9</v>
      </c>
      <c r="E203" s="143">
        <f>+Datos!E194</f>
        <v>2</v>
      </c>
      <c r="F203" s="144">
        <f>+Datos!F194</f>
        <v>1.9</v>
      </c>
      <c r="G203" s="145">
        <f>+Datos!G194</f>
        <v>1</v>
      </c>
      <c r="H203" s="143">
        <f t="shared" si="27"/>
        <v>1.9</v>
      </c>
      <c r="I203" s="146">
        <f t="shared" si="28"/>
        <v>0.10000000000000009</v>
      </c>
      <c r="J203" s="29">
        <f t="shared" si="29"/>
        <v>170.33200852189074</v>
      </c>
      <c r="K203" s="147">
        <f t="shared" si="24"/>
        <v>204.01382670370893</v>
      </c>
      <c r="L203" s="29">
        <f t="shared" si="35"/>
        <v>9.9999999999994316E-2</v>
      </c>
      <c r="M203" s="30">
        <f t="shared" si="33"/>
        <v>1.9</v>
      </c>
      <c r="N203" s="148">
        <f t="shared" si="34"/>
        <v>0</v>
      </c>
      <c r="O203" s="148">
        <f t="shared" si="30"/>
        <v>0</v>
      </c>
      <c r="P203" s="148">
        <f t="shared" si="31"/>
        <v>0</v>
      </c>
      <c r="Q203" s="149">
        <f t="shared" si="25"/>
        <v>90.013826703708929</v>
      </c>
      <c r="R203" s="150">
        <f t="shared" si="26"/>
        <v>204.01382670370893</v>
      </c>
      <c r="S203" s="13"/>
      <c r="T203" s="13"/>
      <c r="U203" s="13"/>
      <c r="V203" s="13"/>
      <c r="W203" s="49">
        <f t="shared" si="32"/>
        <v>37081</v>
      </c>
    </row>
    <row r="204" spans="1:23" s="11" customFormat="1">
      <c r="A204" s="13"/>
      <c r="B204" s="140">
        <f>+Datos!B195</f>
        <v>2001</v>
      </c>
      <c r="C204" s="141">
        <f>+Datos!C195</f>
        <v>7</v>
      </c>
      <c r="D204" s="142">
        <f>+Datos!D195</f>
        <v>10</v>
      </c>
      <c r="E204" s="143">
        <f>+Datos!E195</f>
        <v>0</v>
      </c>
      <c r="F204" s="144">
        <f>+Datos!F195</f>
        <v>2.1</v>
      </c>
      <c r="G204" s="145">
        <f>+Datos!G195</f>
        <v>1</v>
      </c>
      <c r="H204" s="143">
        <f t="shared" si="27"/>
        <v>2.1</v>
      </c>
      <c r="I204" s="146">
        <f t="shared" si="28"/>
        <v>-2.1</v>
      </c>
      <c r="J204" s="29">
        <f t="shared" si="29"/>
        <v>168.42296799548032</v>
      </c>
      <c r="K204" s="147">
        <f t="shared" si="24"/>
        <v>202.10478617729851</v>
      </c>
      <c r="L204" s="29">
        <f t="shared" si="35"/>
        <v>-1.909040526410422</v>
      </c>
      <c r="M204" s="30">
        <f t="shared" si="33"/>
        <v>1.909040526410422</v>
      </c>
      <c r="N204" s="148">
        <f t="shared" si="34"/>
        <v>0.1909594735895781</v>
      </c>
      <c r="O204" s="148">
        <f t="shared" si="30"/>
        <v>0</v>
      </c>
      <c r="P204" s="148">
        <f t="shared" si="31"/>
        <v>-0.1909594735895781</v>
      </c>
      <c r="Q204" s="149">
        <f t="shared" si="25"/>
        <v>88.104786177298507</v>
      </c>
      <c r="R204" s="150">
        <f t="shared" si="26"/>
        <v>202.10478617729851</v>
      </c>
      <c r="S204" s="13"/>
      <c r="T204" s="13"/>
      <c r="U204" s="13"/>
      <c r="V204" s="13"/>
      <c r="W204" s="49">
        <f t="shared" si="32"/>
        <v>37082</v>
      </c>
    </row>
    <row r="205" spans="1:23" s="11" customFormat="1">
      <c r="A205" s="13"/>
      <c r="B205" s="140">
        <f>+Datos!B196</f>
        <v>2001</v>
      </c>
      <c r="C205" s="141">
        <f>+Datos!C196</f>
        <v>7</v>
      </c>
      <c r="D205" s="142">
        <f>+Datos!D196</f>
        <v>11</v>
      </c>
      <c r="E205" s="143">
        <f>+Datos!E196</f>
        <v>1</v>
      </c>
      <c r="F205" s="144">
        <f>+Datos!F196</f>
        <v>0.9</v>
      </c>
      <c r="G205" s="145">
        <f>+Datos!G196</f>
        <v>1</v>
      </c>
      <c r="H205" s="143">
        <f t="shared" si="27"/>
        <v>0.9</v>
      </c>
      <c r="I205" s="146">
        <f t="shared" si="28"/>
        <v>9.9999999999999978E-2</v>
      </c>
      <c r="J205" s="29">
        <f t="shared" si="29"/>
        <v>168.52296799548031</v>
      </c>
      <c r="K205" s="147">
        <f t="shared" si="24"/>
        <v>202.2047861772985</v>
      </c>
      <c r="L205" s="29">
        <f t="shared" si="35"/>
        <v>9.9999999999994316E-2</v>
      </c>
      <c r="M205" s="30">
        <f t="shared" si="33"/>
        <v>0.9</v>
      </c>
      <c r="N205" s="148">
        <f t="shared" si="34"/>
        <v>0</v>
      </c>
      <c r="O205" s="148">
        <f t="shared" si="30"/>
        <v>0</v>
      </c>
      <c r="P205" s="148">
        <f t="shared" si="31"/>
        <v>0</v>
      </c>
      <c r="Q205" s="149">
        <f t="shared" si="25"/>
        <v>88.204786177298502</v>
      </c>
      <c r="R205" s="150">
        <f t="shared" si="26"/>
        <v>202.2047861772985</v>
      </c>
      <c r="S205" s="13"/>
      <c r="T205" s="13"/>
      <c r="U205" s="13"/>
      <c r="V205" s="13"/>
      <c r="W205" s="49">
        <f t="shared" si="32"/>
        <v>37083</v>
      </c>
    </row>
    <row r="206" spans="1:23" s="11" customFormat="1">
      <c r="A206" s="13"/>
      <c r="B206" s="140">
        <f>+Datos!B197</f>
        <v>2001</v>
      </c>
      <c r="C206" s="141">
        <f>+Datos!C197</f>
        <v>7</v>
      </c>
      <c r="D206" s="142">
        <f>+Datos!D197</f>
        <v>12</v>
      </c>
      <c r="E206" s="143">
        <f>+Datos!E197</f>
        <v>0.5</v>
      </c>
      <c r="F206" s="144">
        <f>+Datos!F197</f>
        <v>0.3</v>
      </c>
      <c r="G206" s="145">
        <f>+Datos!G197</f>
        <v>1</v>
      </c>
      <c r="H206" s="143">
        <f t="shared" si="27"/>
        <v>0.3</v>
      </c>
      <c r="I206" s="146">
        <f t="shared" si="28"/>
        <v>0.2</v>
      </c>
      <c r="J206" s="29">
        <f t="shared" si="29"/>
        <v>168.7229679954803</v>
      </c>
      <c r="K206" s="147">
        <f t="shared" ref="K206:K269" si="36">+J206+$U$21</f>
        <v>202.40478617729849</v>
      </c>
      <c r="L206" s="29">
        <f t="shared" si="35"/>
        <v>0.19999999999998863</v>
      </c>
      <c r="M206" s="30">
        <f t="shared" si="33"/>
        <v>0.3</v>
      </c>
      <c r="N206" s="148">
        <f t="shared" si="34"/>
        <v>0</v>
      </c>
      <c r="O206" s="148">
        <f t="shared" si="30"/>
        <v>0</v>
      </c>
      <c r="P206" s="148">
        <f t="shared" si="31"/>
        <v>0</v>
      </c>
      <c r="Q206" s="149">
        <f t="shared" ref="Q206:Q269" si="37">IF(K206-$U$15&gt;0,K206-$U$15,0)</f>
        <v>88.40478617729849</v>
      </c>
      <c r="R206" s="150">
        <f t="shared" ref="R206:R269" si="38">+O206+K206</f>
        <v>202.40478617729849</v>
      </c>
      <c r="S206" s="13"/>
      <c r="T206" s="13"/>
      <c r="U206" s="13"/>
      <c r="V206" s="13"/>
      <c r="W206" s="49">
        <f t="shared" si="32"/>
        <v>37084</v>
      </c>
    </row>
    <row r="207" spans="1:23" s="11" customFormat="1">
      <c r="A207" s="13"/>
      <c r="B207" s="140">
        <f>+Datos!B198</f>
        <v>2001</v>
      </c>
      <c r="C207" s="141">
        <f>+Datos!C198</f>
        <v>7</v>
      </c>
      <c r="D207" s="142">
        <f>+Datos!D198</f>
        <v>13</v>
      </c>
      <c r="E207" s="143">
        <f>+Datos!E198</f>
        <v>3</v>
      </c>
      <c r="F207" s="144">
        <f>+Datos!F198</f>
        <v>1.8</v>
      </c>
      <c r="G207" s="145">
        <f>+Datos!G198</f>
        <v>1</v>
      </c>
      <c r="H207" s="143">
        <f t="shared" ref="H207:H270" si="39">+F207*G207</f>
        <v>1.8</v>
      </c>
      <c r="I207" s="146">
        <f t="shared" ref="I207:I270" si="40">+E207-H207</f>
        <v>1.2</v>
      </c>
      <c r="J207" s="29">
        <f t="shared" ref="J207:J270" si="41">IF(I207&lt;0,J206*EXP(I207/$U$20),IF((I207+J206)&gt;$U$20,+$U$20,I207+J206))</f>
        <v>169.92296799548029</v>
      </c>
      <c r="K207" s="147">
        <f t="shared" si="36"/>
        <v>203.60478617729848</v>
      </c>
      <c r="L207" s="29">
        <f t="shared" si="35"/>
        <v>1.1999999999999886</v>
      </c>
      <c r="M207" s="30">
        <f t="shared" si="33"/>
        <v>1.8</v>
      </c>
      <c r="N207" s="148">
        <f t="shared" si="34"/>
        <v>0</v>
      </c>
      <c r="O207" s="148">
        <f t="shared" ref="O207:O270" si="42">IF(K206+I207-$U$14&gt;0,K206+I207-$U$14,0)</f>
        <v>0</v>
      </c>
      <c r="P207" s="148">
        <f t="shared" ref="P207:P270" si="43">+IF(N207&gt;0,(-1)*N207,O207)</f>
        <v>0</v>
      </c>
      <c r="Q207" s="149">
        <f t="shared" si="37"/>
        <v>89.604786177298479</v>
      </c>
      <c r="R207" s="150">
        <f t="shared" si="38"/>
        <v>203.60478617729848</v>
      </c>
      <c r="S207" s="13"/>
      <c r="T207" s="13"/>
      <c r="U207" s="13"/>
      <c r="V207" s="13"/>
      <c r="W207" s="49">
        <f t="shared" ref="W207:W270" si="44">+DATE(B207,C207,D207)</f>
        <v>37085</v>
      </c>
    </row>
    <row r="208" spans="1:23" s="11" customFormat="1">
      <c r="A208" s="13"/>
      <c r="B208" s="140">
        <f>+Datos!B199</f>
        <v>2001</v>
      </c>
      <c r="C208" s="141">
        <f>+Datos!C199</f>
        <v>7</v>
      </c>
      <c r="D208" s="142">
        <f>+Datos!D199</f>
        <v>14</v>
      </c>
      <c r="E208" s="143">
        <f>+Datos!E199</f>
        <v>0</v>
      </c>
      <c r="F208" s="144">
        <f>+Datos!F199</f>
        <v>1.7</v>
      </c>
      <c r="G208" s="145">
        <f>+Datos!G199</f>
        <v>1</v>
      </c>
      <c r="H208" s="143">
        <f t="shared" si="39"/>
        <v>1.7</v>
      </c>
      <c r="I208" s="146">
        <f t="shared" si="40"/>
        <v>-1.7</v>
      </c>
      <c r="J208" s="29">
        <f t="shared" si="41"/>
        <v>168.37961245363317</v>
      </c>
      <c r="K208" s="147">
        <f t="shared" si="36"/>
        <v>202.06143063545136</v>
      </c>
      <c r="L208" s="29">
        <f t="shared" si="35"/>
        <v>-1.5433555418471201</v>
      </c>
      <c r="M208" s="30">
        <f t="shared" ref="M208:M271" si="45">IF(I208&gt;=0,+H208,+E208+ABS(L208))</f>
        <v>1.5433555418471201</v>
      </c>
      <c r="N208" s="148">
        <f t="shared" ref="N208:N271" si="46">+H208-M208</f>
        <v>0.15664445815287986</v>
      </c>
      <c r="O208" s="148">
        <f t="shared" si="42"/>
        <v>0</v>
      </c>
      <c r="P208" s="148">
        <f t="shared" si="43"/>
        <v>-0.15664445815287986</v>
      </c>
      <c r="Q208" s="149">
        <f t="shared" si="37"/>
        <v>88.061430635451359</v>
      </c>
      <c r="R208" s="150">
        <f t="shared" si="38"/>
        <v>202.06143063545136</v>
      </c>
      <c r="S208" s="13"/>
      <c r="T208" s="13"/>
      <c r="U208" s="13"/>
      <c r="V208" s="13"/>
      <c r="W208" s="49">
        <f t="shared" si="44"/>
        <v>37086</v>
      </c>
    </row>
    <row r="209" spans="1:23" s="11" customFormat="1">
      <c r="A209" s="13"/>
      <c r="B209" s="140">
        <f>+Datos!B200</f>
        <v>2001</v>
      </c>
      <c r="C209" s="141">
        <f>+Datos!C200</f>
        <v>7</v>
      </c>
      <c r="D209" s="142">
        <f>+Datos!D200</f>
        <v>15</v>
      </c>
      <c r="E209" s="143">
        <f>+Datos!E200</f>
        <v>0</v>
      </c>
      <c r="F209" s="144">
        <f>+Datos!F200</f>
        <v>1.4</v>
      </c>
      <c r="G209" s="145">
        <f>+Datos!G200</f>
        <v>1</v>
      </c>
      <c r="H209" s="143">
        <f t="shared" si="39"/>
        <v>1.4</v>
      </c>
      <c r="I209" s="146">
        <f t="shared" si="40"/>
        <v>-1.4</v>
      </c>
      <c r="J209" s="29">
        <f t="shared" si="41"/>
        <v>167.11914488747252</v>
      </c>
      <c r="K209" s="147">
        <f t="shared" si="36"/>
        <v>200.8009630692907</v>
      </c>
      <c r="L209" s="29">
        <f t="shared" ref="L209:L272" si="47">+K209-K208</f>
        <v>-1.2604675661606564</v>
      </c>
      <c r="M209" s="30">
        <f t="shared" si="45"/>
        <v>1.2604675661606564</v>
      </c>
      <c r="N209" s="148">
        <f t="shared" si="46"/>
        <v>0.13953243383934355</v>
      </c>
      <c r="O209" s="148">
        <f t="shared" si="42"/>
        <v>0</v>
      </c>
      <c r="P209" s="148">
        <f t="shared" si="43"/>
        <v>-0.13953243383934355</v>
      </c>
      <c r="Q209" s="149">
        <f t="shared" si="37"/>
        <v>86.800963069290702</v>
      </c>
      <c r="R209" s="150">
        <f t="shared" si="38"/>
        <v>200.8009630692907</v>
      </c>
      <c r="S209" s="13"/>
      <c r="T209" s="13"/>
      <c r="U209" s="13"/>
      <c r="V209" s="13"/>
      <c r="W209" s="49">
        <f t="shared" si="44"/>
        <v>37087</v>
      </c>
    </row>
    <row r="210" spans="1:23" s="11" customFormat="1">
      <c r="A210" s="13"/>
      <c r="B210" s="140">
        <f>+Datos!B201</f>
        <v>2001</v>
      </c>
      <c r="C210" s="141">
        <f>+Datos!C201</f>
        <v>7</v>
      </c>
      <c r="D210" s="142">
        <f>+Datos!D201</f>
        <v>16</v>
      </c>
      <c r="E210" s="143">
        <f>+Datos!E201</f>
        <v>0</v>
      </c>
      <c r="F210" s="144">
        <f>+Datos!F201</f>
        <v>0.3</v>
      </c>
      <c r="G210" s="145">
        <f>+Datos!G201</f>
        <v>1</v>
      </c>
      <c r="H210" s="143">
        <f t="shared" si="39"/>
        <v>0.3</v>
      </c>
      <c r="I210" s="146">
        <f t="shared" si="40"/>
        <v>-0.3</v>
      </c>
      <c r="J210" s="29">
        <f t="shared" si="41"/>
        <v>166.85027471265576</v>
      </c>
      <c r="K210" s="147">
        <f t="shared" si="36"/>
        <v>200.53209289447395</v>
      </c>
      <c r="L210" s="29">
        <f t="shared" si="47"/>
        <v>-0.26887017481675457</v>
      </c>
      <c r="M210" s="30">
        <f t="shared" si="45"/>
        <v>0.26887017481675457</v>
      </c>
      <c r="N210" s="148">
        <f t="shared" si="46"/>
        <v>3.1129825183245419E-2</v>
      </c>
      <c r="O210" s="148">
        <f t="shared" si="42"/>
        <v>0</v>
      </c>
      <c r="P210" s="148">
        <f t="shared" si="43"/>
        <v>-3.1129825183245419E-2</v>
      </c>
      <c r="Q210" s="149">
        <f t="shared" si="37"/>
        <v>86.532092894473948</v>
      </c>
      <c r="R210" s="150">
        <f t="shared" si="38"/>
        <v>200.53209289447395</v>
      </c>
      <c r="S210" s="13"/>
      <c r="T210" s="13"/>
      <c r="U210" s="13"/>
      <c r="V210" s="13"/>
      <c r="W210" s="49">
        <f t="shared" si="44"/>
        <v>37088</v>
      </c>
    </row>
    <row r="211" spans="1:23" s="11" customFormat="1">
      <c r="A211" s="13"/>
      <c r="B211" s="140">
        <f>+Datos!B202</f>
        <v>2001</v>
      </c>
      <c r="C211" s="141">
        <f>+Datos!C202</f>
        <v>7</v>
      </c>
      <c r="D211" s="142">
        <f>+Datos!D202</f>
        <v>17</v>
      </c>
      <c r="E211" s="143">
        <f>+Datos!E202</f>
        <v>0.2</v>
      </c>
      <c r="F211" s="144">
        <f>+Datos!F202</f>
        <v>0.5</v>
      </c>
      <c r="G211" s="145">
        <f>+Datos!G202</f>
        <v>1</v>
      </c>
      <c r="H211" s="143">
        <f t="shared" si="39"/>
        <v>0.5</v>
      </c>
      <c r="I211" s="146">
        <f t="shared" si="40"/>
        <v>-0.3</v>
      </c>
      <c r="J211" s="29">
        <f t="shared" si="41"/>
        <v>166.58183711048622</v>
      </c>
      <c r="K211" s="147">
        <f t="shared" si="36"/>
        <v>200.26365529230441</v>
      </c>
      <c r="L211" s="29">
        <f t="shared" si="47"/>
        <v>-0.26843760216954138</v>
      </c>
      <c r="M211" s="30">
        <f t="shared" si="45"/>
        <v>0.46843760216954139</v>
      </c>
      <c r="N211" s="148">
        <f t="shared" si="46"/>
        <v>3.1562397830458611E-2</v>
      </c>
      <c r="O211" s="148">
        <f t="shared" si="42"/>
        <v>0</v>
      </c>
      <c r="P211" s="148">
        <f t="shared" si="43"/>
        <v>-3.1562397830458611E-2</v>
      </c>
      <c r="Q211" s="149">
        <f t="shared" si="37"/>
        <v>86.263655292304406</v>
      </c>
      <c r="R211" s="150">
        <f t="shared" si="38"/>
        <v>200.26365529230441</v>
      </c>
      <c r="S211" s="13"/>
      <c r="T211" s="13"/>
      <c r="U211" s="13"/>
      <c r="V211" s="13"/>
      <c r="W211" s="49">
        <f t="shared" si="44"/>
        <v>37089</v>
      </c>
    </row>
    <row r="212" spans="1:23" s="11" customFormat="1">
      <c r="A212" s="13"/>
      <c r="B212" s="140">
        <f>+Datos!B203</f>
        <v>2001</v>
      </c>
      <c r="C212" s="141">
        <f>+Datos!C203</f>
        <v>7</v>
      </c>
      <c r="D212" s="142">
        <f>+Datos!D203</f>
        <v>18</v>
      </c>
      <c r="E212" s="143">
        <f>+Datos!E203</f>
        <v>0</v>
      </c>
      <c r="F212" s="144">
        <f>+Datos!F203</f>
        <v>1.2</v>
      </c>
      <c r="G212" s="145">
        <f>+Datos!G203</f>
        <v>1</v>
      </c>
      <c r="H212" s="143">
        <f t="shared" si="39"/>
        <v>1.2</v>
      </c>
      <c r="I212" s="146">
        <f t="shared" si="40"/>
        <v>-1.2</v>
      </c>
      <c r="J212" s="29">
        <f t="shared" si="41"/>
        <v>165.51239852614671</v>
      </c>
      <c r="K212" s="147">
        <f t="shared" si="36"/>
        <v>199.1942167079649</v>
      </c>
      <c r="L212" s="29">
        <f t="shared" si="47"/>
        <v>-1.0694385843395082</v>
      </c>
      <c r="M212" s="30">
        <f t="shared" si="45"/>
        <v>1.0694385843395082</v>
      </c>
      <c r="N212" s="148">
        <f t="shared" si="46"/>
        <v>0.13056141566049173</v>
      </c>
      <c r="O212" s="148">
        <f t="shared" si="42"/>
        <v>0</v>
      </c>
      <c r="P212" s="148">
        <f t="shared" si="43"/>
        <v>-0.13056141566049173</v>
      </c>
      <c r="Q212" s="149">
        <f t="shared" si="37"/>
        <v>85.194216707964898</v>
      </c>
      <c r="R212" s="150">
        <f t="shared" si="38"/>
        <v>199.1942167079649</v>
      </c>
      <c r="S212" s="13"/>
      <c r="T212" s="13"/>
      <c r="U212" s="13"/>
      <c r="V212" s="13"/>
      <c r="W212" s="49">
        <f t="shared" si="44"/>
        <v>37090</v>
      </c>
    </row>
    <row r="213" spans="1:23" s="11" customFormat="1">
      <c r="A213" s="13"/>
      <c r="B213" s="140">
        <f>+Datos!B204</f>
        <v>2001</v>
      </c>
      <c r="C213" s="141">
        <f>+Datos!C204</f>
        <v>7</v>
      </c>
      <c r="D213" s="142">
        <f>+Datos!D204</f>
        <v>19</v>
      </c>
      <c r="E213" s="143">
        <f>+Datos!E204</f>
        <v>0.6</v>
      </c>
      <c r="F213" s="144">
        <f>+Datos!F204</f>
        <v>0.6</v>
      </c>
      <c r="G213" s="145">
        <f>+Datos!G204</f>
        <v>1</v>
      </c>
      <c r="H213" s="143">
        <f t="shared" si="39"/>
        <v>0.6</v>
      </c>
      <c r="I213" s="146">
        <f t="shared" si="40"/>
        <v>0</v>
      </c>
      <c r="J213" s="29">
        <f t="shared" si="41"/>
        <v>165.51239852614671</v>
      </c>
      <c r="K213" s="147">
        <f t="shared" si="36"/>
        <v>199.1942167079649</v>
      </c>
      <c r="L213" s="29">
        <f t="shared" si="47"/>
        <v>0</v>
      </c>
      <c r="M213" s="30">
        <f t="shared" si="45"/>
        <v>0.6</v>
      </c>
      <c r="N213" s="148">
        <f t="shared" si="46"/>
        <v>0</v>
      </c>
      <c r="O213" s="148">
        <f t="shared" si="42"/>
        <v>0</v>
      </c>
      <c r="P213" s="148">
        <f t="shared" si="43"/>
        <v>0</v>
      </c>
      <c r="Q213" s="149">
        <f t="shared" si="37"/>
        <v>85.194216707964898</v>
      </c>
      <c r="R213" s="150">
        <f t="shared" si="38"/>
        <v>199.1942167079649</v>
      </c>
      <c r="S213" s="13"/>
      <c r="T213" s="13"/>
      <c r="U213" s="13"/>
      <c r="V213" s="13"/>
      <c r="W213" s="49">
        <f t="shared" si="44"/>
        <v>37091</v>
      </c>
    </row>
    <row r="214" spans="1:23" s="11" customFormat="1">
      <c r="A214" s="13"/>
      <c r="B214" s="140">
        <f>+Datos!B205</f>
        <v>2001</v>
      </c>
      <c r="C214" s="141">
        <f>+Datos!C205</f>
        <v>7</v>
      </c>
      <c r="D214" s="142">
        <f>+Datos!D205</f>
        <v>20</v>
      </c>
      <c r="E214" s="143">
        <f>+Datos!E205</f>
        <v>0.3</v>
      </c>
      <c r="F214" s="144">
        <f>+Datos!F205</f>
        <v>0.6</v>
      </c>
      <c r="G214" s="145">
        <f>+Datos!G205</f>
        <v>1</v>
      </c>
      <c r="H214" s="143">
        <f t="shared" si="39"/>
        <v>0.6</v>
      </c>
      <c r="I214" s="146">
        <f t="shared" si="40"/>
        <v>-0.3</v>
      </c>
      <c r="J214" s="29">
        <f t="shared" si="41"/>
        <v>165.24611337039133</v>
      </c>
      <c r="K214" s="147">
        <f t="shared" si="36"/>
        <v>198.92793155220951</v>
      </c>
      <c r="L214" s="29">
        <f t="shared" si="47"/>
        <v>-0.26628515575538358</v>
      </c>
      <c r="M214" s="30">
        <f t="shared" si="45"/>
        <v>0.56628515575538363</v>
      </c>
      <c r="N214" s="148">
        <f t="shared" si="46"/>
        <v>3.3714844244616349E-2</v>
      </c>
      <c r="O214" s="148">
        <f t="shared" si="42"/>
        <v>0</v>
      </c>
      <c r="P214" s="148">
        <f t="shared" si="43"/>
        <v>-3.3714844244616349E-2</v>
      </c>
      <c r="Q214" s="149">
        <f t="shared" si="37"/>
        <v>84.927931552209515</v>
      </c>
      <c r="R214" s="150">
        <f t="shared" si="38"/>
        <v>198.92793155220951</v>
      </c>
      <c r="S214" s="13"/>
      <c r="T214" s="13"/>
      <c r="U214" s="13"/>
      <c r="V214" s="13"/>
      <c r="W214" s="49">
        <f t="shared" si="44"/>
        <v>37092</v>
      </c>
    </row>
    <row r="215" spans="1:23" s="11" customFormat="1">
      <c r="A215" s="13"/>
      <c r="B215" s="140">
        <f>+Datos!B206</f>
        <v>2001</v>
      </c>
      <c r="C215" s="141">
        <f>+Datos!C206</f>
        <v>7</v>
      </c>
      <c r="D215" s="142">
        <f>+Datos!D206</f>
        <v>21</v>
      </c>
      <c r="E215" s="143">
        <f>+Datos!E206</f>
        <v>2</v>
      </c>
      <c r="F215" s="144">
        <f>+Datos!F206</f>
        <v>1.1000000000000001</v>
      </c>
      <c r="G215" s="145">
        <f>+Datos!G206</f>
        <v>1</v>
      </c>
      <c r="H215" s="143">
        <f t="shared" si="39"/>
        <v>1.1000000000000001</v>
      </c>
      <c r="I215" s="146">
        <f t="shared" si="40"/>
        <v>0.89999999999999991</v>
      </c>
      <c r="J215" s="29">
        <f t="shared" si="41"/>
        <v>166.14611337039133</v>
      </c>
      <c r="K215" s="147">
        <f t="shared" si="36"/>
        <v>199.82793155220952</v>
      </c>
      <c r="L215" s="29">
        <f t="shared" si="47"/>
        <v>0.90000000000000568</v>
      </c>
      <c r="M215" s="30">
        <f t="shared" si="45"/>
        <v>1.1000000000000001</v>
      </c>
      <c r="N215" s="148">
        <f t="shared" si="46"/>
        <v>0</v>
      </c>
      <c r="O215" s="148">
        <f t="shared" si="42"/>
        <v>0</v>
      </c>
      <c r="P215" s="148">
        <f t="shared" si="43"/>
        <v>0</v>
      </c>
      <c r="Q215" s="149">
        <f t="shared" si="37"/>
        <v>85.82793155220952</v>
      </c>
      <c r="R215" s="150">
        <f t="shared" si="38"/>
        <v>199.82793155220952</v>
      </c>
      <c r="S215" s="13"/>
      <c r="T215" s="13"/>
      <c r="U215" s="13"/>
      <c r="V215" s="13"/>
      <c r="W215" s="49">
        <f t="shared" si="44"/>
        <v>37093</v>
      </c>
    </row>
    <row r="216" spans="1:23" s="11" customFormat="1">
      <c r="A216" s="13"/>
      <c r="B216" s="140">
        <f>+Datos!B207</f>
        <v>2001</v>
      </c>
      <c r="C216" s="141">
        <f>+Datos!C207</f>
        <v>7</v>
      </c>
      <c r="D216" s="142">
        <f>+Datos!D207</f>
        <v>22</v>
      </c>
      <c r="E216" s="143">
        <f>+Datos!E207</f>
        <v>0</v>
      </c>
      <c r="F216" s="144">
        <f>+Datos!F207</f>
        <v>0.9</v>
      </c>
      <c r="G216" s="145">
        <f>+Datos!G207</f>
        <v>1</v>
      </c>
      <c r="H216" s="143">
        <f t="shared" si="39"/>
        <v>0.9</v>
      </c>
      <c r="I216" s="146">
        <f t="shared" si="40"/>
        <v>-0.9</v>
      </c>
      <c r="J216" s="29">
        <f t="shared" si="41"/>
        <v>165.34548871085516</v>
      </c>
      <c r="K216" s="147">
        <f t="shared" si="36"/>
        <v>199.02730689267335</v>
      </c>
      <c r="L216" s="29">
        <f t="shared" si="47"/>
        <v>-0.80062465953616879</v>
      </c>
      <c r="M216" s="30">
        <f t="shared" si="45"/>
        <v>0.80062465953616879</v>
      </c>
      <c r="N216" s="148">
        <f t="shared" si="46"/>
        <v>9.937534046383123E-2</v>
      </c>
      <c r="O216" s="148">
        <f t="shared" si="42"/>
        <v>0</v>
      </c>
      <c r="P216" s="148">
        <f t="shared" si="43"/>
        <v>-9.937534046383123E-2</v>
      </c>
      <c r="Q216" s="149">
        <f t="shared" si="37"/>
        <v>85.027306892673352</v>
      </c>
      <c r="R216" s="150">
        <f t="shared" si="38"/>
        <v>199.02730689267335</v>
      </c>
      <c r="S216" s="13"/>
      <c r="T216" s="13"/>
      <c r="U216" s="13"/>
      <c r="V216" s="13"/>
      <c r="W216" s="49">
        <f t="shared" si="44"/>
        <v>37094</v>
      </c>
    </row>
    <row r="217" spans="1:23" s="11" customFormat="1">
      <c r="A217" s="13"/>
      <c r="B217" s="140">
        <f>+Datos!B208</f>
        <v>2001</v>
      </c>
      <c r="C217" s="141">
        <f>+Datos!C208</f>
        <v>7</v>
      </c>
      <c r="D217" s="142">
        <f>+Datos!D208</f>
        <v>23</v>
      </c>
      <c r="E217" s="143">
        <f>+Datos!E208</f>
        <v>0</v>
      </c>
      <c r="F217" s="144">
        <f>+Datos!F208</f>
        <v>0.5</v>
      </c>
      <c r="G217" s="145">
        <f>+Datos!G208</f>
        <v>1</v>
      </c>
      <c r="H217" s="143">
        <f t="shared" si="39"/>
        <v>0.5</v>
      </c>
      <c r="I217" s="146">
        <f t="shared" si="40"/>
        <v>-0.5</v>
      </c>
      <c r="J217" s="29">
        <f t="shared" si="41"/>
        <v>164.90236548372428</v>
      </c>
      <c r="K217" s="147">
        <f t="shared" si="36"/>
        <v>198.58418366554247</v>
      </c>
      <c r="L217" s="29">
        <f t="shared" si="47"/>
        <v>-0.44312322713088292</v>
      </c>
      <c r="M217" s="30">
        <f t="shared" si="45"/>
        <v>0.44312322713088292</v>
      </c>
      <c r="N217" s="148">
        <f t="shared" si="46"/>
        <v>5.6876772869117076E-2</v>
      </c>
      <c r="O217" s="148">
        <f t="shared" si="42"/>
        <v>0</v>
      </c>
      <c r="P217" s="148">
        <f t="shared" si="43"/>
        <v>-5.6876772869117076E-2</v>
      </c>
      <c r="Q217" s="149">
        <f t="shared" si="37"/>
        <v>84.584183665542469</v>
      </c>
      <c r="R217" s="150">
        <f t="shared" si="38"/>
        <v>198.58418366554247</v>
      </c>
      <c r="S217" s="13"/>
      <c r="T217" s="13"/>
      <c r="U217" s="13"/>
      <c r="V217" s="13"/>
      <c r="W217" s="49">
        <f t="shared" si="44"/>
        <v>37095</v>
      </c>
    </row>
    <row r="218" spans="1:23" s="11" customFormat="1">
      <c r="A218" s="13"/>
      <c r="B218" s="140">
        <f>+Datos!B209</f>
        <v>2001</v>
      </c>
      <c r="C218" s="141">
        <f>+Datos!C209</f>
        <v>7</v>
      </c>
      <c r="D218" s="142">
        <f>+Datos!D209</f>
        <v>24</v>
      </c>
      <c r="E218" s="143">
        <f>+Datos!E209</f>
        <v>5</v>
      </c>
      <c r="F218" s="144">
        <f>+Datos!F209</f>
        <v>0.8</v>
      </c>
      <c r="G218" s="145">
        <f>+Datos!G209</f>
        <v>1</v>
      </c>
      <c r="H218" s="143">
        <f t="shared" si="39"/>
        <v>0.8</v>
      </c>
      <c r="I218" s="146">
        <f t="shared" si="40"/>
        <v>4.2</v>
      </c>
      <c r="J218" s="29">
        <f t="shared" si="41"/>
        <v>169.10236548372427</v>
      </c>
      <c r="K218" s="147">
        <f t="shared" si="36"/>
        <v>202.78418366554246</v>
      </c>
      <c r="L218" s="29">
        <f t="shared" si="47"/>
        <v>4.1999999999999886</v>
      </c>
      <c r="M218" s="30">
        <f t="shared" si="45"/>
        <v>0.8</v>
      </c>
      <c r="N218" s="148">
        <f t="shared" si="46"/>
        <v>0</v>
      </c>
      <c r="O218" s="148">
        <f t="shared" si="42"/>
        <v>0</v>
      </c>
      <c r="P218" s="148">
        <f t="shared" si="43"/>
        <v>0</v>
      </c>
      <c r="Q218" s="149">
        <f t="shared" si="37"/>
        <v>88.784183665542457</v>
      </c>
      <c r="R218" s="150">
        <f t="shared" si="38"/>
        <v>202.78418366554246</v>
      </c>
      <c r="S218" s="13"/>
      <c r="T218" s="13"/>
      <c r="U218" s="13"/>
      <c r="V218" s="13"/>
      <c r="W218" s="49">
        <f t="shared" si="44"/>
        <v>37096</v>
      </c>
    </row>
    <row r="219" spans="1:23" s="11" customFormat="1">
      <c r="A219" s="13"/>
      <c r="B219" s="140">
        <f>+Datos!B210</f>
        <v>2001</v>
      </c>
      <c r="C219" s="141">
        <f>+Datos!C210</f>
        <v>7</v>
      </c>
      <c r="D219" s="142">
        <f>+Datos!D210</f>
        <v>25</v>
      </c>
      <c r="E219" s="143">
        <f>+Datos!E210</f>
        <v>3</v>
      </c>
      <c r="F219" s="144">
        <f>+Datos!F210</f>
        <v>0.4</v>
      </c>
      <c r="G219" s="145">
        <f>+Datos!G210</f>
        <v>1</v>
      </c>
      <c r="H219" s="143">
        <f t="shared" si="39"/>
        <v>0.4</v>
      </c>
      <c r="I219" s="146">
        <f t="shared" si="40"/>
        <v>2.6</v>
      </c>
      <c r="J219" s="29">
        <f t="shared" si="41"/>
        <v>171.70236548372426</v>
      </c>
      <c r="K219" s="147">
        <f t="shared" si="36"/>
        <v>205.38418366554245</v>
      </c>
      <c r="L219" s="29">
        <f t="shared" si="47"/>
        <v>2.5999999999999943</v>
      </c>
      <c r="M219" s="30">
        <f t="shared" si="45"/>
        <v>0.4</v>
      </c>
      <c r="N219" s="148">
        <f t="shared" si="46"/>
        <v>0</v>
      </c>
      <c r="O219" s="148">
        <f t="shared" si="42"/>
        <v>0</v>
      </c>
      <c r="P219" s="148">
        <f t="shared" si="43"/>
        <v>0</v>
      </c>
      <c r="Q219" s="149">
        <f t="shared" si="37"/>
        <v>91.384183665542452</v>
      </c>
      <c r="R219" s="150">
        <f t="shared" si="38"/>
        <v>205.38418366554245</v>
      </c>
      <c r="S219" s="13"/>
      <c r="T219" s="13"/>
      <c r="U219" s="13"/>
      <c r="V219" s="13"/>
      <c r="W219" s="49">
        <f t="shared" si="44"/>
        <v>37097</v>
      </c>
    </row>
    <row r="220" spans="1:23" s="11" customFormat="1">
      <c r="A220" s="13"/>
      <c r="B220" s="140">
        <f>+Datos!B211</f>
        <v>2001</v>
      </c>
      <c r="C220" s="141">
        <f>+Datos!C211</f>
        <v>7</v>
      </c>
      <c r="D220" s="142">
        <f>+Datos!D211</f>
        <v>26</v>
      </c>
      <c r="E220" s="143">
        <f>+Datos!E211</f>
        <v>5</v>
      </c>
      <c r="F220" s="144">
        <f>+Datos!F211</f>
        <v>0.9</v>
      </c>
      <c r="G220" s="145">
        <f>+Datos!G211</f>
        <v>1</v>
      </c>
      <c r="H220" s="143">
        <f t="shared" si="39"/>
        <v>0.9</v>
      </c>
      <c r="I220" s="146">
        <f t="shared" si="40"/>
        <v>4.0999999999999996</v>
      </c>
      <c r="J220" s="29">
        <f t="shared" si="41"/>
        <v>175.80236548372426</v>
      </c>
      <c r="K220" s="147">
        <f t="shared" si="36"/>
        <v>209.48418366554245</v>
      </c>
      <c r="L220" s="29">
        <f t="shared" si="47"/>
        <v>4.0999999999999943</v>
      </c>
      <c r="M220" s="30">
        <f t="shared" si="45"/>
        <v>0.9</v>
      </c>
      <c r="N220" s="148">
        <f t="shared" si="46"/>
        <v>0</v>
      </c>
      <c r="O220" s="148">
        <f t="shared" si="42"/>
        <v>0</v>
      </c>
      <c r="P220" s="148">
        <f t="shared" si="43"/>
        <v>0</v>
      </c>
      <c r="Q220" s="149">
        <f t="shared" si="37"/>
        <v>95.484183665542446</v>
      </c>
      <c r="R220" s="150">
        <f t="shared" si="38"/>
        <v>209.48418366554245</v>
      </c>
      <c r="S220" s="13"/>
      <c r="T220" s="13"/>
      <c r="U220" s="13"/>
      <c r="V220" s="13"/>
      <c r="W220" s="49">
        <f t="shared" si="44"/>
        <v>37098</v>
      </c>
    </row>
    <row r="221" spans="1:23" s="11" customFormat="1">
      <c r="A221" s="13"/>
      <c r="B221" s="140">
        <f>+Datos!B212</f>
        <v>2001</v>
      </c>
      <c r="C221" s="141">
        <f>+Datos!C212</f>
        <v>7</v>
      </c>
      <c r="D221" s="142">
        <f>+Datos!D212</f>
        <v>27</v>
      </c>
      <c r="E221" s="143">
        <f>+Datos!E212</f>
        <v>0</v>
      </c>
      <c r="F221" s="144">
        <f>+Datos!F212</f>
        <v>1.2</v>
      </c>
      <c r="G221" s="145">
        <f>+Datos!G212</f>
        <v>1</v>
      </c>
      <c r="H221" s="143">
        <f t="shared" si="39"/>
        <v>1.2</v>
      </c>
      <c r="I221" s="146">
        <f t="shared" si="40"/>
        <v>-1.2</v>
      </c>
      <c r="J221" s="29">
        <f t="shared" si="41"/>
        <v>174.67373203767963</v>
      </c>
      <c r="K221" s="147">
        <f t="shared" si="36"/>
        <v>208.35555021949781</v>
      </c>
      <c r="L221" s="29">
        <f t="shared" si="47"/>
        <v>-1.1286334460446312</v>
      </c>
      <c r="M221" s="30">
        <f t="shared" si="45"/>
        <v>1.1286334460446312</v>
      </c>
      <c r="N221" s="148">
        <f t="shared" si="46"/>
        <v>7.1366553955368728E-2</v>
      </c>
      <c r="O221" s="148">
        <f t="shared" si="42"/>
        <v>0</v>
      </c>
      <c r="P221" s="148">
        <f t="shared" si="43"/>
        <v>-7.1366553955368728E-2</v>
      </c>
      <c r="Q221" s="149">
        <f t="shared" si="37"/>
        <v>94.355550219497815</v>
      </c>
      <c r="R221" s="150">
        <f t="shared" si="38"/>
        <v>208.35555021949781</v>
      </c>
      <c r="S221" s="13"/>
      <c r="T221" s="13"/>
      <c r="U221" s="13"/>
      <c r="V221" s="13"/>
      <c r="W221" s="49">
        <f t="shared" si="44"/>
        <v>37099</v>
      </c>
    </row>
    <row r="222" spans="1:23" s="11" customFormat="1">
      <c r="A222" s="13"/>
      <c r="B222" s="140">
        <f>+Datos!B213</f>
        <v>2001</v>
      </c>
      <c r="C222" s="141">
        <f>+Datos!C213</f>
        <v>7</v>
      </c>
      <c r="D222" s="142">
        <f>+Datos!D213</f>
        <v>28</v>
      </c>
      <c r="E222" s="143">
        <f>+Datos!E213</f>
        <v>0</v>
      </c>
      <c r="F222" s="144">
        <f>+Datos!F213</f>
        <v>1.6</v>
      </c>
      <c r="G222" s="145">
        <f>+Datos!G213</f>
        <v>1</v>
      </c>
      <c r="H222" s="143">
        <f t="shared" si="39"/>
        <v>1.6</v>
      </c>
      <c r="I222" s="146">
        <f t="shared" si="40"/>
        <v>-1.6</v>
      </c>
      <c r="J222" s="29">
        <f t="shared" si="41"/>
        <v>173.18015050325135</v>
      </c>
      <c r="K222" s="147">
        <f t="shared" si="36"/>
        <v>206.86196868506954</v>
      </c>
      <c r="L222" s="29">
        <f t="shared" si="47"/>
        <v>-1.493581534428273</v>
      </c>
      <c r="M222" s="30">
        <f t="shared" si="45"/>
        <v>1.493581534428273</v>
      </c>
      <c r="N222" s="148">
        <f t="shared" si="46"/>
        <v>0.10641846557172707</v>
      </c>
      <c r="O222" s="148">
        <f t="shared" si="42"/>
        <v>0</v>
      </c>
      <c r="P222" s="148">
        <f t="shared" si="43"/>
        <v>-0.10641846557172707</v>
      </c>
      <c r="Q222" s="149">
        <f t="shared" si="37"/>
        <v>92.861968685069542</v>
      </c>
      <c r="R222" s="150">
        <f t="shared" si="38"/>
        <v>206.86196868506954</v>
      </c>
      <c r="S222" s="13"/>
      <c r="T222" s="13"/>
      <c r="U222" s="13"/>
      <c r="V222" s="13"/>
      <c r="W222" s="49">
        <f t="shared" si="44"/>
        <v>37100</v>
      </c>
    </row>
    <row r="223" spans="1:23" s="11" customFormat="1">
      <c r="A223" s="13"/>
      <c r="B223" s="140">
        <f>+Datos!B214</f>
        <v>2001</v>
      </c>
      <c r="C223" s="141">
        <f>+Datos!C214</f>
        <v>7</v>
      </c>
      <c r="D223" s="142">
        <f>+Datos!D214</f>
        <v>29</v>
      </c>
      <c r="E223" s="143">
        <f>+Datos!E214</f>
        <v>0</v>
      </c>
      <c r="F223" s="144">
        <f>+Datos!F214</f>
        <v>1.5</v>
      </c>
      <c r="G223" s="145">
        <f>+Datos!G214</f>
        <v>1</v>
      </c>
      <c r="H223" s="143">
        <f t="shared" si="39"/>
        <v>1.5</v>
      </c>
      <c r="I223" s="146">
        <f t="shared" si="40"/>
        <v>-1.5</v>
      </c>
      <c r="J223" s="29">
        <f t="shared" si="41"/>
        <v>171.79151869108702</v>
      </c>
      <c r="K223" s="147">
        <f t="shared" si="36"/>
        <v>205.47333687290521</v>
      </c>
      <c r="L223" s="29">
        <f t="shared" si="47"/>
        <v>-1.3886318121643342</v>
      </c>
      <c r="M223" s="30">
        <f t="shared" si="45"/>
        <v>1.3886318121643342</v>
      </c>
      <c r="N223" s="148">
        <f t="shared" si="46"/>
        <v>0.11136818783566582</v>
      </c>
      <c r="O223" s="148">
        <f t="shared" si="42"/>
        <v>0</v>
      </c>
      <c r="P223" s="148">
        <f t="shared" si="43"/>
        <v>-0.11136818783566582</v>
      </c>
      <c r="Q223" s="149">
        <f t="shared" si="37"/>
        <v>91.473336872905207</v>
      </c>
      <c r="R223" s="150">
        <f t="shared" si="38"/>
        <v>205.47333687290521</v>
      </c>
      <c r="S223" s="13"/>
      <c r="T223" s="13"/>
      <c r="U223" s="13"/>
      <c r="V223" s="13"/>
      <c r="W223" s="49">
        <f t="shared" si="44"/>
        <v>37101</v>
      </c>
    </row>
    <row r="224" spans="1:23" s="11" customFormat="1">
      <c r="A224" s="13"/>
      <c r="B224" s="140">
        <f>+Datos!B215</f>
        <v>2001</v>
      </c>
      <c r="C224" s="141">
        <f>+Datos!C215</f>
        <v>7</v>
      </c>
      <c r="D224" s="142">
        <f>+Datos!D215</f>
        <v>30</v>
      </c>
      <c r="E224" s="143">
        <f>+Datos!E215</f>
        <v>0</v>
      </c>
      <c r="F224" s="144">
        <f>+Datos!F215</f>
        <v>0.6</v>
      </c>
      <c r="G224" s="145">
        <f>+Datos!G215</f>
        <v>1</v>
      </c>
      <c r="H224" s="143">
        <f t="shared" si="39"/>
        <v>0.6</v>
      </c>
      <c r="I224" s="146">
        <f t="shared" si="40"/>
        <v>-0.6</v>
      </c>
      <c r="J224" s="29">
        <f t="shared" si="41"/>
        <v>171.23918868081105</v>
      </c>
      <c r="K224" s="147">
        <f t="shared" si="36"/>
        <v>204.92100686262924</v>
      </c>
      <c r="L224" s="29">
        <f t="shared" si="47"/>
        <v>-0.55233001027596629</v>
      </c>
      <c r="M224" s="30">
        <f t="shared" si="45"/>
        <v>0.55233001027596629</v>
      </c>
      <c r="N224" s="148">
        <f t="shared" si="46"/>
        <v>4.766998972403369E-2</v>
      </c>
      <c r="O224" s="148">
        <f t="shared" si="42"/>
        <v>0</v>
      </c>
      <c r="P224" s="148">
        <f t="shared" si="43"/>
        <v>-4.766998972403369E-2</v>
      </c>
      <c r="Q224" s="149">
        <f t="shared" si="37"/>
        <v>90.921006862629241</v>
      </c>
      <c r="R224" s="150">
        <f t="shared" si="38"/>
        <v>204.92100686262924</v>
      </c>
      <c r="S224" s="13"/>
      <c r="T224" s="13"/>
      <c r="U224" s="13"/>
      <c r="V224" s="13"/>
      <c r="W224" s="49">
        <f t="shared" si="44"/>
        <v>37102</v>
      </c>
    </row>
    <row r="225" spans="1:23" s="11" customFormat="1">
      <c r="A225" s="13"/>
      <c r="B225" s="140">
        <f>+Datos!B216</f>
        <v>2001</v>
      </c>
      <c r="C225" s="141">
        <f>+Datos!C216</f>
        <v>7</v>
      </c>
      <c r="D225" s="142">
        <f>+Datos!D216</f>
        <v>31</v>
      </c>
      <c r="E225" s="143">
        <f>+Datos!E216</f>
        <v>0</v>
      </c>
      <c r="F225" s="144">
        <f>+Datos!F216</f>
        <v>0.8</v>
      </c>
      <c r="G225" s="145">
        <f>+Datos!G216</f>
        <v>1</v>
      </c>
      <c r="H225" s="143">
        <f t="shared" si="39"/>
        <v>0.8</v>
      </c>
      <c r="I225" s="146">
        <f t="shared" si="40"/>
        <v>-0.8</v>
      </c>
      <c r="J225" s="29">
        <f t="shared" si="41"/>
        <v>170.50551004493204</v>
      </c>
      <c r="K225" s="147">
        <f t="shared" si="36"/>
        <v>204.18732822675022</v>
      </c>
      <c r="L225" s="29">
        <f t="shared" si="47"/>
        <v>-0.73367863587901638</v>
      </c>
      <c r="M225" s="30">
        <f t="shared" si="45"/>
        <v>0.73367863587901638</v>
      </c>
      <c r="N225" s="148">
        <f t="shared" si="46"/>
        <v>6.6321364120983661E-2</v>
      </c>
      <c r="O225" s="148">
        <f t="shared" si="42"/>
        <v>0</v>
      </c>
      <c r="P225" s="148">
        <f t="shared" si="43"/>
        <v>-6.6321364120983661E-2</v>
      </c>
      <c r="Q225" s="149">
        <f t="shared" si="37"/>
        <v>90.187328226750225</v>
      </c>
      <c r="R225" s="150">
        <f t="shared" si="38"/>
        <v>204.18732822675022</v>
      </c>
      <c r="S225" s="13"/>
      <c r="T225" s="13"/>
      <c r="U225" s="13"/>
      <c r="V225" s="13"/>
      <c r="W225" s="49">
        <f t="shared" si="44"/>
        <v>37103</v>
      </c>
    </row>
    <row r="226" spans="1:23" s="11" customFormat="1">
      <c r="A226" s="13"/>
      <c r="B226" s="140">
        <f>+Datos!B217</f>
        <v>2001</v>
      </c>
      <c r="C226" s="141">
        <f>+Datos!C217</f>
        <v>8</v>
      </c>
      <c r="D226" s="142">
        <f>+Datos!D217</f>
        <v>1</v>
      </c>
      <c r="E226" s="143">
        <f>+Datos!E217</f>
        <v>0</v>
      </c>
      <c r="F226" s="144">
        <f>+Datos!F217</f>
        <v>0.9</v>
      </c>
      <c r="G226" s="145">
        <f>+Datos!G217</f>
        <v>1</v>
      </c>
      <c r="H226" s="143">
        <f t="shared" si="39"/>
        <v>0.9</v>
      </c>
      <c r="I226" s="146">
        <f t="shared" si="40"/>
        <v>-0.9</v>
      </c>
      <c r="J226" s="29">
        <f t="shared" si="41"/>
        <v>169.68387833077668</v>
      </c>
      <c r="K226" s="147">
        <f t="shared" si="36"/>
        <v>203.36569651259487</v>
      </c>
      <c r="L226" s="29">
        <f t="shared" si="47"/>
        <v>-0.82163171415535885</v>
      </c>
      <c r="M226" s="30">
        <f t="shared" si="45"/>
        <v>0.82163171415535885</v>
      </c>
      <c r="N226" s="148">
        <f t="shared" si="46"/>
        <v>7.8368285844641172E-2</v>
      </c>
      <c r="O226" s="148">
        <f t="shared" si="42"/>
        <v>0</v>
      </c>
      <c r="P226" s="148">
        <f t="shared" si="43"/>
        <v>-7.8368285844641172E-2</v>
      </c>
      <c r="Q226" s="149">
        <f t="shared" si="37"/>
        <v>89.365696512594866</v>
      </c>
      <c r="R226" s="150">
        <f t="shared" si="38"/>
        <v>203.36569651259487</v>
      </c>
      <c r="S226" s="13"/>
      <c r="T226" s="13"/>
      <c r="U226" s="13"/>
      <c r="V226" s="13"/>
      <c r="W226" s="49">
        <f t="shared" si="44"/>
        <v>37104</v>
      </c>
    </row>
    <row r="227" spans="1:23" s="11" customFormat="1">
      <c r="A227" s="13"/>
      <c r="B227" s="140">
        <f>+Datos!B218</f>
        <v>2001</v>
      </c>
      <c r="C227" s="141">
        <f>+Datos!C218</f>
        <v>8</v>
      </c>
      <c r="D227" s="142">
        <f>+Datos!D218</f>
        <v>2</v>
      </c>
      <c r="E227" s="143">
        <f>+Datos!E218</f>
        <v>0</v>
      </c>
      <c r="F227" s="144">
        <f>+Datos!F218</f>
        <v>1.4</v>
      </c>
      <c r="G227" s="145">
        <f>+Datos!G218</f>
        <v>1</v>
      </c>
      <c r="H227" s="143">
        <f t="shared" si="39"/>
        <v>1.4</v>
      </c>
      <c r="I227" s="146">
        <f t="shared" si="40"/>
        <v>-1.4</v>
      </c>
      <c r="J227" s="29">
        <f t="shared" si="41"/>
        <v>168.41364720231871</v>
      </c>
      <c r="K227" s="147">
        <f t="shared" si="36"/>
        <v>202.0954653841369</v>
      </c>
      <c r="L227" s="29">
        <f t="shared" si="47"/>
        <v>-1.270231128457965</v>
      </c>
      <c r="M227" s="30">
        <f t="shared" si="45"/>
        <v>1.270231128457965</v>
      </c>
      <c r="N227" s="148">
        <f t="shared" si="46"/>
        <v>0.12976887154203487</v>
      </c>
      <c r="O227" s="148">
        <f t="shared" si="42"/>
        <v>0</v>
      </c>
      <c r="P227" s="148">
        <f t="shared" si="43"/>
        <v>-0.12976887154203487</v>
      </c>
      <c r="Q227" s="149">
        <f t="shared" si="37"/>
        <v>88.095465384136901</v>
      </c>
      <c r="R227" s="150">
        <f t="shared" si="38"/>
        <v>202.0954653841369</v>
      </c>
      <c r="S227" s="13"/>
      <c r="T227" s="13"/>
      <c r="U227" s="13"/>
      <c r="V227" s="13"/>
      <c r="W227" s="49">
        <f t="shared" si="44"/>
        <v>37105</v>
      </c>
    </row>
    <row r="228" spans="1:23" s="11" customFormat="1">
      <c r="A228" s="13"/>
      <c r="B228" s="140">
        <f>+Datos!B219</f>
        <v>2001</v>
      </c>
      <c r="C228" s="141">
        <f>+Datos!C219</f>
        <v>8</v>
      </c>
      <c r="D228" s="142">
        <f>+Datos!D219</f>
        <v>3</v>
      </c>
      <c r="E228" s="143">
        <f>+Datos!E219</f>
        <v>16</v>
      </c>
      <c r="F228" s="144">
        <f>+Datos!F219</f>
        <v>1.3</v>
      </c>
      <c r="G228" s="145">
        <f>+Datos!G219</f>
        <v>1</v>
      </c>
      <c r="H228" s="143">
        <f t="shared" si="39"/>
        <v>1.3</v>
      </c>
      <c r="I228" s="146">
        <f t="shared" si="40"/>
        <v>14.7</v>
      </c>
      <c r="J228" s="29">
        <f t="shared" si="41"/>
        <v>183.1136472023187</v>
      </c>
      <c r="K228" s="147">
        <f t="shared" si="36"/>
        <v>216.79546538413689</v>
      </c>
      <c r="L228" s="29">
        <f t="shared" si="47"/>
        <v>14.699999999999989</v>
      </c>
      <c r="M228" s="30">
        <f t="shared" si="45"/>
        <v>1.3</v>
      </c>
      <c r="N228" s="148">
        <f t="shared" si="46"/>
        <v>0</v>
      </c>
      <c r="O228" s="148">
        <f t="shared" si="42"/>
        <v>0</v>
      </c>
      <c r="P228" s="148">
        <f t="shared" si="43"/>
        <v>0</v>
      </c>
      <c r="Q228" s="149">
        <f t="shared" si="37"/>
        <v>102.79546538413689</v>
      </c>
      <c r="R228" s="150">
        <f t="shared" si="38"/>
        <v>216.79546538413689</v>
      </c>
      <c r="S228" s="13"/>
      <c r="T228" s="13"/>
      <c r="U228" s="13"/>
      <c r="V228" s="13"/>
      <c r="W228" s="49">
        <f t="shared" si="44"/>
        <v>37106</v>
      </c>
    </row>
    <row r="229" spans="1:23" s="11" customFormat="1">
      <c r="A229" s="13"/>
      <c r="B229" s="140">
        <f>+Datos!B220</f>
        <v>2001</v>
      </c>
      <c r="C229" s="141">
        <f>+Datos!C220</f>
        <v>8</v>
      </c>
      <c r="D229" s="142">
        <f>+Datos!D220</f>
        <v>4</v>
      </c>
      <c r="E229" s="143">
        <f>+Datos!E220</f>
        <v>14</v>
      </c>
      <c r="F229" s="144">
        <f>+Datos!F220</f>
        <v>0.8</v>
      </c>
      <c r="G229" s="145">
        <f>+Datos!G220</f>
        <v>1</v>
      </c>
      <c r="H229" s="143">
        <f t="shared" si="39"/>
        <v>0.8</v>
      </c>
      <c r="I229" s="146">
        <f t="shared" si="40"/>
        <v>13.2</v>
      </c>
      <c r="J229" s="29">
        <f t="shared" si="41"/>
        <v>186.31818181818181</v>
      </c>
      <c r="K229" s="147">
        <f t="shared" si="36"/>
        <v>220</v>
      </c>
      <c r="L229" s="29">
        <f t="shared" si="47"/>
        <v>3.2045346158631105</v>
      </c>
      <c r="M229" s="30">
        <f t="shared" si="45"/>
        <v>0.8</v>
      </c>
      <c r="N229" s="148">
        <f t="shared" si="46"/>
        <v>0</v>
      </c>
      <c r="O229" s="148">
        <f t="shared" si="42"/>
        <v>9.9954653841368781</v>
      </c>
      <c r="P229" s="148">
        <f t="shared" si="43"/>
        <v>9.9954653841368781</v>
      </c>
      <c r="Q229" s="149">
        <f t="shared" si="37"/>
        <v>106</v>
      </c>
      <c r="R229" s="150">
        <f t="shared" si="38"/>
        <v>229.99546538413688</v>
      </c>
      <c r="S229" s="13"/>
      <c r="T229" s="13"/>
      <c r="U229" s="13"/>
      <c r="V229" s="13"/>
      <c r="W229" s="49">
        <f t="shared" si="44"/>
        <v>37107</v>
      </c>
    </row>
    <row r="230" spans="1:23" s="11" customFormat="1">
      <c r="A230" s="13"/>
      <c r="B230" s="140">
        <f>+Datos!B221</f>
        <v>2001</v>
      </c>
      <c r="C230" s="141">
        <f>+Datos!C221</f>
        <v>8</v>
      </c>
      <c r="D230" s="142">
        <f>+Datos!D221</f>
        <v>5</v>
      </c>
      <c r="E230" s="143">
        <f>+Datos!E221</f>
        <v>4</v>
      </c>
      <c r="F230" s="144">
        <f>+Datos!F221</f>
        <v>0.6</v>
      </c>
      <c r="G230" s="145">
        <f>+Datos!G221</f>
        <v>1</v>
      </c>
      <c r="H230" s="143">
        <f t="shared" si="39"/>
        <v>0.6</v>
      </c>
      <c r="I230" s="146">
        <f t="shared" si="40"/>
        <v>3.4</v>
      </c>
      <c r="J230" s="29">
        <f t="shared" si="41"/>
        <v>186.31818181818181</v>
      </c>
      <c r="K230" s="147">
        <f t="shared" si="36"/>
        <v>220</v>
      </c>
      <c r="L230" s="29">
        <f t="shared" si="47"/>
        <v>0</v>
      </c>
      <c r="M230" s="30">
        <f t="shared" si="45"/>
        <v>0.6</v>
      </c>
      <c r="N230" s="148">
        <f t="shared" si="46"/>
        <v>0</v>
      </c>
      <c r="O230" s="148">
        <f t="shared" si="42"/>
        <v>3.4000000000000057</v>
      </c>
      <c r="P230" s="148">
        <f t="shared" si="43"/>
        <v>3.4000000000000057</v>
      </c>
      <c r="Q230" s="149">
        <f t="shared" si="37"/>
        <v>106</v>
      </c>
      <c r="R230" s="150">
        <f t="shared" si="38"/>
        <v>223.4</v>
      </c>
      <c r="S230" s="13"/>
      <c r="T230" s="13"/>
      <c r="U230" s="13"/>
      <c r="V230" s="13"/>
      <c r="W230" s="49">
        <f t="shared" si="44"/>
        <v>37108</v>
      </c>
    </row>
    <row r="231" spans="1:23" s="11" customFormat="1">
      <c r="A231" s="13"/>
      <c r="B231" s="140">
        <f>+Datos!B222</f>
        <v>2001</v>
      </c>
      <c r="C231" s="141">
        <f>+Datos!C222</f>
        <v>8</v>
      </c>
      <c r="D231" s="142">
        <f>+Datos!D222</f>
        <v>6</v>
      </c>
      <c r="E231" s="143">
        <f>+Datos!E222</f>
        <v>0</v>
      </c>
      <c r="F231" s="144">
        <f>+Datos!F222</f>
        <v>2.7</v>
      </c>
      <c r="G231" s="145">
        <f>+Datos!G222</f>
        <v>1</v>
      </c>
      <c r="H231" s="143">
        <f t="shared" si="39"/>
        <v>2.7</v>
      </c>
      <c r="I231" s="146">
        <f t="shared" si="40"/>
        <v>-2.7</v>
      </c>
      <c r="J231" s="29">
        <f t="shared" si="41"/>
        <v>183.63765096815973</v>
      </c>
      <c r="K231" s="147">
        <f t="shared" si="36"/>
        <v>217.31946914997792</v>
      </c>
      <c r="L231" s="29">
        <f t="shared" si="47"/>
        <v>-2.6805308500220804</v>
      </c>
      <c r="M231" s="30">
        <f t="shared" si="45"/>
        <v>2.6805308500220804</v>
      </c>
      <c r="N231" s="148">
        <f t="shared" si="46"/>
        <v>1.946914997791982E-2</v>
      </c>
      <c r="O231" s="148">
        <f t="shared" si="42"/>
        <v>0</v>
      </c>
      <c r="P231" s="148">
        <f t="shared" si="43"/>
        <v>-1.946914997791982E-2</v>
      </c>
      <c r="Q231" s="149">
        <f t="shared" si="37"/>
        <v>103.31946914997792</v>
      </c>
      <c r="R231" s="150">
        <f t="shared" si="38"/>
        <v>217.31946914997792</v>
      </c>
      <c r="S231" s="13"/>
      <c r="T231" s="13"/>
      <c r="U231" s="13"/>
      <c r="V231" s="13"/>
      <c r="W231" s="49">
        <f t="shared" si="44"/>
        <v>37109</v>
      </c>
    </row>
    <row r="232" spans="1:23" s="11" customFormat="1">
      <c r="A232" s="13"/>
      <c r="B232" s="140">
        <f>+Datos!B223</f>
        <v>2001</v>
      </c>
      <c r="C232" s="141">
        <f>+Datos!C223</f>
        <v>8</v>
      </c>
      <c r="D232" s="142">
        <f>+Datos!D223</f>
        <v>7</v>
      </c>
      <c r="E232" s="143">
        <f>+Datos!E223</f>
        <v>0</v>
      </c>
      <c r="F232" s="144">
        <f>+Datos!F223</f>
        <v>2.2999999999999998</v>
      </c>
      <c r="G232" s="145">
        <f>+Datos!G223</f>
        <v>1</v>
      </c>
      <c r="H232" s="143">
        <f t="shared" si="39"/>
        <v>2.2999999999999998</v>
      </c>
      <c r="I232" s="146">
        <f t="shared" si="40"/>
        <v>-2.2999999999999998</v>
      </c>
      <c r="J232" s="29">
        <f t="shared" si="41"/>
        <v>181.38467522289579</v>
      </c>
      <c r="K232" s="147">
        <f t="shared" si="36"/>
        <v>215.06649340471398</v>
      </c>
      <c r="L232" s="29">
        <f t="shared" si="47"/>
        <v>-2.2529757452639387</v>
      </c>
      <c r="M232" s="30">
        <f t="shared" si="45"/>
        <v>2.2529757452639387</v>
      </c>
      <c r="N232" s="148">
        <f t="shared" si="46"/>
        <v>4.7024254736061089E-2</v>
      </c>
      <c r="O232" s="148">
        <f t="shared" si="42"/>
        <v>0</v>
      </c>
      <c r="P232" s="148">
        <f t="shared" si="43"/>
        <v>-4.7024254736061089E-2</v>
      </c>
      <c r="Q232" s="149">
        <f t="shared" si="37"/>
        <v>101.06649340471398</v>
      </c>
      <c r="R232" s="150">
        <f t="shared" si="38"/>
        <v>215.06649340471398</v>
      </c>
      <c r="S232" s="13"/>
      <c r="T232" s="13"/>
      <c r="U232" s="13"/>
      <c r="V232" s="13"/>
      <c r="W232" s="49">
        <f t="shared" si="44"/>
        <v>37110</v>
      </c>
    </row>
    <row r="233" spans="1:23" s="11" customFormat="1">
      <c r="A233" s="13"/>
      <c r="B233" s="140">
        <f>+Datos!B224</f>
        <v>2001</v>
      </c>
      <c r="C233" s="141">
        <f>+Datos!C224</f>
        <v>8</v>
      </c>
      <c r="D233" s="142">
        <f>+Datos!D224</f>
        <v>8</v>
      </c>
      <c r="E233" s="143">
        <f>+Datos!E224</f>
        <v>0</v>
      </c>
      <c r="F233" s="144">
        <f>+Datos!F224</f>
        <v>2.4</v>
      </c>
      <c r="G233" s="145">
        <f>+Datos!G224</f>
        <v>1</v>
      </c>
      <c r="H233" s="143">
        <f t="shared" si="39"/>
        <v>2.4</v>
      </c>
      <c r="I233" s="146">
        <f t="shared" si="40"/>
        <v>-2.4</v>
      </c>
      <c r="J233" s="29">
        <f t="shared" si="41"/>
        <v>179.06320838869701</v>
      </c>
      <c r="K233" s="147">
        <f t="shared" si="36"/>
        <v>212.74502657051519</v>
      </c>
      <c r="L233" s="29">
        <f t="shared" si="47"/>
        <v>-2.3214668341987874</v>
      </c>
      <c r="M233" s="30">
        <f t="shared" si="45"/>
        <v>2.3214668341987874</v>
      </c>
      <c r="N233" s="148">
        <f t="shared" si="46"/>
        <v>7.8533165801212501E-2</v>
      </c>
      <c r="O233" s="148">
        <f t="shared" si="42"/>
        <v>0</v>
      </c>
      <c r="P233" s="148">
        <f t="shared" si="43"/>
        <v>-7.8533165801212501E-2</v>
      </c>
      <c r="Q233" s="149">
        <f t="shared" si="37"/>
        <v>98.745026570515193</v>
      </c>
      <c r="R233" s="150">
        <f t="shared" si="38"/>
        <v>212.74502657051519</v>
      </c>
      <c r="S233" s="13"/>
      <c r="T233" s="13"/>
      <c r="U233" s="13"/>
      <c r="V233" s="13"/>
      <c r="W233" s="49">
        <f t="shared" si="44"/>
        <v>37111</v>
      </c>
    </row>
    <row r="234" spans="1:23" s="11" customFormat="1">
      <c r="A234" s="13"/>
      <c r="B234" s="140">
        <f>+Datos!B225</f>
        <v>2001</v>
      </c>
      <c r="C234" s="141">
        <f>+Datos!C225</f>
        <v>8</v>
      </c>
      <c r="D234" s="142">
        <f>+Datos!D225</f>
        <v>9</v>
      </c>
      <c r="E234" s="143">
        <f>+Datos!E225</f>
        <v>0</v>
      </c>
      <c r="F234" s="144">
        <f>+Datos!F225</f>
        <v>1.5</v>
      </c>
      <c r="G234" s="145">
        <f>+Datos!G225</f>
        <v>1</v>
      </c>
      <c r="H234" s="143">
        <f t="shared" si="39"/>
        <v>1.5</v>
      </c>
      <c r="I234" s="146">
        <f t="shared" si="40"/>
        <v>-1.5</v>
      </c>
      <c r="J234" s="29">
        <f t="shared" si="41"/>
        <v>177.62740372612924</v>
      </c>
      <c r="K234" s="147">
        <f t="shared" si="36"/>
        <v>211.30922190794743</v>
      </c>
      <c r="L234" s="29">
        <f t="shared" si="47"/>
        <v>-1.4358046625677616</v>
      </c>
      <c r="M234" s="30">
        <f t="shared" si="45"/>
        <v>1.4358046625677616</v>
      </c>
      <c r="N234" s="148">
        <f t="shared" si="46"/>
        <v>6.4195337432238375E-2</v>
      </c>
      <c r="O234" s="148">
        <f t="shared" si="42"/>
        <v>0</v>
      </c>
      <c r="P234" s="148">
        <f t="shared" si="43"/>
        <v>-6.4195337432238375E-2</v>
      </c>
      <c r="Q234" s="149">
        <f t="shared" si="37"/>
        <v>97.309221907947432</v>
      </c>
      <c r="R234" s="150">
        <f t="shared" si="38"/>
        <v>211.30922190794743</v>
      </c>
      <c r="S234" s="13"/>
      <c r="T234" s="13"/>
      <c r="U234" s="13"/>
      <c r="V234" s="13"/>
      <c r="W234" s="49">
        <f t="shared" si="44"/>
        <v>37112</v>
      </c>
    </row>
    <row r="235" spans="1:23" s="11" customFormat="1">
      <c r="A235" s="13"/>
      <c r="B235" s="140">
        <f>+Datos!B226</f>
        <v>2001</v>
      </c>
      <c r="C235" s="141">
        <f>+Datos!C226</f>
        <v>8</v>
      </c>
      <c r="D235" s="142">
        <f>+Datos!D226</f>
        <v>10</v>
      </c>
      <c r="E235" s="143">
        <f>+Datos!E226</f>
        <v>0</v>
      </c>
      <c r="F235" s="144">
        <f>+Datos!F226</f>
        <v>1.2</v>
      </c>
      <c r="G235" s="145">
        <f>+Datos!G226</f>
        <v>1</v>
      </c>
      <c r="H235" s="143">
        <f t="shared" si="39"/>
        <v>1.2</v>
      </c>
      <c r="I235" s="146">
        <f t="shared" si="40"/>
        <v>-1.2</v>
      </c>
      <c r="J235" s="29">
        <f t="shared" si="41"/>
        <v>176.4870537187345</v>
      </c>
      <c r="K235" s="147">
        <f t="shared" si="36"/>
        <v>210.16887190055269</v>
      </c>
      <c r="L235" s="29">
        <f t="shared" si="47"/>
        <v>-1.1403500073947441</v>
      </c>
      <c r="M235" s="30">
        <f t="shared" si="45"/>
        <v>1.1403500073947441</v>
      </c>
      <c r="N235" s="148">
        <f t="shared" si="46"/>
        <v>5.964999260525583E-2</v>
      </c>
      <c r="O235" s="148">
        <f t="shared" si="42"/>
        <v>0</v>
      </c>
      <c r="P235" s="148">
        <f t="shared" si="43"/>
        <v>-5.964999260525583E-2</v>
      </c>
      <c r="Q235" s="149">
        <f t="shared" si="37"/>
        <v>96.168871900552688</v>
      </c>
      <c r="R235" s="150">
        <f t="shared" si="38"/>
        <v>210.16887190055269</v>
      </c>
      <c r="S235" s="13"/>
      <c r="T235" s="13"/>
      <c r="U235" s="13"/>
      <c r="V235" s="13"/>
      <c r="W235" s="49">
        <f t="shared" si="44"/>
        <v>37113</v>
      </c>
    </row>
    <row r="236" spans="1:23" s="11" customFormat="1">
      <c r="A236" s="13"/>
      <c r="B236" s="140">
        <f>+Datos!B227</f>
        <v>2001</v>
      </c>
      <c r="C236" s="141">
        <f>+Datos!C227</f>
        <v>8</v>
      </c>
      <c r="D236" s="142">
        <f>+Datos!D227</f>
        <v>11</v>
      </c>
      <c r="E236" s="143">
        <f>+Datos!E227</f>
        <v>0</v>
      </c>
      <c r="F236" s="144">
        <f>+Datos!F227</f>
        <v>1.4</v>
      </c>
      <c r="G236" s="145">
        <f>+Datos!G227</f>
        <v>1</v>
      </c>
      <c r="H236" s="143">
        <f t="shared" si="39"/>
        <v>1.4</v>
      </c>
      <c r="I236" s="146">
        <f t="shared" si="40"/>
        <v>-1.4</v>
      </c>
      <c r="J236" s="29">
        <f t="shared" si="41"/>
        <v>175.16589491679835</v>
      </c>
      <c r="K236" s="147">
        <f t="shared" si="36"/>
        <v>208.84771309861654</v>
      </c>
      <c r="L236" s="29">
        <f t="shared" si="47"/>
        <v>-1.32115880193615</v>
      </c>
      <c r="M236" s="30">
        <f t="shared" si="45"/>
        <v>1.32115880193615</v>
      </c>
      <c r="N236" s="148">
        <f t="shared" si="46"/>
        <v>7.8841198063849927E-2</v>
      </c>
      <c r="O236" s="148">
        <f t="shared" si="42"/>
        <v>0</v>
      </c>
      <c r="P236" s="148">
        <f t="shared" si="43"/>
        <v>-7.8841198063849927E-2</v>
      </c>
      <c r="Q236" s="149">
        <f t="shared" si="37"/>
        <v>94.847713098616538</v>
      </c>
      <c r="R236" s="150">
        <f t="shared" si="38"/>
        <v>208.84771309861654</v>
      </c>
      <c r="S236" s="13"/>
      <c r="T236" s="13"/>
      <c r="U236" s="13"/>
      <c r="V236" s="13"/>
      <c r="W236" s="49">
        <f t="shared" si="44"/>
        <v>37114</v>
      </c>
    </row>
    <row r="237" spans="1:23" s="11" customFormat="1">
      <c r="A237" s="13"/>
      <c r="B237" s="140">
        <f>+Datos!B228</f>
        <v>2001</v>
      </c>
      <c r="C237" s="141">
        <f>+Datos!C228</f>
        <v>8</v>
      </c>
      <c r="D237" s="142">
        <f>+Datos!D228</f>
        <v>12</v>
      </c>
      <c r="E237" s="143">
        <f>+Datos!E228</f>
        <v>10</v>
      </c>
      <c r="F237" s="144">
        <f>+Datos!F228</f>
        <v>1.5</v>
      </c>
      <c r="G237" s="145">
        <f>+Datos!G228</f>
        <v>1</v>
      </c>
      <c r="H237" s="143">
        <f t="shared" si="39"/>
        <v>1.5</v>
      </c>
      <c r="I237" s="146">
        <f t="shared" si="40"/>
        <v>8.5</v>
      </c>
      <c r="J237" s="29">
        <f t="shared" si="41"/>
        <v>183.66589491679835</v>
      </c>
      <c r="K237" s="147">
        <f t="shared" si="36"/>
        <v>217.34771309861654</v>
      </c>
      <c r="L237" s="29">
        <f t="shared" si="47"/>
        <v>8.5</v>
      </c>
      <c r="M237" s="30">
        <f t="shared" si="45"/>
        <v>1.5</v>
      </c>
      <c r="N237" s="148">
        <f t="shared" si="46"/>
        <v>0</v>
      </c>
      <c r="O237" s="148">
        <f t="shared" si="42"/>
        <v>0</v>
      </c>
      <c r="P237" s="148">
        <f t="shared" si="43"/>
        <v>0</v>
      </c>
      <c r="Q237" s="149">
        <f t="shared" si="37"/>
        <v>103.34771309861654</v>
      </c>
      <c r="R237" s="150">
        <f t="shared" si="38"/>
        <v>217.34771309861654</v>
      </c>
      <c r="S237" s="13"/>
      <c r="T237" s="13"/>
      <c r="U237" s="13"/>
      <c r="V237" s="13"/>
      <c r="W237" s="49">
        <f t="shared" si="44"/>
        <v>37115</v>
      </c>
    </row>
    <row r="238" spans="1:23" s="11" customFormat="1">
      <c r="A238" s="13"/>
      <c r="B238" s="140">
        <f>+Datos!B229</f>
        <v>2001</v>
      </c>
      <c r="C238" s="141">
        <f>+Datos!C229</f>
        <v>8</v>
      </c>
      <c r="D238" s="142">
        <f>+Datos!D229</f>
        <v>13</v>
      </c>
      <c r="E238" s="143">
        <f>+Datos!E229</f>
        <v>0</v>
      </c>
      <c r="F238" s="144">
        <f>+Datos!F229</f>
        <v>1.5</v>
      </c>
      <c r="G238" s="145">
        <f>+Datos!G229</f>
        <v>1</v>
      </c>
      <c r="H238" s="143">
        <f t="shared" si="39"/>
        <v>1.5</v>
      </c>
      <c r="I238" s="146">
        <f t="shared" si="40"/>
        <v>-1.5</v>
      </c>
      <c r="J238" s="29">
        <f t="shared" si="41"/>
        <v>182.19318396378236</v>
      </c>
      <c r="K238" s="147">
        <f t="shared" si="36"/>
        <v>215.87500214560055</v>
      </c>
      <c r="L238" s="29">
        <f t="shared" si="47"/>
        <v>-1.4727109530159908</v>
      </c>
      <c r="M238" s="30">
        <f t="shared" si="45"/>
        <v>1.4727109530159908</v>
      </c>
      <c r="N238" s="148">
        <f t="shared" si="46"/>
        <v>2.7289046984009246E-2</v>
      </c>
      <c r="O238" s="148">
        <f t="shared" si="42"/>
        <v>0</v>
      </c>
      <c r="P238" s="148">
        <f t="shared" si="43"/>
        <v>-2.7289046984009246E-2</v>
      </c>
      <c r="Q238" s="149">
        <f t="shared" si="37"/>
        <v>101.87500214560055</v>
      </c>
      <c r="R238" s="150">
        <f t="shared" si="38"/>
        <v>215.87500214560055</v>
      </c>
      <c r="S238" s="13"/>
      <c r="T238" s="13"/>
      <c r="U238" s="13"/>
      <c r="V238" s="13"/>
      <c r="W238" s="49">
        <f t="shared" si="44"/>
        <v>37116</v>
      </c>
    </row>
    <row r="239" spans="1:23" s="11" customFormat="1">
      <c r="A239" s="13"/>
      <c r="B239" s="140">
        <f>+Datos!B230</f>
        <v>2001</v>
      </c>
      <c r="C239" s="141">
        <f>+Datos!C230</f>
        <v>8</v>
      </c>
      <c r="D239" s="142">
        <f>+Datos!D230</f>
        <v>14</v>
      </c>
      <c r="E239" s="143">
        <f>+Datos!E230</f>
        <v>0</v>
      </c>
      <c r="F239" s="144">
        <f>+Datos!F230</f>
        <v>1.6</v>
      </c>
      <c r="G239" s="145">
        <f>+Datos!G230</f>
        <v>1</v>
      </c>
      <c r="H239" s="143">
        <f t="shared" si="39"/>
        <v>1.6</v>
      </c>
      <c r="I239" s="146">
        <f t="shared" si="40"/>
        <v>-1.6</v>
      </c>
      <c r="J239" s="29">
        <f t="shared" si="41"/>
        <v>180.63530590110778</v>
      </c>
      <c r="K239" s="147">
        <f t="shared" si="36"/>
        <v>214.31712408292597</v>
      </c>
      <c r="L239" s="29">
        <f t="shared" si="47"/>
        <v>-1.5578780626745754</v>
      </c>
      <c r="M239" s="30">
        <f t="shared" si="45"/>
        <v>1.5578780626745754</v>
      </c>
      <c r="N239" s="148">
        <f t="shared" si="46"/>
        <v>4.2121937325424685E-2</v>
      </c>
      <c r="O239" s="148">
        <f t="shared" si="42"/>
        <v>0</v>
      </c>
      <c r="P239" s="148">
        <f t="shared" si="43"/>
        <v>-4.2121937325424685E-2</v>
      </c>
      <c r="Q239" s="149">
        <f t="shared" si="37"/>
        <v>100.31712408292597</v>
      </c>
      <c r="R239" s="150">
        <f t="shared" si="38"/>
        <v>214.31712408292597</v>
      </c>
      <c r="S239" s="13"/>
      <c r="T239" s="13"/>
      <c r="U239" s="13"/>
      <c r="V239" s="13"/>
      <c r="W239" s="49">
        <f t="shared" si="44"/>
        <v>37117</v>
      </c>
    </row>
    <row r="240" spans="1:23" s="11" customFormat="1">
      <c r="A240" s="13"/>
      <c r="B240" s="140">
        <f>+Datos!B231</f>
        <v>2001</v>
      </c>
      <c r="C240" s="141">
        <f>+Datos!C231</f>
        <v>8</v>
      </c>
      <c r="D240" s="142">
        <f>+Datos!D231</f>
        <v>15</v>
      </c>
      <c r="E240" s="143">
        <f>+Datos!E231</f>
        <v>0</v>
      </c>
      <c r="F240" s="144">
        <f>+Datos!F231</f>
        <v>1.5</v>
      </c>
      <c r="G240" s="145">
        <f>+Datos!G231</f>
        <v>1</v>
      </c>
      <c r="H240" s="143">
        <f t="shared" si="39"/>
        <v>1.5</v>
      </c>
      <c r="I240" s="146">
        <f t="shared" si="40"/>
        <v>-1.5</v>
      </c>
      <c r="J240" s="29">
        <f t="shared" si="41"/>
        <v>179.18689549468766</v>
      </c>
      <c r="K240" s="147">
        <f t="shared" si="36"/>
        <v>212.86871367650585</v>
      </c>
      <c r="L240" s="29">
        <f t="shared" si="47"/>
        <v>-1.4484104064201233</v>
      </c>
      <c r="M240" s="30">
        <f t="shared" si="45"/>
        <v>1.4484104064201233</v>
      </c>
      <c r="N240" s="148">
        <f t="shared" si="46"/>
        <v>5.1589593579876691E-2</v>
      </c>
      <c r="O240" s="148">
        <f t="shared" si="42"/>
        <v>0</v>
      </c>
      <c r="P240" s="148">
        <f t="shared" si="43"/>
        <v>-5.1589593579876691E-2</v>
      </c>
      <c r="Q240" s="149">
        <f t="shared" si="37"/>
        <v>98.868713676505848</v>
      </c>
      <c r="R240" s="150">
        <f t="shared" si="38"/>
        <v>212.86871367650585</v>
      </c>
      <c r="S240" s="13"/>
      <c r="T240" s="13"/>
      <c r="U240" s="13"/>
      <c r="V240" s="13"/>
      <c r="W240" s="49">
        <f t="shared" si="44"/>
        <v>37118</v>
      </c>
    </row>
    <row r="241" spans="1:23" s="11" customFormat="1">
      <c r="A241" s="13"/>
      <c r="B241" s="140">
        <f>+Datos!B232</f>
        <v>2001</v>
      </c>
      <c r="C241" s="141">
        <f>+Datos!C232</f>
        <v>8</v>
      </c>
      <c r="D241" s="142">
        <f>+Datos!D232</f>
        <v>16</v>
      </c>
      <c r="E241" s="143">
        <f>+Datos!E232</f>
        <v>0</v>
      </c>
      <c r="F241" s="144">
        <f>+Datos!F232</f>
        <v>1.5</v>
      </c>
      <c r="G241" s="145">
        <f>+Datos!G232</f>
        <v>1</v>
      </c>
      <c r="H241" s="143">
        <f t="shared" si="39"/>
        <v>1.5</v>
      </c>
      <c r="I241" s="146">
        <f t="shared" si="40"/>
        <v>-1.5</v>
      </c>
      <c r="J241" s="29">
        <f t="shared" si="41"/>
        <v>177.75009905650569</v>
      </c>
      <c r="K241" s="147">
        <f t="shared" si="36"/>
        <v>211.43191723832388</v>
      </c>
      <c r="L241" s="29">
        <f t="shared" si="47"/>
        <v>-1.4367964381819718</v>
      </c>
      <c r="M241" s="30">
        <f t="shared" si="45"/>
        <v>1.4367964381819718</v>
      </c>
      <c r="N241" s="148">
        <f t="shared" si="46"/>
        <v>6.320356181802822E-2</v>
      </c>
      <c r="O241" s="148">
        <f t="shared" si="42"/>
        <v>0</v>
      </c>
      <c r="P241" s="148">
        <f t="shared" si="43"/>
        <v>-6.320356181802822E-2</v>
      </c>
      <c r="Q241" s="149">
        <f t="shared" si="37"/>
        <v>97.431917238323877</v>
      </c>
      <c r="R241" s="150">
        <f t="shared" si="38"/>
        <v>211.43191723832388</v>
      </c>
      <c r="S241" s="13"/>
      <c r="T241" s="13"/>
      <c r="U241" s="13"/>
      <c r="V241" s="13"/>
      <c r="W241" s="49">
        <f t="shared" si="44"/>
        <v>37119</v>
      </c>
    </row>
    <row r="242" spans="1:23" s="11" customFormat="1">
      <c r="A242" s="13"/>
      <c r="B242" s="140">
        <f>+Datos!B233</f>
        <v>2001</v>
      </c>
      <c r="C242" s="141">
        <f>+Datos!C233</f>
        <v>8</v>
      </c>
      <c r="D242" s="142">
        <f>+Datos!D233</f>
        <v>17</v>
      </c>
      <c r="E242" s="143">
        <f>+Datos!E233</f>
        <v>4</v>
      </c>
      <c r="F242" s="144">
        <f>+Datos!F233</f>
        <v>1.1000000000000001</v>
      </c>
      <c r="G242" s="145">
        <f>+Datos!G233</f>
        <v>1</v>
      </c>
      <c r="H242" s="143">
        <f t="shared" si="39"/>
        <v>1.1000000000000001</v>
      </c>
      <c r="I242" s="146">
        <f t="shared" si="40"/>
        <v>2.9</v>
      </c>
      <c r="J242" s="29">
        <f t="shared" si="41"/>
        <v>180.6500990565057</v>
      </c>
      <c r="K242" s="147">
        <f t="shared" si="36"/>
        <v>214.33191723832388</v>
      </c>
      <c r="L242" s="29">
        <f t="shared" si="47"/>
        <v>2.9000000000000057</v>
      </c>
      <c r="M242" s="30">
        <f t="shared" si="45"/>
        <v>1.1000000000000001</v>
      </c>
      <c r="N242" s="148">
        <f t="shared" si="46"/>
        <v>0</v>
      </c>
      <c r="O242" s="148">
        <f t="shared" si="42"/>
        <v>0</v>
      </c>
      <c r="P242" s="148">
        <f t="shared" si="43"/>
        <v>0</v>
      </c>
      <c r="Q242" s="149">
        <f t="shared" si="37"/>
        <v>100.33191723832388</v>
      </c>
      <c r="R242" s="150">
        <f t="shared" si="38"/>
        <v>214.33191723832388</v>
      </c>
      <c r="S242" s="13"/>
      <c r="T242" s="13"/>
      <c r="U242" s="13"/>
      <c r="V242" s="13"/>
      <c r="W242" s="49">
        <f t="shared" si="44"/>
        <v>37120</v>
      </c>
    </row>
    <row r="243" spans="1:23" s="11" customFormat="1">
      <c r="A243" s="13"/>
      <c r="B243" s="140">
        <f>+Datos!B234</f>
        <v>2001</v>
      </c>
      <c r="C243" s="141">
        <f>+Datos!C234</f>
        <v>8</v>
      </c>
      <c r="D243" s="142">
        <f>+Datos!D234</f>
        <v>18</v>
      </c>
      <c r="E243" s="143">
        <f>+Datos!E234</f>
        <v>17</v>
      </c>
      <c r="F243" s="144">
        <f>+Datos!F234</f>
        <v>0.5</v>
      </c>
      <c r="G243" s="145">
        <f>+Datos!G234</f>
        <v>1</v>
      </c>
      <c r="H243" s="143">
        <f t="shared" si="39"/>
        <v>0.5</v>
      </c>
      <c r="I243" s="146">
        <f t="shared" si="40"/>
        <v>16.5</v>
      </c>
      <c r="J243" s="29">
        <f t="shared" si="41"/>
        <v>186.31818181818181</v>
      </c>
      <c r="K243" s="147">
        <f t="shared" si="36"/>
        <v>220</v>
      </c>
      <c r="L243" s="29">
        <f t="shared" si="47"/>
        <v>5.6680827616761178</v>
      </c>
      <c r="M243" s="30">
        <f t="shared" si="45"/>
        <v>0.5</v>
      </c>
      <c r="N243" s="148">
        <f t="shared" si="46"/>
        <v>0</v>
      </c>
      <c r="O243" s="148">
        <f t="shared" si="42"/>
        <v>10.831917238323882</v>
      </c>
      <c r="P243" s="148">
        <f t="shared" si="43"/>
        <v>10.831917238323882</v>
      </c>
      <c r="Q243" s="149">
        <f t="shared" si="37"/>
        <v>106</v>
      </c>
      <c r="R243" s="150">
        <f t="shared" si="38"/>
        <v>230.83191723832388</v>
      </c>
      <c r="S243" s="13"/>
      <c r="T243" s="13"/>
      <c r="U243" s="13"/>
      <c r="V243" s="13"/>
      <c r="W243" s="49">
        <f t="shared" si="44"/>
        <v>37121</v>
      </c>
    </row>
    <row r="244" spans="1:23" s="11" customFormat="1">
      <c r="A244" s="13"/>
      <c r="B244" s="140">
        <f>+Datos!B235</f>
        <v>2001</v>
      </c>
      <c r="C244" s="141">
        <f>+Datos!C235</f>
        <v>8</v>
      </c>
      <c r="D244" s="142">
        <f>+Datos!D235</f>
        <v>19</v>
      </c>
      <c r="E244" s="143">
        <f>+Datos!E235</f>
        <v>3</v>
      </c>
      <c r="F244" s="144">
        <f>+Datos!F235</f>
        <v>1</v>
      </c>
      <c r="G244" s="145">
        <f>+Datos!G235</f>
        <v>1</v>
      </c>
      <c r="H244" s="143">
        <f t="shared" si="39"/>
        <v>1</v>
      </c>
      <c r="I244" s="146">
        <f t="shared" si="40"/>
        <v>2</v>
      </c>
      <c r="J244" s="29">
        <f t="shared" si="41"/>
        <v>186.31818181818181</v>
      </c>
      <c r="K244" s="147">
        <f t="shared" si="36"/>
        <v>220</v>
      </c>
      <c r="L244" s="29">
        <f t="shared" si="47"/>
        <v>0</v>
      </c>
      <c r="M244" s="30">
        <f t="shared" si="45"/>
        <v>1</v>
      </c>
      <c r="N244" s="148">
        <f t="shared" si="46"/>
        <v>0</v>
      </c>
      <c r="O244" s="148">
        <f t="shared" si="42"/>
        <v>2</v>
      </c>
      <c r="P244" s="148">
        <f t="shared" si="43"/>
        <v>2</v>
      </c>
      <c r="Q244" s="149">
        <f t="shared" si="37"/>
        <v>106</v>
      </c>
      <c r="R244" s="150">
        <f t="shared" si="38"/>
        <v>222</v>
      </c>
      <c r="S244" s="13"/>
      <c r="T244" s="13"/>
      <c r="U244" s="13"/>
      <c r="V244" s="13"/>
      <c r="W244" s="49">
        <f t="shared" si="44"/>
        <v>37122</v>
      </c>
    </row>
    <row r="245" spans="1:23" s="11" customFormat="1">
      <c r="A245" s="13"/>
      <c r="B245" s="140">
        <f>+Datos!B236</f>
        <v>2001</v>
      </c>
      <c r="C245" s="141">
        <f>+Datos!C236</f>
        <v>8</v>
      </c>
      <c r="D245" s="142">
        <f>+Datos!D236</f>
        <v>20</v>
      </c>
      <c r="E245" s="143">
        <f>+Datos!E236</f>
        <v>0</v>
      </c>
      <c r="F245" s="144">
        <f>+Datos!F236</f>
        <v>2.6</v>
      </c>
      <c r="G245" s="145">
        <f>+Datos!G236</f>
        <v>1</v>
      </c>
      <c r="H245" s="143">
        <f t="shared" si="39"/>
        <v>2.6</v>
      </c>
      <c r="I245" s="146">
        <f t="shared" si="40"/>
        <v>-2.6</v>
      </c>
      <c r="J245" s="29">
        <f t="shared" si="41"/>
        <v>183.73623873809777</v>
      </c>
      <c r="K245" s="147">
        <f t="shared" si="36"/>
        <v>217.41805691991595</v>
      </c>
      <c r="L245" s="29">
        <f t="shared" si="47"/>
        <v>-2.5819430800840451</v>
      </c>
      <c r="M245" s="30">
        <f t="shared" si="45"/>
        <v>2.5819430800840451</v>
      </c>
      <c r="N245" s="148">
        <f t="shared" si="46"/>
        <v>1.8056919915955039E-2</v>
      </c>
      <c r="O245" s="148">
        <f t="shared" si="42"/>
        <v>0</v>
      </c>
      <c r="P245" s="148">
        <f t="shared" si="43"/>
        <v>-1.8056919915955039E-2</v>
      </c>
      <c r="Q245" s="149">
        <f t="shared" si="37"/>
        <v>103.41805691991595</v>
      </c>
      <c r="R245" s="150">
        <f t="shared" si="38"/>
        <v>217.41805691991595</v>
      </c>
      <c r="S245" s="13"/>
      <c r="T245" s="13"/>
      <c r="U245" s="13"/>
      <c r="V245" s="13"/>
      <c r="W245" s="49">
        <f t="shared" si="44"/>
        <v>37123</v>
      </c>
    </row>
    <row r="246" spans="1:23" s="11" customFormat="1">
      <c r="A246" s="13"/>
      <c r="B246" s="140">
        <f>+Datos!B237</f>
        <v>2001</v>
      </c>
      <c r="C246" s="141">
        <f>+Datos!C237</f>
        <v>8</v>
      </c>
      <c r="D246" s="142">
        <f>+Datos!D237</f>
        <v>21</v>
      </c>
      <c r="E246" s="143">
        <f>+Datos!E237</f>
        <v>0</v>
      </c>
      <c r="F246" s="144">
        <f>+Datos!F237</f>
        <v>3</v>
      </c>
      <c r="G246" s="145">
        <f>+Datos!G237</f>
        <v>1</v>
      </c>
      <c r="H246" s="143">
        <f t="shared" si="39"/>
        <v>3</v>
      </c>
      <c r="I246" s="146">
        <f t="shared" si="40"/>
        <v>-3</v>
      </c>
      <c r="J246" s="29">
        <f t="shared" si="41"/>
        <v>180.80150208202662</v>
      </c>
      <c r="K246" s="147">
        <f t="shared" si="36"/>
        <v>214.4833202638448</v>
      </c>
      <c r="L246" s="29">
        <f t="shared" si="47"/>
        <v>-2.9347366560711521</v>
      </c>
      <c r="M246" s="30">
        <f t="shared" si="45"/>
        <v>2.9347366560711521</v>
      </c>
      <c r="N246" s="148">
        <f t="shared" si="46"/>
        <v>6.5263343928847917E-2</v>
      </c>
      <c r="O246" s="148">
        <f t="shared" si="42"/>
        <v>0</v>
      </c>
      <c r="P246" s="148">
        <f t="shared" si="43"/>
        <v>-6.5263343928847917E-2</v>
      </c>
      <c r="Q246" s="149">
        <f t="shared" si="37"/>
        <v>100.4833202638448</v>
      </c>
      <c r="R246" s="150">
        <f t="shared" si="38"/>
        <v>214.4833202638448</v>
      </c>
      <c r="S246" s="13"/>
      <c r="T246" s="13"/>
      <c r="U246" s="13"/>
      <c r="V246" s="13"/>
      <c r="W246" s="49">
        <f t="shared" si="44"/>
        <v>37124</v>
      </c>
    </row>
    <row r="247" spans="1:23" s="11" customFormat="1">
      <c r="A247" s="13"/>
      <c r="B247" s="140">
        <f>+Datos!B238</f>
        <v>2001</v>
      </c>
      <c r="C247" s="141">
        <f>+Datos!C238</f>
        <v>8</v>
      </c>
      <c r="D247" s="142">
        <f>+Datos!D238</f>
        <v>22</v>
      </c>
      <c r="E247" s="143">
        <f>+Datos!E238</f>
        <v>0</v>
      </c>
      <c r="F247" s="144">
        <f>+Datos!F238</f>
        <v>3.8</v>
      </c>
      <c r="G247" s="145">
        <f>+Datos!G238</f>
        <v>1</v>
      </c>
      <c r="H247" s="143">
        <f t="shared" si="39"/>
        <v>3.8</v>
      </c>
      <c r="I247" s="146">
        <f t="shared" si="40"/>
        <v>-3.8</v>
      </c>
      <c r="J247" s="29">
        <f t="shared" si="41"/>
        <v>177.15136516602283</v>
      </c>
      <c r="K247" s="147">
        <f t="shared" si="36"/>
        <v>210.83318334784101</v>
      </c>
      <c r="L247" s="29">
        <f t="shared" si="47"/>
        <v>-3.6501369160037882</v>
      </c>
      <c r="M247" s="30">
        <f t="shared" si="45"/>
        <v>3.6501369160037882</v>
      </c>
      <c r="N247" s="148">
        <f t="shared" si="46"/>
        <v>0.14986308399621162</v>
      </c>
      <c r="O247" s="148">
        <f t="shared" si="42"/>
        <v>0</v>
      </c>
      <c r="P247" s="148">
        <f t="shared" si="43"/>
        <v>-0.14986308399621162</v>
      </c>
      <c r="Q247" s="149">
        <f t="shared" si="37"/>
        <v>96.833183347841015</v>
      </c>
      <c r="R247" s="150">
        <f t="shared" si="38"/>
        <v>210.83318334784101</v>
      </c>
      <c r="S247" s="13"/>
      <c r="T247" s="13"/>
      <c r="U247" s="13"/>
      <c r="V247" s="13"/>
      <c r="W247" s="49">
        <f t="shared" si="44"/>
        <v>37125</v>
      </c>
    </row>
    <row r="248" spans="1:23" s="11" customFormat="1">
      <c r="A248" s="13"/>
      <c r="B248" s="140">
        <f>+Datos!B239</f>
        <v>2001</v>
      </c>
      <c r="C248" s="141">
        <f>+Datos!C239</f>
        <v>8</v>
      </c>
      <c r="D248" s="142">
        <f>+Datos!D239</f>
        <v>23</v>
      </c>
      <c r="E248" s="143">
        <f>+Datos!E239</f>
        <v>0</v>
      </c>
      <c r="F248" s="144">
        <f>+Datos!F239</f>
        <v>3.3</v>
      </c>
      <c r="G248" s="145">
        <f>+Datos!G239</f>
        <v>1</v>
      </c>
      <c r="H248" s="143">
        <f t="shared" si="39"/>
        <v>3.3</v>
      </c>
      <c r="I248" s="146">
        <f t="shared" si="40"/>
        <v>-3.3</v>
      </c>
      <c r="J248" s="29">
        <f t="shared" si="41"/>
        <v>174.0413475475666</v>
      </c>
      <c r="K248" s="147">
        <f t="shared" si="36"/>
        <v>207.72316572938479</v>
      </c>
      <c r="L248" s="29">
        <f t="shared" si="47"/>
        <v>-3.1100176184562258</v>
      </c>
      <c r="M248" s="30">
        <f t="shared" si="45"/>
        <v>3.1100176184562258</v>
      </c>
      <c r="N248" s="148">
        <f t="shared" si="46"/>
        <v>0.189982381543774</v>
      </c>
      <c r="O248" s="148">
        <f t="shared" si="42"/>
        <v>0</v>
      </c>
      <c r="P248" s="148">
        <f t="shared" si="43"/>
        <v>-0.189982381543774</v>
      </c>
      <c r="Q248" s="149">
        <f t="shared" si="37"/>
        <v>93.723165729384789</v>
      </c>
      <c r="R248" s="150">
        <f t="shared" si="38"/>
        <v>207.72316572938479</v>
      </c>
      <c r="S248" s="13"/>
      <c r="T248" s="13"/>
      <c r="U248" s="13"/>
      <c r="V248" s="13"/>
      <c r="W248" s="49">
        <f t="shared" si="44"/>
        <v>37126</v>
      </c>
    </row>
    <row r="249" spans="1:23" s="11" customFormat="1">
      <c r="A249" s="13"/>
      <c r="B249" s="140">
        <f>+Datos!B240</f>
        <v>2001</v>
      </c>
      <c r="C249" s="141">
        <f>+Datos!C240</f>
        <v>8</v>
      </c>
      <c r="D249" s="142">
        <f>+Datos!D240</f>
        <v>24</v>
      </c>
      <c r="E249" s="143">
        <f>+Datos!E240</f>
        <v>0</v>
      </c>
      <c r="F249" s="144">
        <f>+Datos!F240</f>
        <v>2.7</v>
      </c>
      <c r="G249" s="145">
        <f>+Datos!G240</f>
        <v>1</v>
      </c>
      <c r="H249" s="143">
        <f t="shared" si="39"/>
        <v>2.7</v>
      </c>
      <c r="I249" s="146">
        <f t="shared" si="40"/>
        <v>-2.7</v>
      </c>
      <c r="J249" s="29">
        <f t="shared" si="41"/>
        <v>171.53744161241787</v>
      </c>
      <c r="K249" s="147">
        <f t="shared" si="36"/>
        <v>205.21925979423605</v>
      </c>
      <c r="L249" s="29">
        <f t="shared" si="47"/>
        <v>-2.5039059351487367</v>
      </c>
      <c r="M249" s="30">
        <f t="shared" si="45"/>
        <v>2.5039059351487367</v>
      </c>
      <c r="N249" s="148">
        <f t="shared" si="46"/>
        <v>0.19609406485126346</v>
      </c>
      <c r="O249" s="148">
        <f t="shared" si="42"/>
        <v>0</v>
      </c>
      <c r="P249" s="148">
        <f t="shared" si="43"/>
        <v>-0.19609406485126346</v>
      </c>
      <c r="Q249" s="149">
        <f t="shared" si="37"/>
        <v>91.219259794236052</v>
      </c>
      <c r="R249" s="150">
        <f t="shared" si="38"/>
        <v>205.21925979423605</v>
      </c>
      <c r="S249" s="13"/>
      <c r="T249" s="13"/>
      <c r="U249" s="13"/>
      <c r="V249" s="13"/>
      <c r="W249" s="49">
        <f t="shared" si="44"/>
        <v>37127</v>
      </c>
    </row>
    <row r="250" spans="1:23" s="11" customFormat="1">
      <c r="A250" s="13"/>
      <c r="B250" s="140">
        <f>+Datos!B241</f>
        <v>2001</v>
      </c>
      <c r="C250" s="141">
        <f>+Datos!C241</f>
        <v>8</v>
      </c>
      <c r="D250" s="142">
        <f>+Datos!D241</f>
        <v>25</v>
      </c>
      <c r="E250" s="143">
        <f>+Datos!E241</f>
        <v>7</v>
      </c>
      <c r="F250" s="144">
        <f>+Datos!F241</f>
        <v>1.1000000000000001</v>
      </c>
      <c r="G250" s="145">
        <f>+Datos!G241</f>
        <v>1</v>
      </c>
      <c r="H250" s="143">
        <f t="shared" si="39"/>
        <v>1.1000000000000001</v>
      </c>
      <c r="I250" s="146">
        <f t="shared" si="40"/>
        <v>5.9</v>
      </c>
      <c r="J250" s="29">
        <f t="shared" si="41"/>
        <v>177.43744161241787</v>
      </c>
      <c r="K250" s="147">
        <f t="shared" si="36"/>
        <v>211.11925979423606</v>
      </c>
      <c r="L250" s="29">
        <f t="shared" si="47"/>
        <v>5.9000000000000057</v>
      </c>
      <c r="M250" s="30">
        <f t="shared" si="45"/>
        <v>1.1000000000000001</v>
      </c>
      <c r="N250" s="148">
        <f t="shared" si="46"/>
        <v>0</v>
      </c>
      <c r="O250" s="148">
        <f t="shared" si="42"/>
        <v>0</v>
      </c>
      <c r="P250" s="148">
        <f t="shared" si="43"/>
        <v>0</v>
      </c>
      <c r="Q250" s="149">
        <f t="shared" si="37"/>
        <v>97.119259794236058</v>
      </c>
      <c r="R250" s="150">
        <f t="shared" si="38"/>
        <v>211.11925979423606</v>
      </c>
      <c r="S250" s="13"/>
      <c r="T250" s="13"/>
      <c r="U250" s="13"/>
      <c r="V250" s="13"/>
      <c r="W250" s="49">
        <f t="shared" si="44"/>
        <v>37128</v>
      </c>
    </row>
    <row r="251" spans="1:23" s="11" customFormat="1">
      <c r="A251" s="13"/>
      <c r="B251" s="140">
        <f>+Datos!B242</f>
        <v>2001</v>
      </c>
      <c r="C251" s="141">
        <f>+Datos!C242</f>
        <v>8</v>
      </c>
      <c r="D251" s="142">
        <f>+Datos!D242</f>
        <v>26</v>
      </c>
      <c r="E251" s="143">
        <f>+Datos!E242</f>
        <v>18</v>
      </c>
      <c r="F251" s="144">
        <f>+Datos!F242</f>
        <v>0.8</v>
      </c>
      <c r="G251" s="145">
        <f>+Datos!G242</f>
        <v>1</v>
      </c>
      <c r="H251" s="143">
        <f t="shared" si="39"/>
        <v>0.8</v>
      </c>
      <c r="I251" s="146">
        <f t="shared" si="40"/>
        <v>17.2</v>
      </c>
      <c r="J251" s="29">
        <f t="shared" si="41"/>
        <v>186.31818181818181</v>
      </c>
      <c r="K251" s="147">
        <f t="shared" si="36"/>
        <v>220</v>
      </c>
      <c r="L251" s="29">
        <f t="shared" si="47"/>
        <v>8.8807402057639422</v>
      </c>
      <c r="M251" s="30">
        <f t="shared" si="45"/>
        <v>0.8</v>
      </c>
      <c r="N251" s="148">
        <f t="shared" si="46"/>
        <v>0</v>
      </c>
      <c r="O251" s="148">
        <f t="shared" si="42"/>
        <v>8.3192597942360464</v>
      </c>
      <c r="P251" s="148">
        <f t="shared" si="43"/>
        <v>8.3192597942360464</v>
      </c>
      <c r="Q251" s="149">
        <f t="shared" si="37"/>
        <v>106</v>
      </c>
      <c r="R251" s="150">
        <f t="shared" si="38"/>
        <v>228.31925979423605</v>
      </c>
      <c r="S251" s="13"/>
      <c r="T251" s="13"/>
      <c r="U251" s="13"/>
      <c r="V251" s="13"/>
      <c r="W251" s="49">
        <f t="shared" si="44"/>
        <v>37129</v>
      </c>
    </row>
    <row r="252" spans="1:23" s="11" customFormat="1">
      <c r="A252" s="13"/>
      <c r="B252" s="140">
        <f>+Datos!B243</f>
        <v>2001</v>
      </c>
      <c r="C252" s="141">
        <f>+Datos!C243</f>
        <v>8</v>
      </c>
      <c r="D252" s="142">
        <f>+Datos!D243</f>
        <v>27</v>
      </c>
      <c r="E252" s="143">
        <f>+Datos!E243</f>
        <v>0</v>
      </c>
      <c r="F252" s="144">
        <f>+Datos!F243</f>
        <v>2.7</v>
      </c>
      <c r="G252" s="145">
        <f>+Datos!G243</f>
        <v>1</v>
      </c>
      <c r="H252" s="143">
        <f t="shared" si="39"/>
        <v>2.7</v>
      </c>
      <c r="I252" s="146">
        <f t="shared" si="40"/>
        <v>-2.7</v>
      </c>
      <c r="J252" s="29">
        <f t="shared" si="41"/>
        <v>183.63765096815973</v>
      </c>
      <c r="K252" s="147">
        <f t="shared" si="36"/>
        <v>217.31946914997792</v>
      </c>
      <c r="L252" s="29">
        <f t="shared" si="47"/>
        <v>-2.6805308500220804</v>
      </c>
      <c r="M252" s="30">
        <f t="shared" si="45"/>
        <v>2.6805308500220804</v>
      </c>
      <c r="N252" s="148">
        <f t="shared" si="46"/>
        <v>1.946914997791982E-2</v>
      </c>
      <c r="O252" s="148">
        <f t="shared" si="42"/>
        <v>0</v>
      </c>
      <c r="P252" s="148">
        <f t="shared" si="43"/>
        <v>-1.946914997791982E-2</v>
      </c>
      <c r="Q252" s="149">
        <f t="shared" si="37"/>
        <v>103.31946914997792</v>
      </c>
      <c r="R252" s="150">
        <f t="shared" si="38"/>
        <v>217.31946914997792</v>
      </c>
      <c r="S252" s="13"/>
      <c r="T252" s="13"/>
      <c r="U252" s="13"/>
      <c r="V252" s="13"/>
      <c r="W252" s="49">
        <f t="shared" si="44"/>
        <v>37130</v>
      </c>
    </row>
    <row r="253" spans="1:23" s="11" customFormat="1">
      <c r="A253" s="13"/>
      <c r="B253" s="140">
        <f>+Datos!B244</f>
        <v>2001</v>
      </c>
      <c r="C253" s="141">
        <f>+Datos!C244</f>
        <v>8</v>
      </c>
      <c r="D253" s="142">
        <f>+Datos!D244</f>
        <v>28</v>
      </c>
      <c r="E253" s="143">
        <f>+Datos!E244</f>
        <v>0</v>
      </c>
      <c r="F253" s="144">
        <f>+Datos!F244</f>
        <v>3</v>
      </c>
      <c r="G253" s="145">
        <f>+Datos!G244</f>
        <v>1</v>
      </c>
      <c r="H253" s="143">
        <f t="shared" si="39"/>
        <v>3</v>
      </c>
      <c r="I253" s="146">
        <f t="shared" si="40"/>
        <v>-3</v>
      </c>
      <c r="J253" s="29">
        <f t="shared" si="41"/>
        <v>180.7044890103858</v>
      </c>
      <c r="K253" s="147">
        <f t="shared" si="36"/>
        <v>214.38630719220399</v>
      </c>
      <c r="L253" s="29">
        <f t="shared" si="47"/>
        <v>-2.9331619577739332</v>
      </c>
      <c r="M253" s="30">
        <f t="shared" si="45"/>
        <v>2.9331619577739332</v>
      </c>
      <c r="N253" s="148">
        <f t="shared" si="46"/>
        <v>6.6838042226066818E-2</v>
      </c>
      <c r="O253" s="148">
        <f t="shared" si="42"/>
        <v>0</v>
      </c>
      <c r="P253" s="148">
        <f t="shared" si="43"/>
        <v>-6.6838042226066818E-2</v>
      </c>
      <c r="Q253" s="149">
        <f t="shared" si="37"/>
        <v>100.38630719220399</v>
      </c>
      <c r="R253" s="150">
        <f t="shared" si="38"/>
        <v>214.38630719220399</v>
      </c>
      <c r="S253" s="13"/>
      <c r="T253" s="13"/>
      <c r="U253" s="13"/>
      <c r="V253" s="13"/>
      <c r="W253" s="49">
        <f t="shared" si="44"/>
        <v>37131</v>
      </c>
    </row>
    <row r="254" spans="1:23" s="11" customFormat="1">
      <c r="A254" s="13"/>
      <c r="B254" s="140">
        <f>+Datos!B245</f>
        <v>2001</v>
      </c>
      <c r="C254" s="141">
        <f>+Datos!C245</f>
        <v>8</v>
      </c>
      <c r="D254" s="142">
        <f>+Datos!D245</f>
        <v>29</v>
      </c>
      <c r="E254" s="143">
        <f>+Datos!E245</f>
        <v>0.4</v>
      </c>
      <c r="F254" s="144">
        <f>+Datos!F245</f>
        <v>2.1</v>
      </c>
      <c r="G254" s="145">
        <f>+Datos!G245</f>
        <v>1</v>
      </c>
      <c r="H254" s="143">
        <f t="shared" si="39"/>
        <v>2.1</v>
      </c>
      <c r="I254" s="146">
        <f t="shared" si="40"/>
        <v>-1.7000000000000002</v>
      </c>
      <c r="J254" s="29">
        <f t="shared" si="41"/>
        <v>179.06320838869698</v>
      </c>
      <c r="K254" s="147">
        <f t="shared" si="36"/>
        <v>212.74502657051517</v>
      </c>
      <c r="L254" s="29">
        <f t="shared" si="47"/>
        <v>-1.6412806216888214</v>
      </c>
      <c r="M254" s="30">
        <f t="shared" si="45"/>
        <v>2.0412806216888213</v>
      </c>
      <c r="N254" s="148">
        <f t="shared" si="46"/>
        <v>5.8719378311178794E-2</v>
      </c>
      <c r="O254" s="148">
        <f t="shared" si="42"/>
        <v>0</v>
      </c>
      <c r="P254" s="148">
        <f t="shared" si="43"/>
        <v>-5.8719378311178794E-2</v>
      </c>
      <c r="Q254" s="149">
        <f t="shared" si="37"/>
        <v>98.745026570515165</v>
      </c>
      <c r="R254" s="150">
        <f t="shared" si="38"/>
        <v>212.74502657051517</v>
      </c>
      <c r="S254" s="13"/>
      <c r="T254" s="13"/>
      <c r="U254" s="13"/>
      <c r="V254" s="13"/>
      <c r="W254" s="49">
        <f t="shared" si="44"/>
        <v>37132</v>
      </c>
    </row>
    <row r="255" spans="1:23" s="11" customFormat="1">
      <c r="A255" s="13"/>
      <c r="B255" s="140">
        <f>+Datos!B246</f>
        <v>2001</v>
      </c>
      <c r="C255" s="141">
        <f>+Datos!C246</f>
        <v>8</v>
      </c>
      <c r="D255" s="142">
        <f>+Datos!D246</f>
        <v>30</v>
      </c>
      <c r="E255" s="143">
        <f>+Datos!E246</f>
        <v>0.1</v>
      </c>
      <c r="F255" s="144">
        <f>+Datos!F246</f>
        <v>0.9</v>
      </c>
      <c r="G255" s="145">
        <f>+Datos!G246</f>
        <v>1</v>
      </c>
      <c r="H255" s="143">
        <f t="shared" si="39"/>
        <v>0.9</v>
      </c>
      <c r="I255" s="146">
        <f t="shared" si="40"/>
        <v>-0.8</v>
      </c>
      <c r="J255" s="29">
        <f t="shared" si="41"/>
        <v>178.29600754244899</v>
      </c>
      <c r="K255" s="147">
        <f t="shared" si="36"/>
        <v>211.97782572426718</v>
      </c>
      <c r="L255" s="29">
        <f t="shared" si="47"/>
        <v>-0.76720084624798801</v>
      </c>
      <c r="M255" s="30">
        <f t="shared" si="45"/>
        <v>0.86720084624798799</v>
      </c>
      <c r="N255" s="148">
        <f t="shared" si="46"/>
        <v>3.2799153752012034E-2</v>
      </c>
      <c r="O255" s="148">
        <f t="shared" si="42"/>
        <v>0</v>
      </c>
      <c r="P255" s="148">
        <f t="shared" si="43"/>
        <v>-3.2799153752012034E-2</v>
      </c>
      <c r="Q255" s="149">
        <f t="shared" si="37"/>
        <v>97.977825724267177</v>
      </c>
      <c r="R255" s="150">
        <f t="shared" si="38"/>
        <v>211.97782572426718</v>
      </c>
      <c r="S255" s="13"/>
      <c r="T255" s="13"/>
      <c r="U255" s="13"/>
      <c r="V255" s="13"/>
      <c r="W255" s="49">
        <f t="shared" si="44"/>
        <v>37133</v>
      </c>
    </row>
    <row r="256" spans="1:23" s="11" customFormat="1">
      <c r="A256" s="13"/>
      <c r="B256" s="140">
        <f>+Datos!B247</f>
        <v>2001</v>
      </c>
      <c r="C256" s="141">
        <f>+Datos!C247</f>
        <v>8</v>
      </c>
      <c r="D256" s="142">
        <f>+Datos!D247</f>
        <v>31</v>
      </c>
      <c r="E256" s="143">
        <f>+Datos!E247</f>
        <v>2</v>
      </c>
      <c r="F256" s="144">
        <f>+Datos!F247</f>
        <v>0.9</v>
      </c>
      <c r="G256" s="145">
        <f>+Datos!G247</f>
        <v>1</v>
      </c>
      <c r="H256" s="143">
        <f t="shared" si="39"/>
        <v>0.9</v>
      </c>
      <c r="I256" s="146">
        <f t="shared" si="40"/>
        <v>1.1000000000000001</v>
      </c>
      <c r="J256" s="29">
        <f t="shared" si="41"/>
        <v>179.39600754244898</v>
      </c>
      <c r="K256" s="147">
        <f t="shared" si="36"/>
        <v>213.07782572426717</v>
      </c>
      <c r="L256" s="29">
        <f t="shared" si="47"/>
        <v>1.0999999999999943</v>
      </c>
      <c r="M256" s="30">
        <f t="shared" si="45"/>
        <v>0.9</v>
      </c>
      <c r="N256" s="148">
        <f t="shared" si="46"/>
        <v>0</v>
      </c>
      <c r="O256" s="148">
        <f t="shared" si="42"/>
        <v>0</v>
      </c>
      <c r="P256" s="148">
        <f t="shared" si="43"/>
        <v>0</v>
      </c>
      <c r="Q256" s="149">
        <f t="shared" si="37"/>
        <v>99.077825724267171</v>
      </c>
      <c r="R256" s="150">
        <f t="shared" si="38"/>
        <v>213.07782572426717</v>
      </c>
      <c r="S256" s="13"/>
      <c r="T256" s="13"/>
      <c r="U256" s="13"/>
      <c r="V256" s="13"/>
      <c r="W256" s="49">
        <f t="shared" si="44"/>
        <v>37134</v>
      </c>
    </row>
    <row r="257" spans="1:23" s="11" customFormat="1">
      <c r="A257" s="13"/>
      <c r="B257" s="140">
        <f>+Datos!B248</f>
        <v>2001</v>
      </c>
      <c r="C257" s="141">
        <f>+Datos!C248</f>
        <v>9</v>
      </c>
      <c r="D257" s="142">
        <f>+Datos!D248</f>
        <v>1</v>
      </c>
      <c r="E257" s="143">
        <f>+Datos!E248</f>
        <v>0</v>
      </c>
      <c r="F257" s="144">
        <f>+Datos!F248</f>
        <v>1.1000000000000001</v>
      </c>
      <c r="G257" s="145">
        <f>+Datos!G248</f>
        <v>1</v>
      </c>
      <c r="H257" s="143">
        <f t="shared" si="39"/>
        <v>1.1000000000000001</v>
      </c>
      <c r="I257" s="146">
        <f t="shared" si="40"/>
        <v>-1.1000000000000001</v>
      </c>
      <c r="J257" s="29">
        <f t="shared" si="41"/>
        <v>178.33999557254035</v>
      </c>
      <c r="K257" s="147">
        <f t="shared" si="36"/>
        <v>212.02181375435853</v>
      </c>
      <c r="L257" s="29">
        <f t="shared" si="47"/>
        <v>-1.0560119699086385</v>
      </c>
      <c r="M257" s="30">
        <f t="shared" si="45"/>
        <v>1.0560119699086385</v>
      </c>
      <c r="N257" s="148">
        <f t="shared" si="46"/>
        <v>4.3988030091361541E-2</v>
      </c>
      <c r="O257" s="148">
        <f t="shared" si="42"/>
        <v>0</v>
      </c>
      <c r="P257" s="148">
        <f t="shared" si="43"/>
        <v>-4.3988030091361541E-2</v>
      </c>
      <c r="Q257" s="149">
        <f t="shared" si="37"/>
        <v>98.021813754358533</v>
      </c>
      <c r="R257" s="150">
        <f t="shared" si="38"/>
        <v>212.02181375435853</v>
      </c>
      <c r="S257" s="13"/>
      <c r="T257" s="13"/>
      <c r="U257" s="13"/>
      <c r="V257" s="13"/>
      <c r="W257" s="49">
        <f t="shared" si="44"/>
        <v>37135</v>
      </c>
    </row>
    <row r="258" spans="1:23" s="11" customFormat="1">
      <c r="A258" s="13"/>
      <c r="B258" s="140">
        <f>+Datos!B249</f>
        <v>2001</v>
      </c>
      <c r="C258" s="141">
        <f>+Datos!C249</f>
        <v>9</v>
      </c>
      <c r="D258" s="142">
        <f>+Datos!D249</f>
        <v>2</v>
      </c>
      <c r="E258" s="143">
        <f>+Datos!E249</f>
        <v>0</v>
      </c>
      <c r="F258" s="144">
        <f>+Datos!F249</f>
        <v>1.9</v>
      </c>
      <c r="G258" s="145">
        <f>+Datos!G249</f>
        <v>1</v>
      </c>
      <c r="H258" s="143">
        <f t="shared" si="39"/>
        <v>1.9</v>
      </c>
      <c r="I258" s="146">
        <f t="shared" si="40"/>
        <v>-1.9</v>
      </c>
      <c r="J258" s="29">
        <f t="shared" si="41"/>
        <v>176.53059545551656</v>
      </c>
      <c r="K258" s="147">
        <f t="shared" si="36"/>
        <v>210.21241363733475</v>
      </c>
      <c r="L258" s="29">
        <f t="shared" si="47"/>
        <v>-1.8094001170237846</v>
      </c>
      <c r="M258" s="30">
        <f t="shared" si="45"/>
        <v>1.8094001170237846</v>
      </c>
      <c r="N258" s="148">
        <f t="shared" si="46"/>
        <v>9.0599882976215351E-2</v>
      </c>
      <c r="O258" s="148">
        <f t="shared" si="42"/>
        <v>0</v>
      </c>
      <c r="P258" s="148">
        <f t="shared" si="43"/>
        <v>-9.0599882976215351E-2</v>
      </c>
      <c r="Q258" s="149">
        <f t="shared" si="37"/>
        <v>96.212413637334748</v>
      </c>
      <c r="R258" s="150">
        <f t="shared" si="38"/>
        <v>210.21241363733475</v>
      </c>
      <c r="S258" s="13"/>
      <c r="T258" s="13"/>
      <c r="U258" s="13"/>
      <c r="V258" s="13"/>
      <c r="W258" s="49">
        <f t="shared" si="44"/>
        <v>37136</v>
      </c>
    </row>
    <row r="259" spans="1:23" s="11" customFormat="1">
      <c r="A259" s="13"/>
      <c r="B259" s="140">
        <f>+Datos!B250</f>
        <v>2001</v>
      </c>
      <c r="C259" s="141">
        <f>+Datos!C250</f>
        <v>9</v>
      </c>
      <c r="D259" s="142">
        <f>+Datos!D250</f>
        <v>3</v>
      </c>
      <c r="E259" s="143">
        <f>+Datos!E250</f>
        <v>0</v>
      </c>
      <c r="F259" s="144">
        <f>+Datos!F250</f>
        <v>1.7</v>
      </c>
      <c r="G259" s="145">
        <f>+Datos!G250</f>
        <v>1</v>
      </c>
      <c r="H259" s="143">
        <f t="shared" si="39"/>
        <v>1.7</v>
      </c>
      <c r="I259" s="146">
        <f t="shared" si="40"/>
        <v>-1.7</v>
      </c>
      <c r="J259" s="29">
        <f t="shared" si="41"/>
        <v>174.92722496348813</v>
      </c>
      <c r="K259" s="147">
        <f t="shared" si="36"/>
        <v>208.60904314530632</v>
      </c>
      <c r="L259" s="29">
        <f t="shared" si="47"/>
        <v>-1.6033704920284322</v>
      </c>
      <c r="M259" s="30">
        <f t="shared" si="45"/>
        <v>1.6033704920284322</v>
      </c>
      <c r="N259" s="148">
        <f t="shared" si="46"/>
        <v>9.6629507971567774E-2</v>
      </c>
      <c r="O259" s="148">
        <f t="shared" si="42"/>
        <v>0</v>
      </c>
      <c r="P259" s="148">
        <f t="shared" si="43"/>
        <v>-9.6629507971567774E-2</v>
      </c>
      <c r="Q259" s="149">
        <f t="shared" si="37"/>
        <v>94.609043145306316</v>
      </c>
      <c r="R259" s="150">
        <f t="shared" si="38"/>
        <v>208.60904314530632</v>
      </c>
      <c r="S259" s="13"/>
      <c r="T259" s="13"/>
      <c r="U259" s="13"/>
      <c r="V259" s="13"/>
      <c r="W259" s="49">
        <f t="shared" si="44"/>
        <v>37137</v>
      </c>
    </row>
    <row r="260" spans="1:23" s="11" customFormat="1">
      <c r="A260" s="13"/>
      <c r="B260" s="140">
        <f>+Datos!B251</f>
        <v>2001</v>
      </c>
      <c r="C260" s="141">
        <f>+Datos!C251</f>
        <v>9</v>
      </c>
      <c r="D260" s="142">
        <f>+Datos!D251</f>
        <v>4</v>
      </c>
      <c r="E260" s="143">
        <f>+Datos!E251</f>
        <v>0</v>
      </c>
      <c r="F260" s="144">
        <f>+Datos!F251</f>
        <v>1.8</v>
      </c>
      <c r="G260" s="145">
        <f>+Datos!G251</f>
        <v>1</v>
      </c>
      <c r="H260" s="143">
        <f t="shared" si="39"/>
        <v>1.8</v>
      </c>
      <c r="I260" s="146">
        <f t="shared" si="40"/>
        <v>-1.8</v>
      </c>
      <c r="J260" s="29">
        <f t="shared" si="41"/>
        <v>173.24540878140945</v>
      </c>
      <c r="K260" s="147">
        <f t="shared" si="36"/>
        <v>206.92722696322764</v>
      </c>
      <c r="L260" s="29">
        <f t="shared" si="47"/>
        <v>-1.681816182078677</v>
      </c>
      <c r="M260" s="30">
        <f t="shared" si="45"/>
        <v>1.681816182078677</v>
      </c>
      <c r="N260" s="148">
        <f t="shared" si="46"/>
        <v>0.11818381792132304</v>
      </c>
      <c r="O260" s="148">
        <f t="shared" si="42"/>
        <v>0</v>
      </c>
      <c r="P260" s="148">
        <f t="shared" si="43"/>
        <v>-0.11818381792132304</v>
      </c>
      <c r="Q260" s="149">
        <f t="shared" si="37"/>
        <v>92.927226963227639</v>
      </c>
      <c r="R260" s="150">
        <f t="shared" si="38"/>
        <v>206.92722696322764</v>
      </c>
      <c r="S260" s="13"/>
      <c r="T260" s="13"/>
      <c r="U260" s="13"/>
      <c r="V260" s="13"/>
      <c r="W260" s="49">
        <f t="shared" si="44"/>
        <v>37138</v>
      </c>
    </row>
    <row r="261" spans="1:23" s="11" customFormat="1">
      <c r="A261" s="13"/>
      <c r="B261" s="140">
        <f>+Datos!B252</f>
        <v>2001</v>
      </c>
      <c r="C261" s="141">
        <f>+Datos!C252</f>
        <v>9</v>
      </c>
      <c r="D261" s="142">
        <f>+Datos!D252</f>
        <v>5</v>
      </c>
      <c r="E261" s="143">
        <f>+Datos!E252</f>
        <v>0</v>
      </c>
      <c r="F261" s="144">
        <f>+Datos!F252</f>
        <v>2.6</v>
      </c>
      <c r="G261" s="145">
        <f>+Datos!G252</f>
        <v>1</v>
      </c>
      <c r="H261" s="143">
        <f t="shared" si="39"/>
        <v>2.6</v>
      </c>
      <c r="I261" s="146">
        <f t="shared" si="40"/>
        <v>-2.6</v>
      </c>
      <c r="J261" s="29">
        <f t="shared" si="41"/>
        <v>170.84462438133411</v>
      </c>
      <c r="K261" s="147">
        <f t="shared" si="36"/>
        <v>204.5264425631523</v>
      </c>
      <c r="L261" s="29">
        <f t="shared" si="47"/>
        <v>-2.400784400075338</v>
      </c>
      <c r="M261" s="30">
        <f t="shared" si="45"/>
        <v>2.400784400075338</v>
      </c>
      <c r="N261" s="148">
        <f t="shared" si="46"/>
        <v>0.19921559992466209</v>
      </c>
      <c r="O261" s="148">
        <f t="shared" si="42"/>
        <v>0</v>
      </c>
      <c r="P261" s="148">
        <f t="shared" si="43"/>
        <v>-0.19921559992466209</v>
      </c>
      <c r="Q261" s="149">
        <f t="shared" si="37"/>
        <v>90.526442563152301</v>
      </c>
      <c r="R261" s="150">
        <f t="shared" si="38"/>
        <v>204.5264425631523</v>
      </c>
      <c r="S261" s="13"/>
      <c r="T261" s="13"/>
      <c r="U261" s="13"/>
      <c r="V261" s="13"/>
      <c r="W261" s="49">
        <f t="shared" si="44"/>
        <v>37139</v>
      </c>
    </row>
    <row r="262" spans="1:23" s="11" customFormat="1">
      <c r="A262" s="13"/>
      <c r="B262" s="140">
        <f>+Datos!B253</f>
        <v>2001</v>
      </c>
      <c r="C262" s="141">
        <f>+Datos!C253</f>
        <v>9</v>
      </c>
      <c r="D262" s="142">
        <f>+Datos!D253</f>
        <v>6</v>
      </c>
      <c r="E262" s="143">
        <f>+Datos!E253</f>
        <v>9</v>
      </c>
      <c r="F262" s="144">
        <f>+Datos!F253</f>
        <v>1.6</v>
      </c>
      <c r="G262" s="145">
        <f>+Datos!G253</f>
        <v>1</v>
      </c>
      <c r="H262" s="143">
        <f t="shared" si="39"/>
        <v>1.6</v>
      </c>
      <c r="I262" s="146">
        <f t="shared" si="40"/>
        <v>7.4</v>
      </c>
      <c r="J262" s="29">
        <f t="shared" si="41"/>
        <v>178.24462438133412</v>
      </c>
      <c r="K262" s="147">
        <f t="shared" si="36"/>
        <v>211.92644256315231</v>
      </c>
      <c r="L262" s="29">
        <f t="shared" si="47"/>
        <v>7.4000000000000057</v>
      </c>
      <c r="M262" s="30">
        <f t="shared" si="45"/>
        <v>1.6</v>
      </c>
      <c r="N262" s="148">
        <f t="shared" si="46"/>
        <v>0</v>
      </c>
      <c r="O262" s="148">
        <f t="shared" si="42"/>
        <v>0</v>
      </c>
      <c r="P262" s="148">
        <f t="shared" si="43"/>
        <v>0</v>
      </c>
      <c r="Q262" s="149">
        <f t="shared" si="37"/>
        <v>97.926442563152307</v>
      </c>
      <c r="R262" s="150">
        <f t="shared" si="38"/>
        <v>211.92644256315231</v>
      </c>
      <c r="S262" s="13"/>
      <c r="T262" s="13"/>
      <c r="U262" s="13"/>
      <c r="V262" s="13"/>
      <c r="W262" s="49">
        <f t="shared" si="44"/>
        <v>37140</v>
      </c>
    </row>
    <row r="263" spans="1:23" s="11" customFormat="1">
      <c r="A263" s="13"/>
      <c r="B263" s="140">
        <f>+Datos!B254</f>
        <v>2001</v>
      </c>
      <c r="C263" s="141">
        <f>+Datos!C254</f>
        <v>9</v>
      </c>
      <c r="D263" s="142">
        <f>+Datos!D254</f>
        <v>7</v>
      </c>
      <c r="E263" s="143">
        <f>+Datos!E254</f>
        <v>1</v>
      </c>
      <c r="F263" s="144">
        <f>+Datos!F254</f>
        <v>2.2999999999999998</v>
      </c>
      <c r="G263" s="145">
        <f>+Datos!G254</f>
        <v>1</v>
      </c>
      <c r="H263" s="143">
        <f t="shared" si="39"/>
        <v>2.2999999999999998</v>
      </c>
      <c r="I263" s="146">
        <f t="shared" si="40"/>
        <v>-1.2999999999999998</v>
      </c>
      <c r="J263" s="29">
        <f t="shared" si="41"/>
        <v>177.00528476398961</v>
      </c>
      <c r="K263" s="147">
        <f t="shared" si="36"/>
        <v>210.68710294580779</v>
      </c>
      <c r="L263" s="29">
        <f t="shared" si="47"/>
        <v>-1.2393396173445126</v>
      </c>
      <c r="M263" s="30">
        <f t="shared" si="45"/>
        <v>2.2393396173445126</v>
      </c>
      <c r="N263" s="148">
        <f t="shared" si="46"/>
        <v>6.0660382655487233E-2</v>
      </c>
      <c r="O263" s="148">
        <f t="shared" si="42"/>
        <v>0</v>
      </c>
      <c r="P263" s="148">
        <f t="shared" si="43"/>
        <v>-6.0660382655487233E-2</v>
      </c>
      <c r="Q263" s="149">
        <f t="shared" si="37"/>
        <v>96.687102945807794</v>
      </c>
      <c r="R263" s="150">
        <f t="shared" si="38"/>
        <v>210.68710294580779</v>
      </c>
      <c r="S263" s="13"/>
      <c r="T263" s="13"/>
      <c r="U263" s="13"/>
      <c r="V263" s="13"/>
      <c r="W263" s="49">
        <f t="shared" si="44"/>
        <v>37141</v>
      </c>
    </row>
    <row r="264" spans="1:23" s="11" customFormat="1">
      <c r="A264" s="13"/>
      <c r="B264" s="140">
        <f>+Datos!B255</f>
        <v>2001</v>
      </c>
      <c r="C264" s="141">
        <f>+Datos!C255</f>
        <v>9</v>
      </c>
      <c r="D264" s="142">
        <f>+Datos!D255</f>
        <v>8</v>
      </c>
      <c r="E264" s="143">
        <f>+Datos!E255</f>
        <v>0</v>
      </c>
      <c r="F264" s="144">
        <f>+Datos!F255</f>
        <v>3.7</v>
      </c>
      <c r="G264" s="145">
        <f>+Datos!G255</f>
        <v>1</v>
      </c>
      <c r="H264" s="143">
        <f t="shared" si="39"/>
        <v>3.7</v>
      </c>
      <c r="I264" s="146">
        <f t="shared" si="40"/>
        <v>-3.7</v>
      </c>
      <c r="J264" s="29">
        <f t="shared" si="41"/>
        <v>173.5248969699872</v>
      </c>
      <c r="K264" s="147">
        <f t="shared" si="36"/>
        <v>207.20671515180538</v>
      </c>
      <c r="L264" s="29">
        <f t="shared" si="47"/>
        <v>-3.4803877940024108</v>
      </c>
      <c r="M264" s="30">
        <f t="shared" si="45"/>
        <v>3.4803877940024108</v>
      </c>
      <c r="N264" s="148">
        <f t="shared" si="46"/>
        <v>0.21961220599758935</v>
      </c>
      <c r="O264" s="148">
        <f t="shared" si="42"/>
        <v>0</v>
      </c>
      <c r="P264" s="148">
        <f t="shared" si="43"/>
        <v>-0.21961220599758935</v>
      </c>
      <c r="Q264" s="149">
        <f t="shared" si="37"/>
        <v>93.206715151805383</v>
      </c>
      <c r="R264" s="150">
        <f t="shared" si="38"/>
        <v>207.20671515180538</v>
      </c>
      <c r="S264" s="13"/>
      <c r="T264" s="13"/>
      <c r="U264" s="13"/>
      <c r="V264" s="13"/>
      <c r="W264" s="49">
        <f t="shared" si="44"/>
        <v>37142</v>
      </c>
    </row>
    <row r="265" spans="1:23" s="11" customFormat="1">
      <c r="A265" s="13"/>
      <c r="B265" s="140">
        <f>+Datos!B256</f>
        <v>2001</v>
      </c>
      <c r="C265" s="141">
        <f>+Datos!C256</f>
        <v>9</v>
      </c>
      <c r="D265" s="142">
        <f>+Datos!D256</f>
        <v>9</v>
      </c>
      <c r="E265" s="143">
        <f>+Datos!E256</f>
        <v>0</v>
      </c>
      <c r="F265" s="144">
        <f>+Datos!F256</f>
        <v>3</v>
      </c>
      <c r="G265" s="145">
        <f>+Datos!G256</f>
        <v>1</v>
      </c>
      <c r="H265" s="143">
        <f t="shared" si="39"/>
        <v>3</v>
      </c>
      <c r="I265" s="146">
        <f t="shared" si="40"/>
        <v>-3</v>
      </c>
      <c r="J265" s="29">
        <f t="shared" si="41"/>
        <v>170.75326150288325</v>
      </c>
      <c r="K265" s="147">
        <f t="shared" si="36"/>
        <v>204.43507968470144</v>
      </c>
      <c r="L265" s="29">
        <f t="shared" si="47"/>
        <v>-2.7716354671039483</v>
      </c>
      <c r="M265" s="30">
        <f t="shared" si="45"/>
        <v>2.7716354671039483</v>
      </c>
      <c r="N265" s="148">
        <f t="shared" si="46"/>
        <v>0.22836453289605174</v>
      </c>
      <c r="O265" s="148">
        <f t="shared" si="42"/>
        <v>0</v>
      </c>
      <c r="P265" s="148">
        <f t="shared" si="43"/>
        <v>-0.22836453289605174</v>
      </c>
      <c r="Q265" s="149">
        <f t="shared" si="37"/>
        <v>90.435079684701435</v>
      </c>
      <c r="R265" s="150">
        <f t="shared" si="38"/>
        <v>204.43507968470144</v>
      </c>
      <c r="S265" s="13"/>
      <c r="T265" s="13"/>
      <c r="U265" s="13"/>
      <c r="V265" s="13"/>
      <c r="W265" s="49">
        <f t="shared" si="44"/>
        <v>37143</v>
      </c>
    </row>
    <row r="266" spans="1:23" s="11" customFormat="1">
      <c r="A266" s="13"/>
      <c r="B266" s="140">
        <f>+Datos!B257</f>
        <v>2001</v>
      </c>
      <c r="C266" s="141">
        <f>+Datos!C257</f>
        <v>9</v>
      </c>
      <c r="D266" s="142">
        <f>+Datos!D257</f>
        <v>10</v>
      </c>
      <c r="E266" s="143">
        <f>+Datos!E257</f>
        <v>0</v>
      </c>
      <c r="F266" s="144">
        <f>+Datos!F257</f>
        <v>2.7</v>
      </c>
      <c r="G266" s="145">
        <f>+Datos!G257</f>
        <v>1</v>
      </c>
      <c r="H266" s="143">
        <f t="shared" si="39"/>
        <v>2.7</v>
      </c>
      <c r="I266" s="146">
        <f t="shared" si="40"/>
        <v>-2.7</v>
      </c>
      <c r="J266" s="29">
        <f t="shared" si="41"/>
        <v>168.2966607528447</v>
      </c>
      <c r="K266" s="147">
        <f t="shared" si="36"/>
        <v>201.97847893466289</v>
      </c>
      <c r="L266" s="29">
        <f t="shared" si="47"/>
        <v>-2.4566007500385467</v>
      </c>
      <c r="M266" s="30">
        <f t="shared" si="45"/>
        <v>2.4566007500385467</v>
      </c>
      <c r="N266" s="148">
        <f t="shared" si="46"/>
        <v>0.24339924996145346</v>
      </c>
      <c r="O266" s="148">
        <f t="shared" si="42"/>
        <v>0</v>
      </c>
      <c r="P266" s="148">
        <f t="shared" si="43"/>
        <v>-0.24339924996145346</v>
      </c>
      <c r="Q266" s="149">
        <f t="shared" si="37"/>
        <v>87.978478934662888</v>
      </c>
      <c r="R266" s="150">
        <f t="shared" si="38"/>
        <v>201.97847893466289</v>
      </c>
      <c r="S266" s="13"/>
      <c r="T266" s="13"/>
      <c r="U266" s="13"/>
      <c r="V266" s="13"/>
      <c r="W266" s="49">
        <f t="shared" si="44"/>
        <v>37144</v>
      </c>
    </row>
    <row r="267" spans="1:23" s="11" customFormat="1">
      <c r="A267" s="13"/>
      <c r="B267" s="140">
        <f>+Datos!B258</f>
        <v>2001</v>
      </c>
      <c r="C267" s="141">
        <f>+Datos!C258</f>
        <v>9</v>
      </c>
      <c r="D267" s="142">
        <f>+Datos!D258</f>
        <v>11</v>
      </c>
      <c r="E267" s="143">
        <f>+Datos!E258</f>
        <v>0</v>
      </c>
      <c r="F267" s="144">
        <f>+Datos!F258</f>
        <v>2.9</v>
      </c>
      <c r="G267" s="145">
        <f>+Datos!G258</f>
        <v>1</v>
      </c>
      <c r="H267" s="143">
        <f t="shared" si="39"/>
        <v>2.9</v>
      </c>
      <c r="I267" s="146">
        <f t="shared" si="40"/>
        <v>-2.9</v>
      </c>
      <c r="J267" s="29">
        <f t="shared" si="41"/>
        <v>165.69744221341315</v>
      </c>
      <c r="K267" s="147">
        <f t="shared" si="36"/>
        <v>199.37926039523134</v>
      </c>
      <c r="L267" s="29">
        <f t="shared" si="47"/>
        <v>-2.599218539431547</v>
      </c>
      <c r="M267" s="30">
        <f t="shared" si="45"/>
        <v>2.599218539431547</v>
      </c>
      <c r="N267" s="148">
        <f t="shared" si="46"/>
        <v>0.3007814605684529</v>
      </c>
      <c r="O267" s="148">
        <f t="shared" si="42"/>
        <v>0</v>
      </c>
      <c r="P267" s="148">
        <f t="shared" si="43"/>
        <v>-0.3007814605684529</v>
      </c>
      <c r="Q267" s="149">
        <f t="shared" si="37"/>
        <v>85.379260395231341</v>
      </c>
      <c r="R267" s="150">
        <f t="shared" si="38"/>
        <v>199.37926039523134</v>
      </c>
      <c r="S267" s="13"/>
      <c r="T267" s="13"/>
      <c r="U267" s="13"/>
      <c r="V267" s="13"/>
      <c r="W267" s="49">
        <f t="shared" si="44"/>
        <v>37145</v>
      </c>
    </row>
    <row r="268" spans="1:23" s="11" customFormat="1">
      <c r="A268" s="13"/>
      <c r="B268" s="140">
        <f>+Datos!B259</f>
        <v>2001</v>
      </c>
      <c r="C268" s="141">
        <f>+Datos!C259</f>
        <v>9</v>
      </c>
      <c r="D268" s="142">
        <f>+Datos!D259</f>
        <v>12</v>
      </c>
      <c r="E268" s="143">
        <f>+Datos!E259</f>
        <v>11</v>
      </c>
      <c r="F268" s="144">
        <f>+Datos!F259</f>
        <v>3.5</v>
      </c>
      <c r="G268" s="145">
        <f>+Datos!G259</f>
        <v>1</v>
      </c>
      <c r="H268" s="143">
        <f t="shared" si="39"/>
        <v>3.5</v>
      </c>
      <c r="I268" s="146">
        <f t="shared" si="40"/>
        <v>7.5</v>
      </c>
      <c r="J268" s="29">
        <f t="shared" si="41"/>
        <v>173.19744221341315</v>
      </c>
      <c r="K268" s="147">
        <f t="shared" si="36"/>
        <v>206.87926039523134</v>
      </c>
      <c r="L268" s="29">
        <f t="shared" si="47"/>
        <v>7.5</v>
      </c>
      <c r="M268" s="30">
        <f t="shared" si="45"/>
        <v>3.5</v>
      </c>
      <c r="N268" s="148">
        <f t="shared" si="46"/>
        <v>0</v>
      </c>
      <c r="O268" s="148">
        <f t="shared" si="42"/>
        <v>0</v>
      </c>
      <c r="P268" s="148">
        <f t="shared" si="43"/>
        <v>0</v>
      </c>
      <c r="Q268" s="149">
        <f t="shared" si="37"/>
        <v>92.879260395231341</v>
      </c>
      <c r="R268" s="150">
        <f t="shared" si="38"/>
        <v>206.87926039523134</v>
      </c>
      <c r="S268" s="13"/>
      <c r="T268" s="13"/>
      <c r="U268" s="13"/>
      <c r="V268" s="13"/>
      <c r="W268" s="49">
        <f t="shared" si="44"/>
        <v>37146</v>
      </c>
    </row>
    <row r="269" spans="1:23" s="11" customFormat="1">
      <c r="A269" s="13"/>
      <c r="B269" s="140">
        <f>+Datos!B260</f>
        <v>2001</v>
      </c>
      <c r="C269" s="141">
        <f>+Datos!C260</f>
        <v>9</v>
      </c>
      <c r="D269" s="142">
        <f>+Datos!D260</f>
        <v>13</v>
      </c>
      <c r="E269" s="143">
        <f>+Datos!E260</f>
        <v>2.6</v>
      </c>
      <c r="F269" s="144">
        <f>+Datos!F260</f>
        <v>1.8</v>
      </c>
      <c r="G269" s="145">
        <f>+Datos!G260</f>
        <v>1</v>
      </c>
      <c r="H269" s="143">
        <f t="shared" si="39"/>
        <v>1.8</v>
      </c>
      <c r="I269" s="146">
        <f t="shared" si="40"/>
        <v>0.8</v>
      </c>
      <c r="J269" s="29">
        <f t="shared" si="41"/>
        <v>173.99744221341317</v>
      </c>
      <c r="K269" s="147">
        <f t="shared" si="36"/>
        <v>207.67926039523135</v>
      </c>
      <c r="L269" s="29">
        <f t="shared" si="47"/>
        <v>0.80000000000001137</v>
      </c>
      <c r="M269" s="30">
        <f t="shared" si="45"/>
        <v>1.8</v>
      </c>
      <c r="N269" s="148">
        <f t="shared" si="46"/>
        <v>0</v>
      </c>
      <c r="O269" s="148">
        <f t="shared" si="42"/>
        <v>0</v>
      </c>
      <c r="P269" s="148">
        <f t="shared" si="43"/>
        <v>0</v>
      </c>
      <c r="Q269" s="149">
        <f t="shared" si="37"/>
        <v>93.679260395231353</v>
      </c>
      <c r="R269" s="150">
        <f t="shared" si="38"/>
        <v>207.67926039523135</v>
      </c>
      <c r="S269" s="13"/>
      <c r="T269" s="13"/>
      <c r="U269" s="13"/>
      <c r="V269" s="13"/>
      <c r="W269" s="49">
        <f t="shared" si="44"/>
        <v>37147</v>
      </c>
    </row>
    <row r="270" spans="1:23" s="11" customFormat="1">
      <c r="A270" s="13"/>
      <c r="B270" s="140">
        <f>+Datos!B261</f>
        <v>2001</v>
      </c>
      <c r="C270" s="141">
        <f>+Datos!C261</f>
        <v>9</v>
      </c>
      <c r="D270" s="142">
        <f>+Datos!D261</f>
        <v>14</v>
      </c>
      <c r="E270" s="143">
        <f>+Datos!E261</f>
        <v>5</v>
      </c>
      <c r="F270" s="144">
        <f>+Datos!F261</f>
        <v>2.8</v>
      </c>
      <c r="G270" s="145">
        <f>+Datos!G261</f>
        <v>1</v>
      </c>
      <c r="H270" s="143">
        <f t="shared" si="39"/>
        <v>2.8</v>
      </c>
      <c r="I270" s="146">
        <f t="shared" si="40"/>
        <v>2.2000000000000002</v>
      </c>
      <c r="J270" s="29">
        <f t="shared" si="41"/>
        <v>176.19744221341315</v>
      </c>
      <c r="K270" s="147">
        <f t="shared" ref="K270:K333" si="48">+J270+$U$21</f>
        <v>209.87926039523134</v>
      </c>
      <c r="L270" s="29">
        <f t="shared" si="47"/>
        <v>2.1999999999999886</v>
      </c>
      <c r="M270" s="30">
        <f t="shared" si="45"/>
        <v>2.8</v>
      </c>
      <c r="N270" s="148">
        <f t="shared" si="46"/>
        <v>0</v>
      </c>
      <c r="O270" s="148">
        <f t="shared" si="42"/>
        <v>0</v>
      </c>
      <c r="P270" s="148">
        <f t="shared" si="43"/>
        <v>0</v>
      </c>
      <c r="Q270" s="149">
        <f t="shared" ref="Q270:Q333" si="49">IF(K270-$U$15&gt;0,K270-$U$15,0)</f>
        <v>95.879260395231341</v>
      </c>
      <c r="R270" s="150">
        <f t="shared" ref="R270:R333" si="50">+O270+K270</f>
        <v>209.87926039523134</v>
      </c>
      <c r="S270" s="13"/>
      <c r="T270" s="13"/>
      <c r="U270" s="13"/>
      <c r="V270" s="13"/>
      <c r="W270" s="49">
        <f t="shared" si="44"/>
        <v>37148</v>
      </c>
    </row>
    <row r="271" spans="1:23" s="11" customFormat="1">
      <c r="A271" s="13"/>
      <c r="B271" s="140">
        <f>+Datos!B262</f>
        <v>2001</v>
      </c>
      <c r="C271" s="141">
        <f>+Datos!C262</f>
        <v>9</v>
      </c>
      <c r="D271" s="142">
        <f>+Datos!D262</f>
        <v>15</v>
      </c>
      <c r="E271" s="143">
        <f>+Datos!E262</f>
        <v>1</v>
      </c>
      <c r="F271" s="144">
        <f>+Datos!F262</f>
        <v>2.8</v>
      </c>
      <c r="G271" s="145">
        <f>+Datos!G262</f>
        <v>1</v>
      </c>
      <c r="H271" s="143">
        <f t="shared" ref="H271:H334" si="51">+F271*G271</f>
        <v>2.8</v>
      </c>
      <c r="I271" s="146">
        <f t="shared" ref="I271:I334" si="52">+E271-H271</f>
        <v>-1.7999999999999998</v>
      </c>
      <c r="J271" s="29">
        <f t="shared" ref="J271:J334" si="53">IF(I271&lt;0,J270*EXP(I271/$U$20),IF((I271+J270)&gt;$U$20,+$U$20,I271+J270))</f>
        <v>174.50341368459357</v>
      </c>
      <c r="K271" s="147">
        <f t="shared" si="48"/>
        <v>208.18523186641175</v>
      </c>
      <c r="L271" s="29">
        <f t="shared" si="47"/>
        <v>-1.6940285288195867</v>
      </c>
      <c r="M271" s="30">
        <f t="shared" si="45"/>
        <v>2.6940285288195867</v>
      </c>
      <c r="N271" s="148">
        <f t="shared" si="46"/>
        <v>0.10597147118041317</v>
      </c>
      <c r="O271" s="148">
        <f t="shared" ref="O271:O334" si="54">IF(K270+I271-$U$14&gt;0,K270+I271-$U$14,0)</f>
        <v>0</v>
      </c>
      <c r="P271" s="148">
        <f t="shared" ref="P271:P334" si="55">+IF(N271&gt;0,(-1)*N271,O271)</f>
        <v>-0.10597147118041317</v>
      </c>
      <c r="Q271" s="149">
        <f t="shared" si="49"/>
        <v>94.185231866411755</v>
      </c>
      <c r="R271" s="150">
        <f t="shared" si="50"/>
        <v>208.18523186641175</v>
      </c>
      <c r="S271" s="13"/>
      <c r="T271" s="13"/>
      <c r="U271" s="13"/>
      <c r="V271" s="13"/>
      <c r="W271" s="49">
        <f t="shared" ref="W271:W334" si="56">+DATE(B271,C271,D271)</f>
        <v>37149</v>
      </c>
    </row>
    <row r="272" spans="1:23" s="11" customFormat="1">
      <c r="A272" s="13"/>
      <c r="B272" s="140">
        <f>+Datos!B263</f>
        <v>2001</v>
      </c>
      <c r="C272" s="141">
        <f>+Datos!C263</f>
        <v>9</v>
      </c>
      <c r="D272" s="142">
        <f>+Datos!D263</f>
        <v>16</v>
      </c>
      <c r="E272" s="143">
        <f>+Datos!E263</f>
        <v>0</v>
      </c>
      <c r="F272" s="144">
        <f>+Datos!F263</f>
        <v>2.1</v>
      </c>
      <c r="G272" s="145">
        <f>+Datos!G263</f>
        <v>1</v>
      </c>
      <c r="H272" s="143">
        <f t="shared" si="51"/>
        <v>2.1</v>
      </c>
      <c r="I272" s="146">
        <f t="shared" si="52"/>
        <v>-2.1</v>
      </c>
      <c r="J272" s="29">
        <f t="shared" si="53"/>
        <v>172.54762104402221</v>
      </c>
      <c r="K272" s="147">
        <f t="shared" si="48"/>
        <v>206.22943922584039</v>
      </c>
      <c r="L272" s="29">
        <f t="shared" si="47"/>
        <v>-1.9557926405713602</v>
      </c>
      <c r="M272" s="30">
        <f t="shared" ref="M272:M335" si="57">IF(I272&gt;=0,+H272,+E272+ABS(L272))</f>
        <v>1.9557926405713602</v>
      </c>
      <c r="N272" s="148">
        <f t="shared" ref="N272:N335" si="58">+H272-M272</f>
        <v>0.14420735942863994</v>
      </c>
      <c r="O272" s="148">
        <f t="shared" si="54"/>
        <v>0</v>
      </c>
      <c r="P272" s="148">
        <f t="shared" si="55"/>
        <v>-0.14420735942863994</v>
      </c>
      <c r="Q272" s="149">
        <f t="shared" si="49"/>
        <v>92.229439225840395</v>
      </c>
      <c r="R272" s="150">
        <f t="shared" si="50"/>
        <v>206.22943922584039</v>
      </c>
      <c r="S272" s="13"/>
      <c r="T272" s="13"/>
      <c r="U272" s="13"/>
      <c r="V272" s="13"/>
      <c r="W272" s="49">
        <f t="shared" si="56"/>
        <v>37150</v>
      </c>
    </row>
    <row r="273" spans="1:23" s="11" customFormat="1">
      <c r="A273" s="13"/>
      <c r="B273" s="140">
        <f>+Datos!B264</f>
        <v>2001</v>
      </c>
      <c r="C273" s="141">
        <f>+Datos!C264</f>
        <v>9</v>
      </c>
      <c r="D273" s="142">
        <f>+Datos!D264</f>
        <v>17</v>
      </c>
      <c r="E273" s="143">
        <f>+Datos!E264</f>
        <v>0</v>
      </c>
      <c r="F273" s="144">
        <f>+Datos!F264</f>
        <v>2.6</v>
      </c>
      <c r="G273" s="145">
        <f>+Datos!G264</f>
        <v>1</v>
      </c>
      <c r="H273" s="143">
        <f t="shared" si="51"/>
        <v>2.6</v>
      </c>
      <c r="I273" s="146">
        <f t="shared" si="52"/>
        <v>-2.6</v>
      </c>
      <c r="J273" s="29">
        <f t="shared" si="53"/>
        <v>170.15650638311206</v>
      </c>
      <c r="K273" s="147">
        <f t="shared" si="48"/>
        <v>203.83832456493025</v>
      </c>
      <c r="L273" s="29">
        <f t="shared" ref="L273:L336" si="59">+K273-K272</f>
        <v>-2.3911146609101479</v>
      </c>
      <c r="M273" s="30">
        <f t="shared" si="57"/>
        <v>2.3911146609101479</v>
      </c>
      <c r="N273" s="148">
        <f t="shared" si="58"/>
        <v>0.20888533908985218</v>
      </c>
      <c r="O273" s="148">
        <f t="shared" si="54"/>
        <v>0</v>
      </c>
      <c r="P273" s="148">
        <f t="shared" si="55"/>
        <v>-0.20888533908985218</v>
      </c>
      <c r="Q273" s="149">
        <f t="shared" si="49"/>
        <v>89.838324564930247</v>
      </c>
      <c r="R273" s="150">
        <f t="shared" si="50"/>
        <v>203.83832456493025</v>
      </c>
      <c r="S273" s="13"/>
      <c r="T273" s="13"/>
      <c r="U273" s="13"/>
      <c r="V273" s="13"/>
      <c r="W273" s="49">
        <f t="shared" si="56"/>
        <v>37151</v>
      </c>
    </row>
    <row r="274" spans="1:23" s="11" customFormat="1">
      <c r="A274" s="13"/>
      <c r="B274" s="140">
        <f>+Datos!B265</f>
        <v>2001</v>
      </c>
      <c r="C274" s="141">
        <f>+Datos!C265</f>
        <v>9</v>
      </c>
      <c r="D274" s="142">
        <f>+Datos!D265</f>
        <v>18</v>
      </c>
      <c r="E274" s="143">
        <f>+Datos!E265</f>
        <v>0</v>
      </c>
      <c r="F274" s="144">
        <f>+Datos!F265</f>
        <v>3.3</v>
      </c>
      <c r="G274" s="145">
        <f>+Datos!G265</f>
        <v>1</v>
      </c>
      <c r="H274" s="143">
        <f t="shared" si="51"/>
        <v>3.3</v>
      </c>
      <c r="I274" s="146">
        <f t="shared" si="52"/>
        <v>-3.3</v>
      </c>
      <c r="J274" s="29">
        <f t="shared" si="53"/>
        <v>167.16928846215225</v>
      </c>
      <c r="K274" s="147">
        <f t="shared" si="48"/>
        <v>200.85110664397044</v>
      </c>
      <c r="L274" s="29">
        <f t="shared" si="59"/>
        <v>-2.9872179209598073</v>
      </c>
      <c r="M274" s="30">
        <f t="shared" si="57"/>
        <v>2.9872179209598073</v>
      </c>
      <c r="N274" s="148">
        <f t="shared" si="58"/>
        <v>0.31278207904019251</v>
      </c>
      <c r="O274" s="148">
        <f t="shared" si="54"/>
        <v>0</v>
      </c>
      <c r="P274" s="148">
        <f t="shared" si="55"/>
        <v>-0.31278207904019251</v>
      </c>
      <c r="Q274" s="149">
        <f t="shared" si="49"/>
        <v>86.851106643970439</v>
      </c>
      <c r="R274" s="150">
        <f t="shared" si="50"/>
        <v>200.85110664397044</v>
      </c>
      <c r="S274" s="13"/>
      <c r="T274" s="13"/>
      <c r="U274" s="13"/>
      <c r="V274" s="13"/>
      <c r="W274" s="49">
        <f t="shared" si="56"/>
        <v>37152</v>
      </c>
    </row>
    <row r="275" spans="1:23" s="11" customFormat="1">
      <c r="A275" s="13"/>
      <c r="B275" s="140">
        <f>+Datos!B266</f>
        <v>2001</v>
      </c>
      <c r="C275" s="141">
        <f>+Datos!C266</f>
        <v>9</v>
      </c>
      <c r="D275" s="142">
        <f>+Datos!D266</f>
        <v>19</v>
      </c>
      <c r="E275" s="143">
        <f>+Datos!E266</f>
        <v>0</v>
      </c>
      <c r="F275" s="144">
        <f>+Datos!F266</f>
        <v>3.7</v>
      </c>
      <c r="G275" s="145">
        <f>+Datos!G266</f>
        <v>1</v>
      </c>
      <c r="H275" s="143">
        <f t="shared" si="51"/>
        <v>3.7</v>
      </c>
      <c r="I275" s="146">
        <f t="shared" si="52"/>
        <v>-3.7</v>
      </c>
      <c r="J275" s="29">
        <f t="shared" si="53"/>
        <v>163.8823021336282</v>
      </c>
      <c r="K275" s="147">
        <f t="shared" si="48"/>
        <v>197.56412031544639</v>
      </c>
      <c r="L275" s="29">
        <f t="shared" si="59"/>
        <v>-3.2869863285240513</v>
      </c>
      <c r="M275" s="30">
        <f t="shared" si="57"/>
        <v>3.2869863285240513</v>
      </c>
      <c r="N275" s="148">
        <f t="shared" si="58"/>
        <v>0.41301367147594892</v>
      </c>
      <c r="O275" s="148">
        <f t="shared" si="54"/>
        <v>0</v>
      </c>
      <c r="P275" s="148">
        <f t="shared" si="55"/>
        <v>-0.41301367147594892</v>
      </c>
      <c r="Q275" s="149">
        <f t="shared" si="49"/>
        <v>83.564120315446388</v>
      </c>
      <c r="R275" s="150">
        <f t="shared" si="50"/>
        <v>197.56412031544639</v>
      </c>
      <c r="S275" s="13"/>
      <c r="T275" s="13"/>
      <c r="U275" s="13"/>
      <c r="V275" s="13"/>
      <c r="W275" s="49">
        <f t="shared" si="56"/>
        <v>37153</v>
      </c>
    </row>
    <row r="276" spans="1:23" s="11" customFormat="1">
      <c r="A276" s="13"/>
      <c r="B276" s="140">
        <f>+Datos!B267</f>
        <v>2001</v>
      </c>
      <c r="C276" s="141">
        <f>+Datos!C267</f>
        <v>9</v>
      </c>
      <c r="D276" s="142">
        <f>+Datos!D267</f>
        <v>20</v>
      </c>
      <c r="E276" s="143">
        <f>+Datos!E267</f>
        <v>0</v>
      </c>
      <c r="F276" s="144">
        <f>+Datos!F267</f>
        <v>3.2</v>
      </c>
      <c r="G276" s="145">
        <f>+Datos!G267</f>
        <v>1</v>
      </c>
      <c r="H276" s="143">
        <f t="shared" si="51"/>
        <v>3.2</v>
      </c>
      <c r="I276" s="146">
        <f t="shared" si="52"/>
        <v>-3.2</v>
      </c>
      <c r="J276" s="29">
        <f t="shared" si="53"/>
        <v>161.09166963187286</v>
      </c>
      <c r="K276" s="147">
        <f t="shared" si="48"/>
        <v>194.77348781369105</v>
      </c>
      <c r="L276" s="29">
        <f t="shared" si="59"/>
        <v>-2.7906325017553399</v>
      </c>
      <c r="M276" s="30">
        <f t="shared" si="57"/>
        <v>2.7906325017553399</v>
      </c>
      <c r="N276" s="148">
        <f t="shared" si="58"/>
        <v>0.40936749824466023</v>
      </c>
      <c r="O276" s="148">
        <f t="shared" si="54"/>
        <v>0</v>
      </c>
      <c r="P276" s="148">
        <f t="shared" si="55"/>
        <v>-0.40936749824466023</v>
      </c>
      <c r="Q276" s="149">
        <f t="shared" si="49"/>
        <v>80.773487813691048</v>
      </c>
      <c r="R276" s="150">
        <f t="shared" si="50"/>
        <v>194.77348781369105</v>
      </c>
      <c r="S276" s="13"/>
      <c r="T276" s="13"/>
      <c r="U276" s="13"/>
      <c r="V276" s="13"/>
      <c r="W276" s="49">
        <f t="shared" si="56"/>
        <v>37154</v>
      </c>
    </row>
    <row r="277" spans="1:23" s="11" customFormat="1">
      <c r="A277" s="13"/>
      <c r="B277" s="140">
        <f>+Datos!B268</f>
        <v>2001</v>
      </c>
      <c r="C277" s="141">
        <f>+Datos!C268</f>
        <v>9</v>
      </c>
      <c r="D277" s="142">
        <f>+Datos!D268</f>
        <v>21</v>
      </c>
      <c r="E277" s="143">
        <f>+Datos!E268</f>
        <v>1</v>
      </c>
      <c r="F277" s="144">
        <f>+Datos!F268</f>
        <v>2.4</v>
      </c>
      <c r="G277" s="145">
        <f>+Datos!G268</f>
        <v>1</v>
      </c>
      <c r="H277" s="143">
        <f t="shared" si="51"/>
        <v>2.4</v>
      </c>
      <c r="I277" s="146">
        <f t="shared" si="52"/>
        <v>-1.4</v>
      </c>
      <c r="J277" s="29">
        <f t="shared" si="53"/>
        <v>159.88575864424925</v>
      </c>
      <c r="K277" s="147">
        <f t="shared" si="48"/>
        <v>193.56757682606744</v>
      </c>
      <c r="L277" s="29">
        <f t="shared" si="59"/>
        <v>-1.2059109876236107</v>
      </c>
      <c r="M277" s="30">
        <f t="shared" si="57"/>
        <v>2.2059109876236107</v>
      </c>
      <c r="N277" s="148">
        <f t="shared" si="58"/>
        <v>0.1940890123763892</v>
      </c>
      <c r="O277" s="148">
        <f t="shared" si="54"/>
        <v>0</v>
      </c>
      <c r="P277" s="148">
        <f t="shared" si="55"/>
        <v>-0.1940890123763892</v>
      </c>
      <c r="Q277" s="149">
        <f t="shared" si="49"/>
        <v>79.567576826067437</v>
      </c>
      <c r="R277" s="150">
        <f t="shared" si="50"/>
        <v>193.56757682606744</v>
      </c>
      <c r="S277" s="13"/>
      <c r="T277" s="13"/>
      <c r="U277" s="13"/>
      <c r="V277" s="13"/>
      <c r="W277" s="49">
        <f t="shared" si="56"/>
        <v>37155</v>
      </c>
    </row>
    <row r="278" spans="1:23" s="11" customFormat="1">
      <c r="A278" s="13"/>
      <c r="B278" s="140">
        <f>+Datos!B269</f>
        <v>2001</v>
      </c>
      <c r="C278" s="141">
        <f>+Datos!C269</f>
        <v>9</v>
      </c>
      <c r="D278" s="142">
        <f>+Datos!D269</f>
        <v>22</v>
      </c>
      <c r="E278" s="143">
        <f>+Datos!E269</f>
        <v>16</v>
      </c>
      <c r="F278" s="144">
        <f>+Datos!F269</f>
        <v>3.4</v>
      </c>
      <c r="G278" s="145">
        <f>+Datos!G269</f>
        <v>1</v>
      </c>
      <c r="H278" s="143">
        <f t="shared" si="51"/>
        <v>3.4</v>
      </c>
      <c r="I278" s="146">
        <f t="shared" si="52"/>
        <v>12.6</v>
      </c>
      <c r="J278" s="29">
        <f t="shared" si="53"/>
        <v>172.48575864424924</v>
      </c>
      <c r="K278" s="147">
        <f t="shared" si="48"/>
        <v>206.16757682606743</v>
      </c>
      <c r="L278" s="29">
        <f t="shared" si="59"/>
        <v>12.599999999999994</v>
      </c>
      <c r="M278" s="30">
        <f t="shared" si="57"/>
        <v>3.4</v>
      </c>
      <c r="N278" s="148">
        <f t="shared" si="58"/>
        <v>0</v>
      </c>
      <c r="O278" s="148">
        <f t="shared" si="54"/>
        <v>0</v>
      </c>
      <c r="P278" s="148">
        <f t="shared" si="55"/>
        <v>0</v>
      </c>
      <c r="Q278" s="149">
        <f t="shared" si="49"/>
        <v>92.167576826067432</v>
      </c>
      <c r="R278" s="150">
        <f t="shared" si="50"/>
        <v>206.16757682606743</v>
      </c>
      <c r="S278" s="13"/>
      <c r="T278" s="13"/>
      <c r="U278" s="13"/>
      <c r="V278" s="13"/>
      <c r="W278" s="49">
        <f t="shared" si="56"/>
        <v>37156</v>
      </c>
    </row>
    <row r="279" spans="1:23" s="11" customFormat="1">
      <c r="A279" s="13"/>
      <c r="B279" s="140">
        <f>+Datos!B270</f>
        <v>2001</v>
      </c>
      <c r="C279" s="141">
        <f>+Datos!C270</f>
        <v>9</v>
      </c>
      <c r="D279" s="142">
        <f>+Datos!D270</f>
        <v>23</v>
      </c>
      <c r="E279" s="143">
        <f>+Datos!E270</f>
        <v>18</v>
      </c>
      <c r="F279" s="144">
        <f>+Datos!F270</f>
        <v>1.5</v>
      </c>
      <c r="G279" s="145">
        <f>+Datos!G270</f>
        <v>1</v>
      </c>
      <c r="H279" s="143">
        <f t="shared" si="51"/>
        <v>1.5</v>
      </c>
      <c r="I279" s="146">
        <f t="shared" si="52"/>
        <v>16.5</v>
      </c>
      <c r="J279" s="29">
        <f t="shared" si="53"/>
        <v>186.31818181818181</v>
      </c>
      <c r="K279" s="147">
        <f t="shared" si="48"/>
        <v>220</v>
      </c>
      <c r="L279" s="29">
        <f t="shared" si="59"/>
        <v>13.832423173932568</v>
      </c>
      <c r="M279" s="30">
        <f t="shared" si="57"/>
        <v>1.5</v>
      </c>
      <c r="N279" s="148">
        <f t="shared" si="58"/>
        <v>0</v>
      </c>
      <c r="O279" s="148">
        <f t="shared" si="54"/>
        <v>2.6675768260674317</v>
      </c>
      <c r="P279" s="148">
        <f t="shared" si="55"/>
        <v>2.6675768260674317</v>
      </c>
      <c r="Q279" s="149">
        <f t="shared" si="49"/>
        <v>106</v>
      </c>
      <c r="R279" s="150">
        <f t="shared" si="50"/>
        <v>222.66757682606743</v>
      </c>
      <c r="S279" s="13"/>
      <c r="T279" s="13"/>
      <c r="U279" s="13"/>
      <c r="V279" s="13"/>
      <c r="W279" s="49">
        <f t="shared" si="56"/>
        <v>37157</v>
      </c>
    </row>
    <row r="280" spans="1:23" s="11" customFormat="1">
      <c r="A280" s="13"/>
      <c r="B280" s="140">
        <f>+Datos!B271</f>
        <v>2001</v>
      </c>
      <c r="C280" s="141">
        <f>+Datos!C271</f>
        <v>9</v>
      </c>
      <c r="D280" s="142">
        <f>+Datos!D271</f>
        <v>24</v>
      </c>
      <c r="E280" s="143">
        <f>+Datos!E271</f>
        <v>0.6</v>
      </c>
      <c r="F280" s="144">
        <f>+Datos!F271</f>
        <v>1.2</v>
      </c>
      <c r="G280" s="145">
        <f>+Datos!G271</f>
        <v>1</v>
      </c>
      <c r="H280" s="143">
        <f t="shared" si="51"/>
        <v>1.2</v>
      </c>
      <c r="I280" s="146">
        <f t="shared" si="52"/>
        <v>-0.6</v>
      </c>
      <c r="J280" s="29">
        <f t="shared" si="53"/>
        <v>185.71914687127455</v>
      </c>
      <c r="K280" s="147">
        <f t="shared" si="48"/>
        <v>219.40096505309273</v>
      </c>
      <c r="L280" s="29">
        <f t="shared" si="59"/>
        <v>-0.59903494690726689</v>
      </c>
      <c r="M280" s="30">
        <f t="shared" si="57"/>
        <v>1.199034946907267</v>
      </c>
      <c r="N280" s="148">
        <f t="shared" si="58"/>
        <v>9.6505309273298145E-4</v>
      </c>
      <c r="O280" s="148">
        <f t="shared" si="54"/>
        <v>0</v>
      </c>
      <c r="P280" s="148">
        <f t="shared" si="55"/>
        <v>-9.6505309273298145E-4</v>
      </c>
      <c r="Q280" s="149">
        <f t="shared" si="49"/>
        <v>105.40096505309273</v>
      </c>
      <c r="R280" s="150">
        <f t="shared" si="50"/>
        <v>219.40096505309273</v>
      </c>
      <c r="S280" s="13"/>
      <c r="T280" s="13"/>
      <c r="U280" s="13"/>
      <c r="V280" s="13"/>
      <c r="W280" s="49">
        <f t="shared" si="56"/>
        <v>37158</v>
      </c>
    </row>
    <row r="281" spans="1:23" s="11" customFormat="1">
      <c r="A281" s="13"/>
      <c r="B281" s="140">
        <f>+Datos!B272</f>
        <v>2001</v>
      </c>
      <c r="C281" s="141">
        <f>+Datos!C272</f>
        <v>9</v>
      </c>
      <c r="D281" s="142">
        <f>+Datos!D272</f>
        <v>25</v>
      </c>
      <c r="E281" s="143">
        <f>+Datos!E272</f>
        <v>0.2</v>
      </c>
      <c r="F281" s="144">
        <f>+Datos!F272</f>
        <v>1.6</v>
      </c>
      <c r="G281" s="145">
        <f>+Datos!G272</f>
        <v>1</v>
      </c>
      <c r="H281" s="143">
        <f t="shared" si="51"/>
        <v>1.6</v>
      </c>
      <c r="I281" s="146">
        <f t="shared" si="52"/>
        <v>-1.4000000000000001</v>
      </c>
      <c r="J281" s="29">
        <f t="shared" si="53"/>
        <v>184.32887783789778</v>
      </c>
      <c r="K281" s="147">
        <f t="shared" si="48"/>
        <v>218.01069601971597</v>
      </c>
      <c r="L281" s="29">
        <f t="shared" si="59"/>
        <v>-1.390269033376768</v>
      </c>
      <c r="M281" s="30">
        <f t="shared" si="57"/>
        <v>1.5902690333767679</v>
      </c>
      <c r="N281" s="148">
        <f t="shared" si="58"/>
        <v>9.7309666232321401E-3</v>
      </c>
      <c r="O281" s="148">
        <f t="shared" si="54"/>
        <v>0</v>
      </c>
      <c r="P281" s="148">
        <f t="shared" si="55"/>
        <v>-9.7309666232321401E-3</v>
      </c>
      <c r="Q281" s="149">
        <f t="shared" si="49"/>
        <v>104.01069601971597</v>
      </c>
      <c r="R281" s="150">
        <f t="shared" si="50"/>
        <v>218.01069601971597</v>
      </c>
      <c r="S281" s="13"/>
      <c r="T281" s="13"/>
      <c r="U281" s="13"/>
      <c r="V281" s="13"/>
      <c r="W281" s="49">
        <f t="shared" si="56"/>
        <v>37159</v>
      </c>
    </row>
    <row r="282" spans="1:23" s="11" customFormat="1">
      <c r="A282" s="13"/>
      <c r="B282" s="140">
        <f>+Datos!B273</f>
        <v>2001</v>
      </c>
      <c r="C282" s="141">
        <f>+Datos!C273</f>
        <v>9</v>
      </c>
      <c r="D282" s="142">
        <f>+Datos!D273</f>
        <v>26</v>
      </c>
      <c r="E282" s="143">
        <f>+Datos!E273</f>
        <v>0</v>
      </c>
      <c r="F282" s="144">
        <f>+Datos!F273</f>
        <v>2.1</v>
      </c>
      <c r="G282" s="145">
        <f>+Datos!G273</f>
        <v>1</v>
      </c>
      <c r="H282" s="143">
        <f t="shared" si="51"/>
        <v>2.1</v>
      </c>
      <c r="I282" s="146">
        <f t="shared" si="52"/>
        <v>-2.1</v>
      </c>
      <c r="J282" s="29">
        <f t="shared" si="53"/>
        <v>182.26296373852239</v>
      </c>
      <c r="K282" s="147">
        <f t="shared" si="48"/>
        <v>215.94478192034057</v>
      </c>
      <c r="L282" s="29">
        <f t="shared" si="59"/>
        <v>-2.0659140993753908</v>
      </c>
      <c r="M282" s="30">
        <f t="shared" si="57"/>
        <v>2.0659140993753908</v>
      </c>
      <c r="N282" s="148">
        <f t="shared" si="58"/>
        <v>3.4085900624609256E-2</v>
      </c>
      <c r="O282" s="148">
        <f t="shared" si="54"/>
        <v>0</v>
      </c>
      <c r="P282" s="148">
        <f t="shared" si="55"/>
        <v>-3.4085900624609256E-2</v>
      </c>
      <c r="Q282" s="149">
        <f t="shared" si="49"/>
        <v>101.94478192034057</v>
      </c>
      <c r="R282" s="150">
        <f t="shared" si="50"/>
        <v>215.94478192034057</v>
      </c>
      <c r="S282" s="13"/>
      <c r="T282" s="13"/>
      <c r="U282" s="13"/>
      <c r="V282" s="13"/>
      <c r="W282" s="49">
        <f t="shared" si="56"/>
        <v>37160</v>
      </c>
    </row>
    <row r="283" spans="1:23" s="11" customFormat="1">
      <c r="A283" s="13"/>
      <c r="B283" s="140">
        <f>+Datos!B274</f>
        <v>2001</v>
      </c>
      <c r="C283" s="141">
        <f>+Datos!C274</f>
        <v>9</v>
      </c>
      <c r="D283" s="142">
        <f>+Datos!D274</f>
        <v>27</v>
      </c>
      <c r="E283" s="143">
        <f>+Datos!E274</f>
        <v>4</v>
      </c>
      <c r="F283" s="144">
        <f>+Datos!F274</f>
        <v>1.9</v>
      </c>
      <c r="G283" s="145">
        <f>+Datos!G274</f>
        <v>1</v>
      </c>
      <c r="H283" s="143">
        <f t="shared" si="51"/>
        <v>1.9</v>
      </c>
      <c r="I283" s="146">
        <f t="shared" si="52"/>
        <v>2.1</v>
      </c>
      <c r="J283" s="29">
        <f t="shared" si="53"/>
        <v>184.36296373852238</v>
      </c>
      <c r="K283" s="147">
        <f t="shared" si="48"/>
        <v>218.04478192034057</v>
      </c>
      <c r="L283" s="29">
        <f t="shared" si="59"/>
        <v>2.0999999999999943</v>
      </c>
      <c r="M283" s="30">
        <f t="shared" si="57"/>
        <v>1.9</v>
      </c>
      <c r="N283" s="148">
        <f t="shared" si="58"/>
        <v>0</v>
      </c>
      <c r="O283" s="148">
        <f t="shared" si="54"/>
        <v>0</v>
      </c>
      <c r="P283" s="148">
        <f t="shared" si="55"/>
        <v>0</v>
      </c>
      <c r="Q283" s="149">
        <f t="shared" si="49"/>
        <v>104.04478192034057</v>
      </c>
      <c r="R283" s="150">
        <f t="shared" si="50"/>
        <v>218.04478192034057</v>
      </c>
      <c r="S283" s="13"/>
      <c r="T283" s="13"/>
      <c r="U283" s="13"/>
      <c r="V283" s="13"/>
      <c r="W283" s="49">
        <f t="shared" si="56"/>
        <v>37161</v>
      </c>
    </row>
    <row r="284" spans="1:23" s="11" customFormat="1">
      <c r="A284" s="13"/>
      <c r="B284" s="140">
        <f>+Datos!B275</f>
        <v>2001</v>
      </c>
      <c r="C284" s="141">
        <f>+Datos!C275</f>
        <v>9</v>
      </c>
      <c r="D284" s="142">
        <f>+Datos!D275</f>
        <v>28</v>
      </c>
      <c r="E284" s="143">
        <f>+Datos!E275</f>
        <v>0.2</v>
      </c>
      <c r="F284" s="144">
        <f>+Datos!F275</f>
        <v>2.6</v>
      </c>
      <c r="G284" s="145">
        <f>+Datos!G275</f>
        <v>1</v>
      </c>
      <c r="H284" s="143">
        <f t="shared" si="51"/>
        <v>2.6</v>
      </c>
      <c r="I284" s="146">
        <f t="shared" si="52"/>
        <v>-2.4</v>
      </c>
      <c r="J284" s="29">
        <f t="shared" si="53"/>
        <v>182.00337903133789</v>
      </c>
      <c r="K284" s="147">
        <f t="shared" si="48"/>
        <v>215.68519721315607</v>
      </c>
      <c r="L284" s="29">
        <f t="shared" si="59"/>
        <v>-2.3595847071844958</v>
      </c>
      <c r="M284" s="30">
        <f t="shared" si="57"/>
        <v>2.5595847071844959</v>
      </c>
      <c r="N284" s="148">
        <f t="shared" si="58"/>
        <v>4.0415292815504156E-2</v>
      </c>
      <c r="O284" s="148">
        <f t="shared" si="54"/>
        <v>0</v>
      </c>
      <c r="P284" s="148">
        <f t="shared" si="55"/>
        <v>-4.0415292815504156E-2</v>
      </c>
      <c r="Q284" s="149">
        <f t="shared" si="49"/>
        <v>101.68519721315607</v>
      </c>
      <c r="R284" s="150">
        <f t="shared" si="50"/>
        <v>215.68519721315607</v>
      </c>
      <c r="S284" s="13"/>
      <c r="T284" s="13"/>
      <c r="U284" s="13"/>
      <c r="V284" s="13"/>
      <c r="W284" s="49">
        <f t="shared" si="56"/>
        <v>37162</v>
      </c>
    </row>
    <row r="285" spans="1:23" s="11" customFormat="1">
      <c r="A285" s="13"/>
      <c r="B285" s="140">
        <f>+Datos!B276</f>
        <v>2001</v>
      </c>
      <c r="C285" s="141">
        <f>+Datos!C276</f>
        <v>9</v>
      </c>
      <c r="D285" s="142">
        <f>+Datos!D276</f>
        <v>29</v>
      </c>
      <c r="E285" s="143">
        <f>+Datos!E276</f>
        <v>8</v>
      </c>
      <c r="F285" s="144">
        <f>+Datos!F276</f>
        <v>1.4</v>
      </c>
      <c r="G285" s="145">
        <f>+Datos!G276</f>
        <v>1</v>
      </c>
      <c r="H285" s="143">
        <f t="shared" si="51"/>
        <v>1.4</v>
      </c>
      <c r="I285" s="146">
        <f t="shared" si="52"/>
        <v>6.6</v>
      </c>
      <c r="J285" s="29">
        <f t="shared" si="53"/>
        <v>186.31818181818181</v>
      </c>
      <c r="K285" s="147">
        <f t="shared" si="48"/>
        <v>220</v>
      </c>
      <c r="L285" s="29">
        <f t="shared" si="59"/>
        <v>4.3148027868439272</v>
      </c>
      <c r="M285" s="30">
        <f t="shared" si="57"/>
        <v>1.4</v>
      </c>
      <c r="N285" s="148">
        <f t="shared" si="58"/>
        <v>0</v>
      </c>
      <c r="O285" s="148">
        <f t="shared" si="54"/>
        <v>2.2851972131560672</v>
      </c>
      <c r="P285" s="148">
        <f t="shared" si="55"/>
        <v>2.2851972131560672</v>
      </c>
      <c r="Q285" s="149">
        <f t="shared" si="49"/>
        <v>106</v>
      </c>
      <c r="R285" s="150">
        <f t="shared" si="50"/>
        <v>222.28519721315607</v>
      </c>
      <c r="S285" s="13"/>
      <c r="T285" s="13"/>
      <c r="U285" s="13"/>
      <c r="V285" s="13"/>
      <c r="W285" s="49">
        <f t="shared" si="56"/>
        <v>37163</v>
      </c>
    </row>
    <row r="286" spans="1:23" s="11" customFormat="1">
      <c r="A286" s="13"/>
      <c r="B286" s="140">
        <f>+Datos!B277</f>
        <v>2001</v>
      </c>
      <c r="C286" s="141">
        <f>+Datos!C277</f>
        <v>9</v>
      </c>
      <c r="D286" s="142">
        <f>+Datos!D277</f>
        <v>30</v>
      </c>
      <c r="E286" s="143">
        <f>+Datos!E277</f>
        <v>5</v>
      </c>
      <c r="F286" s="144">
        <f>+Datos!F277</f>
        <v>1.5</v>
      </c>
      <c r="G286" s="145">
        <f>+Datos!G277</f>
        <v>1</v>
      </c>
      <c r="H286" s="143">
        <f t="shared" si="51"/>
        <v>1.5</v>
      </c>
      <c r="I286" s="146">
        <f t="shared" si="52"/>
        <v>3.5</v>
      </c>
      <c r="J286" s="29">
        <f t="shared" si="53"/>
        <v>186.31818181818181</v>
      </c>
      <c r="K286" s="147">
        <f t="shared" si="48"/>
        <v>220</v>
      </c>
      <c r="L286" s="29">
        <f t="shared" si="59"/>
        <v>0</v>
      </c>
      <c r="M286" s="30">
        <f t="shared" si="57"/>
        <v>1.5</v>
      </c>
      <c r="N286" s="148">
        <f t="shared" si="58"/>
        <v>0</v>
      </c>
      <c r="O286" s="148">
        <f t="shared" si="54"/>
        <v>3.5</v>
      </c>
      <c r="P286" s="148">
        <f t="shared" si="55"/>
        <v>3.5</v>
      </c>
      <c r="Q286" s="149">
        <f t="shared" si="49"/>
        <v>106</v>
      </c>
      <c r="R286" s="150">
        <f t="shared" si="50"/>
        <v>223.5</v>
      </c>
      <c r="S286" s="13"/>
      <c r="T286" s="13"/>
      <c r="U286" s="13"/>
      <c r="V286" s="13"/>
      <c r="W286" s="49">
        <f t="shared" si="56"/>
        <v>37164</v>
      </c>
    </row>
    <row r="287" spans="1:23" s="11" customFormat="1">
      <c r="A287" s="13"/>
      <c r="B287" s="140">
        <f>+Datos!B278</f>
        <v>2001</v>
      </c>
      <c r="C287" s="141">
        <f>+Datos!C278</f>
        <v>10</v>
      </c>
      <c r="D287" s="142">
        <f>+Datos!D278</f>
        <v>1</v>
      </c>
      <c r="E287" s="143">
        <f>+Datos!E278</f>
        <v>4</v>
      </c>
      <c r="F287" s="144">
        <f>+Datos!F278</f>
        <v>1.5</v>
      </c>
      <c r="G287" s="145">
        <f>+Datos!G278</f>
        <v>1</v>
      </c>
      <c r="H287" s="143">
        <f t="shared" si="51"/>
        <v>1.5</v>
      </c>
      <c r="I287" s="146">
        <f t="shared" si="52"/>
        <v>2.5</v>
      </c>
      <c r="J287" s="29">
        <f t="shared" si="53"/>
        <v>186.31818181818181</v>
      </c>
      <c r="K287" s="147">
        <f t="shared" si="48"/>
        <v>220</v>
      </c>
      <c r="L287" s="29">
        <f t="shared" si="59"/>
        <v>0</v>
      </c>
      <c r="M287" s="30">
        <f t="shared" si="57"/>
        <v>1.5</v>
      </c>
      <c r="N287" s="148">
        <f t="shared" si="58"/>
        <v>0</v>
      </c>
      <c r="O287" s="148">
        <f t="shared" si="54"/>
        <v>2.5</v>
      </c>
      <c r="P287" s="148">
        <f t="shared" si="55"/>
        <v>2.5</v>
      </c>
      <c r="Q287" s="149">
        <f t="shared" si="49"/>
        <v>106</v>
      </c>
      <c r="R287" s="150">
        <f t="shared" si="50"/>
        <v>222.5</v>
      </c>
      <c r="S287" s="13"/>
      <c r="T287" s="13"/>
      <c r="U287" s="13"/>
      <c r="V287" s="13"/>
      <c r="W287" s="49">
        <f t="shared" si="56"/>
        <v>37165</v>
      </c>
    </row>
    <row r="288" spans="1:23" s="11" customFormat="1">
      <c r="A288" s="13"/>
      <c r="B288" s="140">
        <f>+Datos!B279</f>
        <v>2001</v>
      </c>
      <c r="C288" s="141">
        <f>+Datos!C279</f>
        <v>10</v>
      </c>
      <c r="D288" s="142">
        <f>+Datos!D279</f>
        <v>2</v>
      </c>
      <c r="E288" s="143">
        <f>+Datos!E279</f>
        <v>0.4</v>
      </c>
      <c r="F288" s="144">
        <f>+Datos!F279</f>
        <v>1.9</v>
      </c>
      <c r="G288" s="145">
        <f>+Datos!G279</f>
        <v>1</v>
      </c>
      <c r="H288" s="143">
        <f t="shared" si="51"/>
        <v>1.9</v>
      </c>
      <c r="I288" s="146">
        <f t="shared" si="52"/>
        <v>-1.5</v>
      </c>
      <c r="J288" s="29">
        <f t="shared" si="53"/>
        <v>184.82420370518503</v>
      </c>
      <c r="K288" s="147">
        <f t="shared" si="48"/>
        <v>218.50602188700321</v>
      </c>
      <c r="L288" s="29">
        <f t="shared" si="59"/>
        <v>-1.4939781129967855</v>
      </c>
      <c r="M288" s="30">
        <f t="shared" si="57"/>
        <v>1.8939781129967854</v>
      </c>
      <c r="N288" s="148">
        <f t="shared" si="58"/>
        <v>6.0218870032144878E-3</v>
      </c>
      <c r="O288" s="148">
        <f t="shared" si="54"/>
        <v>0</v>
      </c>
      <c r="P288" s="148">
        <f t="shared" si="55"/>
        <v>-6.0218870032144878E-3</v>
      </c>
      <c r="Q288" s="149">
        <f t="shared" si="49"/>
        <v>104.50602188700321</v>
      </c>
      <c r="R288" s="150">
        <f t="shared" si="50"/>
        <v>218.50602188700321</v>
      </c>
      <c r="S288" s="13"/>
      <c r="T288" s="13"/>
      <c r="U288" s="13"/>
      <c r="V288" s="13"/>
      <c r="W288" s="49">
        <f t="shared" si="56"/>
        <v>37166</v>
      </c>
    </row>
    <row r="289" spans="1:23" s="11" customFormat="1">
      <c r="A289" s="13"/>
      <c r="B289" s="140">
        <f>+Datos!B280</f>
        <v>2001</v>
      </c>
      <c r="C289" s="141">
        <f>+Datos!C280</f>
        <v>10</v>
      </c>
      <c r="D289" s="142">
        <f>+Datos!D280</f>
        <v>3</v>
      </c>
      <c r="E289" s="143">
        <f>+Datos!E280</f>
        <v>0.7</v>
      </c>
      <c r="F289" s="144">
        <f>+Datos!F280</f>
        <v>1.7</v>
      </c>
      <c r="G289" s="145">
        <f>+Datos!G280</f>
        <v>1</v>
      </c>
      <c r="H289" s="143">
        <f t="shared" si="51"/>
        <v>1.7</v>
      </c>
      <c r="I289" s="146">
        <f t="shared" si="52"/>
        <v>-1</v>
      </c>
      <c r="J289" s="29">
        <f t="shared" si="53"/>
        <v>183.83487943589856</v>
      </c>
      <c r="K289" s="147">
        <f t="shared" si="48"/>
        <v>217.51669761771674</v>
      </c>
      <c r="L289" s="29">
        <f t="shared" si="59"/>
        <v>-0.98932426928647033</v>
      </c>
      <c r="M289" s="30">
        <f t="shared" si="57"/>
        <v>1.6893242692864703</v>
      </c>
      <c r="N289" s="148">
        <f t="shared" si="58"/>
        <v>1.0675730713529674E-2</v>
      </c>
      <c r="O289" s="148">
        <f t="shared" si="54"/>
        <v>0</v>
      </c>
      <c r="P289" s="148">
        <f t="shared" si="55"/>
        <v>-1.0675730713529674E-2</v>
      </c>
      <c r="Q289" s="149">
        <f t="shared" si="49"/>
        <v>103.51669761771674</v>
      </c>
      <c r="R289" s="150">
        <f t="shared" si="50"/>
        <v>217.51669761771674</v>
      </c>
      <c r="S289" s="13"/>
      <c r="T289" s="13"/>
      <c r="U289" s="13"/>
      <c r="V289" s="13"/>
      <c r="W289" s="49">
        <f t="shared" si="56"/>
        <v>37167</v>
      </c>
    </row>
    <row r="290" spans="1:23" s="11" customFormat="1">
      <c r="A290" s="13"/>
      <c r="B290" s="140">
        <f>+Datos!B281</f>
        <v>2001</v>
      </c>
      <c r="C290" s="141">
        <f>+Datos!C281</f>
        <v>10</v>
      </c>
      <c r="D290" s="142">
        <f>+Datos!D281</f>
        <v>4</v>
      </c>
      <c r="E290" s="143">
        <f>+Datos!E281</f>
        <v>0</v>
      </c>
      <c r="F290" s="144">
        <f>+Datos!F281</f>
        <v>2.2999999999999998</v>
      </c>
      <c r="G290" s="145">
        <f>+Datos!G281</f>
        <v>1</v>
      </c>
      <c r="H290" s="143">
        <f t="shared" si="51"/>
        <v>2.2999999999999998</v>
      </c>
      <c r="I290" s="146">
        <f t="shared" si="52"/>
        <v>-2.2999999999999998</v>
      </c>
      <c r="J290" s="29">
        <f t="shared" si="53"/>
        <v>181.57948397467905</v>
      </c>
      <c r="K290" s="147">
        <f t="shared" si="48"/>
        <v>215.26130215649724</v>
      </c>
      <c r="L290" s="29">
        <f t="shared" si="59"/>
        <v>-2.2553954612195071</v>
      </c>
      <c r="M290" s="30">
        <f t="shared" si="57"/>
        <v>2.2553954612195071</v>
      </c>
      <c r="N290" s="148">
        <f t="shared" si="58"/>
        <v>4.4604538780492753E-2</v>
      </c>
      <c r="O290" s="148">
        <f t="shared" si="54"/>
        <v>0</v>
      </c>
      <c r="P290" s="148">
        <f t="shared" si="55"/>
        <v>-4.4604538780492753E-2</v>
      </c>
      <c r="Q290" s="149">
        <f t="shared" si="49"/>
        <v>101.26130215649724</v>
      </c>
      <c r="R290" s="150">
        <f t="shared" si="50"/>
        <v>215.26130215649724</v>
      </c>
      <c r="S290" s="13"/>
      <c r="T290" s="13"/>
      <c r="U290" s="13"/>
      <c r="V290" s="13"/>
      <c r="W290" s="49">
        <f t="shared" si="56"/>
        <v>37168</v>
      </c>
    </row>
    <row r="291" spans="1:23" s="11" customFormat="1">
      <c r="A291" s="13"/>
      <c r="B291" s="140">
        <f>+Datos!B282</f>
        <v>2001</v>
      </c>
      <c r="C291" s="141">
        <f>+Datos!C282</f>
        <v>10</v>
      </c>
      <c r="D291" s="142">
        <f>+Datos!D282</f>
        <v>5</v>
      </c>
      <c r="E291" s="143">
        <f>+Datos!E282</f>
        <v>0</v>
      </c>
      <c r="F291" s="144">
        <f>+Datos!F282</f>
        <v>2.7</v>
      </c>
      <c r="G291" s="145">
        <f>+Datos!G282</f>
        <v>1</v>
      </c>
      <c r="H291" s="143">
        <f t="shared" si="51"/>
        <v>2.7</v>
      </c>
      <c r="I291" s="146">
        <f t="shared" si="52"/>
        <v>-2.7</v>
      </c>
      <c r="J291" s="29">
        <f t="shared" si="53"/>
        <v>178.96712803724193</v>
      </c>
      <c r="K291" s="147">
        <f t="shared" si="48"/>
        <v>212.64894621906012</v>
      </c>
      <c r="L291" s="29">
        <f t="shared" si="59"/>
        <v>-2.6123559374371155</v>
      </c>
      <c r="M291" s="30">
        <f t="shared" si="57"/>
        <v>2.6123559374371155</v>
      </c>
      <c r="N291" s="148">
        <f t="shared" si="58"/>
        <v>8.7644062562884706E-2</v>
      </c>
      <c r="O291" s="148">
        <f t="shared" si="54"/>
        <v>0</v>
      </c>
      <c r="P291" s="148">
        <f t="shared" si="55"/>
        <v>-8.7644062562884706E-2</v>
      </c>
      <c r="Q291" s="149">
        <f t="shared" si="49"/>
        <v>98.648946219060122</v>
      </c>
      <c r="R291" s="150">
        <f t="shared" si="50"/>
        <v>212.64894621906012</v>
      </c>
      <c r="S291" s="13"/>
      <c r="T291" s="13"/>
      <c r="U291" s="13"/>
      <c r="V291" s="13"/>
      <c r="W291" s="49">
        <f t="shared" si="56"/>
        <v>37169</v>
      </c>
    </row>
    <row r="292" spans="1:23" s="11" customFormat="1">
      <c r="A292" s="13"/>
      <c r="B292" s="140">
        <f>+Datos!B283</f>
        <v>2001</v>
      </c>
      <c r="C292" s="141">
        <f>+Datos!C283</f>
        <v>10</v>
      </c>
      <c r="D292" s="142">
        <f>+Datos!D283</f>
        <v>6</v>
      </c>
      <c r="E292" s="143">
        <f>+Datos!E283</f>
        <v>0</v>
      </c>
      <c r="F292" s="144">
        <f>+Datos!F283</f>
        <v>2.2999999999999998</v>
      </c>
      <c r="G292" s="145">
        <f>+Datos!G283</f>
        <v>1</v>
      </c>
      <c r="H292" s="143">
        <f t="shared" si="51"/>
        <v>2.2999999999999998</v>
      </c>
      <c r="I292" s="146">
        <f t="shared" si="52"/>
        <v>-2.2999999999999998</v>
      </c>
      <c r="J292" s="29">
        <f t="shared" si="53"/>
        <v>176.77145304062938</v>
      </c>
      <c r="K292" s="147">
        <f t="shared" si="48"/>
        <v>210.45327122244757</v>
      </c>
      <c r="L292" s="29">
        <f t="shared" si="59"/>
        <v>-2.1956749966125528</v>
      </c>
      <c r="M292" s="30">
        <f t="shared" si="57"/>
        <v>2.1956749966125528</v>
      </c>
      <c r="N292" s="148">
        <f t="shared" si="58"/>
        <v>0.10432500338744699</v>
      </c>
      <c r="O292" s="148">
        <f t="shared" si="54"/>
        <v>0</v>
      </c>
      <c r="P292" s="148">
        <f t="shared" si="55"/>
        <v>-0.10432500338744699</v>
      </c>
      <c r="Q292" s="149">
        <f t="shared" si="49"/>
        <v>96.453271222447569</v>
      </c>
      <c r="R292" s="150">
        <f t="shared" si="50"/>
        <v>210.45327122244757</v>
      </c>
      <c r="S292" s="13"/>
      <c r="T292" s="13"/>
      <c r="U292" s="13"/>
      <c r="V292" s="13"/>
      <c r="W292" s="49">
        <f t="shared" si="56"/>
        <v>37170</v>
      </c>
    </row>
    <row r="293" spans="1:23" s="11" customFormat="1">
      <c r="A293" s="13"/>
      <c r="B293" s="140">
        <f>+Datos!B284</f>
        <v>2001</v>
      </c>
      <c r="C293" s="141">
        <f>+Datos!C284</f>
        <v>10</v>
      </c>
      <c r="D293" s="142">
        <f>+Datos!D284</f>
        <v>7</v>
      </c>
      <c r="E293" s="143">
        <f>+Datos!E284</f>
        <v>0.7</v>
      </c>
      <c r="F293" s="144">
        <f>+Datos!F284</f>
        <v>1.7</v>
      </c>
      <c r="G293" s="145">
        <f>+Datos!G284</f>
        <v>1</v>
      </c>
      <c r="H293" s="143">
        <f t="shared" si="51"/>
        <v>1.7</v>
      </c>
      <c r="I293" s="146">
        <f t="shared" si="52"/>
        <v>-1</v>
      </c>
      <c r="J293" s="29">
        <f t="shared" si="53"/>
        <v>175.8252334162284</v>
      </c>
      <c r="K293" s="147">
        <f t="shared" si="48"/>
        <v>209.50705159804659</v>
      </c>
      <c r="L293" s="29">
        <f t="shared" si="59"/>
        <v>-0.94621962440098173</v>
      </c>
      <c r="M293" s="30">
        <f t="shared" si="57"/>
        <v>1.6462196244009817</v>
      </c>
      <c r="N293" s="148">
        <f t="shared" si="58"/>
        <v>5.3780375599018271E-2</v>
      </c>
      <c r="O293" s="148">
        <f t="shared" si="54"/>
        <v>0</v>
      </c>
      <c r="P293" s="148">
        <f t="shared" si="55"/>
        <v>-5.3780375599018271E-2</v>
      </c>
      <c r="Q293" s="149">
        <f t="shared" si="49"/>
        <v>95.507051598046587</v>
      </c>
      <c r="R293" s="150">
        <f t="shared" si="50"/>
        <v>209.50705159804659</v>
      </c>
      <c r="S293" s="13"/>
      <c r="T293" s="13"/>
      <c r="U293" s="13"/>
      <c r="V293" s="13"/>
      <c r="W293" s="49">
        <f t="shared" si="56"/>
        <v>37171</v>
      </c>
    </row>
    <row r="294" spans="1:23" s="11" customFormat="1">
      <c r="A294" s="13"/>
      <c r="B294" s="140">
        <f>+Datos!B285</f>
        <v>2001</v>
      </c>
      <c r="C294" s="141">
        <f>+Datos!C285</f>
        <v>10</v>
      </c>
      <c r="D294" s="142">
        <f>+Datos!D285</f>
        <v>8</v>
      </c>
      <c r="E294" s="143">
        <f>+Datos!E285</f>
        <v>14</v>
      </c>
      <c r="F294" s="144">
        <f>+Datos!F285</f>
        <v>1.4</v>
      </c>
      <c r="G294" s="145">
        <f>+Datos!G285</f>
        <v>1</v>
      </c>
      <c r="H294" s="143">
        <f t="shared" si="51"/>
        <v>1.4</v>
      </c>
      <c r="I294" s="146">
        <f t="shared" si="52"/>
        <v>12.6</v>
      </c>
      <c r="J294" s="29">
        <f t="shared" si="53"/>
        <v>186.31818181818181</v>
      </c>
      <c r="K294" s="147">
        <f t="shared" si="48"/>
        <v>220</v>
      </c>
      <c r="L294" s="29">
        <f t="shared" si="59"/>
        <v>10.492948401953413</v>
      </c>
      <c r="M294" s="30">
        <f t="shared" si="57"/>
        <v>1.4</v>
      </c>
      <c r="N294" s="148">
        <f t="shared" si="58"/>
        <v>0</v>
      </c>
      <c r="O294" s="148">
        <f t="shared" si="54"/>
        <v>2.1070515980465814</v>
      </c>
      <c r="P294" s="148">
        <f t="shared" si="55"/>
        <v>2.1070515980465814</v>
      </c>
      <c r="Q294" s="149">
        <f t="shared" si="49"/>
        <v>106</v>
      </c>
      <c r="R294" s="150">
        <f t="shared" si="50"/>
        <v>222.10705159804658</v>
      </c>
      <c r="S294" s="13"/>
      <c r="T294" s="13"/>
      <c r="U294" s="13"/>
      <c r="V294" s="13"/>
      <c r="W294" s="49">
        <f t="shared" si="56"/>
        <v>37172</v>
      </c>
    </row>
    <row r="295" spans="1:23" s="11" customFormat="1">
      <c r="A295" s="13"/>
      <c r="B295" s="140">
        <f>+Datos!B286</f>
        <v>2001</v>
      </c>
      <c r="C295" s="141">
        <f>+Datos!C286</f>
        <v>10</v>
      </c>
      <c r="D295" s="142">
        <f>+Datos!D286</f>
        <v>9</v>
      </c>
      <c r="E295" s="143">
        <f>+Datos!E286</f>
        <v>10</v>
      </c>
      <c r="F295" s="144">
        <f>+Datos!F286</f>
        <v>1.4</v>
      </c>
      <c r="G295" s="145">
        <f>+Datos!G286</f>
        <v>1</v>
      </c>
      <c r="H295" s="143">
        <f t="shared" si="51"/>
        <v>1.4</v>
      </c>
      <c r="I295" s="146">
        <f t="shared" si="52"/>
        <v>8.6</v>
      </c>
      <c r="J295" s="29">
        <f t="shared" si="53"/>
        <v>186.31818181818181</v>
      </c>
      <c r="K295" s="147">
        <f t="shared" si="48"/>
        <v>220</v>
      </c>
      <c r="L295" s="29">
        <f t="shared" si="59"/>
        <v>0</v>
      </c>
      <c r="M295" s="30">
        <f t="shared" si="57"/>
        <v>1.4</v>
      </c>
      <c r="N295" s="148">
        <f t="shared" si="58"/>
        <v>0</v>
      </c>
      <c r="O295" s="148">
        <f t="shared" si="54"/>
        <v>8.5999999999999943</v>
      </c>
      <c r="P295" s="148">
        <f t="shared" si="55"/>
        <v>8.5999999999999943</v>
      </c>
      <c r="Q295" s="149">
        <f t="shared" si="49"/>
        <v>106</v>
      </c>
      <c r="R295" s="150">
        <f t="shared" si="50"/>
        <v>228.6</v>
      </c>
      <c r="S295" s="13"/>
      <c r="T295" s="13"/>
      <c r="U295" s="13"/>
      <c r="V295" s="13"/>
      <c r="W295" s="49">
        <f t="shared" si="56"/>
        <v>37173</v>
      </c>
    </row>
    <row r="296" spans="1:23" s="11" customFormat="1">
      <c r="A296" s="13"/>
      <c r="B296" s="140">
        <f>+Datos!B287</f>
        <v>2001</v>
      </c>
      <c r="C296" s="141">
        <f>+Datos!C287</f>
        <v>10</v>
      </c>
      <c r="D296" s="142">
        <f>+Datos!D287</f>
        <v>10</v>
      </c>
      <c r="E296" s="143">
        <f>+Datos!E287</f>
        <v>0.4</v>
      </c>
      <c r="F296" s="144">
        <f>+Datos!F287</f>
        <v>2.2000000000000002</v>
      </c>
      <c r="G296" s="145">
        <f>+Datos!G287</f>
        <v>1</v>
      </c>
      <c r="H296" s="143">
        <f t="shared" si="51"/>
        <v>2.2000000000000002</v>
      </c>
      <c r="I296" s="146">
        <f t="shared" si="52"/>
        <v>-1.8000000000000003</v>
      </c>
      <c r="J296" s="29">
        <f t="shared" si="53"/>
        <v>184.5268486894324</v>
      </c>
      <c r="K296" s="147">
        <f t="shared" si="48"/>
        <v>218.20866687125059</v>
      </c>
      <c r="L296" s="29">
        <f t="shared" si="59"/>
        <v>-1.7913331287494145</v>
      </c>
      <c r="M296" s="30">
        <f t="shared" si="57"/>
        <v>2.1913331287494144</v>
      </c>
      <c r="N296" s="148">
        <f t="shared" si="58"/>
        <v>8.6668712505857393E-3</v>
      </c>
      <c r="O296" s="148">
        <f t="shared" si="54"/>
        <v>0</v>
      </c>
      <c r="P296" s="148">
        <f t="shared" si="55"/>
        <v>-8.6668712505857393E-3</v>
      </c>
      <c r="Q296" s="149">
        <f t="shared" si="49"/>
        <v>104.20866687125059</v>
      </c>
      <c r="R296" s="150">
        <f t="shared" si="50"/>
        <v>218.20866687125059</v>
      </c>
      <c r="S296" s="13"/>
      <c r="T296" s="13"/>
      <c r="U296" s="13"/>
      <c r="V296" s="13"/>
      <c r="W296" s="49">
        <f t="shared" si="56"/>
        <v>37174</v>
      </c>
    </row>
    <row r="297" spans="1:23" s="11" customFormat="1">
      <c r="A297" s="13"/>
      <c r="B297" s="140">
        <f>+Datos!B288</f>
        <v>2001</v>
      </c>
      <c r="C297" s="141">
        <f>+Datos!C288</f>
        <v>10</v>
      </c>
      <c r="D297" s="142">
        <f>+Datos!D288</f>
        <v>11</v>
      </c>
      <c r="E297" s="143">
        <f>+Datos!E288</f>
        <v>0</v>
      </c>
      <c r="F297" s="144">
        <f>+Datos!F288</f>
        <v>3.6</v>
      </c>
      <c r="G297" s="145">
        <f>+Datos!G288</f>
        <v>1</v>
      </c>
      <c r="H297" s="143">
        <f t="shared" si="51"/>
        <v>3.6</v>
      </c>
      <c r="I297" s="146">
        <f t="shared" si="52"/>
        <v>-3.6</v>
      </c>
      <c r="J297" s="29">
        <f t="shared" si="53"/>
        <v>180.99568450067832</v>
      </c>
      <c r="K297" s="147">
        <f t="shared" si="48"/>
        <v>214.67750268249651</v>
      </c>
      <c r="L297" s="29">
        <f t="shared" si="59"/>
        <v>-3.5311641887540759</v>
      </c>
      <c r="M297" s="30">
        <f t="shared" si="57"/>
        <v>3.5311641887540759</v>
      </c>
      <c r="N297" s="148">
        <f t="shared" si="58"/>
        <v>6.8835811245924194E-2</v>
      </c>
      <c r="O297" s="148">
        <f t="shared" si="54"/>
        <v>0</v>
      </c>
      <c r="P297" s="148">
        <f t="shared" si="55"/>
        <v>-6.8835811245924194E-2</v>
      </c>
      <c r="Q297" s="149">
        <f t="shared" si="49"/>
        <v>100.67750268249651</v>
      </c>
      <c r="R297" s="150">
        <f t="shared" si="50"/>
        <v>214.67750268249651</v>
      </c>
      <c r="S297" s="13"/>
      <c r="T297" s="13"/>
      <c r="U297" s="13"/>
      <c r="V297" s="13"/>
      <c r="W297" s="49">
        <f t="shared" si="56"/>
        <v>37175</v>
      </c>
    </row>
    <row r="298" spans="1:23" s="11" customFormat="1">
      <c r="A298" s="13"/>
      <c r="B298" s="140">
        <f>+Datos!B289</f>
        <v>2001</v>
      </c>
      <c r="C298" s="141">
        <f>+Datos!C289</f>
        <v>10</v>
      </c>
      <c r="D298" s="142">
        <f>+Datos!D289</f>
        <v>12</v>
      </c>
      <c r="E298" s="143">
        <f>+Datos!E289</f>
        <v>0.2</v>
      </c>
      <c r="F298" s="144">
        <f>+Datos!F289</f>
        <v>3.6</v>
      </c>
      <c r="G298" s="145">
        <f>+Datos!G289</f>
        <v>1</v>
      </c>
      <c r="H298" s="143">
        <f t="shared" si="51"/>
        <v>3.6</v>
      </c>
      <c r="I298" s="146">
        <f t="shared" si="52"/>
        <v>-3.4</v>
      </c>
      <c r="J298" s="29">
        <f t="shared" si="53"/>
        <v>177.72276483274825</v>
      </c>
      <c r="K298" s="147">
        <f t="shared" si="48"/>
        <v>211.40458301456644</v>
      </c>
      <c r="L298" s="29">
        <f t="shared" si="59"/>
        <v>-3.2729196679300685</v>
      </c>
      <c r="M298" s="30">
        <f t="shared" si="57"/>
        <v>3.4729196679300687</v>
      </c>
      <c r="N298" s="148">
        <f t="shared" si="58"/>
        <v>0.12708033206993141</v>
      </c>
      <c r="O298" s="148">
        <f t="shared" si="54"/>
        <v>0</v>
      </c>
      <c r="P298" s="148">
        <f t="shared" si="55"/>
        <v>-0.12708033206993141</v>
      </c>
      <c r="Q298" s="149">
        <f t="shared" si="49"/>
        <v>97.404583014566441</v>
      </c>
      <c r="R298" s="150">
        <f t="shared" si="50"/>
        <v>211.40458301456644</v>
      </c>
      <c r="S298" s="13"/>
      <c r="T298" s="13"/>
      <c r="U298" s="13"/>
      <c r="V298" s="13"/>
      <c r="W298" s="49">
        <f t="shared" si="56"/>
        <v>37176</v>
      </c>
    </row>
    <row r="299" spans="1:23" s="11" customFormat="1">
      <c r="A299" s="13"/>
      <c r="B299" s="140">
        <f>+Datos!B290</f>
        <v>2001</v>
      </c>
      <c r="C299" s="141">
        <f>+Datos!C290</f>
        <v>10</v>
      </c>
      <c r="D299" s="142">
        <f>+Datos!D290</f>
        <v>13</v>
      </c>
      <c r="E299" s="143">
        <f>+Datos!E290</f>
        <v>0.8</v>
      </c>
      <c r="F299" s="144">
        <f>+Datos!F290</f>
        <v>1.7</v>
      </c>
      <c r="G299" s="145">
        <f>+Datos!G290</f>
        <v>1</v>
      </c>
      <c r="H299" s="143">
        <f t="shared" si="51"/>
        <v>1.7</v>
      </c>
      <c r="I299" s="146">
        <f t="shared" si="52"/>
        <v>-0.89999999999999991</v>
      </c>
      <c r="J299" s="29">
        <f t="shared" si="53"/>
        <v>176.86635462128072</v>
      </c>
      <c r="K299" s="147">
        <f t="shared" si="48"/>
        <v>210.54817280309891</v>
      </c>
      <c r="L299" s="29">
        <f t="shared" si="59"/>
        <v>-0.8564102114675336</v>
      </c>
      <c r="M299" s="30">
        <f t="shared" si="57"/>
        <v>1.6564102114675336</v>
      </c>
      <c r="N299" s="148">
        <f t="shared" si="58"/>
        <v>4.3589788532466311E-2</v>
      </c>
      <c r="O299" s="148">
        <f t="shared" si="54"/>
        <v>0</v>
      </c>
      <c r="P299" s="148">
        <f t="shared" si="55"/>
        <v>-4.3589788532466311E-2</v>
      </c>
      <c r="Q299" s="149">
        <f t="shared" si="49"/>
        <v>96.548172803098907</v>
      </c>
      <c r="R299" s="150">
        <f t="shared" si="50"/>
        <v>210.54817280309891</v>
      </c>
      <c r="S299" s="13"/>
      <c r="T299" s="13"/>
      <c r="U299" s="13"/>
      <c r="V299" s="13"/>
      <c r="W299" s="49">
        <f t="shared" si="56"/>
        <v>37177</v>
      </c>
    </row>
    <row r="300" spans="1:23" s="11" customFormat="1">
      <c r="A300" s="13"/>
      <c r="B300" s="140">
        <f>+Datos!B291</f>
        <v>2001</v>
      </c>
      <c r="C300" s="141">
        <f>+Datos!C291</f>
        <v>10</v>
      </c>
      <c r="D300" s="142">
        <f>+Datos!D291</f>
        <v>14</v>
      </c>
      <c r="E300" s="143">
        <f>+Datos!E291</f>
        <v>0.7</v>
      </c>
      <c r="F300" s="144">
        <f>+Datos!F291</f>
        <v>2.4</v>
      </c>
      <c r="G300" s="145">
        <f>+Datos!G291</f>
        <v>1</v>
      </c>
      <c r="H300" s="143">
        <f t="shared" si="51"/>
        <v>2.4</v>
      </c>
      <c r="I300" s="146">
        <f t="shared" si="52"/>
        <v>-1.7</v>
      </c>
      <c r="J300" s="29">
        <f t="shared" si="53"/>
        <v>175.25993453698516</v>
      </c>
      <c r="K300" s="147">
        <f t="shared" si="48"/>
        <v>208.94175271880334</v>
      </c>
      <c r="L300" s="29">
        <f t="shared" si="59"/>
        <v>-1.6064200842955643</v>
      </c>
      <c r="M300" s="30">
        <f t="shared" si="57"/>
        <v>2.3064200842955644</v>
      </c>
      <c r="N300" s="148">
        <f t="shared" si="58"/>
        <v>9.3579915704435468E-2</v>
      </c>
      <c r="O300" s="148">
        <f t="shared" si="54"/>
        <v>0</v>
      </c>
      <c r="P300" s="148">
        <f t="shared" si="55"/>
        <v>-9.3579915704435468E-2</v>
      </c>
      <c r="Q300" s="149">
        <f t="shared" si="49"/>
        <v>94.941752718803343</v>
      </c>
      <c r="R300" s="150">
        <f t="shared" si="50"/>
        <v>208.94175271880334</v>
      </c>
      <c r="S300" s="13"/>
      <c r="T300" s="13"/>
      <c r="U300" s="13"/>
      <c r="V300" s="13"/>
      <c r="W300" s="49">
        <f t="shared" si="56"/>
        <v>37178</v>
      </c>
    </row>
    <row r="301" spans="1:23" s="11" customFormat="1">
      <c r="A301" s="13"/>
      <c r="B301" s="140">
        <f>+Datos!B292</f>
        <v>2001</v>
      </c>
      <c r="C301" s="141">
        <f>+Datos!C292</f>
        <v>10</v>
      </c>
      <c r="D301" s="142">
        <f>+Datos!D292</f>
        <v>15</v>
      </c>
      <c r="E301" s="143">
        <f>+Datos!E292</f>
        <v>0</v>
      </c>
      <c r="F301" s="144">
        <f>+Datos!F292</f>
        <v>2.9</v>
      </c>
      <c r="G301" s="145">
        <f>+Datos!G292</f>
        <v>1</v>
      </c>
      <c r="H301" s="143">
        <f t="shared" si="51"/>
        <v>2.9</v>
      </c>
      <c r="I301" s="146">
        <f t="shared" si="52"/>
        <v>-2.9</v>
      </c>
      <c r="J301" s="29">
        <f t="shared" si="53"/>
        <v>172.55317333904861</v>
      </c>
      <c r="K301" s="147">
        <f t="shared" si="48"/>
        <v>206.2349915208668</v>
      </c>
      <c r="L301" s="29">
        <f t="shared" si="59"/>
        <v>-2.7067611979365438</v>
      </c>
      <c r="M301" s="30">
        <f t="shared" si="57"/>
        <v>2.7067611979365438</v>
      </c>
      <c r="N301" s="148">
        <f t="shared" si="58"/>
        <v>0.19323880206345612</v>
      </c>
      <c r="O301" s="148">
        <f t="shared" si="54"/>
        <v>0</v>
      </c>
      <c r="P301" s="148">
        <f t="shared" si="55"/>
        <v>-0.19323880206345612</v>
      </c>
      <c r="Q301" s="149">
        <f t="shared" si="49"/>
        <v>92.234991520866799</v>
      </c>
      <c r="R301" s="150">
        <f t="shared" si="50"/>
        <v>206.2349915208668</v>
      </c>
      <c r="S301" s="13"/>
      <c r="T301" s="13"/>
      <c r="U301" s="13"/>
      <c r="V301" s="13"/>
      <c r="W301" s="49">
        <f t="shared" si="56"/>
        <v>37179</v>
      </c>
    </row>
    <row r="302" spans="1:23" s="11" customFormat="1">
      <c r="A302" s="13"/>
      <c r="B302" s="140">
        <f>+Datos!B293</f>
        <v>2001</v>
      </c>
      <c r="C302" s="141">
        <f>+Datos!C293</f>
        <v>10</v>
      </c>
      <c r="D302" s="142">
        <f>+Datos!D293</f>
        <v>16</v>
      </c>
      <c r="E302" s="143">
        <f>+Datos!E293</f>
        <v>0</v>
      </c>
      <c r="F302" s="144">
        <f>+Datos!F293</f>
        <v>2.2000000000000002</v>
      </c>
      <c r="G302" s="145">
        <f>+Datos!G293</f>
        <v>1</v>
      </c>
      <c r="H302" s="143">
        <f t="shared" si="51"/>
        <v>2.2000000000000002</v>
      </c>
      <c r="I302" s="146">
        <f t="shared" si="52"/>
        <v>-2.2000000000000002</v>
      </c>
      <c r="J302" s="29">
        <f t="shared" si="53"/>
        <v>170.52768897571355</v>
      </c>
      <c r="K302" s="147">
        <f t="shared" si="48"/>
        <v>204.20950715753173</v>
      </c>
      <c r="L302" s="29">
        <f t="shared" si="59"/>
        <v>-2.0254843633350674</v>
      </c>
      <c r="M302" s="30">
        <f t="shared" si="57"/>
        <v>2.0254843633350674</v>
      </c>
      <c r="N302" s="148">
        <f t="shared" si="58"/>
        <v>0.17451563666493275</v>
      </c>
      <c r="O302" s="148">
        <f t="shared" si="54"/>
        <v>0</v>
      </c>
      <c r="P302" s="148">
        <f t="shared" si="55"/>
        <v>-0.17451563666493275</v>
      </c>
      <c r="Q302" s="149">
        <f t="shared" si="49"/>
        <v>90.209507157531732</v>
      </c>
      <c r="R302" s="150">
        <f t="shared" si="50"/>
        <v>204.20950715753173</v>
      </c>
      <c r="S302" s="13"/>
      <c r="T302" s="13"/>
      <c r="U302" s="13"/>
      <c r="V302" s="13"/>
      <c r="W302" s="49">
        <f t="shared" si="56"/>
        <v>37180</v>
      </c>
    </row>
    <row r="303" spans="1:23" s="11" customFormat="1">
      <c r="A303" s="13"/>
      <c r="B303" s="140">
        <f>+Datos!B294</f>
        <v>2001</v>
      </c>
      <c r="C303" s="141">
        <f>+Datos!C294</f>
        <v>10</v>
      </c>
      <c r="D303" s="142">
        <f>+Datos!D294</f>
        <v>17</v>
      </c>
      <c r="E303" s="143">
        <f>+Datos!E294</f>
        <v>1</v>
      </c>
      <c r="F303" s="144">
        <f>+Datos!F294</f>
        <v>2</v>
      </c>
      <c r="G303" s="145">
        <f>+Datos!G294</f>
        <v>1</v>
      </c>
      <c r="H303" s="143">
        <f t="shared" si="51"/>
        <v>2</v>
      </c>
      <c r="I303" s="146">
        <f t="shared" si="52"/>
        <v>-1</v>
      </c>
      <c r="J303" s="29">
        <f t="shared" si="53"/>
        <v>169.6148908794311</v>
      </c>
      <c r="K303" s="147">
        <f t="shared" si="48"/>
        <v>203.29670906124929</v>
      </c>
      <c r="L303" s="29">
        <f t="shared" si="59"/>
        <v>-0.91279809628244379</v>
      </c>
      <c r="M303" s="30">
        <f t="shared" si="57"/>
        <v>1.9127980962824438</v>
      </c>
      <c r="N303" s="148">
        <f t="shared" si="58"/>
        <v>8.7201903717556206E-2</v>
      </c>
      <c r="O303" s="148">
        <f t="shared" si="54"/>
        <v>0</v>
      </c>
      <c r="P303" s="148">
        <f t="shared" si="55"/>
        <v>-8.7201903717556206E-2</v>
      </c>
      <c r="Q303" s="149">
        <f t="shared" si="49"/>
        <v>89.296709061249288</v>
      </c>
      <c r="R303" s="150">
        <f t="shared" si="50"/>
        <v>203.29670906124929</v>
      </c>
      <c r="S303" s="13"/>
      <c r="T303" s="13"/>
      <c r="U303" s="13"/>
      <c r="V303" s="13"/>
      <c r="W303" s="49">
        <f t="shared" si="56"/>
        <v>37181</v>
      </c>
    </row>
    <row r="304" spans="1:23" s="11" customFormat="1">
      <c r="A304" s="13"/>
      <c r="B304" s="140">
        <f>+Datos!B295</f>
        <v>2001</v>
      </c>
      <c r="C304" s="141">
        <f>+Datos!C295</f>
        <v>10</v>
      </c>
      <c r="D304" s="142">
        <f>+Datos!D295</f>
        <v>18</v>
      </c>
      <c r="E304" s="143">
        <f>+Datos!E295</f>
        <v>0</v>
      </c>
      <c r="F304" s="144">
        <f>+Datos!F295</f>
        <v>3</v>
      </c>
      <c r="G304" s="145">
        <f>+Datos!G295</f>
        <v>1</v>
      </c>
      <c r="H304" s="143">
        <f t="shared" si="51"/>
        <v>3</v>
      </c>
      <c r="I304" s="146">
        <f t="shared" si="52"/>
        <v>-3</v>
      </c>
      <c r="J304" s="29">
        <f t="shared" si="53"/>
        <v>166.90570818853627</v>
      </c>
      <c r="K304" s="147">
        <f t="shared" si="48"/>
        <v>200.58752637035445</v>
      </c>
      <c r="L304" s="29">
        <f t="shared" si="59"/>
        <v>-2.7091826908948349</v>
      </c>
      <c r="M304" s="30">
        <f t="shared" si="57"/>
        <v>2.7091826908948349</v>
      </c>
      <c r="N304" s="148">
        <f t="shared" si="58"/>
        <v>0.29081730910516512</v>
      </c>
      <c r="O304" s="148">
        <f t="shared" si="54"/>
        <v>0</v>
      </c>
      <c r="P304" s="148">
        <f t="shared" si="55"/>
        <v>-0.29081730910516512</v>
      </c>
      <c r="Q304" s="149">
        <f t="shared" si="49"/>
        <v>86.587526370354453</v>
      </c>
      <c r="R304" s="150">
        <f t="shared" si="50"/>
        <v>200.58752637035445</v>
      </c>
      <c r="S304" s="13"/>
      <c r="T304" s="13"/>
      <c r="U304" s="13"/>
      <c r="V304" s="13"/>
      <c r="W304" s="49">
        <f t="shared" si="56"/>
        <v>37182</v>
      </c>
    </row>
    <row r="305" spans="1:23" s="11" customFormat="1">
      <c r="A305" s="13"/>
      <c r="B305" s="140">
        <f>+Datos!B296</f>
        <v>2001</v>
      </c>
      <c r="C305" s="141">
        <f>+Datos!C296</f>
        <v>10</v>
      </c>
      <c r="D305" s="142">
        <f>+Datos!D296</f>
        <v>19</v>
      </c>
      <c r="E305" s="143">
        <f>+Datos!E296</f>
        <v>9</v>
      </c>
      <c r="F305" s="144">
        <f>+Datos!F296</f>
        <v>2.1</v>
      </c>
      <c r="G305" s="145">
        <f>+Datos!G296</f>
        <v>1</v>
      </c>
      <c r="H305" s="143">
        <f t="shared" si="51"/>
        <v>2.1</v>
      </c>
      <c r="I305" s="146">
        <f t="shared" si="52"/>
        <v>6.9</v>
      </c>
      <c r="J305" s="29">
        <f t="shared" si="53"/>
        <v>173.80570818853627</v>
      </c>
      <c r="K305" s="147">
        <f t="shared" si="48"/>
        <v>207.48752637035446</v>
      </c>
      <c r="L305" s="29">
        <f t="shared" si="59"/>
        <v>6.9000000000000057</v>
      </c>
      <c r="M305" s="30">
        <f t="shared" si="57"/>
        <v>2.1</v>
      </c>
      <c r="N305" s="148">
        <f t="shared" si="58"/>
        <v>0</v>
      </c>
      <c r="O305" s="148">
        <f t="shared" si="54"/>
        <v>0</v>
      </c>
      <c r="P305" s="148">
        <f t="shared" si="55"/>
        <v>0</v>
      </c>
      <c r="Q305" s="149">
        <f t="shared" si="49"/>
        <v>93.487526370354459</v>
      </c>
      <c r="R305" s="150">
        <f t="shared" si="50"/>
        <v>207.48752637035446</v>
      </c>
      <c r="S305" s="13"/>
      <c r="T305" s="13"/>
      <c r="U305" s="13"/>
      <c r="V305" s="13"/>
      <c r="W305" s="49">
        <f t="shared" si="56"/>
        <v>37183</v>
      </c>
    </row>
    <row r="306" spans="1:23" s="11" customFormat="1">
      <c r="A306" s="13"/>
      <c r="B306" s="140">
        <f>+Datos!B297</f>
        <v>2001</v>
      </c>
      <c r="C306" s="141">
        <f>+Datos!C297</f>
        <v>10</v>
      </c>
      <c r="D306" s="142">
        <f>+Datos!D297</f>
        <v>20</v>
      </c>
      <c r="E306" s="143">
        <f>+Datos!E297</f>
        <v>27</v>
      </c>
      <c r="F306" s="144">
        <f>+Datos!F297</f>
        <v>2.8</v>
      </c>
      <c r="G306" s="145">
        <f>+Datos!G297</f>
        <v>1</v>
      </c>
      <c r="H306" s="143">
        <f t="shared" si="51"/>
        <v>2.8</v>
      </c>
      <c r="I306" s="146">
        <f t="shared" si="52"/>
        <v>24.2</v>
      </c>
      <c r="J306" s="29">
        <f t="shared" si="53"/>
        <v>186.31818181818181</v>
      </c>
      <c r="K306" s="147">
        <f t="shared" si="48"/>
        <v>220</v>
      </c>
      <c r="L306" s="29">
        <f t="shared" si="59"/>
        <v>12.512473629645541</v>
      </c>
      <c r="M306" s="30">
        <f t="shared" si="57"/>
        <v>2.8</v>
      </c>
      <c r="N306" s="148">
        <f t="shared" si="58"/>
        <v>0</v>
      </c>
      <c r="O306" s="148">
        <f t="shared" si="54"/>
        <v>11.687526370354448</v>
      </c>
      <c r="P306" s="148">
        <f t="shared" si="55"/>
        <v>11.687526370354448</v>
      </c>
      <c r="Q306" s="149">
        <f t="shared" si="49"/>
        <v>106</v>
      </c>
      <c r="R306" s="150">
        <f t="shared" si="50"/>
        <v>231.68752637035445</v>
      </c>
      <c r="S306" s="13"/>
      <c r="T306" s="13"/>
      <c r="U306" s="13"/>
      <c r="V306" s="13"/>
      <c r="W306" s="49">
        <f t="shared" si="56"/>
        <v>37184</v>
      </c>
    </row>
    <row r="307" spans="1:23" s="11" customFormat="1">
      <c r="A307" s="13"/>
      <c r="B307" s="140">
        <f>+Datos!B298</f>
        <v>2001</v>
      </c>
      <c r="C307" s="141">
        <f>+Datos!C298</f>
        <v>10</v>
      </c>
      <c r="D307" s="142">
        <f>+Datos!D298</f>
        <v>21</v>
      </c>
      <c r="E307" s="143">
        <f>+Datos!E298</f>
        <v>0</v>
      </c>
      <c r="F307" s="144">
        <f>+Datos!F298</f>
        <v>3.3</v>
      </c>
      <c r="G307" s="145">
        <f>+Datos!G298</f>
        <v>1</v>
      </c>
      <c r="H307" s="143">
        <f t="shared" si="51"/>
        <v>3.3</v>
      </c>
      <c r="I307" s="146">
        <f t="shared" si="52"/>
        <v>-3.3</v>
      </c>
      <c r="J307" s="29">
        <f t="shared" si="53"/>
        <v>183.04723424433598</v>
      </c>
      <c r="K307" s="147">
        <f t="shared" si="48"/>
        <v>216.72905242615417</v>
      </c>
      <c r="L307" s="29">
        <f t="shared" si="59"/>
        <v>-3.2709475738458309</v>
      </c>
      <c r="M307" s="30">
        <f t="shared" si="57"/>
        <v>3.2709475738458309</v>
      </c>
      <c r="N307" s="148">
        <f t="shared" si="58"/>
        <v>2.905242615416892E-2</v>
      </c>
      <c r="O307" s="148">
        <f t="shared" si="54"/>
        <v>0</v>
      </c>
      <c r="P307" s="148">
        <f t="shared" si="55"/>
        <v>-2.905242615416892E-2</v>
      </c>
      <c r="Q307" s="149">
        <f t="shared" si="49"/>
        <v>102.72905242615417</v>
      </c>
      <c r="R307" s="150">
        <f t="shared" si="50"/>
        <v>216.72905242615417</v>
      </c>
      <c r="S307" s="13"/>
      <c r="T307" s="13"/>
      <c r="U307" s="13"/>
      <c r="V307" s="13"/>
      <c r="W307" s="49">
        <f t="shared" si="56"/>
        <v>37185</v>
      </c>
    </row>
    <row r="308" spans="1:23" s="11" customFormat="1">
      <c r="A308" s="13"/>
      <c r="B308" s="140">
        <f>+Datos!B299</f>
        <v>2001</v>
      </c>
      <c r="C308" s="141">
        <f>+Datos!C299</f>
        <v>10</v>
      </c>
      <c r="D308" s="142">
        <f>+Datos!D299</f>
        <v>22</v>
      </c>
      <c r="E308" s="143">
        <f>+Datos!E299</f>
        <v>0</v>
      </c>
      <c r="F308" s="144">
        <f>+Datos!F299</f>
        <v>4.5</v>
      </c>
      <c r="G308" s="145">
        <f>+Datos!G299</f>
        <v>1</v>
      </c>
      <c r="H308" s="143">
        <f t="shared" si="51"/>
        <v>4.5</v>
      </c>
      <c r="I308" s="146">
        <f t="shared" si="52"/>
        <v>-4.5</v>
      </c>
      <c r="J308" s="29">
        <f t="shared" si="53"/>
        <v>178.67919619655285</v>
      </c>
      <c r="K308" s="147">
        <f t="shared" si="48"/>
        <v>212.36101437837104</v>
      </c>
      <c r="L308" s="29">
        <f t="shared" si="59"/>
        <v>-4.3680380477831307</v>
      </c>
      <c r="M308" s="30">
        <f t="shared" si="57"/>
        <v>4.3680380477831307</v>
      </c>
      <c r="N308" s="148">
        <f t="shared" si="58"/>
        <v>0.13196195221686935</v>
      </c>
      <c r="O308" s="148">
        <f t="shared" si="54"/>
        <v>0</v>
      </c>
      <c r="P308" s="148">
        <f t="shared" si="55"/>
        <v>-0.13196195221686935</v>
      </c>
      <c r="Q308" s="149">
        <f t="shared" si="49"/>
        <v>98.361014378371038</v>
      </c>
      <c r="R308" s="150">
        <f t="shared" si="50"/>
        <v>212.36101437837104</v>
      </c>
      <c r="S308" s="13"/>
      <c r="T308" s="13"/>
      <c r="U308" s="13"/>
      <c r="V308" s="13"/>
      <c r="W308" s="49">
        <f t="shared" si="56"/>
        <v>37186</v>
      </c>
    </row>
    <row r="309" spans="1:23" s="11" customFormat="1">
      <c r="A309" s="13"/>
      <c r="B309" s="140">
        <f>+Datos!B300</f>
        <v>2001</v>
      </c>
      <c r="C309" s="141">
        <f>+Datos!C300</f>
        <v>10</v>
      </c>
      <c r="D309" s="142">
        <f>+Datos!D300</f>
        <v>23</v>
      </c>
      <c r="E309" s="143">
        <f>+Datos!E300</f>
        <v>0</v>
      </c>
      <c r="F309" s="144">
        <f>+Datos!F300</f>
        <v>4.3</v>
      </c>
      <c r="G309" s="145">
        <f>+Datos!G300</f>
        <v>1</v>
      </c>
      <c r="H309" s="143">
        <f t="shared" si="51"/>
        <v>4.3</v>
      </c>
      <c r="I309" s="146">
        <f t="shared" si="52"/>
        <v>-4.3</v>
      </c>
      <c r="J309" s="29">
        <f t="shared" si="53"/>
        <v>174.60271588865683</v>
      </c>
      <c r="K309" s="147">
        <f t="shared" si="48"/>
        <v>208.28453407047502</v>
      </c>
      <c r="L309" s="29">
        <f t="shared" si="59"/>
        <v>-4.0764803078960199</v>
      </c>
      <c r="M309" s="30">
        <f t="shared" si="57"/>
        <v>4.0764803078960199</v>
      </c>
      <c r="N309" s="148">
        <f t="shared" si="58"/>
        <v>0.22351969210397993</v>
      </c>
      <c r="O309" s="148">
        <f t="shared" si="54"/>
        <v>0</v>
      </c>
      <c r="P309" s="148">
        <f t="shared" si="55"/>
        <v>-0.22351969210397993</v>
      </c>
      <c r="Q309" s="149">
        <f t="shared" si="49"/>
        <v>94.284534070475019</v>
      </c>
      <c r="R309" s="150">
        <f t="shared" si="50"/>
        <v>208.28453407047502</v>
      </c>
      <c r="S309" s="13"/>
      <c r="T309" s="13"/>
      <c r="U309" s="13"/>
      <c r="V309" s="13"/>
      <c r="W309" s="49">
        <f t="shared" si="56"/>
        <v>37187</v>
      </c>
    </row>
    <row r="310" spans="1:23" s="11" customFormat="1">
      <c r="A310" s="13"/>
      <c r="B310" s="140">
        <f>+Datos!B301</f>
        <v>2001</v>
      </c>
      <c r="C310" s="141">
        <f>+Datos!C301</f>
        <v>10</v>
      </c>
      <c r="D310" s="142">
        <f>+Datos!D301</f>
        <v>24</v>
      </c>
      <c r="E310" s="143">
        <f>+Datos!E301</f>
        <v>31</v>
      </c>
      <c r="F310" s="144">
        <f>+Datos!F301</f>
        <v>4.0999999999999996</v>
      </c>
      <c r="G310" s="145">
        <f>+Datos!G301</f>
        <v>1</v>
      </c>
      <c r="H310" s="143">
        <f t="shared" si="51"/>
        <v>4.0999999999999996</v>
      </c>
      <c r="I310" s="146">
        <f t="shared" si="52"/>
        <v>26.9</v>
      </c>
      <c r="J310" s="29">
        <f t="shared" si="53"/>
        <v>186.31818181818181</v>
      </c>
      <c r="K310" s="147">
        <f t="shared" si="48"/>
        <v>220</v>
      </c>
      <c r="L310" s="29">
        <f t="shared" si="59"/>
        <v>11.715465929524981</v>
      </c>
      <c r="M310" s="30">
        <f t="shared" si="57"/>
        <v>4.0999999999999996</v>
      </c>
      <c r="N310" s="148">
        <f t="shared" si="58"/>
        <v>0</v>
      </c>
      <c r="O310" s="148">
        <f t="shared" si="54"/>
        <v>15.184534070475024</v>
      </c>
      <c r="P310" s="148">
        <f t="shared" si="55"/>
        <v>15.184534070475024</v>
      </c>
      <c r="Q310" s="149">
        <f t="shared" si="49"/>
        <v>106</v>
      </c>
      <c r="R310" s="150">
        <f t="shared" si="50"/>
        <v>235.18453407047502</v>
      </c>
      <c r="S310" s="13"/>
      <c r="T310" s="13"/>
      <c r="U310" s="13"/>
      <c r="V310" s="13"/>
      <c r="W310" s="49">
        <f t="shared" si="56"/>
        <v>37188</v>
      </c>
    </row>
    <row r="311" spans="1:23" s="11" customFormat="1">
      <c r="A311" s="13"/>
      <c r="B311" s="140">
        <f>+Datos!B302</f>
        <v>2001</v>
      </c>
      <c r="C311" s="141">
        <f>+Datos!C302</f>
        <v>10</v>
      </c>
      <c r="D311" s="142">
        <f>+Datos!D302</f>
        <v>25</v>
      </c>
      <c r="E311" s="143">
        <f>+Datos!E302</f>
        <v>4</v>
      </c>
      <c r="F311" s="144">
        <f>+Datos!F302</f>
        <v>2.2999999999999998</v>
      </c>
      <c r="G311" s="145">
        <f>+Datos!G302</f>
        <v>1</v>
      </c>
      <c r="H311" s="143">
        <f t="shared" si="51"/>
        <v>2.2999999999999998</v>
      </c>
      <c r="I311" s="146">
        <f t="shared" si="52"/>
        <v>1.7000000000000002</v>
      </c>
      <c r="J311" s="29">
        <f t="shared" si="53"/>
        <v>186.31818181818181</v>
      </c>
      <c r="K311" s="147">
        <f t="shared" si="48"/>
        <v>220</v>
      </c>
      <c r="L311" s="29">
        <f t="shared" si="59"/>
        <v>0</v>
      </c>
      <c r="M311" s="30">
        <f t="shared" si="57"/>
        <v>2.2999999999999998</v>
      </c>
      <c r="N311" s="148">
        <f t="shared" si="58"/>
        <v>0</v>
      </c>
      <c r="O311" s="148">
        <f t="shared" si="54"/>
        <v>1.6999999999999886</v>
      </c>
      <c r="P311" s="148">
        <f t="shared" si="55"/>
        <v>1.6999999999999886</v>
      </c>
      <c r="Q311" s="149">
        <f t="shared" si="49"/>
        <v>106</v>
      </c>
      <c r="R311" s="150">
        <f t="shared" si="50"/>
        <v>221.7</v>
      </c>
      <c r="S311" s="13"/>
      <c r="T311" s="13"/>
      <c r="U311" s="13"/>
      <c r="V311" s="13"/>
      <c r="W311" s="49">
        <f t="shared" si="56"/>
        <v>37189</v>
      </c>
    </row>
    <row r="312" spans="1:23" s="11" customFormat="1">
      <c r="A312" s="13"/>
      <c r="B312" s="140">
        <f>+Datos!B303</f>
        <v>2001</v>
      </c>
      <c r="C312" s="141">
        <f>+Datos!C303</f>
        <v>10</v>
      </c>
      <c r="D312" s="142">
        <f>+Datos!D303</f>
        <v>26</v>
      </c>
      <c r="E312" s="143">
        <f>+Datos!E303</f>
        <v>0</v>
      </c>
      <c r="F312" s="144">
        <f>+Datos!F303</f>
        <v>2.1</v>
      </c>
      <c r="G312" s="145">
        <f>+Datos!G303</f>
        <v>1</v>
      </c>
      <c r="H312" s="143">
        <f t="shared" si="51"/>
        <v>2.1</v>
      </c>
      <c r="I312" s="146">
        <f t="shared" si="52"/>
        <v>-2.1</v>
      </c>
      <c r="J312" s="29">
        <f t="shared" si="53"/>
        <v>184.22997207425513</v>
      </c>
      <c r="K312" s="147">
        <f t="shared" si="48"/>
        <v>217.91179025607332</v>
      </c>
      <c r="L312" s="29">
        <f t="shared" si="59"/>
        <v>-2.0882097439266829</v>
      </c>
      <c r="M312" s="30">
        <f t="shared" si="57"/>
        <v>2.0882097439266829</v>
      </c>
      <c r="N312" s="148">
        <f t="shared" si="58"/>
        <v>1.1790256073317185E-2</v>
      </c>
      <c r="O312" s="148">
        <f t="shared" si="54"/>
        <v>0</v>
      </c>
      <c r="P312" s="148">
        <f t="shared" si="55"/>
        <v>-1.1790256073317185E-2</v>
      </c>
      <c r="Q312" s="149">
        <f t="shared" si="49"/>
        <v>103.91179025607332</v>
      </c>
      <c r="R312" s="150">
        <f t="shared" si="50"/>
        <v>217.91179025607332</v>
      </c>
      <c r="S312" s="13"/>
      <c r="T312" s="13"/>
      <c r="U312" s="13"/>
      <c r="V312" s="13"/>
      <c r="W312" s="49">
        <f t="shared" si="56"/>
        <v>37190</v>
      </c>
    </row>
    <row r="313" spans="1:23" s="11" customFormat="1">
      <c r="A313" s="13"/>
      <c r="B313" s="140">
        <f>+Datos!B304</f>
        <v>2001</v>
      </c>
      <c r="C313" s="141">
        <f>+Datos!C304</f>
        <v>10</v>
      </c>
      <c r="D313" s="142">
        <f>+Datos!D304</f>
        <v>27</v>
      </c>
      <c r="E313" s="143">
        <f>+Datos!E304</f>
        <v>0</v>
      </c>
      <c r="F313" s="144">
        <f>+Datos!F304</f>
        <v>4.2</v>
      </c>
      <c r="G313" s="145">
        <f>+Datos!G304</f>
        <v>1</v>
      </c>
      <c r="H313" s="143">
        <f t="shared" si="51"/>
        <v>4.2</v>
      </c>
      <c r="I313" s="146">
        <f t="shared" si="52"/>
        <v>-4.2</v>
      </c>
      <c r="J313" s="29">
        <f t="shared" si="53"/>
        <v>180.12350274847674</v>
      </c>
      <c r="K313" s="147">
        <f t="shared" si="48"/>
        <v>213.80532093029493</v>
      </c>
      <c r="L313" s="29">
        <f t="shared" si="59"/>
        <v>-4.1064693257783915</v>
      </c>
      <c r="M313" s="30">
        <f t="shared" si="57"/>
        <v>4.1064693257783915</v>
      </c>
      <c r="N313" s="148">
        <f t="shared" si="58"/>
        <v>9.3530674221608656E-2</v>
      </c>
      <c r="O313" s="148">
        <f t="shared" si="54"/>
        <v>0</v>
      </c>
      <c r="P313" s="148">
        <f t="shared" si="55"/>
        <v>-9.3530674221608656E-2</v>
      </c>
      <c r="Q313" s="149">
        <f t="shared" si="49"/>
        <v>99.805320930294926</v>
      </c>
      <c r="R313" s="150">
        <f t="shared" si="50"/>
        <v>213.80532093029493</v>
      </c>
      <c r="S313" s="13"/>
      <c r="T313" s="13"/>
      <c r="U313" s="13"/>
      <c r="V313" s="13"/>
      <c r="W313" s="49">
        <f t="shared" si="56"/>
        <v>37191</v>
      </c>
    </row>
    <row r="314" spans="1:23" s="11" customFormat="1">
      <c r="A314" s="13"/>
      <c r="B314" s="140">
        <f>+Datos!B305</f>
        <v>2001</v>
      </c>
      <c r="C314" s="141">
        <f>+Datos!C305</f>
        <v>10</v>
      </c>
      <c r="D314" s="142">
        <f>+Datos!D305</f>
        <v>28</v>
      </c>
      <c r="E314" s="143">
        <f>+Datos!E305</f>
        <v>10</v>
      </c>
      <c r="F314" s="144">
        <f>+Datos!F305</f>
        <v>2.2999999999999998</v>
      </c>
      <c r="G314" s="145">
        <f>+Datos!G305</f>
        <v>1</v>
      </c>
      <c r="H314" s="143">
        <f t="shared" si="51"/>
        <v>2.2999999999999998</v>
      </c>
      <c r="I314" s="146">
        <f t="shared" si="52"/>
        <v>7.7</v>
      </c>
      <c r="J314" s="29">
        <f t="shared" si="53"/>
        <v>186.31818181818181</v>
      </c>
      <c r="K314" s="147">
        <f t="shared" si="48"/>
        <v>220</v>
      </c>
      <c r="L314" s="29">
        <f t="shared" si="59"/>
        <v>6.1946790697050744</v>
      </c>
      <c r="M314" s="30">
        <f t="shared" si="57"/>
        <v>2.2999999999999998</v>
      </c>
      <c r="N314" s="148">
        <f t="shared" si="58"/>
        <v>0</v>
      </c>
      <c r="O314" s="148">
        <f t="shared" si="54"/>
        <v>1.5053209302949142</v>
      </c>
      <c r="P314" s="148">
        <f t="shared" si="55"/>
        <v>1.5053209302949142</v>
      </c>
      <c r="Q314" s="149">
        <f t="shared" si="49"/>
        <v>106</v>
      </c>
      <c r="R314" s="150">
        <f t="shared" si="50"/>
        <v>221.50532093029491</v>
      </c>
      <c r="S314" s="13"/>
      <c r="T314" s="13"/>
      <c r="U314" s="13"/>
      <c r="V314" s="13"/>
      <c r="W314" s="49">
        <f t="shared" si="56"/>
        <v>37192</v>
      </c>
    </row>
    <row r="315" spans="1:23" s="11" customFormat="1">
      <c r="A315" s="13"/>
      <c r="B315" s="140">
        <f>+Datos!B306</f>
        <v>2001</v>
      </c>
      <c r="C315" s="141">
        <f>+Datos!C306</f>
        <v>10</v>
      </c>
      <c r="D315" s="142">
        <f>+Datos!D306</f>
        <v>29</v>
      </c>
      <c r="E315" s="143">
        <f>+Datos!E306</f>
        <v>10</v>
      </c>
      <c r="F315" s="144">
        <f>+Datos!F306</f>
        <v>1</v>
      </c>
      <c r="G315" s="145">
        <f>+Datos!G306</f>
        <v>1</v>
      </c>
      <c r="H315" s="143">
        <f t="shared" si="51"/>
        <v>1</v>
      </c>
      <c r="I315" s="146">
        <f t="shared" si="52"/>
        <v>9</v>
      </c>
      <c r="J315" s="29">
        <f t="shared" si="53"/>
        <v>186.31818181818181</v>
      </c>
      <c r="K315" s="147">
        <f t="shared" si="48"/>
        <v>220</v>
      </c>
      <c r="L315" s="29">
        <f t="shared" si="59"/>
        <v>0</v>
      </c>
      <c r="M315" s="30">
        <f t="shared" si="57"/>
        <v>1</v>
      </c>
      <c r="N315" s="148">
        <f t="shared" si="58"/>
        <v>0</v>
      </c>
      <c r="O315" s="148">
        <f t="shared" si="54"/>
        <v>9</v>
      </c>
      <c r="P315" s="148">
        <f t="shared" si="55"/>
        <v>9</v>
      </c>
      <c r="Q315" s="149">
        <f t="shared" si="49"/>
        <v>106</v>
      </c>
      <c r="R315" s="150">
        <f t="shared" si="50"/>
        <v>229</v>
      </c>
      <c r="S315" s="13"/>
      <c r="T315" s="13"/>
      <c r="U315" s="13"/>
      <c r="V315" s="13"/>
      <c r="W315" s="49">
        <f t="shared" si="56"/>
        <v>37193</v>
      </c>
    </row>
    <row r="316" spans="1:23" s="11" customFormat="1">
      <c r="A316" s="13"/>
      <c r="B316" s="140">
        <f>+Datos!B307</f>
        <v>2001</v>
      </c>
      <c r="C316" s="141">
        <f>+Datos!C307</f>
        <v>10</v>
      </c>
      <c r="D316" s="142">
        <f>+Datos!D307</f>
        <v>30</v>
      </c>
      <c r="E316" s="143">
        <f>+Datos!E307</f>
        <v>0</v>
      </c>
      <c r="F316" s="144">
        <f>+Datos!F307</f>
        <v>3.5</v>
      </c>
      <c r="G316" s="145">
        <f>+Datos!G307</f>
        <v>1</v>
      </c>
      <c r="H316" s="143">
        <f t="shared" si="51"/>
        <v>3.5</v>
      </c>
      <c r="I316" s="146">
        <f t="shared" si="52"/>
        <v>-3.5</v>
      </c>
      <c r="J316" s="29">
        <f t="shared" si="53"/>
        <v>182.85085080695666</v>
      </c>
      <c r="K316" s="147">
        <f t="shared" si="48"/>
        <v>216.53266898877484</v>
      </c>
      <c r="L316" s="29">
        <f t="shared" si="59"/>
        <v>-3.4673310112251556</v>
      </c>
      <c r="M316" s="30">
        <f t="shared" si="57"/>
        <v>3.4673310112251556</v>
      </c>
      <c r="N316" s="148">
        <f t="shared" si="58"/>
        <v>3.2668988774844365E-2</v>
      </c>
      <c r="O316" s="148">
        <f t="shared" si="54"/>
        <v>0</v>
      </c>
      <c r="P316" s="148">
        <f t="shared" si="55"/>
        <v>-3.2668988774844365E-2</v>
      </c>
      <c r="Q316" s="149">
        <f t="shared" si="49"/>
        <v>102.53266898877484</v>
      </c>
      <c r="R316" s="150">
        <f t="shared" si="50"/>
        <v>216.53266898877484</v>
      </c>
      <c r="S316" s="13"/>
      <c r="T316" s="13"/>
      <c r="U316" s="13"/>
      <c r="V316" s="13"/>
      <c r="W316" s="49">
        <f t="shared" si="56"/>
        <v>37194</v>
      </c>
    </row>
    <row r="317" spans="1:23" s="11" customFormat="1">
      <c r="A317" s="13"/>
      <c r="B317" s="140">
        <f>+Datos!B308</f>
        <v>2001</v>
      </c>
      <c r="C317" s="141">
        <f>+Datos!C308</f>
        <v>10</v>
      </c>
      <c r="D317" s="142">
        <f>+Datos!D308</f>
        <v>31</v>
      </c>
      <c r="E317" s="143">
        <f>+Datos!E308</f>
        <v>0</v>
      </c>
      <c r="F317" s="144">
        <f>+Datos!F308</f>
        <v>4.0999999999999996</v>
      </c>
      <c r="G317" s="145">
        <f>+Datos!G308</f>
        <v>1</v>
      </c>
      <c r="H317" s="143">
        <f t="shared" si="51"/>
        <v>4.0999999999999996</v>
      </c>
      <c r="I317" s="146">
        <f t="shared" si="52"/>
        <v>-4.0999999999999996</v>
      </c>
      <c r="J317" s="29">
        <f t="shared" si="53"/>
        <v>178.87109923983871</v>
      </c>
      <c r="K317" s="147">
        <f t="shared" si="48"/>
        <v>212.5529174216569</v>
      </c>
      <c r="L317" s="29">
        <f t="shared" si="59"/>
        <v>-3.979751567117944</v>
      </c>
      <c r="M317" s="30">
        <f t="shared" si="57"/>
        <v>3.979751567117944</v>
      </c>
      <c r="N317" s="148">
        <f t="shared" si="58"/>
        <v>0.12024843288205567</v>
      </c>
      <c r="O317" s="148">
        <f t="shared" si="54"/>
        <v>0</v>
      </c>
      <c r="P317" s="148">
        <f t="shared" si="55"/>
        <v>-0.12024843288205567</v>
      </c>
      <c r="Q317" s="149">
        <f t="shared" si="49"/>
        <v>98.5529174216569</v>
      </c>
      <c r="R317" s="150">
        <f t="shared" si="50"/>
        <v>212.5529174216569</v>
      </c>
      <c r="S317" s="13"/>
      <c r="T317" s="13"/>
      <c r="U317" s="13"/>
      <c r="V317" s="13"/>
      <c r="W317" s="49">
        <f t="shared" si="56"/>
        <v>37195</v>
      </c>
    </row>
    <row r="318" spans="1:23" s="11" customFormat="1">
      <c r="A318" s="13"/>
      <c r="B318" s="140">
        <f>+Datos!B309</f>
        <v>2001</v>
      </c>
      <c r="C318" s="141">
        <f>+Datos!C309</f>
        <v>11</v>
      </c>
      <c r="D318" s="142">
        <f>+Datos!D309</f>
        <v>1</v>
      </c>
      <c r="E318" s="143">
        <f>+Datos!E309</f>
        <v>0</v>
      </c>
      <c r="F318" s="144">
        <f>+Datos!F309</f>
        <v>4.5999999999999996</v>
      </c>
      <c r="G318" s="145">
        <f>+Datos!G309</f>
        <v>1</v>
      </c>
      <c r="H318" s="143">
        <f t="shared" si="51"/>
        <v>4.5999999999999996</v>
      </c>
      <c r="I318" s="146">
        <f t="shared" si="52"/>
        <v>-4.5999999999999996</v>
      </c>
      <c r="J318" s="29">
        <f t="shared" si="53"/>
        <v>174.50902891376936</v>
      </c>
      <c r="K318" s="147">
        <f t="shared" si="48"/>
        <v>208.19084709558754</v>
      </c>
      <c r="L318" s="29">
        <f t="shared" si="59"/>
        <v>-4.3620703260693574</v>
      </c>
      <c r="M318" s="30">
        <f t="shared" si="57"/>
        <v>4.3620703260693574</v>
      </c>
      <c r="N318" s="148">
        <f t="shared" si="58"/>
        <v>0.23792967393064224</v>
      </c>
      <c r="O318" s="148">
        <f t="shared" si="54"/>
        <v>0</v>
      </c>
      <c r="P318" s="148">
        <f t="shared" si="55"/>
        <v>-0.23792967393064224</v>
      </c>
      <c r="Q318" s="149">
        <f t="shared" si="49"/>
        <v>94.190847095587543</v>
      </c>
      <c r="R318" s="150">
        <f t="shared" si="50"/>
        <v>208.19084709558754</v>
      </c>
      <c r="S318" s="13"/>
      <c r="T318" s="13"/>
      <c r="U318" s="13"/>
      <c r="V318" s="13"/>
      <c r="W318" s="49">
        <f t="shared" si="56"/>
        <v>37196</v>
      </c>
    </row>
    <row r="319" spans="1:23" s="11" customFormat="1">
      <c r="A319" s="13"/>
      <c r="B319" s="140">
        <f>+Datos!B310</f>
        <v>2001</v>
      </c>
      <c r="C319" s="141">
        <f>+Datos!C310</f>
        <v>11</v>
      </c>
      <c r="D319" s="142">
        <f>+Datos!D310</f>
        <v>2</v>
      </c>
      <c r="E319" s="143">
        <f>+Datos!E310</f>
        <v>0</v>
      </c>
      <c r="F319" s="144">
        <f>+Datos!F310</f>
        <v>5.4</v>
      </c>
      <c r="G319" s="145">
        <f>+Datos!G310</f>
        <v>1</v>
      </c>
      <c r="H319" s="143">
        <f t="shared" si="51"/>
        <v>5.4</v>
      </c>
      <c r="I319" s="146">
        <f t="shared" si="52"/>
        <v>-5.4</v>
      </c>
      <c r="J319" s="29">
        <f t="shared" si="53"/>
        <v>169.52388023311048</v>
      </c>
      <c r="K319" s="147">
        <f t="shared" si="48"/>
        <v>203.20569841492866</v>
      </c>
      <c r="L319" s="29">
        <f t="shared" si="59"/>
        <v>-4.9851486806588809</v>
      </c>
      <c r="M319" s="30">
        <f t="shared" si="57"/>
        <v>4.9851486806588809</v>
      </c>
      <c r="N319" s="148">
        <f t="shared" si="58"/>
        <v>0.41485131934111941</v>
      </c>
      <c r="O319" s="148">
        <f t="shared" si="54"/>
        <v>0</v>
      </c>
      <c r="P319" s="148">
        <f t="shared" si="55"/>
        <v>-0.41485131934111941</v>
      </c>
      <c r="Q319" s="149">
        <f t="shared" si="49"/>
        <v>89.205698414928662</v>
      </c>
      <c r="R319" s="150">
        <f t="shared" si="50"/>
        <v>203.20569841492866</v>
      </c>
      <c r="S319" s="13"/>
      <c r="T319" s="13"/>
      <c r="U319" s="13"/>
      <c r="V319" s="13"/>
      <c r="W319" s="49">
        <f t="shared" si="56"/>
        <v>37197</v>
      </c>
    </row>
    <row r="320" spans="1:23" s="11" customFormat="1">
      <c r="A320" s="13"/>
      <c r="B320" s="140">
        <f>+Datos!B311</f>
        <v>2001</v>
      </c>
      <c r="C320" s="141">
        <f>+Datos!C311</f>
        <v>11</v>
      </c>
      <c r="D320" s="142">
        <f>+Datos!D311</f>
        <v>3</v>
      </c>
      <c r="E320" s="143">
        <f>+Datos!E311</f>
        <v>17</v>
      </c>
      <c r="F320" s="144">
        <f>+Datos!F311</f>
        <v>5</v>
      </c>
      <c r="G320" s="145">
        <f>+Datos!G311</f>
        <v>1</v>
      </c>
      <c r="H320" s="143">
        <f t="shared" si="51"/>
        <v>5</v>
      </c>
      <c r="I320" s="146">
        <f t="shared" si="52"/>
        <v>12</v>
      </c>
      <c r="J320" s="29">
        <f t="shared" si="53"/>
        <v>181.52388023311048</v>
      </c>
      <c r="K320" s="147">
        <f t="shared" si="48"/>
        <v>215.20569841492866</v>
      </c>
      <c r="L320" s="29">
        <f t="shared" si="59"/>
        <v>12</v>
      </c>
      <c r="M320" s="30">
        <f t="shared" si="57"/>
        <v>5</v>
      </c>
      <c r="N320" s="148">
        <f t="shared" si="58"/>
        <v>0</v>
      </c>
      <c r="O320" s="148">
        <f t="shared" si="54"/>
        <v>0</v>
      </c>
      <c r="P320" s="148">
        <f t="shared" si="55"/>
        <v>0</v>
      </c>
      <c r="Q320" s="149">
        <f t="shared" si="49"/>
        <v>101.20569841492866</v>
      </c>
      <c r="R320" s="150">
        <f t="shared" si="50"/>
        <v>215.20569841492866</v>
      </c>
      <c r="S320" s="13"/>
      <c r="T320" s="13"/>
      <c r="U320" s="13"/>
      <c r="V320" s="13"/>
      <c r="W320" s="49">
        <f t="shared" si="56"/>
        <v>37198</v>
      </c>
    </row>
    <row r="321" spans="1:23" s="11" customFormat="1">
      <c r="A321" s="13"/>
      <c r="B321" s="140">
        <f>+Datos!B312</f>
        <v>2001</v>
      </c>
      <c r="C321" s="141">
        <f>+Datos!C312</f>
        <v>11</v>
      </c>
      <c r="D321" s="142">
        <f>+Datos!D312</f>
        <v>4</v>
      </c>
      <c r="E321" s="143">
        <f>+Datos!E312</f>
        <v>27</v>
      </c>
      <c r="F321" s="144">
        <f>+Datos!F312</f>
        <v>3</v>
      </c>
      <c r="G321" s="145">
        <f>+Datos!G312</f>
        <v>1</v>
      </c>
      <c r="H321" s="143">
        <f t="shared" si="51"/>
        <v>3</v>
      </c>
      <c r="I321" s="146">
        <f t="shared" si="52"/>
        <v>24</v>
      </c>
      <c r="J321" s="29">
        <f t="shared" si="53"/>
        <v>186.31818181818181</v>
      </c>
      <c r="K321" s="147">
        <f t="shared" si="48"/>
        <v>220</v>
      </c>
      <c r="L321" s="29">
        <f t="shared" si="59"/>
        <v>4.794301585071338</v>
      </c>
      <c r="M321" s="30">
        <f t="shared" si="57"/>
        <v>3</v>
      </c>
      <c r="N321" s="148">
        <f t="shared" si="58"/>
        <v>0</v>
      </c>
      <c r="O321" s="148">
        <f t="shared" si="54"/>
        <v>19.205698414928662</v>
      </c>
      <c r="P321" s="148">
        <f t="shared" si="55"/>
        <v>19.205698414928662</v>
      </c>
      <c r="Q321" s="149">
        <f t="shared" si="49"/>
        <v>106</v>
      </c>
      <c r="R321" s="150">
        <f t="shared" si="50"/>
        <v>239.20569841492866</v>
      </c>
      <c r="S321" s="13"/>
      <c r="T321" s="13"/>
      <c r="U321" s="13"/>
      <c r="V321" s="13"/>
      <c r="W321" s="49">
        <f t="shared" si="56"/>
        <v>37199</v>
      </c>
    </row>
    <row r="322" spans="1:23" s="11" customFormat="1">
      <c r="A322" s="13"/>
      <c r="B322" s="140">
        <f>+Datos!B313</f>
        <v>2001</v>
      </c>
      <c r="C322" s="141">
        <f>+Datos!C313</f>
        <v>11</v>
      </c>
      <c r="D322" s="142">
        <f>+Datos!D313</f>
        <v>5</v>
      </c>
      <c r="E322" s="143">
        <f>+Datos!E313</f>
        <v>4</v>
      </c>
      <c r="F322" s="144">
        <f>+Datos!F313</f>
        <v>2.4</v>
      </c>
      <c r="G322" s="145">
        <f>+Datos!G313</f>
        <v>1</v>
      </c>
      <c r="H322" s="143">
        <f t="shared" si="51"/>
        <v>2.4</v>
      </c>
      <c r="I322" s="146">
        <f t="shared" si="52"/>
        <v>1.6</v>
      </c>
      <c r="J322" s="29">
        <f t="shared" si="53"/>
        <v>186.31818181818181</v>
      </c>
      <c r="K322" s="147">
        <f t="shared" si="48"/>
        <v>220</v>
      </c>
      <c r="L322" s="29">
        <f t="shared" si="59"/>
        <v>0</v>
      </c>
      <c r="M322" s="30">
        <f t="shared" si="57"/>
        <v>2.4</v>
      </c>
      <c r="N322" s="148">
        <f t="shared" si="58"/>
        <v>0</v>
      </c>
      <c r="O322" s="148">
        <f t="shared" si="54"/>
        <v>1.5999999999999943</v>
      </c>
      <c r="P322" s="148">
        <f t="shared" si="55"/>
        <v>1.5999999999999943</v>
      </c>
      <c r="Q322" s="149">
        <f t="shared" si="49"/>
        <v>106</v>
      </c>
      <c r="R322" s="150">
        <f t="shared" si="50"/>
        <v>221.6</v>
      </c>
      <c r="S322" s="13"/>
      <c r="T322" s="13"/>
      <c r="U322" s="13"/>
      <c r="V322" s="13"/>
      <c r="W322" s="49">
        <f t="shared" si="56"/>
        <v>37200</v>
      </c>
    </row>
    <row r="323" spans="1:23" s="11" customFormat="1">
      <c r="A323" s="13"/>
      <c r="B323" s="140">
        <f>+Datos!B314</f>
        <v>2001</v>
      </c>
      <c r="C323" s="141">
        <f>+Datos!C314</f>
        <v>11</v>
      </c>
      <c r="D323" s="142">
        <f>+Datos!D314</f>
        <v>6</v>
      </c>
      <c r="E323" s="143">
        <f>+Datos!E314</f>
        <v>0</v>
      </c>
      <c r="F323" s="144">
        <f>+Datos!F314</f>
        <v>3.9</v>
      </c>
      <c r="G323" s="145">
        <f>+Datos!G314</f>
        <v>1</v>
      </c>
      <c r="H323" s="143">
        <f t="shared" si="51"/>
        <v>3.9</v>
      </c>
      <c r="I323" s="146">
        <f t="shared" si="52"/>
        <v>-3.9</v>
      </c>
      <c r="J323" s="29">
        <f t="shared" si="53"/>
        <v>182.45871577997013</v>
      </c>
      <c r="K323" s="147">
        <f t="shared" si="48"/>
        <v>216.14053396178832</v>
      </c>
      <c r="L323" s="29">
        <f t="shared" si="59"/>
        <v>-3.8594660382116786</v>
      </c>
      <c r="M323" s="30">
        <f t="shared" si="57"/>
        <v>3.8594660382116786</v>
      </c>
      <c r="N323" s="148">
        <f t="shared" si="58"/>
        <v>4.053396178832136E-2</v>
      </c>
      <c r="O323" s="148">
        <f t="shared" si="54"/>
        <v>0</v>
      </c>
      <c r="P323" s="148">
        <f t="shared" si="55"/>
        <v>-4.053396178832136E-2</v>
      </c>
      <c r="Q323" s="149">
        <f t="shared" si="49"/>
        <v>102.14053396178832</v>
      </c>
      <c r="R323" s="150">
        <f t="shared" si="50"/>
        <v>216.14053396178832</v>
      </c>
      <c r="S323" s="13"/>
      <c r="T323" s="13"/>
      <c r="U323" s="13"/>
      <c r="V323" s="13"/>
      <c r="W323" s="49">
        <f t="shared" si="56"/>
        <v>37201</v>
      </c>
    </row>
    <row r="324" spans="1:23" s="11" customFormat="1">
      <c r="A324" s="13"/>
      <c r="B324" s="140">
        <f>+Datos!B315</f>
        <v>2001</v>
      </c>
      <c r="C324" s="141">
        <f>+Datos!C315</f>
        <v>11</v>
      </c>
      <c r="D324" s="142">
        <f>+Datos!D315</f>
        <v>7</v>
      </c>
      <c r="E324" s="143">
        <f>+Datos!E315</f>
        <v>0</v>
      </c>
      <c r="F324" s="144">
        <f>+Datos!F315</f>
        <v>4</v>
      </c>
      <c r="G324" s="145">
        <f>+Datos!G315</f>
        <v>1</v>
      </c>
      <c r="H324" s="143">
        <f t="shared" si="51"/>
        <v>4</v>
      </c>
      <c r="I324" s="146">
        <f t="shared" si="52"/>
        <v>-4</v>
      </c>
      <c r="J324" s="29">
        <f t="shared" si="53"/>
        <v>178.58332189538984</v>
      </c>
      <c r="K324" s="147">
        <f t="shared" si="48"/>
        <v>212.26514007720803</v>
      </c>
      <c r="L324" s="29">
        <f t="shared" si="59"/>
        <v>-3.8753938845802907</v>
      </c>
      <c r="M324" s="30">
        <f t="shared" si="57"/>
        <v>3.8753938845802907</v>
      </c>
      <c r="N324" s="148">
        <f t="shared" si="58"/>
        <v>0.12460611541970934</v>
      </c>
      <c r="O324" s="148">
        <f t="shared" si="54"/>
        <v>0</v>
      </c>
      <c r="P324" s="148">
        <f t="shared" si="55"/>
        <v>-0.12460611541970934</v>
      </c>
      <c r="Q324" s="149">
        <f t="shared" si="49"/>
        <v>98.265140077208031</v>
      </c>
      <c r="R324" s="150">
        <f t="shared" si="50"/>
        <v>212.26514007720803</v>
      </c>
      <c r="S324" s="13"/>
      <c r="T324" s="13"/>
      <c r="U324" s="13"/>
      <c r="V324" s="13"/>
      <c r="W324" s="49">
        <f t="shared" si="56"/>
        <v>37202</v>
      </c>
    </row>
    <row r="325" spans="1:23" s="11" customFormat="1">
      <c r="A325" s="13"/>
      <c r="B325" s="140">
        <f>+Datos!B316</f>
        <v>2001</v>
      </c>
      <c r="C325" s="141">
        <f>+Datos!C316</f>
        <v>11</v>
      </c>
      <c r="D325" s="142">
        <f>+Datos!D316</f>
        <v>8</v>
      </c>
      <c r="E325" s="143">
        <f>+Datos!E316</f>
        <v>0</v>
      </c>
      <c r="F325" s="144">
        <f>+Datos!F316</f>
        <v>4.5999999999999996</v>
      </c>
      <c r="G325" s="145">
        <f>+Datos!G316</f>
        <v>1</v>
      </c>
      <c r="H325" s="143">
        <f t="shared" si="51"/>
        <v>4.5999999999999996</v>
      </c>
      <c r="I325" s="146">
        <f t="shared" si="52"/>
        <v>-4.5999999999999996</v>
      </c>
      <c r="J325" s="29">
        <f t="shared" si="53"/>
        <v>174.22826950022196</v>
      </c>
      <c r="K325" s="147">
        <f t="shared" si="48"/>
        <v>207.91008768204014</v>
      </c>
      <c r="L325" s="29">
        <f t="shared" si="59"/>
        <v>-4.3550523951678883</v>
      </c>
      <c r="M325" s="30">
        <f t="shared" si="57"/>
        <v>4.3550523951678883</v>
      </c>
      <c r="N325" s="148">
        <f t="shared" si="58"/>
        <v>0.24494760483211131</v>
      </c>
      <c r="O325" s="148">
        <f t="shared" si="54"/>
        <v>0</v>
      </c>
      <c r="P325" s="148">
        <f t="shared" si="55"/>
        <v>-0.24494760483211131</v>
      </c>
      <c r="Q325" s="149">
        <f t="shared" si="49"/>
        <v>93.910087682040142</v>
      </c>
      <c r="R325" s="150">
        <f t="shared" si="50"/>
        <v>207.91008768204014</v>
      </c>
      <c r="S325" s="13"/>
      <c r="T325" s="13"/>
      <c r="U325" s="13"/>
      <c r="V325" s="13"/>
      <c r="W325" s="49">
        <f t="shared" si="56"/>
        <v>37203</v>
      </c>
    </row>
    <row r="326" spans="1:23" s="11" customFormat="1">
      <c r="A326" s="13"/>
      <c r="B326" s="140">
        <f>+Datos!B317</f>
        <v>2001</v>
      </c>
      <c r="C326" s="141">
        <f>+Datos!C317</f>
        <v>11</v>
      </c>
      <c r="D326" s="142">
        <f>+Datos!D317</f>
        <v>9</v>
      </c>
      <c r="E326" s="143">
        <f>+Datos!E317</f>
        <v>10.4</v>
      </c>
      <c r="F326" s="144">
        <f>+Datos!F317</f>
        <v>3.9</v>
      </c>
      <c r="G326" s="145">
        <f>+Datos!G317</f>
        <v>1</v>
      </c>
      <c r="H326" s="143">
        <f t="shared" si="51"/>
        <v>3.9</v>
      </c>
      <c r="I326" s="146">
        <f t="shared" si="52"/>
        <v>6.5</v>
      </c>
      <c r="J326" s="29">
        <f t="shared" si="53"/>
        <v>180.72826950022196</v>
      </c>
      <c r="K326" s="147">
        <f t="shared" si="48"/>
        <v>214.41008768204014</v>
      </c>
      <c r="L326" s="29">
        <f t="shared" si="59"/>
        <v>6.5</v>
      </c>
      <c r="M326" s="30">
        <f t="shared" si="57"/>
        <v>3.9</v>
      </c>
      <c r="N326" s="148">
        <f t="shared" si="58"/>
        <v>0</v>
      </c>
      <c r="O326" s="148">
        <f t="shared" si="54"/>
        <v>0</v>
      </c>
      <c r="P326" s="148">
        <f t="shared" si="55"/>
        <v>0</v>
      </c>
      <c r="Q326" s="149">
        <f t="shared" si="49"/>
        <v>100.41008768204014</v>
      </c>
      <c r="R326" s="150">
        <f t="shared" si="50"/>
        <v>214.41008768204014</v>
      </c>
      <c r="S326" s="13"/>
      <c r="T326" s="13"/>
      <c r="U326" s="13"/>
      <c r="V326" s="13"/>
      <c r="W326" s="49">
        <f t="shared" si="56"/>
        <v>37204</v>
      </c>
    </row>
    <row r="327" spans="1:23" s="11" customFormat="1">
      <c r="A327" s="13"/>
      <c r="B327" s="140">
        <f>+Datos!B318</f>
        <v>2001</v>
      </c>
      <c r="C327" s="141">
        <f>+Datos!C318</f>
        <v>11</v>
      </c>
      <c r="D327" s="142">
        <f>+Datos!D318</f>
        <v>10</v>
      </c>
      <c r="E327" s="143">
        <f>+Datos!E318</f>
        <v>34</v>
      </c>
      <c r="F327" s="144">
        <f>+Datos!F318</f>
        <v>2.7</v>
      </c>
      <c r="G327" s="145">
        <f>+Datos!G318</f>
        <v>1</v>
      </c>
      <c r="H327" s="143">
        <f t="shared" si="51"/>
        <v>2.7</v>
      </c>
      <c r="I327" s="146">
        <f t="shared" si="52"/>
        <v>31.3</v>
      </c>
      <c r="J327" s="29">
        <f t="shared" si="53"/>
        <v>186.31818181818181</v>
      </c>
      <c r="K327" s="147">
        <f t="shared" si="48"/>
        <v>220</v>
      </c>
      <c r="L327" s="29">
        <f t="shared" si="59"/>
        <v>5.5899123179598575</v>
      </c>
      <c r="M327" s="30">
        <f t="shared" si="57"/>
        <v>2.7</v>
      </c>
      <c r="N327" s="148">
        <f t="shared" si="58"/>
        <v>0</v>
      </c>
      <c r="O327" s="148">
        <f t="shared" si="54"/>
        <v>25.710087682040154</v>
      </c>
      <c r="P327" s="148">
        <f t="shared" si="55"/>
        <v>25.710087682040154</v>
      </c>
      <c r="Q327" s="149">
        <f t="shared" si="49"/>
        <v>106</v>
      </c>
      <c r="R327" s="150">
        <f t="shared" si="50"/>
        <v>245.71008768204015</v>
      </c>
      <c r="S327" s="13"/>
      <c r="T327" s="13"/>
      <c r="U327" s="13"/>
      <c r="V327" s="13"/>
      <c r="W327" s="49">
        <f t="shared" si="56"/>
        <v>37205</v>
      </c>
    </row>
    <row r="328" spans="1:23" s="11" customFormat="1">
      <c r="A328" s="13"/>
      <c r="B328" s="140">
        <f>+Datos!B319</f>
        <v>2001</v>
      </c>
      <c r="C328" s="141">
        <f>+Datos!C319</f>
        <v>11</v>
      </c>
      <c r="D328" s="142">
        <f>+Datos!D319</f>
        <v>11</v>
      </c>
      <c r="E328" s="143">
        <f>+Datos!E319</f>
        <v>1</v>
      </c>
      <c r="F328" s="144">
        <f>+Datos!F319</f>
        <v>5.8</v>
      </c>
      <c r="G328" s="145">
        <f>+Datos!G319</f>
        <v>1</v>
      </c>
      <c r="H328" s="143">
        <f t="shared" si="51"/>
        <v>5.8</v>
      </c>
      <c r="I328" s="146">
        <f t="shared" si="52"/>
        <v>-4.8</v>
      </c>
      <c r="J328" s="29">
        <f t="shared" si="53"/>
        <v>181.57948397467905</v>
      </c>
      <c r="K328" s="147">
        <f t="shared" si="48"/>
        <v>215.26130215649724</v>
      </c>
      <c r="L328" s="29">
        <f t="shared" si="59"/>
        <v>-4.7386978435027629</v>
      </c>
      <c r="M328" s="30">
        <f t="shared" si="57"/>
        <v>5.7386978435027629</v>
      </c>
      <c r="N328" s="148">
        <f t="shared" si="58"/>
        <v>6.1302156497236915E-2</v>
      </c>
      <c r="O328" s="148">
        <f t="shared" si="54"/>
        <v>0</v>
      </c>
      <c r="P328" s="148">
        <f t="shared" si="55"/>
        <v>-6.1302156497236915E-2</v>
      </c>
      <c r="Q328" s="149">
        <f t="shared" si="49"/>
        <v>101.26130215649724</v>
      </c>
      <c r="R328" s="150">
        <f t="shared" si="50"/>
        <v>215.26130215649724</v>
      </c>
      <c r="S328" s="13"/>
      <c r="T328" s="13"/>
      <c r="U328" s="13"/>
      <c r="V328" s="13"/>
      <c r="W328" s="49">
        <f t="shared" si="56"/>
        <v>37206</v>
      </c>
    </row>
    <row r="329" spans="1:23" s="11" customFormat="1">
      <c r="A329" s="13"/>
      <c r="B329" s="140">
        <f>+Datos!B320</f>
        <v>2001</v>
      </c>
      <c r="C329" s="141">
        <f>+Datos!C320</f>
        <v>11</v>
      </c>
      <c r="D329" s="142">
        <f>+Datos!D320</f>
        <v>12</v>
      </c>
      <c r="E329" s="143">
        <f>+Datos!E320</f>
        <v>0</v>
      </c>
      <c r="F329" s="144">
        <f>+Datos!F320</f>
        <v>4.9000000000000004</v>
      </c>
      <c r="G329" s="145">
        <f>+Datos!G320</f>
        <v>1</v>
      </c>
      <c r="H329" s="143">
        <f t="shared" si="51"/>
        <v>4.9000000000000004</v>
      </c>
      <c r="I329" s="146">
        <f t="shared" si="52"/>
        <v>-4.9000000000000004</v>
      </c>
      <c r="J329" s="29">
        <f t="shared" si="53"/>
        <v>176.86635462128075</v>
      </c>
      <c r="K329" s="147">
        <f t="shared" si="48"/>
        <v>210.54817280309894</v>
      </c>
      <c r="L329" s="29">
        <f t="shared" si="59"/>
        <v>-4.7131293533983012</v>
      </c>
      <c r="M329" s="30">
        <f t="shared" si="57"/>
        <v>4.7131293533983012</v>
      </c>
      <c r="N329" s="148">
        <f t="shared" si="58"/>
        <v>0.18687064660169916</v>
      </c>
      <c r="O329" s="148">
        <f t="shared" si="54"/>
        <v>0</v>
      </c>
      <c r="P329" s="148">
        <f t="shared" si="55"/>
        <v>-0.18687064660169916</v>
      </c>
      <c r="Q329" s="149">
        <f t="shared" si="49"/>
        <v>96.548172803098936</v>
      </c>
      <c r="R329" s="150">
        <f t="shared" si="50"/>
        <v>210.54817280309894</v>
      </c>
      <c r="S329" s="13"/>
      <c r="T329" s="13"/>
      <c r="U329" s="13"/>
      <c r="V329" s="13"/>
      <c r="W329" s="49">
        <f t="shared" si="56"/>
        <v>37207</v>
      </c>
    </row>
    <row r="330" spans="1:23" s="11" customFormat="1">
      <c r="A330" s="13"/>
      <c r="B330" s="140">
        <f>+Datos!B321</f>
        <v>2001</v>
      </c>
      <c r="C330" s="141">
        <f>+Datos!C321</f>
        <v>11</v>
      </c>
      <c r="D330" s="142">
        <f>+Datos!D321</f>
        <v>13</v>
      </c>
      <c r="E330" s="143">
        <f>+Datos!E321</f>
        <v>0.4</v>
      </c>
      <c r="F330" s="144">
        <f>+Datos!F321</f>
        <v>4.2</v>
      </c>
      <c r="G330" s="145">
        <f>+Datos!G321</f>
        <v>1</v>
      </c>
      <c r="H330" s="143">
        <f t="shared" si="51"/>
        <v>4.2</v>
      </c>
      <c r="I330" s="146">
        <f t="shared" si="52"/>
        <v>-3.8000000000000003</v>
      </c>
      <c r="J330" s="29">
        <f t="shared" si="53"/>
        <v>173.29566299113455</v>
      </c>
      <c r="K330" s="147">
        <f t="shared" si="48"/>
        <v>206.97748117295274</v>
      </c>
      <c r="L330" s="29">
        <f t="shared" si="59"/>
        <v>-3.5706916301462002</v>
      </c>
      <c r="M330" s="30">
        <f t="shared" si="57"/>
        <v>3.9706916301462001</v>
      </c>
      <c r="N330" s="148">
        <f t="shared" si="58"/>
        <v>0.2293083698538001</v>
      </c>
      <c r="O330" s="148">
        <f t="shared" si="54"/>
        <v>0</v>
      </c>
      <c r="P330" s="148">
        <f t="shared" si="55"/>
        <v>-0.2293083698538001</v>
      </c>
      <c r="Q330" s="149">
        <f t="shared" si="49"/>
        <v>92.977481172952736</v>
      </c>
      <c r="R330" s="150">
        <f t="shared" si="50"/>
        <v>206.97748117295274</v>
      </c>
      <c r="S330" s="13"/>
      <c r="T330" s="13"/>
      <c r="U330" s="13"/>
      <c r="V330" s="13"/>
      <c r="W330" s="49">
        <f t="shared" si="56"/>
        <v>37208</v>
      </c>
    </row>
    <row r="331" spans="1:23" s="11" customFormat="1">
      <c r="A331" s="13"/>
      <c r="B331" s="140">
        <f>+Datos!B322</f>
        <v>2001</v>
      </c>
      <c r="C331" s="141">
        <f>+Datos!C322</f>
        <v>11</v>
      </c>
      <c r="D331" s="142">
        <f>+Datos!D322</f>
        <v>14</v>
      </c>
      <c r="E331" s="143">
        <f>+Datos!E322</f>
        <v>0</v>
      </c>
      <c r="F331" s="144">
        <f>+Datos!F322</f>
        <v>4.7</v>
      </c>
      <c r="G331" s="145">
        <f>+Datos!G322</f>
        <v>1</v>
      </c>
      <c r="H331" s="143">
        <f t="shared" si="51"/>
        <v>4.7</v>
      </c>
      <c r="I331" s="146">
        <f t="shared" si="52"/>
        <v>-4.7</v>
      </c>
      <c r="J331" s="29">
        <f t="shared" si="53"/>
        <v>168.9788409481412</v>
      </c>
      <c r="K331" s="147">
        <f t="shared" si="48"/>
        <v>202.66065912995938</v>
      </c>
      <c r="L331" s="29">
        <f t="shared" si="59"/>
        <v>-4.3168220429933513</v>
      </c>
      <c r="M331" s="30">
        <f t="shared" si="57"/>
        <v>4.3168220429933513</v>
      </c>
      <c r="N331" s="148">
        <f t="shared" si="58"/>
        <v>0.38317795700664892</v>
      </c>
      <c r="O331" s="148">
        <f t="shared" si="54"/>
        <v>0</v>
      </c>
      <c r="P331" s="148">
        <f t="shared" si="55"/>
        <v>-0.38317795700664892</v>
      </c>
      <c r="Q331" s="149">
        <f t="shared" si="49"/>
        <v>88.660659129959384</v>
      </c>
      <c r="R331" s="150">
        <f t="shared" si="50"/>
        <v>202.66065912995938</v>
      </c>
      <c r="S331" s="13"/>
      <c r="T331" s="13"/>
      <c r="U331" s="13"/>
      <c r="V331" s="13"/>
      <c r="W331" s="49">
        <f t="shared" si="56"/>
        <v>37209</v>
      </c>
    </row>
    <row r="332" spans="1:23" s="11" customFormat="1">
      <c r="A332" s="13"/>
      <c r="B332" s="140">
        <f>+Datos!B323</f>
        <v>2001</v>
      </c>
      <c r="C332" s="141">
        <f>+Datos!C323</f>
        <v>11</v>
      </c>
      <c r="D332" s="142">
        <f>+Datos!D323</f>
        <v>15</v>
      </c>
      <c r="E332" s="143">
        <f>+Datos!E323</f>
        <v>0.2</v>
      </c>
      <c r="F332" s="144">
        <f>+Datos!F323</f>
        <v>4.4000000000000004</v>
      </c>
      <c r="G332" s="145">
        <f>+Datos!G323</f>
        <v>1</v>
      </c>
      <c r="H332" s="143">
        <f t="shared" si="51"/>
        <v>4.4000000000000004</v>
      </c>
      <c r="I332" s="146">
        <f t="shared" si="52"/>
        <v>-4.2</v>
      </c>
      <c r="J332" s="29">
        <f t="shared" si="53"/>
        <v>165.21231794840128</v>
      </c>
      <c r="K332" s="147">
        <f t="shared" si="48"/>
        <v>198.89413613021947</v>
      </c>
      <c r="L332" s="29">
        <f t="shared" si="59"/>
        <v>-3.7665229997399194</v>
      </c>
      <c r="M332" s="30">
        <f t="shared" si="57"/>
        <v>3.9665229997399196</v>
      </c>
      <c r="N332" s="148">
        <f t="shared" si="58"/>
        <v>0.43347700026008074</v>
      </c>
      <c r="O332" s="148">
        <f t="shared" si="54"/>
        <v>0</v>
      </c>
      <c r="P332" s="148">
        <f t="shared" si="55"/>
        <v>-0.43347700026008074</v>
      </c>
      <c r="Q332" s="149">
        <f t="shared" si="49"/>
        <v>84.894136130219465</v>
      </c>
      <c r="R332" s="150">
        <f t="shared" si="50"/>
        <v>198.89413613021947</v>
      </c>
      <c r="S332" s="13"/>
      <c r="T332" s="13"/>
      <c r="U332" s="13"/>
      <c r="V332" s="13"/>
      <c r="W332" s="49">
        <f t="shared" si="56"/>
        <v>37210</v>
      </c>
    </row>
    <row r="333" spans="1:23" s="11" customFormat="1">
      <c r="A333" s="13"/>
      <c r="B333" s="140">
        <f>+Datos!B324</f>
        <v>2001</v>
      </c>
      <c r="C333" s="141">
        <f>+Datos!C324</f>
        <v>11</v>
      </c>
      <c r="D333" s="142">
        <f>+Datos!D324</f>
        <v>16</v>
      </c>
      <c r="E333" s="143">
        <f>+Datos!E324</f>
        <v>0</v>
      </c>
      <c r="F333" s="144">
        <f>+Datos!F324</f>
        <v>5.5</v>
      </c>
      <c r="G333" s="145">
        <f>+Datos!G324</f>
        <v>1</v>
      </c>
      <c r="H333" s="143">
        <f t="shared" si="51"/>
        <v>5.5</v>
      </c>
      <c r="I333" s="146">
        <f t="shared" si="52"/>
        <v>-5.5</v>
      </c>
      <c r="J333" s="29">
        <f t="shared" si="53"/>
        <v>160.4066297501324</v>
      </c>
      <c r="K333" s="147">
        <f t="shared" si="48"/>
        <v>194.08844793195058</v>
      </c>
      <c r="L333" s="29">
        <f t="shared" si="59"/>
        <v>-4.8056881982688822</v>
      </c>
      <c r="M333" s="30">
        <f t="shared" si="57"/>
        <v>4.8056881982688822</v>
      </c>
      <c r="N333" s="148">
        <f t="shared" si="58"/>
        <v>0.69431180173111784</v>
      </c>
      <c r="O333" s="148">
        <f t="shared" si="54"/>
        <v>0</v>
      </c>
      <c r="P333" s="148">
        <f t="shared" si="55"/>
        <v>-0.69431180173111784</v>
      </c>
      <c r="Q333" s="149">
        <f t="shared" si="49"/>
        <v>80.088447931950583</v>
      </c>
      <c r="R333" s="150">
        <f t="shared" si="50"/>
        <v>194.08844793195058</v>
      </c>
      <c r="S333" s="13"/>
      <c r="T333" s="13"/>
      <c r="U333" s="13"/>
      <c r="V333" s="13"/>
      <c r="W333" s="49">
        <f t="shared" si="56"/>
        <v>37211</v>
      </c>
    </row>
    <row r="334" spans="1:23" s="11" customFormat="1">
      <c r="A334" s="13"/>
      <c r="B334" s="140">
        <f>+Datos!B325</f>
        <v>2001</v>
      </c>
      <c r="C334" s="141">
        <f>+Datos!C325</f>
        <v>11</v>
      </c>
      <c r="D334" s="142">
        <f>+Datos!D325</f>
        <v>17</v>
      </c>
      <c r="E334" s="143">
        <f>+Datos!E325</f>
        <v>0</v>
      </c>
      <c r="F334" s="144">
        <f>+Datos!F325</f>
        <v>6.6</v>
      </c>
      <c r="G334" s="145">
        <f>+Datos!G325</f>
        <v>1</v>
      </c>
      <c r="H334" s="143">
        <f t="shared" si="51"/>
        <v>6.6</v>
      </c>
      <c r="I334" s="146">
        <f t="shared" si="52"/>
        <v>-6.6</v>
      </c>
      <c r="J334" s="29">
        <f t="shared" si="53"/>
        <v>154.82396366555878</v>
      </c>
      <c r="K334" s="147">
        <f t="shared" ref="K334:K397" si="60">+J334+$U$21</f>
        <v>188.50578184737697</v>
      </c>
      <c r="L334" s="29">
        <f t="shared" si="59"/>
        <v>-5.5826660845736171</v>
      </c>
      <c r="M334" s="30">
        <f t="shared" si="57"/>
        <v>5.5826660845736171</v>
      </c>
      <c r="N334" s="148">
        <f t="shared" si="58"/>
        <v>1.0173339154263825</v>
      </c>
      <c r="O334" s="148">
        <f t="shared" si="54"/>
        <v>0</v>
      </c>
      <c r="P334" s="148">
        <f t="shared" si="55"/>
        <v>-1.0173339154263825</v>
      </c>
      <c r="Q334" s="149">
        <f t="shared" ref="Q334:Q397" si="61">IF(K334-$U$15&gt;0,K334-$U$15,0)</f>
        <v>74.505781847376966</v>
      </c>
      <c r="R334" s="150">
        <f t="shared" ref="R334:R397" si="62">+O334+K334</f>
        <v>188.50578184737697</v>
      </c>
      <c r="S334" s="13"/>
      <c r="T334" s="13"/>
      <c r="U334" s="13"/>
      <c r="V334" s="13"/>
      <c r="W334" s="49">
        <f t="shared" si="56"/>
        <v>37212</v>
      </c>
    </row>
    <row r="335" spans="1:23" s="11" customFormat="1">
      <c r="A335" s="13"/>
      <c r="B335" s="140">
        <f>+Datos!B326</f>
        <v>2001</v>
      </c>
      <c r="C335" s="141">
        <f>+Datos!C326</f>
        <v>11</v>
      </c>
      <c r="D335" s="142">
        <f>+Datos!D326</f>
        <v>18</v>
      </c>
      <c r="E335" s="143">
        <f>+Datos!E326</f>
        <v>0</v>
      </c>
      <c r="F335" s="144">
        <f>+Datos!F326</f>
        <v>6.7</v>
      </c>
      <c r="G335" s="145">
        <f>+Datos!G326</f>
        <v>1</v>
      </c>
      <c r="H335" s="143">
        <f t="shared" ref="H335:H398" si="63">+F335*G335</f>
        <v>6.7</v>
      </c>
      <c r="I335" s="146">
        <f t="shared" ref="I335:I398" si="64">+E335-H335</f>
        <v>-6.7</v>
      </c>
      <c r="J335" s="29">
        <f t="shared" ref="J335:J398" si="65">IF(I335&lt;0,J334*EXP(I335/$U$20),IF((I335+J334)&gt;$U$20,+$U$20,I335+J334))</f>
        <v>149.35540930287749</v>
      </c>
      <c r="K335" s="147">
        <f t="shared" si="60"/>
        <v>183.03722748469568</v>
      </c>
      <c r="L335" s="29">
        <f t="shared" si="59"/>
        <v>-5.4685543626812887</v>
      </c>
      <c r="M335" s="30">
        <f t="shared" si="57"/>
        <v>5.4685543626812887</v>
      </c>
      <c r="N335" s="148">
        <f t="shared" si="58"/>
        <v>1.2314456373187115</v>
      </c>
      <c r="O335" s="148">
        <f t="shared" ref="O335:O398" si="66">IF(K334+I335-$U$14&gt;0,K334+I335-$U$14,0)</f>
        <v>0</v>
      </c>
      <c r="P335" s="148">
        <f t="shared" ref="P335:P398" si="67">+IF(N335&gt;0,(-1)*N335,O335)</f>
        <v>-1.2314456373187115</v>
      </c>
      <c r="Q335" s="149">
        <f t="shared" si="61"/>
        <v>69.037227484695677</v>
      </c>
      <c r="R335" s="150">
        <f t="shared" si="62"/>
        <v>183.03722748469568</v>
      </c>
      <c r="S335" s="13"/>
      <c r="T335" s="13"/>
      <c r="U335" s="13"/>
      <c r="V335" s="13"/>
      <c r="W335" s="49">
        <f t="shared" ref="W335:W398" si="68">+DATE(B335,C335,D335)</f>
        <v>37213</v>
      </c>
    </row>
    <row r="336" spans="1:23" s="11" customFormat="1">
      <c r="A336" s="13"/>
      <c r="B336" s="140">
        <f>+Datos!B327</f>
        <v>2001</v>
      </c>
      <c r="C336" s="141">
        <f>+Datos!C327</f>
        <v>11</v>
      </c>
      <c r="D336" s="142">
        <f>+Datos!D327</f>
        <v>19</v>
      </c>
      <c r="E336" s="143">
        <f>+Datos!E327</f>
        <v>31</v>
      </c>
      <c r="F336" s="144">
        <f>+Datos!F327</f>
        <v>5.9</v>
      </c>
      <c r="G336" s="145">
        <f>+Datos!G327</f>
        <v>1</v>
      </c>
      <c r="H336" s="143">
        <f t="shared" si="63"/>
        <v>5.9</v>
      </c>
      <c r="I336" s="146">
        <f t="shared" si="64"/>
        <v>25.1</v>
      </c>
      <c r="J336" s="29">
        <f t="shared" si="65"/>
        <v>174.45540930287748</v>
      </c>
      <c r="K336" s="147">
        <f t="shared" si="60"/>
        <v>208.13722748469567</v>
      </c>
      <c r="L336" s="29">
        <f t="shared" si="59"/>
        <v>25.099999999999994</v>
      </c>
      <c r="M336" s="30">
        <f t="shared" ref="M336:M399" si="69">IF(I336&gt;=0,+H336,+E336+ABS(L336))</f>
        <v>5.9</v>
      </c>
      <c r="N336" s="148">
        <f t="shared" ref="N336:N399" si="70">+H336-M336</f>
        <v>0</v>
      </c>
      <c r="O336" s="148">
        <f t="shared" si="66"/>
        <v>0</v>
      </c>
      <c r="P336" s="148">
        <f t="shared" si="67"/>
        <v>0</v>
      </c>
      <c r="Q336" s="149">
        <f t="shared" si="61"/>
        <v>94.137227484695671</v>
      </c>
      <c r="R336" s="150">
        <f t="shared" si="62"/>
        <v>208.13722748469567</v>
      </c>
      <c r="S336" s="13"/>
      <c r="T336" s="13"/>
      <c r="U336" s="13"/>
      <c r="V336" s="13"/>
      <c r="W336" s="49">
        <f t="shared" si="68"/>
        <v>37214</v>
      </c>
    </row>
    <row r="337" spans="1:23" s="11" customFormat="1">
      <c r="A337" s="13"/>
      <c r="B337" s="140">
        <f>+Datos!B328</f>
        <v>2001</v>
      </c>
      <c r="C337" s="141">
        <f>+Datos!C328</f>
        <v>11</v>
      </c>
      <c r="D337" s="142">
        <f>+Datos!D328</f>
        <v>20</v>
      </c>
      <c r="E337" s="143">
        <f>+Datos!E328</f>
        <v>0</v>
      </c>
      <c r="F337" s="144">
        <f>+Datos!F328</f>
        <v>4.9000000000000004</v>
      </c>
      <c r="G337" s="145">
        <f>+Datos!G328</f>
        <v>1</v>
      </c>
      <c r="H337" s="143">
        <f t="shared" si="63"/>
        <v>4.9000000000000004</v>
      </c>
      <c r="I337" s="146">
        <f t="shared" si="64"/>
        <v>-4.9000000000000004</v>
      </c>
      <c r="J337" s="29">
        <f t="shared" si="65"/>
        <v>169.92719448231347</v>
      </c>
      <c r="K337" s="147">
        <f t="shared" si="60"/>
        <v>203.60901266413165</v>
      </c>
      <c r="L337" s="29">
        <f t="shared" ref="L337:L400" si="71">+K337-K336</f>
        <v>-4.5282148205640169</v>
      </c>
      <c r="M337" s="30">
        <f t="shared" si="69"/>
        <v>4.5282148205640169</v>
      </c>
      <c r="N337" s="148">
        <f t="shared" si="70"/>
        <v>0.37178517943598344</v>
      </c>
      <c r="O337" s="148">
        <f t="shared" si="66"/>
        <v>0</v>
      </c>
      <c r="P337" s="148">
        <f t="shared" si="67"/>
        <v>-0.37178517943598344</v>
      </c>
      <c r="Q337" s="149">
        <f t="shared" si="61"/>
        <v>89.609012664131654</v>
      </c>
      <c r="R337" s="150">
        <f t="shared" si="62"/>
        <v>203.60901266413165</v>
      </c>
      <c r="S337" s="13"/>
      <c r="T337" s="13"/>
      <c r="U337" s="13"/>
      <c r="V337" s="13"/>
      <c r="W337" s="49">
        <f t="shared" si="68"/>
        <v>37215</v>
      </c>
    </row>
    <row r="338" spans="1:23" s="11" customFormat="1">
      <c r="A338" s="13"/>
      <c r="B338" s="140">
        <f>+Datos!B329</f>
        <v>2001</v>
      </c>
      <c r="C338" s="141">
        <f>+Datos!C329</f>
        <v>11</v>
      </c>
      <c r="D338" s="142">
        <f>+Datos!D329</f>
        <v>21</v>
      </c>
      <c r="E338" s="143">
        <f>+Datos!E329</f>
        <v>0</v>
      </c>
      <c r="F338" s="144">
        <f>+Datos!F329</f>
        <v>3.2</v>
      </c>
      <c r="G338" s="145">
        <f>+Datos!G329</f>
        <v>1</v>
      </c>
      <c r="H338" s="143">
        <f t="shared" si="63"/>
        <v>3.2</v>
      </c>
      <c r="I338" s="146">
        <f t="shared" si="64"/>
        <v>-3.2</v>
      </c>
      <c r="J338" s="29">
        <f t="shared" si="65"/>
        <v>167.03362790629731</v>
      </c>
      <c r="K338" s="147">
        <f t="shared" si="60"/>
        <v>200.7154460881155</v>
      </c>
      <c r="L338" s="29">
        <f t="shared" si="71"/>
        <v>-2.8935665760161555</v>
      </c>
      <c r="M338" s="30">
        <f t="shared" si="69"/>
        <v>2.8935665760161555</v>
      </c>
      <c r="N338" s="148">
        <f t="shared" si="70"/>
        <v>0.30643342398384465</v>
      </c>
      <c r="O338" s="148">
        <f t="shared" si="66"/>
        <v>0</v>
      </c>
      <c r="P338" s="148">
        <f t="shared" si="67"/>
        <v>-0.30643342398384465</v>
      </c>
      <c r="Q338" s="149">
        <f t="shared" si="61"/>
        <v>86.715446088115499</v>
      </c>
      <c r="R338" s="150">
        <f t="shared" si="62"/>
        <v>200.7154460881155</v>
      </c>
      <c r="S338" s="13"/>
      <c r="T338" s="13"/>
      <c r="U338" s="13"/>
      <c r="V338" s="13"/>
      <c r="W338" s="49">
        <f t="shared" si="68"/>
        <v>37216</v>
      </c>
    </row>
    <row r="339" spans="1:23" s="11" customFormat="1">
      <c r="A339" s="13"/>
      <c r="B339" s="140">
        <f>+Datos!B330</f>
        <v>2001</v>
      </c>
      <c r="C339" s="141">
        <f>+Datos!C330</f>
        <v>11</v>
      </c>
      <c r="D339" s="142">
        <f>+Datos!D330</f>
        <v>22</v>
      </c>
      <c r="E339" s="143">
        <f>+Datos!E330</f>
        <v>15</v>
      </c>
      <c r="F339" s="144">
        <f>+Datos!F330</f>
        <v>6</v>
      </c>
      <c r="G339" s="145">
        <f>+Datos!G330</f>
        <v>1</v>
      </c>
      <c r="H339" s="143">
        <f t="shared" si="63"/>
        <v>6</v>
      </c>
      <c r="I339" s="146">
        <f t="shared" si="64"/>
        <v>9</v>
      </c>
      <c r="J339" s="29">
        <f t="shared" si="65"/>
        <v>176.03362790629731</v>
      </c>
      <c r="K339" s="147">
        <f t="shared" si="60"/>
        <v>209.7154460881155</v>
      </c>
      <c r="L339" s="29">
        <f t="shared" si="71"/>
        <v>9</v>
      </c>
      <c r="M339" s="30">
        <f t="shared" si="69"/>
        <v>6</v>
      </c>
      <c r="N339" s="148">
        <f t="shared" si="70"/>
        <v>0</v>
      </c>
      <c r="O339" s="148">
        <f t="shared" si="66"/>
        <v>0</v>
      </c>
      <c r="P339" s="148">
        <f t="shared" si="67"/>
        <v>0</v>
      </c>
      <c r="Q339" s="149">
        <f t="shared" si="61"/>
        <v>95.715446088115499</v>
      </c>
      <c r="R339" s="150">
        <f t="shared" si="62"/>
        <v>209.7154460881155</v>
      </c>
      <c r="S339" s="13"/>
      <c r="T339" s="13"/>
      <c r="U339" s="13"/>
      <c r="V339" s="13"/>
      <c r="W339" s="49">
        <f t="shared" si="68"/>
        <v>37217</v>
      </c>
    </row>
    <row r="340" spans="1:23" s="11" customFormat="1">
      <c r="A340" s="13"/>
      <c r="B340" s="140">
        <f>+Datos!B331</f>
        <v>2001</v>
      </c>
      <c r="C340" s="141">
        <f>+Datos!C331</f>
        <v>11</v>
      </c>
      <c r="D340" s="142">
        <f>+Datos!D331</f>
        <v>23</v>
      </c>
      <c r="E340" s="143">
        <f>+Datos!E331</f>
        <v>0</v>
      </c>
      <c r="F340" s="144">
        <f>+Datos!F331</f>
        <v>2.8</v>
      </c>
      <c r="G340" s="145">
        <f>+Datos!G331</f>
        <v>1</v>
      </c>
      <c r="H340" s="143">
        <f t="shared" si="63"/>
        <v>2.8</v>
      </c>
      <c r="I340" s="146">
        <f t="shared" si="64"/>
        <v>-2.8</v>
      </c>
      <c r="J340" s="29">
        <f t="shared" si="65"/>
        <v>173.40796348538476</v>
      </c>
      <c r="K340" s="147">
        <f t="shared" si="60"/>
        <v>207.08978166720294</v>
      </c>
      <c r="L340" s="29">
        <f t="shared" si="71"/>
        <v>-2.6256644209125568</v>
      </c>
      <c r="M340" s="30">
        <f t="shared" si="69"/>
        <v>2.6256644209125568</v>
      </c>
      <c r="N340" s="148">
        <f t="shared" si="70"/>
        <v>0.17433557908744302</v>
      </c>
      <c r="O340" s="148">
        <f t="shared" si="66"/>
        <v>0</v>
      </c>
      <c r="P340" s="148">
        <f t="shared" si="67"/>
        <v>-0.17433557908744302</v>
      </c>
      <c r="Q340" s="149">
        <f t="shared" si="61"/>
        <v>93.089781667202942</v>
      </c>
      <c r="R340" s="150">
        <f t="shared" si="62"/>
        <v>207.08978166720294</v>
      </c>
      <c r="S340" s="13"/>
      <c r="T340" s="13"/>
      <c r="U340" s="13"/>
      <c r="V340" s="13"/>
      <c r="W340" s="49">
        <f t="shared" si="68"/>
        <v>37218</v>
      </c>
    </row>
    <row r="341" spans="1:23" s="11" customFormat="1">
      <c r="A341" s="13"/>
      <c r="B341" s="140">
        <f>+Datos!B332</f>
        <v>2001</v>
      </c>
      <c r="C341" s="141">
        <f>+Datos!C332</f>
        <v>11</v>
      </c>
      <c r="D341" s="142">
        <f>+Datos!D332</f>
        <v>24</v>
      </c>
      <c r="E341" s="143">
        <f>+Datos!E332</f>
        <v>0.2</v>
      </c>
      <c r="F341" s="144">
        <f>+Datos!F332</f>
        <v>4.3</v>
      </c>
      <c r="G341" s="145">
        <f>+Datos!G332</f>
        <v>1</v>
      </c>
      <c r="H341" s="143">
        <f t="shared" si="63"/>
        <v>4.3</v>
      </c>
      <c r="I341" s="146">
        <f t="shared" si="64"/>
        <v>-4.0999999999999996</v>
      </c>
      <c r="J341" s="29">
        <f t="shared" si="65"/>
        <v>169.63373650538409</v>
      </c>
      <c r="K341" s="147">
        <f t="shared" si="60"/>
        <v>203.31555468720228</v>
      </c>
      <c r="L341" s="29">
        <f t="shared" si="71"/>
        <v>-3.7742269800006625</v>
      </c>
      <c r="M341" s="30">
        <f t="shared" si="69"/>
        <v>3.9742269800006627</v>
      </c>
      <c r="N341" s="148">
        <f t="shared" si="70"/>
        <v>0.32577301999933717</v>
      </c>
      <c r="O341" s="148">
        <f t="shared" si="66"/>
        <v>0</v>
      </c>
      <c r="P341" s="148">
        <f t="shared" si="67"/>
        <v>-0.32577301999933717</v>
      </c>
      <c r="Q341" s="149">
        <f t="shared" si="61"/>
        <v>89.31555468720228</v>
      </c>
      <c r="R341" s="150">
        <f t="shared" si="62"/>
        <v>203.31555468720228</v>
      </c>
      <c r="S341" s="13"/>
      <c r="T341" s="13"/>
      <c r="U341" s="13"/>
      <c r="V341" s="13"/>
      <c r="W341" s="49">
        <f t="shared" si="68"/>
        <v>37219</v>
      </c>
    </row>
    <row r="342" spans="1:23" s="11" customFormat="1">
      <c r="A342" s="13"/>
      <c r="B342" s="140">
        <f>+Datos!B333</f>
        <v>2001</v>
      </c>
      <c r="C342" s="141">
        <f>+Datos!C333</f>
        <v>11</v>
      </c>
      <c r="D342" s="142">
        <f>+Datos!D333</f>
        <v>25</v>
      </c>
      <c r="E342" s="143">
        <f>+Datos!E333</f>
        <v>0</v>
      </c>
      <c r="F342" s="144">
        <f>+Datos!F333</f>
        <v>5.0999999999999996</v>
      </c>
      <c r="G342" s="145">
        <f>+Datos!G333</f>
        <v>1</v>
      </c>
      <c r="H342" s="143">
        <f t="shared" si="63"/>
        <v>5.0999999999999996</v>
      </c>
      <c r="I342" s="146">
        <f t="shared" si="64"/>
        <v>-5.0999999999999996</v>
      </c>
      <c r="J342" s="29">
        <f t="shared" si="65"/>
        <v>165.05340558867866</v>
      </c>
      <c r="K342" s="147">
        <f t="shared" si="60"/>
        <v>198.73522377049684</v>
      </c>
      <c r="L342" s="29">
        <f t="shared" si="71"/>
        <v>-4.5803309167054351</v>
      </c>
      <c r="M342" s="30">
        <f t="shared" si="69"/>
        <v>4.5803309167054351</v>
      </c>
      <c r="N342" s="148">
        <f t="shared" si="70"/>
        <v>0.51966908329456452</v>
      </c>
      <c r="O342" s="148">
        <f t="shared" si="66"/>
        <v>0</v>
      </c>
      <c r="P342" s="148">
        <f t="shared" si="67"/>
        <v>-0.51966908329456452</v>
      </c>
      <c r="Q342" s="149">
        <f t="shared" si="61"/>
        <v>84.735223770496845</v>
      </c>
      <c r="R342" s="150">
        <f t="shared" si="62"/>
        <v>198.73522377049684</v>
      </c>
      <c r="S342" s="13"/>
      <c r="T342" s="13"/>
      <c r="U342" s="13"/>
      <c r="V342" s="13"/>
      <c r="W342" s="49">
        <f t="shared" si="68"/>
        <v>37220</v>
      </c>
    </row>
    <row r="343" spans="1:23" s="11" customFormat="1">
      <c r="A343" s="13"/>
      <c r="B343" s="140">
        <f>+Datos!B334</f>
        <v>2001</v>
      </c>
      <c r="C343" s="141">
        <f>+Datos!C334</f>
        <v>11</v>
      </c>
      <c r="D343" s="142">
        <f>+Datos!D334</f>
        <v>26</v>
      </c>
      <c r="E343" s="143">
        <f>+Datos!E334</f>
        <v>0</v>
      </c>
      <c r="F343" s="144">
        <f>+Datos!F334</f>
        <v>6</v>
      </c>
      <c r="G343" s="145">
        <f>+Datos!G334</f>
        <v>1</v>
      </c>
      <c r="H343" s="143">
        <f t="shared" si="63"/>
        <v>6</v>
      </c>
      <c r="I343" s="146">
        <f t="shared" si="64"/>
        <v>-6</v>
      </c>
      <c r="J343" s="29">
        <f t="shared" si="65"/>
        <v>159.82286615496554</v>
      </c>
      <c r="K343" s="147">
        <f t="shared" si="60"/>
        <v>193.50468433678373</v>
      </c>
      <c r="L343" s="29">
        <f t="shared" si="71"/>
        <v>-5.230539433713119</v>
      </c>
      <c r="M343" s="30">
        <f t="shared" si="69"/>
        <v>5.230539433713119</v>
      </c>
      <c r="N343" s="148">
        <f t="shared" si="70"/>
        <v>0.76946056628688098</v>
      </c>
      <c r="O343" s="148">
        <f t="shared" si="66"/>
        <v>0</v>
      </c>
      <c r="P343" s="148">
        <f t="shared" si="67"/>
        <v>-0.76946056628688098</v>
      </c>
      <c r="Q343" s="149">
        <f t="shared" si="61"/>
        <v>79.504684336783725</v>
      </c>
      <c r="R343" s="150">
        <f t="shared" si="62"/>
        <v>193.50468433678373</v>
      </c>
      <c r="S343" s="13"/>
      <c r="T343" s="13"/>
      <c r="U343" s="13"/>
      <c r="V343" s="13"/>
      <c r="W343" s="49">
        <f t="shared" si="68"/>
        <v>37221</v>
      </c>
    </row>
    <row r="344" spans="1:23" s="11" customFormat="1">
      <c r="A344" s="13"/>
      <c r="B344" s="140">
        <f>+Datos!B335</f>
        <v>2001</v>
      </c>
      <c r="C344" s="141">
        <f>+Datos!C335</f>
        <v>11</v>
      </c>
      <c r="D344" s="142">
        <f>+Datos!D335</f>
        <v>27</v>
      </c>
      <c r="E344" s="143">
        <f>+Datos!E335</f>
        <v>0</v>
      </c>
      <c r="F344" s="144">
        <f>+Datos!F335</f>
        <v>5.0999999999999996</v>
      </c>
      <c r="G344" s="145">
        <f>+Datos!G335</f>
        <v>1</v>
      </c>
      <c r="H344" s="143">
        <f t="shared" si="63"/>
        <v>5.0999999999999996</v>
      </c>
      <c r="I344" s="146">
        <f t="shared" si="64"/>
        <v>-5.0999999999999996</v>
      </c>
      <c r="J344" s="29">
        <f t="shared" si="65"/>
        <v>155.50744146335163</v>
      </c>
      <c r="K344" s="147">
        <f t="shared" si="60"/>
        <v>189.18925964516981</v>
      </c>
      <c r="L344" s="29">
        <f t="shared" si="71"/>
        <v>-4.315424691613913</v>
      </c>
      <c r="M344" s="30">
        <f t="shared" si="69"/>
        <v>4.315424691613913</v>
      </c>
      <c r="N344" s="148">
        <f t="shared" si="70"/>
        <v>0.78457530838608669</v>
      </c>
      <c r="O344" s="148">
        <f t="shared" si="66"/>
        <v>0</v>
      </c>
      <c r="P344" s="148">
        <f t="shared" si="67"/>
        <v>-0.78457530838608669</v>
      </c>
      <c r="Q344" s="149">
        <f t="shared" si="61"/>
        <v>75.189259645169813</v>
      </c>
      <c r="R344" s="150">
        <f t="shared" si="62"/>
        <v>189.18925964516981</v>
      </c>
      <c r="S344" s="13"/>
      <c r="T344" s="13"/>
      <c r="U344" s="13"/>
      <c r="V344" s="13"/>
      <c r="W344" s="49">
        <f t="shared" si="68"/>
        <v>37222</v>
      </c>
    </row>
    <row r="345" spans="1:23" s="11" customFormat="1">
      <c r="A345" s="13"/>
      <c r="B345" s="140">
        <f>+Datos!B336</f>
        <v>2001</v>
      </c>
      <c r="C345" s="141">
        <f>+Datos!C336</f>
        <v>11</v>
      </c>
      <c r="D345" s="142">
        <f>+Datos!D336</f>
        <v>28</v>
      </c>
      <c r="E345" s="143">
        <f>+Datos!E336</f>
        <v>4</v>
      </c>
      <c r="F345" s="144">
        <f>+Datos!F336</f>
        <v>5.6</v>
      </c>
      <c r="G345" s="145">
        <f>+Datos!G336</f>
        <v>1</v>
      </c>
      <c r="H345" s="143">
        <f t="shared" si="63"/>
        <v>5.6</v>
      </c>
      <c r="I345" s="146">
        <f t="shared" si="64"/>
        <v>-1.5999999999999996</v>
      </c>
      <c r="J345" s="29">
        <f t="shared" si="65"/>
        <v>154.17774500397934</v>
      </c>
      <c r="K345" s="147">
        <f t="shared" si="60"/>
        <v>187.85956318579753</v>
      </c>
      <c r="L345" s="29">
        <f t="shared" si="71"/>
        <v>-1.3296964593722862</v>
      </c>
      <c r="M345" s="30">
        <f t="shared" si="69"/>
        <v>5.3296964593722862</v>
      </c>
      <c r="N345" s="148">
        <f t="shared" si="70"/>
        <v>0.27030354062771345</v>
      </c>
      <c r="O345" s="148">
        <f t="shared" si="66"/>
        <v>0</v>
      </c>
      <c r="P345" s="148">
        <f t="shared" si="67"/>
        <v>-0.27030354062771345</v>
      </c>
      <c r="Q345" s="149">
        <f t="shared" si="61"/>
        <v>73.859563185797526</v>
      </c>
      <c r="R345" s="150">
        <f t="shared" si="62"/>
        <v>187.85956318579753</v>
      </c>
      <c r="S345" s="13"/>
      <c r="T345" s="13"/>
      <c r="U345" s="13"/>
      <c r="V345" s="13"/>
      <c r="W345" s="49">
        <f t="shared" si="68"/>
        <v>37223</v>
      </c>
    </row>
    <row r="346" spans="1:23" s="11" customFormat="1">
      <c r="A346" s="13"/>
      <c r="B346" s="140">
        <f>+Datos!B337</f>
        <v>2001</v>
      </c>
      <c r="C346" s="141">
        <f>+Datos!C337</f>
        <v>11</v>
      </c>
      <c r="D346" s="142">
        <f>+Datos!D337</f>
        <v>29</v>
      </c>
      <c r="E346" s="143">
        <f>+Datos!E337</f>
        <v>0</v>
      </c>
      <c r="F346" s="144">
        <f>+Datos!F337</f>
        <v>4.7</v>
      </c>
      <c r="G346" s="145">
        <f>+Datos!G337</f>
        <v>1</v>
      </c>
      <c r="H346" s="143">
        <f t="shared" si="63"/>
        <v>4.7</v>
      </c>
      <c r="I346" s="146">
        <f t="shared" si="64"/>
        <v>-4.7</v>
      </c>
      <c r="J346" s="29">
        <f t="shared" si="65"/>
        <v>150.3371532852689</v>
      </c>
      <c r="K346" s="147">
        <f t="shared" si="60"/>
        <v>184.01897146708708</v>
      </c>
      <c r="L346" s="29">
        <f t="shared" si="71"/>
        <v>-3.8405917187104421</v>
      </c>
      <c r="M346" s="30">
        <f t="shared" si="69"/>
        <v>3.8405917187104421</v>
      </c>
      <c r="N346" s="148">
        <f t="shared" si="70"/>
        <v>0.85940828128955804</v>
      </c>
      <c r="O346" s="148">
        <f t="shared" si="66"/>
        <v>0</v>
      </c>
      <c r="P346" s="148">
        <f t="shared" si="67"/>
        <v>-0.85940828128955804</v>
      </c>
      <c r="Q346" s="149">
        <f t="shared" si="61"/>
        <v>70.018971467087084</v>
      </c>
      <c r="R346" s="150">
        <f t="shared" si="62"/>
        <v>184.01897146708708</v>
      </c>
      <c r="S346" s="13"/>
      <c r="T346" s="13"/>
      <c r="U346" s="13"/>
      <c r="V346" s="13"/>
      <c r="W346" s="49">
        <f t="shared" si="68"/>
        <v>37224</v>
      </c>
    </row>
    <row r="347" spans="1:23" s="11" customFormat="1">
      <c r="A347" s="13"/>
      <c r="B347" s="140">
        <f>+Datos!B338</f>
        <v>2001</v>
      </c>
      <c r="C347" s="141">
        <f>+Datos!C338</f>
        <v>11</v>
      </c>
      <c r="D347" s="142">
        <f>+Datos!D338</f>
        <v>30</v>
      </c>
      <c r="E347" s="143">
        <f>+Datos!E338</f>
        <v>0</v>
      </c>
      <c r="F347" s="144">
        <f>+Datos!F338</f>
        <v>4.4000000000000004</v>
      </c>
      <c r="G347" s="145">
        <f>+Datos!G338</f>
        <v>1</v>
      </c>
      <c r="H347" s="143">
        <f t="shared" si="63"/>
        <v>4.4000000000000004</v>
      </c>
      <c r="I347" s="146">
        <f t="shared" si="64"/>
        <v>-4.4000000000000004</v>
      </c>
      <c r="J347" s="29">
        <f t="shared" si="65"/>
        <v>146.82845674217833</v>
      </c>
      <c r="K347" s="147">
        <f t="shared" si="60"/>
        <v>180.51027492399652</v>
      </c>
      <c r="L347" s="29">
        <f t="shared" si="71"/>
        <v>-3.508696543090565</v>
      </c>
      <c r="M347" s="30">
        <f t="shared" si="69"/>
        <v>3.508696543090565</v>
      </c>
      <c r="N347" s="148">
        <f t="shared" si="70"/>
        <v>0.89130345690943535</v>
      </c>
      <c r="O347" s="148">
        <f t="shared" si="66"/>
        <v>0</v>
      </c>
      <c r="P347" s="148">
        <f t="shared" si="67"/>
        <v>-0.89130345690943535</v>
      </c>
      <c r="Q347" s="149">
        <f t="shared" si="61"/>
        <v>66.510274923996519</v>
      </c>
      <c r="R347" s="150">
        <f t="shared" si="62"/>
        <v>180.51027492399652</v>
      </c>
      <c r="S347" s="13"/>
      <c r="T347" s="13"/>
      <c r="U347" s="13"/>
      <c r="V347" s="13"/>
      <c r="W347" s="49">
        <f t="shared" si="68"/>
        <v>37225</v>
      </c>
    </row>
    <row r="348" spans="1:23" s="11" customFormat="1">
      <c r="A348" s="13"/>
      <c r="B348" s="140">
        <f>+Datos!B339</f>
        <v>2001</v>
      </c>
      <c r="C348" s="141">
        <f>+Datos!C339</f>
        <v>12</v>
      </c>
      <c r="D348" s="142">
        <f>+Datos!D339</f>
        <v>1</v>
      </c>
      <c r="E348" s="143">
        <f>+Datos!E339</f>
        <v>0</v>
      </c>
      <c r="F348" s="144">
        <f>+Datos!F339</f>
        <v>5.6</v>
      </c>
      <c r="G348" s="145">
        <f>+Datos!G339</f>
        <v>1</v>
      </c>
      <c r="H348" s="143">
        <f t="shared" si="63"/>
        <v>5.6</v>
      </c>
      <c r="I348" s="146">
        <f t="shared" si="64"/>
        <v>-5.6</v>
      </c>
      <c r="J348" s="29">
        <f t="shared" si="65"/>
        <v>142.48102503102652</v>
      </c>
      <c r="K348" s="147">
        <f t="shared" si="60"/>
        <v>176.16284321284471</v>
      </c>
      <c r="L348" s="29">
        <f t="shared" si="71"/>
        <v>-4.3474317111518133</v>
      </c>
      <c r="M348" s="30">
        <f t="shared" si="69"/>
        <v>4.3474317111518133</v>
      </c>
      <c r="N348" s="148">
        <f t="shared" si="70"/>
        <v>1.2525682888481864</v>
      </c>
      <c r="O348" s="148">
        <f t="shared" si="66"/>
        <v>0</v>
      </c>
      <c r="P348" s="148">
        <f t="shared" si="67"/>
        <v>-1.2525682888481864</v>
      </c>
      <c r="Q348" s="149">
        <f t="shared" si="61"/>
        <v>62.162843212844706</v>
      </c>
      <c r="R348" s="150">
        <f t="shared" si="62"/>
        <v>176.16284321284471</v>
      </c>
      <c r="S348" s="13"/>
      <c r="T348" s="13"/>
      <c r="U348" s="13"/>
      <c r="V348" s="13"/>
      <c r="W348" s="49">
        <f t="shared" si="68"/>
        <v>37226</v>
      </c>
    </row>
    <row r="349" spans="1:23" s="11" customFormat="1">
      <c r="A349" s="13"/>
      <c r="B349" s="140">
        <f>+Datos!B340</f>
        <v>2001</v>
      </c>
      <c r="C349" s="141">
        <f>+Datos!C340</f>
        <v>12</v>
      </c>
      <c r="D349" s="142">
        <f>+Datos!D340</f>
        <v>2</v>
      </c>
      <c r="E349" s="143">
        <f>+Datos!E340</f>
        <v>0</v>
      </c>
      <c r="F349" s="144">
        <f>+Datos!F340</f>
        <v>4.2</v>
      </c>
      <c r="G349" s="145">
        <f>+Datos!G340</f>
        <v>1</v>
      </c>
      <c r="H349" s="143">
        <f t="shared" si="63"/>
        <v>4.2</v>
      </c>
      <c r="I349" s="146">
        <f t="shared" si="64"/>
        <v>-4.2</v>
      </c>
      <c r="J349" s="29">
        <f t="shared" si="65"/>
        <v>139.30513593867218</v>
      </c>
      <c r="K349" s="147">
        <f t="shared" si="60"/>
        <v>172.98695412049037</v>
      </c>
      <c r="L349" s="29">
        <f t="shared" si="71"/>
        <v>-3.175889092354339</v>
      </c>
      <c r="M349" s="30">
        <f t="shared" si="69"/>
        <v>3.175889092354339</v>
      </c>
      <c r="N349" s="148">
        <f t="shared" si="70"/>
        <v>1.0241109076456612</v>
      </c>
      <c r="O349" s="148">
        <f t="shared" si="66"/>
        <v>0</v>
      </c>
      <c r="P349" s="148">
        <f t="shared" si="67"/>
        <v>-1.0241109076456612</v>
      </c>
      <c r="Q349" s="149">
        <f t="shared" si="61"/>
        <v>58.986954120490367</v>
      </c>
      <c r="R349" s="150">
        <f t="shared" si="62"/>
        <v>172.98695412049037</v>
      </c>
      <c r="S349" s="13"/>
      <c r="T349" s="13"/>
      <c r="U349" s="13"/>
      <c r="V349" s="13"/>
      <c r="W349" s="49">
        <f t="shared" si="68"/>
        <v>37227</v>
      </c>
    </row>
    <row r="350" spans="1:23" s="11" customFormat="1">
      <c r="A350" s="13"/>
      <c r="B350" s="140">
        <f>+Datos!B341</f>
        <v>2001</v>
      </c>
      <c r="C350" s="141">
        <f>+Datos!C341</f>
        <v>12</v>
      </c>
      <c r="D350" s="142">
        <f>+Datos!D341</f>
        <v>3</v>
      </c>
      <c r="E350" s="143">
        <f>+Datos!E341</f>
        <v>0</v>
      </c>
      <c r="F350" s="144">
        <f>+Datos!F341</f>
        <v>5.4</v>
      </c>
      <c r="G350" s="145">
        <f>+Datos!G341</f>
        <v>1</v>
      </c>
      <c r="H350" s="143">
        <f t="shared" si="63"/>
        <v>5.4</v>
      </c>
      <c r="I350" s="146">
        <f t="shared" si="64"/>
        <v>-5.4</v>
      </c>
      <c r="J350" s="29">
        <f t="shared" si="65"/>
        <v>135.32564663111989</v>
      </c>
      <c r="K350" s="147">
        <f t="shared" si="60"/>
        <v>169.00746481293808</v>
      </c>
      <c r="L350" s="29">
        <f t="shared" si="71"/>
        <v>-3.979489307552285</v>
      </c>
      <c r="M350" s="30">
        <f t="shared" si="69"/>
        <v>3.979489307552285</v>
      </c>
      <c r="N350" s="148">
        <f t="shared" si="70"/>
        <v>1.4205106924477153</v>
      </c>
      <c r="O350" s="148">
        <f t="shared" si="66"/>
        <v>0</v>
      </c>
      <c r="P350" s="148">
        <f t="shared" si="67"/>
        <v>-1.4205106924477153</v>
      </c>
      <c r="Q350" s="149">
        <f t="shared" si="61"/>
        <v>55.007464812938082</v>
      </c>
      <c r="R350" s="150">
        <f t="shared" si="62"/>
        <v>169.00746481293808</v>
      </c>
      <c r="S350" s="13"/>
      <c r="T350" s="13"/>
      <c r="U350" s="13"/>
      <c r="V350" s="13"/>
      <c r="W350" s="49">
        <f t="shared" si="68"/>
        <v>37228</v>
      </c>
    </row>
    <row r="351" spans="1:23" s="11" customFormat="1">
      <c r="A351" s="13"/>
      <c r="B351" s="140">
        <f>+Datos!B342</f>
        <v>2001</v>
      </c>
      <c r="C351" s="141">
        <f>+Datos!C342</f>
        <v>12</v>
      </c>
      <c r="D351" s="142">
        <f>+Datos!D342</f>
        <v>4</v>
      </c>
      <c r="E351" s="143">
        <f>+Datos!E342</f>
        <v>0</v>
      </c>
      <c r="F351" s="144">
        <f>+Datos!F342</f>
        <v>6.3</v>
      </c>
      <c r="G351" s="145">
        <f>+Datos!G342</f>
        <v>1</v>
      </c>
      <c r="H351" s="143">
        <f t="shared" si="63"/>
        <v>6.3</v>
      </c>
      <c r="I351" s="146">
        <f t="shared" si="64"/>
        <v>-6.3</v>
      </c>
      <c r="J351" s="29">
        <f t="shared" si="65"/>
        <v>130.82635975208544</v>
      </c>
      <c r="K351" s="147">
        <f t="shared" si="60"/>
        <v>164.50817793390362</v>
      </c>
      <c r="L351" s="29">
        <f t="shared" si="71"/>
        <v>-4.4992868790344573</v>
      </c>
      <c r="M351" s="30">
        <f t="shared" si="69"/>
        <v>4.4992868790344573</v>
      </c>
      <c r="N351" s="148">
        <f t="shared" si="70"/>
        <v>1.8007131209655425</v>
      </c>
      <c r="O351" s="148">
        <f t="shared" si="66"/>
        <v>0</v>
      </c>
      <c r="P351" s="148">
        <f t="shared" si="67"/>
        <v>-1.8007131209655425</v>
      </c>
      <c r="Q351" s="149">
        <f t="shared" si="61"/>
        <v>50.508177933903625</v>
      </c>
      <c r="R351" s="150">
        <f t="shared" si="62"/>
        <v>164.50817793390362</v>
      </c>
      <c r="S351" s="13"/>
      <c r="T351" s="13"/>
      <c r="U351" s="13"/>
      <c r="V351" s="13"/>
      <c r="W351" s="49">
        <f t="shared" si="68"/>
        <v>37229</v>
      </c>
    </row>
    <row r="352" spans="1:23" s="11" customFormat="1">
      <c r="A352" s="13"/>
      <c r="B352" s="140">
        <f>+Datos!B343</f>
        <v>2001</v>
      </c>
      <c r="C352" s="141">
        <f>+Datos!C343</f>
        <v>12</v>
      </c>
      <c r="D352" s="142">
        <f>+Datos!D343</f>
        <v>5</v>
      </c>
      <c r="E352" s="143">
        <f>+Datos!E343</f>
        <v>0</v>
      </c>
      <c r="F352" s="144">
        <f>+Datos!F343</f>
        <v>6.3</v>
      </c>
      <c r="G352" s="145">
        <f>+Datos!G343</f>
        <v>1</v>
      </c>
      <c r="H352" s="143">
        <f t="shared" si="63"/>
        <v>6.3</v>
      </c>
      <c r="I352" s="146">
        <f t="shared" si="64"/>
        <v>-6.3</v>
      </c>
      <c r="J352" s="29">
        <f t="shared" si="65"/>
        <v>126.47666449092834</v>
      </c>
      <c r="K352" s="147">
        <f t="shared" si="60"/>
        <v>160.15848267274652</v>
      </c>
      <c r="L352" s="29">
        <f t="shared" si="71"/>
        <v>-4.3496952611571089</v>
      </c>
      <c r="M352" s="30">
        <f t="shared" si="69"/>
        <v>4.3496952611571089</v>
      </c>
      <c r="N352" s="148">
        <f t="shared" si="70"/>
        <v>1.9503047388428909</v>
      </c>
      <c r="O352" s="148">
        <f t="shared" si="66"/>
        <v>0</v>
      </c>
      <c r="P352" s="148">
        <f t="shared" si="67"/>
        <v>-1.9503047388428909</v>
      </c>
      <c r="Q352" s="149">
        <f t="shared" si="61"/>
        <v>46.158482672746516</v>
      </c>
      <c r="R352" s="150">
        <f t="shared" si="62"/>
        <v>160.15848267274652</v>
      </c>
      <c r="S352" s="13"/>
      <c r="T352" s="13"/>
      <c r="U352" s="13"/>
      <c r="V352" s="13"/>
      <c r="W352" s="49">
        <f t="shared" si="68"/>
        <v>37230</v>
      </c>
    </row>
    <row r="353" spans="1:23" s="11" customFormat="1">
      <c r="A353" s="13"/>
      <c r="B353" s="140">
        <f>+Datos!B344</f>
        <v>2001</v>
      </c>
      <c r="C353" s="141">
        <f>+Datos!C344</f>
        <v>12</v>
      </c>
      <c r="D353" s="142">
        <f>+Datos!D344</f>
        <v>6</v>
      </c>
      <c r="E353" s="143">
        <f>+Datos!E344</f>
        <v>1</v>
      </c>
      <c r="F353" s="144">
        <f>+Datos!F344</f>
        <v>6.5</v>
      </c>
      <c r="G353" s="145">
        <f>+Datos!G344</f>
        <v>1</v>
      </c>
      <c r="H353" s="143">
        <f t="shared" si="63"/>
        <v>6.5</v>
      </c>
      <c r="I353" s="146">
        <f t="shared" si="64"/>
        <v>-5.5</v>
      </c>
      <c r="J353" s="29">
        <f t="shared" si="65"/>
        <v>122.79771717363268</v>
      </c>
      <c r="K353" s="147">
        <f t="shared" si="60"/>
        <v>156.47953535545085</v>
      </c>
      <c r="L353" s="29">
        <f t="shared" si="71"/>
        <v>-3.6789473172956662</v>
      </c>
      <c r="M353" s="30">
        <f t="shared" si="69"/>
        <v>4.6789473172956662</v>
      </c>
      <c r="N353" s="148">
        <f t="shared" si="70"/>
        <v>1.8210526827043338</v>
      </c>
      <c r="O353" s="148">
        <f t="shared" si="66"/>
        <v>0</v>
      </c>
      <c r="P353" s="148">
        <f t="shared" si="67"/>
        <v>-1.8210526827043338</v>
      </c>
      <c r="Q353" s="149">
        <f t="shared" si="61"/>
        <v>42.479535355450849</v>
      </c>
      <c r="R353" s="150">
        <f t="shared" si="62"/>
        <v>156.47953535545085</v>
      </c>
      <c r="S353" s="13"/>
      <c r="T353" s="13"/>
      <c r="U353" s="13"/>
      <c r="V353" s="13"/>
      <c r="W353" s="49">
        <f t="shared" si="68"/>
        <v>37231</v>
      </c>
    </row>
    <row r="354" spans="1:23" s="11" customFormat="1">
      <c r="A354" s="13"/>
      <c r="B354" s="140">
        <f>+Datos!B345</f>
        <v>2001</v>
      </c>
      <c r="C354" s="141">
        <f>+Datos!C345</f>
        <v>12</v>
      </c>
      <c r="D354" s="142">
        <f>+Datos!D345</f>
        <v>7</v>
      </c>
      <c r="E354" s="143">
        <f>+Datos!E345</f>
        <v>1</v>
      </c>
      <c r="F354" s="144">
        <f>+Datos!F345</f>
        <v>5.0999999999999996</v>
      </c>
      <c r="G354" s="145">
        <f>+Datos!G345</f>
        <v>1</v>
      </c>
      <c r="H354" s="143">
        <f t="shared" si="63"/>
        <v>5.0999999999999996</v>
      </c>
      <c r="I354" s="146">
        <f t="shared" si="64"/>
        <v>-4.0999999999999996</v>
      </c>
      <c r="J354" s="29">
        <f t="shared" si="65"/>
        <v>120.12502297941087</v>
      </c>
      <c r="K354" s="147">
        <f t="shared" si="60"/>
        <v>153.80684116122904</v>
      </c>
      <c r="L354" s="29">
        <f t="shared" si="71"/>
        <v>-2.6726941942218048</v>
      </c>
      <c r="M354" s="30">
        <f t="shared" si="69"/>
        <v>3.6726941942218048</v>
      </c>
      <c r="N354" s="148">
        <f t="shared" si="70"/>
        <v>1.4273058057781949</v>
      </c>
      <c r="O354" s="148">
        <f t="shared" si="66"/>
        <v>0</v>
      </c>
      <c r="P354" s="148">
        <f t="shared" si="67"/>
        <v>-1.4273058057781949</v>
      </c>
      <c r="Q354" s="149">
        <f t="shared" si="61"/>
        <v>39.806841161229045</v>
      </c>
      <c r="R354" s="150">
        <f t="shared" si="62"/>
        <v>153.80684116122904</v>
      </c>
      <c r="S354" s="13"/>
      <c r="T354" s="13"/>
      <c r="U354" s="13"/>
      <c r="V354" s="13"/>
      <c r="W354" s="49">
        <f t="shared" si="68"/>
        <v>37232</v>
      </c>
    </row>
    <row r="355" spans="1:23" s="11" customFormat="1">
      <c r="A355" s="13"/>
      <c r="B355" s="140">
        <f>+Datos!B346</f>
        <v>2001</v>
      </c>
      <c r="C355" s="141">
        <f>+Datos!C346</f>
        <v>12</v>
      </c>
      <c r="D355" s="142">
        <f>+Datos!D346</f>
        <v>8</v>
      </c>
      <c r="E355" s="143">
        <f>+Datos!E346</f>
        <v>2</v>
      </c>
      <c r="F355" s="144">
        <f>+Datos!F346</f>
        <v>4</v>
      </c>
      <c r="G355" s="145">
        <f>+Datos!G346</f>
        <v>1</v>
      </c>
      <c r="H355" s="143">
        <f t="shared" si="63"/>
        <v>4</v>
      </c>
      <c r="I355" s="146">
        <f t="shared" si="64"/>
        <v>-2</v>
      </c>
      <c r="J355" s="29">
        <f t="shared" si="65"/>
        <v>118.84245793925905</v>
      </c>
      <c r="K355" s="147">
        <f t="shared" si="60"/>
        <v>152.52427612107724</v>
      </c>
      <c r="L355" s="29">
        <f t="shared" si="71"/>
        <v>-1.2825650401518089</v>
      </c>
      <c r="M355" s="30">
        <f t="shared" si="69"/>
        <v>3.2825650401518089</v>
      </c>
      <c r="N355" s="148">
        <f t="shared" si="70"/>
        <v>0.71743495984819106</v>
      </c>
      <c r="O355" s="148">
        <f t="shared" si="66"/>
        <v>0</v>
      </c>
      <c r="P355" s="148">
        <f t="shared" si="67"/>
        <v>-0.71743495984819106</v>
      </c>
      <c r="Q355" s="149">
        <f t="shared" si="61"/>
        <v>38.524276121077236</v>
      </c>
      <c r="R355" s="150">
        <f t="shared" si="62"/>
        <v>152.52427612107724</v>
      </c>
      <c r="S355" s="13"/>
      <c r="T355" s="13"/>
      <c r="U355" s="13"/>
      <c r="V355" s="13"/>
      <c r="W355" s="49">
        <f t="shared" si="68"/>
        <v>37233</v>
      </c>
    </row>
    <row r="356" spans="1:23" s="11" customFormat="1">
      <c r="A356" s="13"/>
      <c r="B356" s="140">
        <f>+Datos!B347</f>
        <v>2001</v>
      </c>
      <c r="C356" s="141">
        <f>+Datos!C347</f>
        <v>12</v>
      </c>
      <c r="D356" s="142">
        <f>+Datos!D347</f>
        <v>9</v>
      </c>
      <c r="E356" s="143">
        <f>+Datos!E347</f>
        <v>0</v>
      </c>
      <c r="F356" s="144">
        <f>+Datos!F347</f>
        <v>5.7</v>
      </c>
      <c r="G356" s="145">
        <f>+Datos!G347</f>
        <v>1</v>
      </c>
      <c r="H356" s="143">
        <f t="shared" si="63"/>
        <v>5.7</v>
      </c>
      <c r="I356" s="146">
        <f t="shared" si="64"/>
        <v>-5.7</v>
      </c>
      <c r="J356" s="29">
        <f t="shared" si="65"/>
        <v>115.26178188883767</v>
      </c>
      <c r="K356" s="147">
        <f t="shared" si="60"/>
        <v>148.94360007065586</v>
      </c>
      <c r="L356" s="29">
        <f t="shared" si="71"/>
        <v>-3.5806760504213742</v>
      </c>
      <c r="M356" s="30">
        <f t="shared" si="69"/>
        <v>3.5806760504213742</v>
      </c>
      <c r="N356" s="148">
        <f t="shared" si="70"/>
        <v>2.119323949578626</v>
      </c>
      <c r="O356" s="148">
        <f t="shared" si="66"/>
        <v>0</v>
      </c>
      <c r="P356" s="148">
        <f t="shared" si="67"/>
        <v>-2.119323949578626</v>
      </c>
      <c r="Q356" s="149">
        <f t="shared" si="61"/>
        <v>34.943600070655862</v>
      </c>
      <c r="R356" s="150">
        <f t="shared" si="62"/>
        <v>148.94360007065586</v>
      </c>
      <c r="S356" s="13"/>
      <c r="T356" s="13"/>
      <c r="U356" s="13"/>
      <c r="V356" s="13"/>
      <c r="W356" s="49">
        <f t="shared" si="68"/>
        <v>37234</v>
      </c>
    </row>
    <row r="357" spans="1:23" s="11" customFormat="1">
      <c r="A357" s="13"/>
      <c r="B357" s="140">
        <f>+Datos!B348</f>
        <v>2001</v>
      </c>
      <c r="C357" s="141">
        <f>+Datos!C348</f>
        <v>12</v>
      </c>
      <c r="D357" s="142">
        <f>+Datos!D348</f>
        <v>10</v>
      </c>
      <c r="E357" s="143">
        <f>+Datos!E348</f>
        <v>0</v>
      </c>
      <c r="F357" s="144">
        <f>+Datos!F348</f>
        <v>6.8</v>
      </c>
      <c r="G357" s="145">
        <f>+Datos!G348</f>
        <v>1</v>
      </c>
      <c r="H357" s="143">
        <f t="shared" si="63"/>
        <v>6.8</v>
      </c>
      <c r="I357" s="146">
        <f t="shared" si="64"/>
        <v>-6.8</v>
      </c>
      <c r="J357" s="29">
        <f t="shared" si="65"/>
        <v>111.13094593267147</v>
      </c>
      <c r="K357" s="147">
        <f t="shared" si="60"/>
        <v>144.81276411448965</v>
      </c>
      <c r="L357" s="29">
        <f t="shared" si="71"/>
        <v>-4.1308359561662087</v>
      </c>
      <c r="M357" s="30">
        <f t="shared" si="69"/>
        <v>4.1308359561662087</v>
      </c>
      <c r="N357" s="148">
        <f t="shared" si="70"/>
        <v>2.6691640438337911</v>
      </c>
      <c r="O357" s="148">
        <f t="shared" si="66"/>
        <v>0</v>
      </c>
      <c r="P357" s="148">
        <f t="shared" si="67"/>
        <v>-2.6691640438337911</v>
      </c>
      <c r="Q357" s="149">
        <f t="shared" si="61"/>
        <v>30.812764114489653</v>
      </c>
      <c r="R357" s="150">
        <f t="shared" si="62"/>
        <v>144.81276411448965</v>
      </c>
      <c r="S357" s="13"/>
      <c r="T357" s="13"/>
      <c r="U357" s="13"/>
      <c r="V357" s="13"/>
      <c r="W357" s="49">
        <f t="shared" si="68"/>
        <v>37235</v>
      </c>
    </row>
    <row r="358" spans="1:23" s="11" customFormat="1">
      <c r="A358" s="13"/>
      <c r="B358" s="140">
        <f>+Datos!B349</f>
        <v>2001</v>
      </c>
      <c r="C358" s="141">
        <f>+Datos!C349</f>
        <v>12</v>
      </c>
      <c r="D358" s="142">
        <f>+Datos!D349</f>
        <v>11</v>
      </c>
      <c r="E358" s="143">
        <f>+Datos!E349</f>
        <v>0</v>
      </c>
      <c r="F358" s="144">
        <f>+Datos!F349</f>
        <v>5.7</v>
      </c>
      <c r="G358" s="145">
        <f>+Datos!G349</f>
        <v>1</v>
      </c>
      <c r="H358" s="143">
        <f t="shared" si="63"/>
        <v>5.7</v>
      </c>
      <c r="I358" s="146">
        <f t="shared" si="64"/>
        <v>-5.7</v>
      </c>
      <c r="J358" s="29">
        <f t="shared" si="65"/>
        <v>107.78261467579718</v>
      </c>
      <c r="K358" s="147">
        <f t="shared" si="60"/>
        <v>141.46443285761535</v>
      </c>
      <c r="L358" s="29">
        <f t="shared" si="71"/>
        <v>-3.3483312568743031</v>
      </c>
      <c r="M358" s="30">
        <f t="shared" si="69"/>
        <v>3.3483312568743031</v>
      </c>
      <c r="N358" s="148">
        <f t="shared" si="70"/>
        <v>2.3516687431256971</v>
      </c>
      <c r="O358" s="148">
        <f t="shared" si="66"/>
        <v>0</v>
      </c>
      <c r="P358" s="148">
        <f t="shared" si="67"/>
        <v>-2.3516687431256971</v>
      </c>
      <c r="Q358" s="149">
        <f t="shared" si="61"/>
        <v>27.46443285761535</v>
      </c>
      <c r="R358" s="150">
        <f t="shared" si="62"/>
        <v>141.46443285761535</v>
      </c>
      <c r="S358" s="13"/>
      <c r="T358" s="13"/>
      <c r="U358" s="13"/>
      <c r="V358" s="13"/>
      <c r="W358" s="49">
        <f t="shared" si="68"/>
        <v>37236</v>
      </c>
    </row>
    <row r="359" spans="1:23" s="11" customFormat="1">
      <c r="A359" s="13"/>
      <c r="B359" s="140">
        <f>+Datos!B350</f>
        <v>2001</v>
      </c>
      <c r="C359" s="141">
        <f>+Datos!C350</f>
        <v>12</v>
      </c>
      <c r="D359" s="142">
        <f>+Datos!D350</f>
        <v>12</v>
      </c>
      <c r="E359" s="143">
        <f>+Datos!E350</f>
        <v>0</v>
      </c>
      <c r="F359" s="144">
        <f>+Datos!F350</f>
        <v>5.3</v>
      </c>
      <c r="G359" s="145">
        <f>+Datos!G350</f>
        <v>1</v>
      </c>
      <c r="H359" s="143">
        <f t="shared" si="63"/>
        <v>5.3</v>
      </c>
      <c r="I359" s="146">
        <f t="shared" si="64"/>
        <v>-5.3</v>
      </c>
      <c r="J359" s="29">
        <f t="shared" si="65"/>
        <v>104.75983128625752</v>
      </c>
      <c r="K359" s="147">
        <f t="shared" si="60"/>
        <v>138.4416494680757</v>
      </c>
      <c r="L359" s="29">
        <f t="shared" si="71"/>
        <v>-3.0227833895396543</v>
      </c>
      <c r="M359" s="30">
        <f t="shared" si="69"/>
        <v>3.0227833895396543</v>
      </c>
      <c r="N359" s="148">
        <f t="shared" si="70"/>
        <v>2.2772166104603455</v>
      </c>
      <c r="O359" s="148">
        <f t="shared" si="66"/>
        <v>0</v>
      </c>
      <c r="P359" s="148">
        <f t="shared" si="67"/>
        <v>-2.2772166104603455</v>
      </c>
      <c r="Q359" s="149">
        <f t="shared" si="61"/>
        <v>24.441649468075695</v>
      </c>
      <c r="R359" s="150">
        <f t="shared" si="62"/>
        <v>138.4416494680757</v>
      </c>
      <c r="S359" s="13"/>
      <c r="T359" s="13"/>
      <c r="U359" s="13"/>
      <c r="V359" s="13"/>
      <c r="W359" s="49">
        <f t="shared" si="68"/>
        <v>37237</v>
      </c>
    </row>
    <row r="360" spans="1:23" s="11" customFormat="1">
      <c r="A360" s="13"/>
      <c r="B360" s="140">
        <f>+Datos!B351</f>
        <v>2001</v>
      </c>
      <c r="C360" s="141">
        <f>+Datos!C351</f>
        <v>12</v>
      </c>
      <c r="D360" s="142">
        <f>+Datos!D351</f>
        <v>13</v>
      </c>
      <c r="E360" s="143">
        <f>+Datos!E351</f>
        <v>0</v>
      </c>
      <c r="F360" s="144">
        <f>+Datos!F351</f>
        <v>6.1</v>
      </c>
      <c r="G360" s="145">
        <f>+Datos!G351</f>
        <v>1</v>
      </c>
      <c r="H360" s="143">
        <f t="shared" si="63"/>
        <v>6.1</v>
      </c>
      <c r="I360" s="146">
        <f t="shared" si="64"/>
        <v>-6.1</v>
      </c>
      <c r="J360" s="29">
        <f t="shared" si="65"/>
        <v>101.38556424267306</v>
      </c>
      <c r="K360" s="147">
        <f t="shared" si="60"/>
        <v>135.06738242449123</v>
      </c>
      <c r="L360" s="29">
        <f t="shared" si="71"/>
        <v>-3.3742670435844673</v>
      </c>
      <c r="M360" s="30">
        <f t="shared" si="69"/>
        <v>3.3742670435844673</v>
      </c>
      <c r="N360" s="148">
        <f t="shared" si="70"/>
        <v>2.7257329564155324</v>
      </c>
      <c r="O360" s="148">
        <f t="shared" si="66"/>
        <v>0</v>
      </c>
      <c r="P360" s="148">
        <f t="shared" si="67"/>
        <v>-2.7257329564155324</v>
      </c>
      <c r="Q360" s="149">
        <f t="shared" si="61"/>
        <v>21.067382424491228</v>
      </c>
      <c r="R360" s="150">
        <f t="shared" si="62"/>
        <v>135.06738242449123</v>
      </c>
      <c r="S360" s="13"/>
      <c r="T360" s="13"/>
      <c r="U360" s="13"/>
      <c r="V360" s="13"/>
      <c r="W360" s="49">
        <f t="shared" si="68"/>
        <v>37238</v>
      </c>
    </row>
    <row r="361" spans="1:23" s="11" customFormat="1">
      <c r="A361" s="13"/>
      <c r="B361" s="140">
        <f>+Datos!B352</f>
        <v>2001</v>
      </c>
      <c r="C361" s="141">
        <f>+Datos!C352</f>
        <v>12</v>
      </c>
      <c r="D361" s="142">
        <f>+Datos!D352</f>
        <v>14</v>
      </c>
      <c r="E361" s="143">
        <f>+Datos!E352</f>
        <v>0</v>
      </c>
      <c r="F361" s="144">
        <f>+Datos!F352</f>
        <v>5.2</v>
      </c>
      <c r="G361" s="145">
        <f>+Datos!G352</f>
        <v>1</v>
      </c>
      <c r="H361" s="143">
        <f t="shared" si="63"/>
        <v>5.2</v>
      </c>
      <c r="I361" s="146">
        <f t="shared" si="64"/>
        <v>-5.2</v>
      </c>
      <c r="J361" s="29">
        <f t="shared" si="65"/>
        <v>98.595090708464269</v>
      </c>
      <c r="K361" s="147">
        <f t="shared" si="60"/>
        <v>132.27690889028244</v>
      </c>
      <c r="L361" s="29">
        <f t="shared" si="71"/>
        <v>-2.7904735342087861</v>
      </c>
      <c r="M361" s="30">
        <f t="shared" si="69"/>
        <v>2.7904735342087861</v>
      </c>
      <c r="N361" s="148">
        <f t="shared" si="70"/>
        <v>2.4095264657912141</v>
      </c>
      <c r="O361" s="148">
        <f t="shared" si="66"/>
        <v>0</v>
      </c>
      <c r="P361" s="148">
        <f t="shared" si="67"/>
        <v>-2.4095264657912141</v>
      </c>
      <c r="Q361" s="149">
        <f t="shared" si="61"/>
        <v>18.276908890282442</v>
      </c>
      <c r="R361" s="150">
        <f t="shared" si="62"/>
        <v>132.27690889028244</v>
      </c>
      <c r="S361" s="13"/>
      <c r="T361" s="13"/>
      <c r="U361" s="13"/>
      <c r="V361" s="13"/>
      <c r="W361" s="49">
        <f t="shared" si="68"/>
        <v>37239</v>
      </c>
    </row>
    <row r="362" spans="1:23" s="11" customFormat="1">
      <c r="A362" s="13"/>
      <c r="B362" s="140">
        <f>+Datos!B353</f>
        <v>2001</v>
      </c>
      <c r="C362" s="141">
        <f>+Datos!C353</f>
        <v>12</v>
      </c>
      <c r="D362" s="142">
        <f>+Datos!D353</f>
        <v>15</v>
      </c>
      <c r="E362" s="143">
        <f>+Datos!E353</f>
        <v>0</v>
      </c>
      <c r="F362" s="144">
        <f>+Datos!F353</f>
        <v>6.3</v>
      </c>
      <c r="G362" s="145">
        <f>+Datos!G353</f>
        <v>1</v>
      </c>
      <c r="H362" s="143">
        <f t="shared" si="63"/>
        <v>6.3</v>
      </c>
      <c r="I362" s="146">
        <f t="shared" si="64"/>
        <v>-6.3</v>
      </c>
      <c r="J362" s="29">
        <f t="shared" si="65"/>
        <v>95.317015864521181</v>
      </c>
      <c r="K362" s="147">
        <f t="shared" si="60"/>
        <v>128.99883404633937</v>
      </c>
      <c r="L362" s="29">
        <f t="shared" si="71"/>
        <v>-3.2780748439430738</v>
      </c>
      <c r="M362" s="30">
        <f t="shared" si="69"/>
        <v>3.2780748439430738</v>
      </c>
      <c r="N362" s="148">
        <f t="shared" si="70"/>
        <v>3.021925156056926</v>
      </c>
      <c r="O362" s="148">
        <f t="shared" si="66"/>
        <v>0</v>
      </c>
      <c r="P362" s="148">
        <f t="shared" si="67"/>
        <v>-3.021925156056926</v>
      </c>
      <c r="Q362" s="149">
        <f t="shared" si="61"/>
        <v>14.998834046339368</v>
      </c>
      <c r="R362" s="150">
        <f t="shared" si="62"/>
        <v>128.99883404633937</v>
      </c>
      <c r="S362" s="13"/>
      <c r="T362" s="13"/>
      <c r="U362" s="13"/>
      <c r="V362" s="13"/>
      <c r="W362" s="49">
        <f t="shared" si="68"/>
        <v>37240</v>
      </c>
    </row>
    <row r="363" spans="1:23" s="11" customFormat="1">
      <c r="A363" s="13"/>
      <c r="B363" s="140">
        <f>+Datos!B354</f>
        <v>2001</v>
      </c>
      <c r="C363" s="141">
        <f>+Datos!C354</f>
        <v>12</v>
      </c>
      <c r="D363" s="142">
        <f>+Datos!D354</f>
        <v>16</v>
      </c>
      <c r="E363" s="143">
        <f>+Datos!E354</f>
        <v>7</v>
      </c>
      <c r="F363" s="144">
        <f>+Datos!F354</f>
        <v>6.3</v>
      </c>
      <c r="G363" s="145">
        <f>+Datos!G354</f>
        <v>1</v>
      </c>
      <c r="H363" s="143">
        <f t="shared" si="63"/>
        <v>6.3</v>
      </c>
      <c r="I363" s="146">
        <f t="shared" si="64"/>
        <v>0.70000000000000018</v>
      </c>
      <c r="J363" s="29">
        <f t="shared" si="65"/>
        <v>96.017015864521184</v>
      </c>
      <c r="K363" s="147">
        <f t="shared" si="60"/>
        <v>129.69883404633936</v>
      </c>
      <c r="L363" s="29">
        <f t="shared" si="71"/>
        <v>0.69999999999998863</v>
      </c>
      <c r="M363" s="30">
        <f t="shared" si="69"/>
        <v>6.3</v>
      </c>
      <c r="N363" s="148">
        <f t="shared" si="70"/>
        <v>0</v>
      </c>
      <c r="O363" s="148">
        <f t="shared" si="66"/>
        <v>0</v>
      </c>
      <c r="P363" s="148">
        <f t="shared" si="67"/>
        <v>0</v>
      </c>
      <c r="Q363" s="149">
        <f t="shared" si="61"/>
        <v>15.698834046339357</v>
      </c>
      <c r="R363" s="150">
        <f t="shared" si="62"/>
        <v>129.69883404633936</v>
      </c>
      <c r="S363" s="13"/>
      <c r="T363" s="13"/>
      <c r="U363" s="13"/>
      <c r="V363" s="13"/>
      <c r="W363" s="49">
        <f t="shared" si="68"/>
        <v>37241</v>
      </c>
    </row>
    <row r="364" spans="1:23" s="11" customFormat="1">
      <c r="A364" s="13"/>
      <c r="B364" s="140">
        <f>+Datos!B355</f>
        <v>2001</v>
      </c>
      <c r="C364" s="141">
        <f>+Datos!C355</f>
        <v>12</v>
      </c>
      <c r="D364" s="142">
        <f>+Datos!D355</f>
        <v>17</v>
      </c>
      <c r="E364" s="143">
        <f>+Datos!E355</f>
        <v>0</v>
      </c>
      <c r="F364" s="144">
        <f>+Datos!F355</f>
        <v>5.0999999999999996</v>
      </c>
      <c r="G364" s="145">
        <f>+Datos!G355</f>
        <v>1</v>
      </c>
      <c r="H364" s="143">
        <f t="shared" si="63"/>
        <v>5.0999999999999996</v>
      </c>
      <c r="I364" s="146">
        <f t="shared" si="64"/>
        <v>-5.0999999999999996</v>
      </c>
      <c r="J364" s="29">
        <f t="shared" si="65"/>
        <v>93.424431892994363</v>
      </c>
      <c r="K364" s="147">
        <f t="shared" si="60"/>
        <v>127.10625007481255</v>
      </c>
      <c r="L364" s="29">
        <f t="shared" si="71"/>
        <v>-2.5925839715268069</v>
      </c>
      <c r="M364" s="30">
        <f t="shared" si="69"/>
        <v>2.5925839715268069</v>
      </c>
      <c r="N364" s="148">
        <f t="shared" si="70"/>
        <v>2.5074160284731928</v>
      </c>
      <c r="O364" s="148">
        <f t="shared" si="66"/>
        <v>0</v>
      </c>
      <c r="P364" s="148">
        <f t="shared" si="67"/>
        <v>-2.5074160284731928</v>
      </c>
      <c r="Q364" s="149">
        <f t="shared" si="61"/>
        <v>13.10625007481255</v>
      </c>
      <c r="R364" s="150">
        <f t="shared" si="62"/>
        <v>127.10625007481255</v>
      </c>
      <c r="S364" s="13"/>
      <c r="T364" s="13"/>
      <c r="U364" s="13"/>
      <c r="V364" s="13"/>
      <c r="W364" s="49">
        <f t="shared" si="68"/>
        <v>37242</v>
      </c>
    </row>
    <row r="365" spans="1:23" s="11" customFormat="1">
      <c r="A365" s="13"/>
      <c r="B365" s="140">
        <f>+Datos!B356</f>
        <v>2001</v>
      </c>
      <c r="C365" s="141">
        <f>+Datos!C356</f>
        <v>12</v>
      </c>
      <c r="D365" s="142">
        <f>+Datos!D356</f>
        <v>18</v>
      </c>
      <c r="E365" s="143">
        <f>+Datos!E356</f>
        <v>0</v>
      </c>
      <c r="F365" s="144">
        <f>+Datos!F356</f>
        <v>5.7</v>
      </c>
      <c r="G365" s="145">
        <f>+Datos!G356</f>
        <v>1</v>
      </c>
      <c r="H365" s="143">
        <f t="shared" si="63"/>
        <v>5.7</v>
      </c>
      <c r="I365" s="146">
        <f t="shared" si="64"/>
        <v>-5.7</v>
      </c>
      <c r="J365" s="29">
        <f t="shared" si="65"/>
        <v>90.60959087065163</v>
      </c>
      <c r="K365" s="147">
        <f t="shared" si="60"/>
        <v>124.29140905246982</v>
      </c>
      <c r="L365" s="29">
        <f t="shared" si="71"/>
        <v>-2.8148410223427334</v>
      </c>
      <c r="M365" s="30">
        <f t="shared" si="69"/>
        <v>2.8148410223427334</v>
      </c>
      <c r="N365" s="148">
        <f t="shared" si="70"/>
        <v>2.8851589776572668</v>
      </c>
      <c r="O365" s="148">
        <f t="shared" si="66"/>
        <v>0</v>
      </c>
      <c r="P365" s="148">
        <f t="shared" si="67"/>
        <v>-2.8851589776572668</v>
      </c>
      <c r="Q365" s="149">
        <f t="shared" si="61"/>
        <v>10.291409052469817</v>
      </c>
      <c r="R365" s="150">
        <f t="shared" si="62"/>
        <v>124.29140905246982</v>
      </c>
      <c r="S365" s="13"/>
      <c r="T365" s="13"/>
      <c r="U365" s="13"/>
      <c r="V365" s="13"/>
      <c r="W365" s="49">
        <f t="shared" si="68"/>
        <v>37243</v>
      </c>
    </row>
    <row r="366" spans="1:23" s="11" customFormat="1">
      <c r="A366" s="13"/>
      <c r="B366" s="140">
        <f>+Datos!B357</f>
        <v>2001</v>
      </c>
      <c r="C366" s="141">
        <f>+Datos!C357</f>
        <v>12</v>
      </c>
      <c r="D366" s="142">
        <f>+Datos!D357</f>
        <v>19</v>
      </c>
      <c r="E366" s="143">
        <f>+Datos!E357</f>
        <v>0</v>
      </c>
      <c r="F366" s="144">
        <f>+Datos!F357</f>
        <v>7.4</v>
      </c>
      <c r="G366" s="145">
        <f>+Datos!G357</f>
        <v>1</v>
      </c>
      <c r="H366" s="143">
        <f t="shared" si="63"/>
        <v>7.4</v>
      </c>
      <c r="I366" s="146">
        <f t="shared" si="64"/>
        <v>-7.4</v>
      </c>
      <c r="J366" s="29">
        <f t="shared" si="65"/>
        <v>87.08137817660247</v>
      </c>
      <c r="K366" s="147">
        <f t="shared" si="60"/>
        <v>120.76319635842066</v>
      </c>
      <c r="L366" s="29">
        <f t="shared" si="71"/>
        <v>-3.5282126940491594</v>
      </c>
      <c r="M366" s="30">
        <f t="shared" si="69"/>
        <v>3.5282126940491594</v>
      </c>
      <c r="N366" s="148">
        <f t="shared" si="70"/>
        <v>3.871787305950841</v>
      </c>
      <c r="O366" s="148">
        <f t="shared" si="66"/>
        <v>0</v>
      </c>
      <c r="P366" s="148">
        <f t="shared" si="67"/>
        <v>-3.871787305950841</v>
      </c>
      <c r="Q366" s="149">
        <f t="shared" si="61"/>
        <v>6.7631963584206574</v>
      </c>
      <c r="R366" s="150">
        <f t="shared" si="62"/>
        <v>120.76319635842066</v>
      </c>
      <c r="S366" s="13"/>
      <c r="T366" s="13"/>
      <c r="U366" s="13"/>
      <c r="V366" s="13"/>
      <c r="W366" s="49">
        <f t="shared" si="68"/>
        <v>37244</v>
      </c>
    </row>
    <row r="367" spans="1:23" s="11" customFormat="1">
      <c r="A367" s="13"/>
      <c r="B367" s="140">
        <f>+Datos!B358</f>
        <v>2001</v>
      </c>
      <c r="C367" s="141">
        <f>+Datos!C358</f>
        <v>12</v>
      </c>
      <c r="D367" s="142">
        <f>+Datos!D358</f>
        <v>20</v>
      </c>
      <c r="E367" s="143">
        <f>+Datos!E358</f>
        <v>0</v>
      </c>
      <c r="F367" s="144">
        <f>+Datos!F358</f>
        <v>6</v>
      </c>
      <c r="G367" s="145">
        <f>+Datos!G358</f>
        <v>1</v>
      </c>
      <c r="H367" s="143">
        <f t="shared" si="63"/>
        <v>6</v>
      </c>
      <c r="I367" s="146">
        <f t="shared" si="64"/>
        <v>-6</v>
      </c>
      <c r="J367" s="29">
        <f t="shared" si="65"/>
        <v>84.321770879374753</v>
      </c>
      <c r="K367" s="147">
        <f t="shared" si="60"/>
        <v>118.00358906119294</v>
      </c>
      <c r="L367" s="29">
        <f t="shared" si="71"/>
        <v>-2.759607297227717</v>
      </c>
      <c r="M367" s="30">
        <f t="shared" si="69"/>
        <v>2.759607297227717</v>
      </c>
      <c r="N367" s="148">
        <f t="shared" si="70"/>
        <v>3.240392702772283</v>
      </c>
      <c r="O367" s="148">
        <f t="shared" si="66"/>
        <v>0</v>
      </c>
      <c r="P367" s="148">
        <f t="shared" si="67"/>
        <v>-3.240392702772283</v>
      </c>
      <c r="Q367" s="149">
        <f t="shared" si="61"/>
        <v>4.0035890611929403</v>
      </c>
      <c r="R367" s="150">
        <f t="shared" si="62"/>
        <v>118.00358906119294</v>
      </c>
      <c r="S367" s="13"/>
      <c r="T367" s="13"/>
      <c r="U367" s="13"/>
      <c r="V367" s="13"/>
      <c r="W367" s="49">
        <f t="shared" si="68"/>
        <v>37245</v>
      </c>
    </row>
    <row r="368" spans="1:23" s="11" customFormat="1">
      <c r="A368" s="13"/>
      <c r="B368" s="140">
        <f>+Datos!B359</f>
        <v>2001</v>
      </c>
      <c r="C368" s="141">
        <f>+Datos!C359</f>
        <v>12</v>
      </c>
      <c r="D368" s="142">
        <f>+Datos!D359</f>
        <v>21</v>
      </c>
      <c r="E368" s="143">
        <f>+Datos!E359</f>
        <v>0</v>
      </c>
      <c r="F368" s="144">
        <f>+Datos!F359</f>
        <v>5.9</v>
      </c>
      <c r="G368" s="145">
        <f>+Datos!G359</f>
        <v>1</v>
      </c>
      <c r="H368" s="143">
        <f t="shared" si="63"/>
        <v>5.9</v>
      </c>
      <c r="I368" s="146">
        <f t="shared" si="64"/>
        <v>-5.9</v>
      </c>
      <c r="J368" s="29">
        <f t="shared" si="65"/>
        <v>81.693449926947309</v>
      </c>
      <c r="K368" s="147">
        <f t="shared" si="60"/>
        <v>115.37526810876548</v>
      </c>
      <c r="L368" s="29">
        <f t="shared" si="71"/>
        <v>-2.6283209524274582</v>
      </c>
      <c r="M368" s="30">
        <f t="shared" si="69"/>
        <v>2.6283209524274582</v>
      </c>
      <c r="N368" s="148">
        <f t="shared" si="70"/>
        <v>3.2716790475725421</v>
      </c>
      <c r="O368" s="148">
        <f t="shared" si="66"/>
        <v>0</v>
      </c>
      <c r="P368" s="148">
        <f t="shared" si="67"/>
        <v>-3.2716790475725421</v>
      </c>
      <c r="Q368" s="149">
        <f t="shared" si="61"/>
        <v>1.3752681087654821</v>
      </c>
      <c r="R368" s="150">
        <f t="shared" si="62"/>
        <v>115.37526810876548</v>
      </c>
      <c r="S368" s="13"/>
      <c r="T368" s="13"/>
      <c r="U368" s="13"/>
      <c r="V368" s="13"/>
      <c r="W368" s="49">
        <f t="shared" si="68"/>
        <v>37246</v>
      </c>
    </row>
    <row r="369" spans="1:23" s="11" customFormat="1">
      <c r="A369" s="13"/>
      <c r="B369" s="140">
        <f>+Datos!B360</f>
        <v>2001</v>
      </c>
      <c r="C369" s="141">
        <f>+Datos!C360</f>
        <v>12</v>
      </c>
      <c r="D369" s="142">
        <f>+Datos!D360</f>
        <v>22</v>
      </c>
      <c r="E369" s="143">
        <f>+Datos!E360</f>
        <v>0</v>
      </c>
      <c r="F369" s="144">
        <f>+Datos!F360</f>
        <v>6</v>
      </c>
      <c r="G369" s="145">
        <f>+Datos!G360</f>
        <v>1</v>
      </c>
      <c r="H369" s="143">
        <f t="shared" si="63"/>
        <v>6</v>
      </c>
      <c r="I369" s="146">
        <f t="shared" si="64"/>
        <v>-6</v>
      </c>
      <c r="J369" s="29">
        <f t="shared" si="65"/>
        <v>79.104585978366799</v>
      </c>
      <c r="K369" s="147">
        <f t="shared" si="60"/>
        <v>112.78640416018499</v>
      </c>
      <c r="L369" s="29">
        <f t="shared" si="71"/>
        <v>-2.5888639485804958</v>
      </c>
      <c r="M369" s="30">
        <f t="shared" si="69"/>
        <v>2.5888639485804958</v>
      </c>
      <c r="N369" s="148">
        <f t="shared" si="70"/>
        <v>3.4111360514195042</v>
      </c>
      <c r="O369" s="148">
        <f t="shared" si="66"/>
        <v>0</v>
      </c>
      <c r="P369" s="148">
        <f t="shared" si="67"/>
        <v>-3.4111360514195042</v>
      </c>
      <c r="Q369" s="149">
        <f t="shared" si="61"/>
        <v>0</v>
      </c>
      <c r="R369" s="150">
        <f t="shared" si="62"/>
        <v>112.78640416018499</v>
      </c>
      <c r="S369" s="13"/>
      <c r="T369" s="13"/>
      <c r="U369" s="13"/>
      <c r="V369" s="13"/>
      <c r="W369" s="49">
        <f t="shared" si="68"/>
        <v>37247</v>
      </c>
    </row>
    <row r="370" spans="1:23" s="11" customFormat="1">
      <c r="A370" s="13"/>
      <c r="B370" s="140">
        <f>+Datos!B361</f>
        <v>2001</v>
      </c>
      <c r="C370" s="141">
        <f>+Datos!C361</f>
        <v>12</v>
      </c>
      <c r="D370" s="142">
        <f>+Datos!D361</f>
        <v>23</v>
      </c>
      <c r="E370" s="143">
        <f>+Datos!E361</f>
        <v>0</v>
      </c>
      <c r="F370" s="144">
        <f>+Datos!F361</f>
        <v>7.2</v>
      </c>
      <c r="G370" s="145">
        <f>+Datos!G361</f>
        <v>1</v>
      </c>
      <c r="H370" s="143">
        <f t="shared" si="63"/>
        <v>7.2</v>
      </c>
      <c r="I370" s="146">
        <f t="shared" si="64"/>
        <v>-7.2</v>
      </c>
      <c r="J370" s="29">
        <f t="shared" si="65"/>
        <v>76.106013171988494</v>
      </c>
      <c r="K370" s="147">
        <f t="shared" si="60"/>
        <v>109.78783135380667</v>
      </c>
      <c r="L370" s="29">
        <f t="shared" si="71"/>
        <v>-2.9985728063783199</v>
      </c>
      <c r="M370" s="30">
        <f t="shared" si="69"/>
        <v>2.9985728063783199</v>
      </c>
      <c r="N370" s="148">
        <f t="shared" si="70"/>
        <v>4.2014271936216803</v>
      </c>
      <c r="O370" s="148">
        <f t="shared" si="66"/>
        <v>0</v>
      </c>
      <c r="P370" s="148">
        <f t="shared" si="67"/>
        <v>-4.2014271936216803</v>
      </c>
      <c r="Q370" s="149">
        <f t="shared" si="61"/>
        <v>0</v>
      </c>
      <c r="R370" s="150">
        <f t="shared" si="62"/>
        <v>109.78783135380667</v>
      </c>
      <c r="S370" s="13"/>
      <c r="T370" s="13"/>
      <c r="U370" s="13"/>
      <c r="V370" s="13"/>
      <c r="W370" s="49">
        <f t="shared" si="68"/>
        <v>37248</v>
      </c>
    </row>
    <row r="371" spans="1:23" s="11" customFormat="1">
      <c r="A371" s="13"/>
      <c r="B371" s="140">
        <f>+Datos!B362</f>
        <v>2001</v>
      </c>
      <c r="C371" s="141">
        <f>+Datos!C362</f>
        <v>12</v>
      </c>
      <c r="D371" s="142">
        <f>+Datos!D362</f>
        <v>24</v>
      </c>
      <c r="E371" s="143">
        <f>+Datos!E362</f>
        <v>0</v>
      </c>
      <c r="F371" s="144">
        <f>+Datos!F362</f>
        <v>9.8000000000000007</v>
      </c>
      <c r="G371" s="145">
        <f>+Datos!G362</f>
        <v>1</v>
      </c>
      <c r="H371" s="143">
        <f t="shared" si="63"/>
        <v>9.8000000000000007</v>
      </c>
      <c r="I371" s="146">
        <f t="shared" si="64"/>
        <v>-9.8000000000000007</v>
      </c>
      <c r="J371" s="29">
        <f t="shared" si="65"/>
        <v>72.206428821155654</v>
      </c>
      <c r="K371" s="147">
        <f t="shared" si="60"/>
        <v>105.88824700297383</v>
      </c>
      <c r="L371" s="29">
        <f t="shared" si="71"/>
        <v>-3.8995843508328392</v>
      </c>
      <c r="M371" s="30">
        <f t="shared" si="69"/>
        <v>3.8995843508328392</v>
      </c>
      <c r="N371" s="148">
        <f t="shared" si="70"/>
        <v>5.9004156491671615</v>
      </c>
      <c r="O371" s="148">
        <f t="shared" si="66"/>
        <v>0</v>
      </c>
      <c r="P371" s="148">
        <f t="shared" si="67"/>
        <v>-5.9004156491671615</v>
      </c>
      <c r="Q371" s="149">
        <f t="shared" si="61"/>
        <v>0</v>
      </c>
      <c r="R371" s="150">
        <f t="shared" si="62"/>
        <v>105.88824700297383</v>
      </c>
      <c r="S371" s="13"/>
      <c r="T371" s="13"/>
      <c r="U371" s="13"/>
      <c r="V371" s="13"/>
      <c r="W371" s="49">
        <f t="shared" si="68"/>
        <v>37249</v>
      </c>
    </row>
    <row r="372" spans="1:23" s="11" customFormat="1">
      <c r="A372" s="13"/>
      <c r="B372" s="140">
        <f>+Datos!B363</f>
        <v>2001</v>
      </c>
      <c r="C372" s="141">
        <f>+Datos!C363</f>
        <v>12</v>
      </c>
      <c r="D372" s="142">
        <f>+Datos!D363</f>
        <v>25</v>
      </c>
      <c r="E372" s="143">
        <f>+Datos!E363</f>
        <v>0</v>
      </c>
      <c r="F372" s="144">
        <f>+Datos!F363</f>
        <v>9.9</v>
      </c>
      <c r="G372" s="145">
        <f>+Datos!G363</f>
        <v>1</v>
      </c>
      <c r="H372" s="143">
        <f t="shared" si="63"/>
        <v>9.9</v>
      </c>
      <c r="I372" s="146">
        <f t="shared" si="64"/>
        <v>-9.9</v>
      </c>
      <c r="J372" s="29">
        <f t="shared" si="65"/>
        <v>68.46989590460332</v>
      </c>
      <c r="K372" s="147">
        <f t="shared" si="60"/>
        <v>102.15171408642149</v>
      </c>
      <c r="L372" s="29">
        <f t="shared" si="71"/>
        <v>-3.7365329165523349</v>
      </c>
      <c r="M372" s="30">
        <f t="shared" si="69"/>
        <v>3.7365329165523349</v>
      </c>
      <c r="N372" s="148">
        <f t="shared" si="70"/>
        <v>6.1634670834476655</v>
      </c>
      <c r="O372" s="148">
        <f t="shared" si="66"/>
        <v>0</v>
      </c>
      <c r="P372" s="148">
        <f t="shared" si="67"/>
        <v>-6.1634670834476655</v>
      </c>
      <c r="Q372" s="149">
        <f t="shared" si="61"/>
        <v>0</v>
      </c>
      <c r="R372" s="150">
        <f t="shared" si="62"/>
        <v>102.15171408642149</v>
      </c>
      <c r="S372" s="13"/>
      <c r="T372" s="13"/>
      <c r="U372" s="13"/>
      <c r="V372" s="13"/>
      <c r="W372" s="49">
        <f t="shared" si="68"/>
        <v>37250</v>
      </c>
    </row>
    <row r="373" spans="1:23" s="11" customFormat="1">
      <c r="A373" s="13"/>
      <c r="B373" s="140">
        <f>+Datos!B364</f>
        <v>2001</v>
      </c>
      <c r="C373" s="141">
        <f>+Datos!C364</f>
        <v>12</v>
      </c>
      <c r="D373" s="142">
        <f>+Datos!D364</f>
        <v>26</v>
      </c>
      <c r="E373" s="143">
        <f>+Datos!E364</f>
        <v>14</v>
      </c>
      <c r="F373" s="144">
        <f>+Datos!F364</f>
        <v>9.9</v>
      </c>
      <c r="G373" s="145">
        <f>+Datos!G364</f>
        <v>1</v>
      </c>
      <c r="H373" s="143">
        <f t="shared" si="63"/>
        <v>9.9</v>
      </c>
      <c r="I373" s="146">
        <f t="shared" si="64"/>
        <v>4.0999999999999996</v>
      </c>
      <c r="J373" s="29">
        <f t="shared" si="65"/>
        <v>72.569895904603314</v>
      </c>
      <c r="K373" s="147">
        <f t="shared" si="60"/>
        <v>106.25171408642149</v>
      </c>
      <c r="L373" s="29">
        <f t="shared" si="71"/>
        <v>4.0999999999999943</v>
      </c>
      <c r="M373" s="30">
        <f t="shared" si="69"/>
        <v>9.9</v>
      </c>
      <c r="N373" s="148">
        <f t="shared" si="70"/>
        <v>0</v>
      </c>
      <c r="O373" s="148">
        <f t="shared" si="66"/>
        <v>0</v>
      </c>
      <c r="P373" s="148">
        <f t="shared" si="67"/>
        <v>0</v>
      </c>
      <c r="Q373" s="149">
        <f t="shared" si="61"/>
        <v>0</v>
      </c>
      <c r="R373" s="150">
        <f t="shared" si="62"/>
        <v>106.25171408642149</v>
      </c>
      <c r="S373" s="13"/>
      <c r="T373" s="13"/>
      <c r="U373" s="13"/>
      <c r="V373" s="13"/>
      <c r="W373" s="49">
        <f t="shared" si="68"/>
        <v>37251</v>
      </c>
    </row>
    <row r="374" spans="1:23" s="11" customFormat="1">
      <c r="A374" s="13"/>
      <c r="B374" s="140">
        <f>+Datos!B365</f>
        <v>2001</v>
      </c>
      <c r="C374" s="141">
        <f>+Datos!C365</f>
        <v>12</v>
      </c>
      <c r="D374" s="142">
        <f>+Datos!D365</f>
        <v>27</v>
      </c>
      <c r="E374" s="143">
        <f>+Datos!E365</f>
        <v>0</v>
      </c>
      <c r="F374" s="144">
        <f>+Datos!F365</f>
        <v>5.6</v>
      </c>
      <c r="G374" s="145">
        <f>+Datos!G365</f>
        <v>1</v>
      </c>
      <c r="H374" s="143">
        <f t="shared" si="63"/>
        <v>5.6</v>
      </c>
      <c r="I374" s="146">
        <f t="shared" si="64"/>
        <v>-5.6</v>
      </c>
      <c r="J374" s="29">
        <f t="shared" si="65"/>
        <v>70.421179819650902</v>
      </c>
      <c r="K374" s="147">
        <f t="shared" si="60"/>
        <v>104.10299800146908</v>
      </c>
      <c r="L374" s="29">
        <f t="shared" si="71"/>
        <v>-2.1487160849524116</v>
      </c>
      <c r="M374" s="30">
        <f t="shared" si="69"/>
        <v>2.1487160849524116</v>
      </c>
      <c r="N374" s="148">
        <f t="shared" si="70"/>
        <v>3.451283915047588</v>
      </c>
      <c r="O374" s="148">
        <f t="shared" si="66"/>
        <v>0</v>
      </c>
      <c r="P374" s="148">
        <f t="shared" si="67"/>
        <v>-3.451283915047588</v>
      </c>
      <c r="Q374" s="149">
        <f t="shared" si="61"/>
        <v>0</v>
      </c>
      <c r="R374" s="150">
        <f t="shared" si="62"/>
        <v>104.10299800146908</v>
      </c>
      <c r="S374" s="13"/>
      <c r="T374" s="13"/>
      <c r="U374" s="13"/>
      <c r="V374" s="13"/>
      <c r="W374" s="49">
        <f t="shared" si="68"/>
        <v>37252</v>
      </c>
    </row>
    <row r="375" spans="1:23" s="11" customFormat="1">
      <c r="A375" s="13"/>
      <c r="B375" s="140">
        <f>+Datos!B366</f>
        <v>2001</v>
      </c>
      <c r="C375" s="141">
        <f>+Datos!C366</f>
        <v>12</v>
      </c>
      <c r="D375" s="142">
        <f>+Datos!D366</f>
        <v>28</v>
      </c>
      <c r="E375" s="143">
        <f>+Datos!E366</f>
        <v>0</v>
      </c>
      <c r="F375" s="144">
        <f>+Datos!F366</f>
        <v>5.9</v>
      </c>
      <c r="G375" s="145">
        <f>+Datos!G366</f>
        <v>1</v>
      </c>
      <c r="H375" s="143">
        <f t="shared" si="63"/>
        <v>5.9</v>
      </c>
      <c r="I375" s="146">
        <f t="shared" si="64"/>
        <v>-5.9</v>
      </c>
      <c r="J375" s="29">
        <f t="shared" si="65"/>
        <v>68.226142162301102</v>
      </c>
      <c r="K375" s="147">
        <f t="shared" si="60"/>
        <v>101.90796034411929</v>
      </c>
      <c r="L375" s="29">
        <f t="shared" si="71"/>
        <v>-2.1950376573497863</v>
      </c>
      <c r="M375" s="30">
        <f t="shared" si="69"/>
        <v>2.1950376573497863</v>
      </c>
      <c r="N375" s="148">
        <f t="shared" si="70"/>
        <v>3.7049623426502141</v>
      </c>
      <c r="O375" s="148">
        <f t="shared" si="66"/>
        <v>0</v>
      </c>
      <c r="P375" s="148">
        <f t="shared" si="67"/>
        <v>-3.7049623426502141</v>
      </c>
      <c r="Q375" s="149">
        <f t="shared" si="61"/>
        <v>0</v>
      </c>
      <c r="R375" s="150">
        <f t="shared" si="62"/>
        <v>101.90796034411929</v>
      </c>
      <c r="S375" s="13"/>
      <c r="T375" s="13"/>
      <c r="U375" s="13"/>
      <c r="V375" s="13"/>
      <c r="W375" s="49">
        <f t="shared" si="68"/>
        <v>37253</v>
      </c>
    </row>
    <row r="376" spans="1:23" s="11" customFormat="1">
      <c r="A376" s="13"/>
      <c r="B376" s="140">
        <f>+Datos!B367</f>
        <v>2001</v>
      </c>
      <c r="C376" s="141">
        <f>+Datos!C367</f>
        <v>12</v>
      </c>
      <c r="D376" s="142">
        <f>+Datos!D367</f>
        <v>29</v>
      </c>
      <c r="E376" s="143">
        <f>+Datos!E367</f>
        <v>17</v>
      </c>
      <c r="F376" s="144">
        <f>+Datos!F367</f>
        <v>2.6</v>
      </c>
      <c r="G376" s="145">
        <f>+Datos!G367</f>
        <v>1</v>
      </c>
      <c r="H376" s="143">
        <f t="shared" si="63"/>
        <v>2.6</v>
      </c>
      <c r="I376" s="146">
        <f t="shared" si="64"/>
        <v>14.4</v>
      </c>
      <c r="J376" s="29">
        <f t="shared" si="65"/>
        <v>82.626142162301107</v>
      </c>
      <c r="K376" s="147">
        <f t="shared" si="60"/>
        <v>116.30796034411929</v>
      </c>
      <c r="L376" s="29">
        <f t="shared" si="71"/>
        <v>14.400000000000006</v>
      </c>
      <c r="M376" s="30">
        <f t="shared" si="69"/>
        <v>2.6</v>
      </c>
      <c r="N376" s="148">
        <f t="shared" si="70"/>
        <v>0</v>
      </c>
      <c r="O376" s="148">
        <f t="shared" si="66"/>
        <v>0</v>
      </c>
      <c r="P376" s="148">
        <f t="shared" si="67"/>
        <v>0</v>
      </c>
      <c r="Q376" s="149">
        <f t="shared" si="61"/>
        <v>2.3079603441192944</v>
      </c>
      <c r="R376" s="150">
        <f t="shared" si="62"/>
        <v>116.30796034411929</v>
      </c>
      <c r="S376" s="13"/>
      <c r="T376" s="13"/>
      <c r="U376" s="13"/>
      <c r="V376" s="13"/>
      <c r="W376" s="49">
        <f t="shared" si="68"/>
        <v>37254</v>
      </c>
    </row>
    <row r="377" spans="1:23" s="11" customFormat="1">
      <c r="A377" s="13"/>
      <c r="B377" s="140">
        <f>+Datos!B368</f>
        <v>2001</v>
      </c>
      <c r="C377" s="141">
        <f>+Datos!C368</f>
        <v>12</v>
      </c>
      <c r="D377" s="142">
        <f>+Datos!D368</f>
        <v>30</v>
      </c>
      <c r="E377" s="143">
        <f>+Datos!E368</f>
        <v>25</v>
      </c>
      <c r="F377" s="144">
        <f>+Datos!F368</f>
        <v>2.2000000000000002</v>
      </c>
      <c r="G377" s="145">
        <f>+Datos!G368</f>
        <v>1</v>
      </c>
      <c r="H377" s="143">
        <f t="shared" si="63"/>
        <v>2.2000000000000002</v>
      </c>
      <c r="I377" s="146">
        <f t="shared" si="64"/>
        <v>22.8</v>
      </c>
      <c r="J377" s="29">
        <f t="shared" si="65"/>
        <v>105.4261421623011</v>
      </c>
      <c r="K377" s="147">
        <f t="shared" si="60"/>
        <v>139.10796034411928</v>
      </c>
      <c r="L377" s="29">
        <f t="shared" si="71"/>
        <v>22.799999999999983</v>
      </c>
      <c r="M377" s="30">
        <f t="shared" si="69"/>
        <v>2.2000000000000002</v>
      </c>
      <c r="N377" s="148">
        <f t="shared" si="70"/>
        <v>0</v>
      </c>
      <c r="O377" s="148">
        <f t="shared" si="66"/>
        <v>0</v>
      </c>
      <c r="P377" s="148">
        <f t="shared" si="67"/>
        <v>0</v>
      </c>
      <c r="Q377" s="149">
        <f t="shared" si="61"/>
        <v>25.107960344119277</v>
      </c>
      <c r="R377" s="150">
        <f t="shared" si="62"/>
        <v>139.10796034411928</v>
      </c>
      <c r="S377" s="13"/>
      <c r="T377" s="13"/>
      <c r="U377" s="13"/>
      <c r="V377" s="13"/>
      <c r="W377" s="49">
        <f t="shared" si="68"/>
        <v>37255</v>
      </c>
    </row>
    <row r="378" spans="1:23" s="11" customFormat="1">
      <c r="A378" s="13"/>
      <c r="B378" s="140">
        <f>+Datos!B369</f>
        <v>2001</v>
      </c>
      <c r="C378" s="141">
        <f>+Datos!C369</f>
        <v>12</v>
      </c>
      <c r="D378" s="142">
        <f>+Datos!D369</f>
        <v>31</v>
      </c>
      <c r="E378" s="143">
        <f>+Datos!E369</f>
        <v>3</v>
      </c>
      <c r="F378" s="144">
        <f>+Datos!F369</f>
        <v>1.7</v>
      </c>
      <c r="G378" s="145">
        <f>+Datos!G369</f>
        <v>1</v>
      </c>
      <c r="H378" s="143">
        <f t="shared" si="63"/>
        <v>1.7</v>
      </c>
      <c r="I378" s="146">
        <f t="shared" si="64"/>
        <v>1.3</v>
      </c>
      <c r="J378" s="29">
        <f t="shared" si="65"/>
        <v>106.7261421623011</v>
      </c>
      <c r="K378" s="147">
        <f t="shared" si="60"/>
        <v>140.40796034411929</v>
      </c>
      <c r="L378" s="29">
        <f t="shared" si="71"/>
        <v>1.3000000000000114</v>
      </c>
      <c r="M378" s="30">
        <f t="shared" si="69"/>
        <v>1.7</v>
      </c>
      <c r="N378" s="148">
        <f t="shared" si="70"/>
        <v>0</v>
      </c>
      <c r="O378" s="148">
        <f t="shared" si="66"/>
        <v>0</v>
      </c>
      <c r="P378" s="148">
        <f t="shared" si="67"/>
        <v>0</v>
      </c>
      <c r="Q378" s="149">
        <f t="shared" si="61"/>
        <v>26.407960344119289</v>
      </c>
      <c r="R378" s="150">
        <f t="shared" si="62"/>
        <v>140.40796034411929</v>
      </c>
      <c r="S378" s="13"/>
      <c r="T378" s="13"/>
      <c r="U378" s="13"/>
      <c r="V378" s="13"/>
      <c r="W378" s="49">
        <f t="shared" si="68"/>
        <v>37256</v>
      </c>
    </row>
    <row r="379" spans="1:23" s="11" customFormat="1">
      <c r="A379" s="13"/>
      <c r="B379" s="140">
        <f>+Datos!B370</f>
        <v>2002</v>
      </c>
      <c r="C379" s="141">
        <f>+Datos!C370</f>
        <v>1</v>
      </c>
      <c r="D379" s="142">
        <f>+Datos!D370</f>
        <v>1</v>
      </c>
      <c r="E379" s="143">
        <f>+Datos!E370</f>
        <v>2.5</v>
      </c>
      <c r="F379" s="144">
        <f>+Datos!F370</f>
        <v>4.9000000000000004</v>
      </c>
      <c r="G379" s="145">
        <f>+Datos!G370</f>
        <v>1</v>
      </c>
      <c r="H379" s="143">
        <f t="shared" si="63"/>
        <v>4.9000000000000004</v>
      </c>
      <c r="I379" s="146">
        <f t="shared" si="64"/>
        <v>-2.4000000000000004</v>
      </c>
      <c r="J379" s="29">
        <f t="shared" si="65"/>
        <v>105.36019876566462</v>
      </c>
      <c r="K379" s="147">
        <f t="shared" si="60"/>
        <v>139.04201694748281</v>
      </c>
      <c r="L379" s="29">
        <f t="shared" si="71"/>
        <v>-1.3659433966364816</v>
      </c>
      <c r="M379" s="30">
        <f t="shared" si="69"/>
        <v>3.8659433966364816</v>
      </c>
      <c r="N379" s="148">
        <f t="shared" si="70"/>
        <v>1.0340566033635188</v>
      </c>
      <c r="O379" s="148">
        <f t="shared" si="66"/>
        <v>0</v>
      </c>
      <c r="P379" s="148">
        <f t="shared" si="67"/>
        <v>-1.0340566033635188</v>
      </c>
      <c r="Q379" s="149">
        <f t="shared" si="61"/>
        <v>25.042016947482807</v>
      </c>
      <c r="R379" s="150">
        <f t="shared" si="62"/>
        <v>139.04201694748281</v>
      </c>
      <c r="S379" s="13"/>
      <c r="T379" s="13"/>
      <c r="U379" s="13"/>
      <c r="V379" s="13"/>
      <c r="W379" s="49">
        <f t="shared" si="68"/>
        <v>37257</v>
      </c>
    </row>
    <row r="380" spans="1:23" s="11" customFormat="1">
      <c r="A380" s="13"/>
      <c r="B380" s="140">
        <f>+Datos!B371</f>
        <v>2002</v>
      </c>
      <c r="C380" s="141">
        <f>+Datos!C371</f>
        <v>1</v>
      </c>
      <c r="D380" s="142">
        <f>+Datos!D371</f>
        <v>2</v>
      </c>
      <c r="E380" s="143">
        <f>+Datos!E371</f>
        <v>0.2</v>
      </c>
      <c r="F380" s="144">
        <f>+Datos!F371</f>
        <v>4.3</v>
      </c>
      <c r="G380" s="145">
        <f>+Datos!G371</f>
        <v>1</v>
      </c>
      <c r="H380" s="143">
        <f t="shared" si="63"/>
        <v>4.3</v>
      </c>
      <c r="I380" s="146">
        <f t="shared" si="64"/>
        <v>-4.0999999999999996</v>
      </c>
      <c r="J380" s="29">
        <f t="shared" si="65"/>
        <v>103.0670324265471</v>
      </c>
      <c r="K380" s="147">
        <f t="shared" si="60"/>
        <v>136.74885060836527</v>
      </c>
      <c r="L380" s="29">
        <f t="shared" si="71"/>
        <v>-2.2931663391175334</v>
      </c>
      <c r="M380" s="30">
        <f t="shared" si="69"/>
        <v>2.4931663391175336</v>
      </c>
      <c r="N380" s="148">
        <f t="shared" si="70"/>
        <v>1.8068336608824662</v>
      </c>
      <c r="O380" s="148">
        <f t="shared" si="66"/>
        <v>0</v>
      </c>
      <c r="P380" s="148">
        <f t="shared" si="67"/>
        <v>-1.8068336608824662</v>
      </c>
      <c r="Q380" s="149">
        <f t="shared" si="61"/>
        <v>22.748850608365274</v>
      </c>
      <c r="R380" s="150">
        <f t="shared" si="62"/>
        <v>136.74885060836527</v>
      </c>
      <c r="S380" s="13"/>
      <c r="T380" s="13"/>
      <c r="U380" s="13"/>
      <c r="V380" s="13"/>
      <c r="W380" s="49">
        <f t="shared" si="68"/>
        <v>37258</v>
      </c>
    </row>
    <row r="381" spans="1:23" s="11" customFormat="1">
      <c r="A381" s="13"/>
      <c r="B381" s="140">
        <f>+Datos!B372</f>
        <v>2002</v>
      </c>
      <c r="C381" s="141">
        <f>+Datos!C372</f>
        <v>1</v>
      </c>
      <c r="D381" s="142">
        <f>+Datos!D372</f>
        <v>3</v>
      </c>
      <c r="E381" s="143">
        <f>+Datos!E372</f>
        <v>0.7</v>
      </c>
      <c r="F381" s="144">
        <f>+Datos!F372</f>
        <v>4.5</v>
      </c>
      <c r="G381" s="145">
        <f>+Datos!G372</f>
        <v>1</v>
      </c>
      <c r="H381" s="143">
        <f t="shared" si="63"/>
        <v>4.5</v>
      </c>
      <c r="I381" s="146">
        <f t="shared" si="64"/>
        <v>-3.8</v>
      </c>
      <c r="J381" s="29">
        <f t="shared" si="65"/>
        <v>100.98624893995627</v>
      </c>
      <c r="K381" s="147">
        <f t="shared" si="60"/>
        <v>134.66806712177444</v>
      </c>
      <c r="L381" s="29">
        <f t="shared" si="71"/>
        <v>-2.0807834865908319</v>
      </c>
      <c r="M381" s="30">
        <f t="shared" si="69"/>
        <v>2.7807834865908321</v>
      </c>
      <c r="N381" s="148">
        <f t="shared" si="70"/>
        <v>1.7192165134091679</v>
      </c>
      <c r="O381" s="148">
        <f t="shared" si="66"/>
        <v>0</v>
      </c>
      <c r="P381" s="148">
        <f t="shared" si="67"/>
        <v>-1.7192165134091679</v>
      </c>
      <c r="Q381" s="149">
        <f t="shared" si="61"/>
        <v>20.668067121774442</v>
      </c>
      <c r="R381" s="150">
        <f t="shared" si="62"/>
        <v>134.66806712177444</v>
      </c>
      <c r="S381" s="13"/>
      <c r="T381" s="13"/>
      <c r="U381" s="13"/>
      <c r="V381" s="13"/>
      <c r="W381" s="49">
        <f t="shared" si="68"/>
        <v>37259</v>
      </c>
    </row>
    <row r="382" spans="1:23" s="11" customFormat="1">
      <c r="A382" s="13"/>
      <c r="B382" s="140">
        <f>+Datos!B373</f>
        <v>2002</v>
      </c>
      <c r="C382" s="141">
        <f>+Datos!C373</f>
        <v>1</v>
      </c>
      <c r="D382" s="142">
        <f>+Datos!D373</f>
        <v>4</v>
      </c>
      <c r="E382" s="143">
        <f>+Datos!E373</f>
        <v>2.5</v>
      </c>
      <c r="F382" s="144">
        <f>+Datos!F373</f>
        <v>5.8</v>
      </c>
      <c r="G382" s="145">
        <f>+Datos!G373</f>
        <v>1</v>
      </c>
      <c r="H382" s="143">
        <f t="shared" si="63"/>
        <v>5.8</v>
      </c>
      <c r="I382" s="146">
        <f t="shared" si="64"/>
        <v>-3.3</v>
      </c>
      <c r="J382" s="29">
        <f t="shared" si="65"/>
        <v>99.213363853066127</v>
      </c>
      <c r="K382" s="147">
        <f t="shared" si="60"/>
        <v>132.8951820348843</v>
      </c>
      <c r="L382" s="29">
        <f t="shared" si="71"/>
        <v>-1.7728850868901418</v>
      </c>
      <c r="M382" s="30">
        <f t="shared" si="69"/>
        <v>4.2728850868901418</v>
      </c>
      <c r="N382" s="148">
        <f t="shared" si="70"/>
        <v>1.527114913109858</v>
      </c>
      <c r="O382" s="148">
        <f t="shared" si="66"/>
        <v>0</v>
      </c>
      <c r="P382" s="148">
        <f t="shared" si="67"/>
        <v>-1.527114913109858</v>
      </c>
      <c r="Q382" s="149">
        <f t="shared" si="61"/>
        <v>18.8951820348843</v>
      </c>
      <c r="R382" s="150">
        <f t="shared" si="62"/>
        <v>132.8951820348843</v>
      </c>
      <c r="S382" s="13"/>
      <c r="T382" s="13"/>
      <c r="U382" s="13"/>
      <c r="V382" s="13"/>
      <c r="W382" s="49">
        <f t="shared" si="68"/>
        <v>37260</v>
      </c>
    </row>
    <row r="383" spans="1:23" s="11" customFormat="1">
      <c r="A383" s="13"/>
      <c r="B383" s="140">
        <f>+Datos!B374</f>
        <v>2002</v>
      </c>
      <c r="C383" s="141">
        <f>+Datos!C374</f>
        <v>1</v>
      </c>
      <c r="D383" s="142">
        <f>+Datos!D374</f>
        <v>5</v>
      </c>
      <c r="E383" s="143">
        <f>+Datos!E374</f>
        <v>2.5</v>
      </c>
      <c r="F383" s="144">
        <f>+Datos!F374</f>
        <v>5.4</v>
      </c>
      <c r="G383" s="145">
        <f>+Datos!G374</f>
        <v>1</v>
      </c>
      <c r="H383" s="143">
        <f t="shared" si="63"/>
        <v>5.4</v>
      </c>
      <c r="I383" s="146">
        <f t="shared" si="64"/>
        <v>-2.9000000000000004</v>
      </c>
      <c r="J383" s="29">
        <f t="shared" si="65"/>
        <v>97.68108618616121</v>
      </c>
      <c r="K383" s="147">
        <f t="shared" si="60"/>
        <v>131.36290436797938</v>
      </c>
      <c r="L383" s="29">
        <f t="shared" si="71"/>
        <v>-1.5322776669049176</v>
      </c>
      <c r="M383" s="30">
        <f t="shared" si="69"/>
        <v>4.0322776669049176</v>
      </c>
      <c r="N383" s="148">
        <f t="shared" si="70"/>
        <v>1.3677223330950827</v>
      </c>
      <c r="O383" s="148">
        <f t="shared" si="66"/>
        <v>0</v>
      </c>
      <c r="P383" s="148">
        <f t="shared" si="67"/>
        <v>-1.3677223330950827</v>
      </c>
      <c r="Q383" s="149">
        <f t="shared" si="61"/>
        <v>17.362904367979382</v>
      </c>
      <c r="R383" s="150">
        <f t="shared" si="62"/>
        <v>131.36290436797938</v>
      </c>
      <c r="S383" s="13"/>
      <c r="T383" s="13"/>
      <c r="U383" s="13"/>
      <c r="V383" s="13"/>
      <c r="W383" s="49">
        <f t="shared" si="68"/>
        <v>37261</v>
      </c>
    </row>
    <row r="384" spans="1:23" s="11" customFormat="1">
      <c r="A384" s="13"/>
      <c r="B384" s="140">
        <f>+Datos!B375</f>
        <v>2002</v>
      </c>
      <c r="C384" s="141">
        <f>+Datos!C375</f>
        <v>1</v>
      </c>
      <c r="D384" s="142">
        <f>+Datos!D375</f>
        <v>6</v>
      </c>
      <c r="E384" s="143">
        <f>+Datos!E375</f>
        <v>2.5</v>
      </c>
      <c r="F384" s="144">
        <f>+Datos!F375</f>
        <v>6</v>
      </c>
      <c r="G384" s="145">
        <f>+Datos!G375</f>
        <v>1</v>
      </c>
      <c r="H384" s="143">
        <f t="shared" si="63"/>
        <v>6</v>
      </c>
      <c r="I384" s="146">
        <f t="shared" si="64"/>
        <v>-3.5</v>
      </c>
      <c r="J384" s="29">
        <f t="shared" si="65"/>
        <v>95.863267570509706</v>
      </c>
      <c r="K384" s="147">
        <f t="shared" si="60"/>
        <v>129.54508575232788</v>
      </c>
      <c r="L384" s="29">
        <f t="shared" si="71"/>
        <v>-1.8178186156515039</v>
      </c>
      <c r="M384" s="30">
        <f t="shared" si="69"/>
        <v>4.3178186156515039</v>
      </c>
      <c r="N384" s="148">
        <f t="shared" si="70"/>
        <v>1.6821813843484961</v>
      </c>
      <c r="O384" s="148">
        <f t="shared" si="66"/>
        <v>0</v>
      </c>
      <c r="P384" s="148">
        <f t="shared" si="67"/>
        <v>-1.6821813843484961</v>
      </c>
      <c r="Q384" s="149">
        <f t="shared" si="61"/>
        <v>15.545085752327878</v>
      </c>
      <c r="R384" s="150">
        <f t="shared" si="62"/>
        <v>129.54508575232788</v>
      </c>
      <c r="S384" s="13"/>
      <c r="T384" s="13"/>
      <c r="U384" s="13"/>
      <c r="V384" s="13"/>
      <c r="W384" s="49">
        <f t="shared" si="68"/>
        <v>37262</v>
      </c>
    </row>
    <row r="385" spans="1:23" s="11" customFormat="1">
      <c r="A385" s="13"/>
      <c r="B385" s="140">
        <f>+Datos!B376</f>
        <v>2002</v>
      </c>
      <c r="C385" s="141">
        <f>+Datos!C376</f>
        <v>1</v>
      </c>
      <c r="D385" s="142">
        <f>+Datos!D376</f>
        <v>7</v>
      </c>
      <c r="E385" s="143">
        <f>+Datos!E376</f>
        <v>1</v>
      </c>
      <c r="F385" s="144">
        <f>+Datos!F376</f>
        <v>8.4</v>
      </c>
      <c r="G385" s="145">
        <f>+Datos!G376</f>
        <v>1</v>
      </c>
      <c r="H385" s="143">
        <f t="shared" si="63"/>
        <v>8.4</v>
      </c>
      <c r="I385" s="146">
        <f t="shared" si="64"/>
        <v>-7.4</v>
      </c>
      <c r="J385" s="29">
        <f t="shared" si="65"/>
        <v>92.130483940373551</v>
      </c>
      <c r="K385" s="147">
        <f t="shared" si="60"/>
        <v>125.81230212219174</v>
      </c>
      <c r="L385" s="29">
        <f t="shared" si="71"/>
        <v>-3.7327836301361401</v>
      </c>
      <c r="M385" s="30">
        <f t="shared" si="69"/>
        <v>4.7327836301361401</v>
      </c>
      <c r="N385" s="148">
        <f t="shared" si="70"/>
        <v>3.6672163698638602</v>
      </c>
      <c r="O385" s="148">
        <f t="shared" si="66"/>
        <v>0</v>
      </c>
      <c r="P385" s="148">
        <f t="shared" si="67"/>
        <v>-3.6672163698638602</v>
      </c>
      <c r="Q385" s="149">
        <f t="shared" si="61"/>
        <v>11.812302122191738</v>
      </c>
      <c r="R385" s="150">
        <f t="shared" si="62"/>
        <v>125.81230212219174</v>
      </c>
      <c r="S385" s="13"/>
      <c r="T385" s="13"/>
      <c r="U385" s="13"/>
      <c r="V385" s="13"/>
      <c r="W385" s="49">
        <f t="shared" si="68"/>
        <v>37263</v>
      </c>
    </row>
    <row r="386" spans="1:23" s="11" customFormat="1">
      <c r="A386" s="13"/>
      <c r="B386" s="140">
        <f>+Datos!B377</f>
        <v>2002</v>
      </c>
      <c r="C386" s="141">
        <f>+Datos!C377</f>
        <v>1</v>
      </c>
      <c r="D386" s="142">
        <f>+Datos!D377</f>
        <v>8</v>
      </c>
      <c r="E386" s="143">
        <f>+Datos!E377</f>
        <v>2.5</v>
      </c>
      <c r="F386" s="144">
        <f>+Datos!F377</f>
        <v>7.3</v>
      </c>
      <c r="G386" s="145">
        <f>+Datos!G377</f>
        <v>1</v>
      </c>
      <c r="H386" s="143">
        <f t="shared" si="63"/>
        <v>7.3</v>
      </c>
      <c r="I386" s="146">
        <f t="shared" si="64"/>
        <v>-4.8</v>
      </c>
      <c r="J386" s="29">
        <f t="shared" si="65"/>
        <v>89.787295952444666</v>
      </c>
      <c r="K386" s="147">
        <f t="shared" si="60"/>
        <v>123.46911413426284</v>
      </c>
      <c r="L386" s="29">
        <f t="shared" si="71"/>
        <v>-2.3431879879288999</v>
      </c>
      <c r="M386" s="30">
        <f t="shared" si="69"/>
        <v>4.8431879879288999</v>
      </c>
      <c r="N386" s="148">
        <f t="shared" si="70"/>
        <v>2.4568120120710999</v>
      </c>
      <c r="O386" s="148">
        <f t="shared" si="66"/>
        <v>0</v>
      </c>
      <c r="P386" s="148">
        <f t="shared" si="67"/>
        <v>-2.4568120120710999</v>
      </c>
      <c r="Q386" s="149">
        <f t="shared" si="61"/>
        <v>9.4691141342628384</v>
      </c>
      <c r="R386" s="150">
        <f t="shared" si="62"/>
        <v>123.46911413426284</v>
      </c>
      <c r="S386" s="13"/>
      <c r="T386" s="13"/>
      <c r="U386" s="13"/>
      <c r="V386" s="13"/>
      <c r="W386" s="49">
        <f t="shared" si="68"/>
        <v>37264</v>
      </c>
    </row>
    <row r="387" spans="1:23" s="11" customFormat="1">
      <c r="A387" s="13"/>
      <c r="B387" s="140">
        <f>+Datos!B378</f>
        <v>2002</v>
      </c>
      <c r="C387" s="141">
        <f>+Datos!C378</f>
        <v>1</v>
      </c>
      <c r="D387" s="142">
        <f>+Datos!D378</f>
        <v>9</v>
      </c>
      <c r="E387" s="143">
        <f>+Datos!E378</f>
        <v>0</v>
      </c>
      <c r="F387" s="144">
        <f>+Datos!F378</f>
        <v>6.9</v>
      </c>
      <c r="G387" s="145">
        <f>+Datos!G378</f>
        <v>1</v>
      </c>
      <c r="H387" s="143">
        <f t="shared" si="63"/>
        <v>6.9</v>
      </c>
      <c r="I387" s="146">
        <f t="shared" si="64"/>
        <v>-6.9</v>
      </c>
      <c r="J387" s="29">
        <f t="shared" si="65"/>
        <v>86.522982479434958</v>
      </c>
      <c r="K387" s="147">
        <f t="shared" si="60"/>
        <v>120.20480066125313</v>
      </c>
      <c r="L387" s="29">
        <f t="shared" si="71"/>
        <v>-3.2643134730097074</v>
      </c>
      <c r="M387" s="30">
        <f t="shared" si="69"/>
        <v>3.2643134730097074</v>
      </c>
      <c r="N387" s="148">
        <f t="shared" si="70"/>
        <v>3.6356865269902929</v>
      </c>
      <c r="O387" s="148">
        <f t="shared" si="66"/>
        <v>0</v>
      </c>
      <c r="P387" s="148">
        <f t="shared" si="67"/>
        <v>-3.6356865269902929</v>
      </c>
      <c r="Q387" s="149">
        <f t="shared" si="61"/>
        <v>6.204800661253131</v>
      </c>
      <c r="R387" s="150">
        <f t="shared" si="62"/>
        <v>120.20480066125313</v>
      </c>
      <c r="S387" s="13"/>
      <c r="T387" s="13"/>
      <c r="U387" s="13"/>
      <c r="V387" s="13"/>
      <c r="W387" s="49">
        <f t="shared" si="68"/>
        <v>37265</v>
      </c>
    </row>
    <row r="388" spans="1:23" s="11" customFormat="1">
      <c r="A388" s="13"/>
      <c r="B388" s="140">
        <f>+Datos!B379</f>
        <v>2002</v>
      </c>
      <c r="C388" s="141">
        <f>+Datos!C379</f>
        <v>1</v>
      </c>
      <c r="D388" s="142">
        <f>+Datos!D379</f>
        <v>10</v>
      </c>
      <c r="E388" s="143">
        <f>+Datos!E379</f>
        <v>0</v>
      </c>
      <c r="F388" s="144">
        <f>+Datos!F379</f>
        <v>8.4</v>
      </c>
      <c r="G388" s="145">
        <f>+Datos!G379</f>
        <v>1</v>
      </c>
      <c r="H388" s="143">
        <f t="shared" si="63"/>
        <v>8.4</v>
      </c>
      <c r="I388" s="146">
        <f t="shared" si="64"/>
        <v>-8.4</v>
      </c>
      <c r="J388" s="29">
        <f t="shared" si="65"/>
        <v>82.70879173794448</v>
      </c>
      <c r="K388" s="147">
        <f t="shared" si="60"/>
        <v>116.39060991976265</v>
      </c>
      <c r="L388" s="29">
        <f t="shared" si="71"/>
        <v>-3.8141907414904779</v>
      </c>
      <c r="M388" s="30">
        <f t="shared" si="69"/>
        <v>3.8141907414904779</v>
      </c>
      <c r="N388" s="148">
        <f t="shared" si="70"/>
        <v>4.5858092585095225</v>
      </c>
      <c r="O388" s="148">
        <f t="shared" si="66"/>
        <v>0</v>
      </c>
      <c r="P388" s="148">
        <f t="shared" si="67"/>
        <v>-4.5858092585095225</v>
      </c>
      <c r="Q388" s="149">
        <f t="shared" si="61"/>
        <v>2.3906099197626531</v>
      </c>
      <c r="R388" s="150">
        <f t="shared" si="62"/>
        <v>116.39060991976265</v>
      </c>
      <c r="S388" s="13"/>
      <c r="T388" s="13"/>
      <c r="U388" s="13"/>
      <c r="V388" s="13"/>
      <c r="W388" s="49">
        <f t="shared" si="68"/>
        <v>37266</v>
      </c>
    </row>
    <row r="389" spans="1:23" s="11" customFormat="1">
      <c r="A389" s="13"/>
      <c r="B389" s="140">
        <f>+Datos!B380</f>
        <v>2002</v>
      </c>
      <c r="C389" s="141">
        <f>+Datos!C380</f>
        <v>1</v>
      </c>
      <c r="D389" s="142">
        <f>+Datos!D380</f>
        <v>11</v>
      </c>
      <c r="E389" s="143">
        <f>+Datos!E380</f>
        <v>0</v>
      </c>
      <c r="F389" s="144">
        <f>+Datos!F380</f>
        <v>6.7</v>
      </c>
      <c r="G389" s="145">
        <f>+Datos!G380</f>
        <v>1</v>
      </c>
      <c r="H389" s="143">
        <f t="shared" si="63"/>
        <v>6.7</v>
      </c>
      <c r="I389" s="146">
        <f t="shared" si="64"/>
        <v>-6.7</v>
      </c>
      <c r="J389" s="29">
        <f t="shared" si="65"/>
        <v>79.787425347482738</v>
      </c>
      <c r="K389" s="147">
        <f t="shared" si="60"/>
        <v>113.46924352930091</v>
      </c>
      <c r="L389" s="29">
        <f t="shared" si="71"/>
        <v>-2.921366390461742</v>
      </c>
      <c r="M389" s="30">
        <f t="shared" si="69"/>
        <v>2.921366390461742</v>
      </c>
      <c r="N389" s="148">
        <f t="shared" si="70"/>
        <v>3.7786336095382582</v>
      </c>
      <c r="O389" s="148">
        <f t="shared" si="66"/>
        <v>0</v>
      </c>
      <c r="P389" s="148">
        <f t="shared" si="67"/>
        <v>-3.7786336095382582</v>
      </c>
      <c r="Q389" s="149">
        <f t="shared" si="61"/>
        <v>0</v>
      </c>
      <c r="R389" s="150">
        <f t="shared" si="62"/>
        <v>113.46924352930091</v>
      </c>
      <c r="S389" s="13"/>
      <c r="T389" s="13"/>
      <c r="U389" s="13"/>
      <c r="V389" s="13"/>
      <c r="W389" s="49">
        <f t="shared" si="68"/>
        <v>37267</v>
      </c>
    </row>
    <row r="390" spans="1:23" s="11" customFormat="1">
      <c r="A390" s="13"/>
      <c r="B390" s="140">
        <f>+Datos!B381</f>
        <v>2002</v>
      </c>
      <c r="C390" s="141">
        <f>+Datos!C381</f>
        <v>1</v>
      </c>
      <c r="D390" s="142">
        <f>+Datos!D381</f>
        <v>12</v>
      </c>
      <c r="E390" s="143">
        <f>+Datos!E381</f>
        <v>15</v>
      </c>
      <c r="F390" s="144">
        <f>+Datos!F381</f>
        <v>4.8</v>
      </c>
      <c r="G390" s="145">
        <f>+Datos!G381</f>
        <v>1</v>
      </c>
      <c r="H390" s="143">
        <f t="shared" si="63"/>
        <v>4.8</v>
      </c>
      <c r="I390" s="146">
        <f t="shared" si="64"/>
        <v>10.199999999999999</v>
      </c>
      <c r="J390" s="29">
        <f t="shared" si="65"/>
        <v>89.987425347482741</v>
      </c>
      <c r="K390" s="147">
        <f t="shared" si="60"/>
        <v>123.66924352930093</v>
      </c>
      <c r="L390" s="29">
        <f t="shared" si="71"/>
        <v>10.200000000000017</v>
      </c>
      <c r="M390" s="30">
        <f t="shared" si="69"/>
        <v>4.8</v>
      </c>
      <c r="N390" s="148">
        <f t="shared" si="70"/>
        <v>0</v>
      </c>
      <c r="O390" s="148">
        <f t="shared" si="66"/>
        <v>0</v>
      </c>
      <c r="P390" s="148">
        <f t="shared" si="67"/>
        <v>0</v>
      </c>
      <c r="Q390" s="149">
        <f t="shared" si="61"/>
        <v>9.6692435293009282</v>
      </c>
      <c r="R390" s="150">
        <f t="shared" si="62"/>
        <v>123.66924352930093</v>
      </c>
      <c r="S390" s="13"/>
      <c r="T390" s="13"/>
      <c r="U390" s="13"/>
      <c r="V390" s="13"/>
      <c r="W390" s="49">
        <f t="shared" si="68"/>
        <v>37268</v>
      </c>
    </row>
    <row r="391" spans="1:23" s="11" customFormat="1">
      <c r="A391" s="13"/>
      <c r="B391" s="140">
        <f>+Datos!B382</f>
        <v>2002</v>
      </c>
      <c r="C391" s="141">
        <f>+Datos!C382</f>
        <v>1</v>
      </c>
      <c r="D391" s="142">
        <f>+Datos!D382</f>
        <v>13</v>
      </c>
      <c r="E391" s="143">
        <f>+Datos!E382</f>
        <v>4</v>
      </c>
      <c r="F391" s="144">
        <f>+Datos!F382</f>
        <v>4.8</v>
      </c>
      <c r="G391" s="145">
        <f>+Datos!G382</f>
        <v>1</v>
      </c>
      <c r="H391" s="143">
        <f t="shared" si="63"/>
        <v>4.8</v>
      </c>
      <c r="I391" s="146">
        <f t="shared" si="64"/>
        <v>-0.79999999999999982</v>
      </c>
      <c r="J391" s="29">
        <f t="shared" si="65"/>
        <v>89.601871947096868</v>
      </c>
      <c r="K391" s="147">
        <f t="shared" si="60"/>
        <v>123.28369012891505</v>
      </c>
      <c r="L391" s="29">
        <f t="shared" si="71"/>
        <v>-0.3855534003858736</v>
      </c>
      <c r="M391" s="30">
        <f t="shared" si="69"/>
        <v>4.3855534003858736</v>
      </c>
      <c r="N391" s="148">
        <f t="shared" si="70"/>
        <v>0.41444659961412622</v>
      </c>
      <c r="O391" s="148">
        <f t="shared" si="66"/>
        <v>0</v>
      </c>
      <c r="P391" s="148">
        <f t="shared" si="67"/>
        <v>-0.41444659961412622</v>
      </c>
      <c r="Q391" s="149">
        <f t="shared" si="61"/>
        <v>9.2836901289150546</v>
      </c>
      <c r="R391" s="150">
        <f t="shared" si="62"/>
        <v>123.28369012891505</v>
      </c>
      <c r="S391" s="13"/>
      <c r="T391" s="13"/>
      <c r="U391" s="13"/>
      <c r="V391" s="13"/>
      <c r="W391" s="49">
        <f t="shared" si="68"/>
        <v>37269</v>
      </c>
    </row>
    <row r="392" spans="1:23" s="11" customFormat="1">
      <c r="A392" s="13"/>
      <c r="B392" s="140">
        <f>+Datos!B383</f>
        <v>2002</v>
      </c>
      <c r="C392" s="141">
        <f>+Datos!C383</f>
        <v>1</v>
      </c>
      <c r="D392" s="142">
        <f>+Datos!D383</f>
        <v>14</v>
      </c>
      <c r="E392" s="143">
        <f>+Datos!E383</f>
        <v>0</v>
      </c>
      <c r="F392" s="144">
        <f>+Datos!F383</f>
        <v>5.5</v>
      </c>
      <c r="G392" s="145">
        <f>+Datos!G383</f>
        <v>1</v>
      </c>
      <c r="H392" s="143">
        <f t="shared" si="63"/>
        <v>5.5</v>
      </c>
      <c r="I392" s="146">
        <f t="shared" si="64"/>
        <v>-5.5</v>
      </c>
      <c r="J392" s="29">
        <f t="shared" si="65"/>
        <v>86.995536875317001</v>
      </c>
      <c r="K392" s="147">
        <f t="shared" si="60"/>
        <v>120.67735505713517</v>
      </c>
      <c r="L392" s="29">
        <f t="shared" si="71"/>
        <v>-2.6063350717798812</v>
      </c>
      <c r="M392" s="30">
        <f t="shared" si="69"/>
        <v>2.6063350717798812</v>
      </c>
      <c r="N392" s="148">
        <f t="shared" si="70"/>
        <v>2.8936649282201188</v>
      </c>
      <c r="O392" s="148">
        <f t="shared" si="66"/>
        <v>0</v>
      </c>
      <c r="P392" s="148">
        <f t="shared" si="67"/>
        <v>-2.8936649282201188</v>
      </c>
      <c r="Q392" s="149">
        <f t="shared" si="61"/>
        <v>6.6773550571351734</v>
      </c>
      <c r="R392" s="150">
        <f t="shared" si="62"/>
        <v>120.67735505713517</v>
      </c>
      <c r="S392" s="13"/>
      <c r="T392" s="13"/>
      <c r="U392" s="13"/>
      <c r="V392" s="13"/>
      <c r="W392" s="49">
        <f t="shared" si="68"/>
        <v>37270</v>
      </c>
    </row>
    <row r="393" spans="1:23" s="11" customFormat="1">
      <c r="A393" s="13"/>
      <c r="B393" s="140">
        <f>+Datos!B384</f>
        <v>2002</v>
      </c>
      <c r="C393" s="141">
        <f>+Datos!C384</f>
        <v>1</v>
      </c>
      <c r="D393" s="142">
        <f>+Datos!D384</f>
        <v>15</v>
      </c>
      <c r="E393" s="143">
        <f>+Datos!E384</f>
        <v>0</v>
      </c>
      <c r="F393" s="144">
        <f>+Datos!F384</f>
        <v>5.5</v>
      </c>
      <c r="G393" s="145">
        <f>+Datos!G384</f>
        <v>1</v>
      </c>
      <c r="H393" s="143">
        <f t="shared" si="63"/>
        <v>5.5</v>
      </c>
      <c r="I393" s="146">
        <f t="shared" si="64"/>
        <v>-5.5</v>
      </c>
      <c r="J393" s="29">
        <f t="shared" si="65"/>
        <v>84.465014756534373</v>
      </c>
      <c r="K393" s="147">
        <f t="shared" si="60"/>
        <v>118.14683293835256</v>
      </c>
      <c r="L393" s="29">
        <f t="shared" si="71"/>
        <v>-2.5305221187826135</v>
      </c>
      <c r="M393" s="30">
        <f t="shared" si="69"/>
        <v>2.5305221187826135</v>
      </c>
      <c r="N393" s="148">
        <f t="shared" si="70"/>
        <v>2.9694778812173865</v>
      </c>
      <c r="O393" s="148">
        <f t="shared" si="66"/>
        <v>0</v>
      </c>
      <c r="P393" s="148">
        <f t="shared" si="67"/>
        <v>-2.9694778812173865</v>
      </c>
      <c r="Q393" s="149">
        <f t="shared" si="61"/>
        <v>4.1468329383525599</v>
      </c>
      <c r="R393" s="150">
        <f t="shared" si="62"/>
        <v>118.14683293835256</v>
      </c>
      <c r="S393" s="13"/>
      <c r="T393" s="13"/>
      <c r="U393" s="13"/>
      <c r="V393" s="13"/>
      <c r="W393" s="49">
        <f t="shared" si="68"/>
        <v>37271</v>
      </c>
    </row>
    <row r="394" spans="1:23" s="11" customFormat="1">
      <c r="A394" s="13"/>
      <c r="B394" s="140">
        <f>+Datos!B385</f>
        <v>2002</v>
      </c>
      <c r="C394" s="141">
        <f>+Datos!C385</f>
        <v>1</v>
      </c>
      <c r="D394" s="142">
        <f>+Datos!D385</f>
        <v>16</v>
      </c>
      <c r="E394" s="143">
        <f>+Datos!E385</f>
        <v>0</v>
      </c>
      <c r="F394" s="144">
        <f>+Datos!F385</f>
        <v>5.8</v>
      </c>
      <c r="G394" s="145">
        <f>+Datos!G385</f>
        <v>1</v>
      </c>
      <c r="H394" s="143">
        <f t="shared" si="63"/>
        <v>5.8</v>
      </c>
      <c r="I394" s="146">
        <f t="shared" si="64"/>
        <v>-5.8</v>
      </c>
      <c r="J394" s="29">
        <f t="shared" si="65"/>
        <v>81.876161350582549</v>
      </c>
      <c r="K394" s="147">
        <f t="shared" si="60"/>
        <v>115.55797953240074</v>
      </c>
      <c r="L394" s="29">
        <f t="shared" si="71"/>
        <v>-2.5888534059518236</v>
      </c>
      <c r="M394" s="30">
        <f t="shared" si="69"/>
        <v>2.5888534059518236</v>
      </c>
      <c r="N394" s="148">
        <f t="shared" si="70"/>
        <v>3.2111465940481763</v>
      </c>
      <c r="O394" s="148">
        <f t="shared" si="66"/>
        <v>0</v>
      </c>
      <c r="P394" s="148">
        <f t="shared" si="67"/>
        <v>-3.2111465940481763</v>
      </c>
      <c r="Q394" s="149">
        <f t="shared" si="61"/>
        <v>1.5579795324007364</v>
      </c>
      <c r="R394" s="150">
        <f t="shared" si="62"/>
        <v>115.55797953240074</v>
      </c>
      <c r="S394" s="13"/>
      <c r="T394" s="13"/>
      <c r="U394" s="13"/>
      <c r="V394" s="13"/>
      <c r="W394" s="49">
        <f t="shared" si="68"/>
        <v>37272</v>
      </c>
    </row>
    <row r="395" spans="1:23" s="11" customFormat="1">
      <c r="A395" s="13"/>
      <c r="B395" s="140">
        <f>+Datos!B386</f>
        <v>2002</v>
      </c>
      <c r="C395" s="141">
        <f>+Datos!C386</f>
        <v>1</v>
      </c>
      <c r="D395" s="142">
        <f>+Datos!D386</f>
        <v>17</v>
      </c>
      <c r="E395" s="143">
        <f>+Datos!E386</f>
        <v>0</v>
      </c>
      <c r="F395" s="144">
        <f>+Datos!F386</f>
        <v>4.0999999999999996</v>
      </c>
      <c r="G395" s="145">
        <f>+Datos!G386</f>
        <v>1</v>
      </c>
      <c r="H395" s="143">
        <f t="shared" si="63"/>
        <v>4.0999999999999996</v>
      </c>
      <c r="I395" s="146">
        <f t="shared" si="64"/>
        <v>-4.0999999999999996</v>
      </c>
      <c r="J395" s="29">
        <f t="shared" si="65"/>
        <v>80.094125445326668</v>
      </c>
      <c r="K395" s="147">
        <f t="shared" si="60"/>
        <v>113.77594362714484</v>
      </c>
      <c r="L395" s="29">
        <f t="shared" si="71"/>
        <v>-1.7820359052558956</v>
      </c>
      <c r="M395" s="30">
        <f t="shared" si="69"/>
        <v>1.7820359052558956</v>
      </c>
      <c r="N395" s="148">
        <f t="shared" si="70"/>
        <v>2.317964094744104</v>
      </c>
      <c r="O395" s="148">
        <f t="shared" si="66"/>
        <v>0</v>
      </c>
      <c r="P395" s="148">
        <f t="shared" si="67"/>
        <v>-2.317964094744104</v>
      </c>
      <c r="Q395" s="149">
        <f t="shared" si="61"/>
        <v>0</v>
      </c>
      <c r="R395" s="150">
        <f t="shared" si="62"/>
        <v>113.77594362714484</v>
      </c>
      <c r="S395" s="13"/>
      <c r="T395" s="13"/>
      <c r="U395" s="13"/>
      <c r="V395" s="13"/>
      <c r="W395" s="49">
        <f t="shared" si="68"/>
        <v>37273</v>
      </c>
    </row>
    <row r="396" spans="1:23" s="11" customFormat="1">
      <c r="A396" s="13"/>
      <c r="B396" s="140">
        <f>+Datos!B387</f>
        <v>2002</v>
      </c>
      <c r="C396" s="141">
        <f>+Datos!C387</f>
        <v>1</v>
      </c>
      <c r="D396" s="142">
        <f>+Datos!D387</f>
        <v>18</v>
      </c>
      <c r="E396" s="143">
        <f>+Datos!E387</f>
        <v>11</v>
      </c>
      <c r="F396" s="144">
        <f>+Datos!F387</f>
        <v>6.1</v>
      </c>
      <c r="G396" s="145">
        <f>+Datos!G387</f>
        <v>1</v>
      </c>
      <c r="H396" s="143">
        <f t="shared" si="63"/>
        <v>6.1</v>
      </c>
      <c r="I396" s="146">
        <f t="shared" si="64"/>
        <v>4.9000000000000004</v>
      </c>
      <c r="J396" s="29">
        <f t="shared" si="65"/>
        <v>84.994125445326674</v>
      </c>
      <c r="K396" s="147">
        <f t="shared" si="60"/>
        <v>118.67594362714485</v>
      </c>
      <c r="L396" s="29">
        <f t="shared" si="71"/>
        <v>4.9000000000000057</v>
      </c>
      <c r="M396" s="30">
        <f t="shared" si="69"/>
        <v>6.1</v>
      </c>
      <c r="N396" s="148">
        <f t="shared" si="70"/>
        <v>0</v>
      </c>
      <c r="O396" s="148">
        <f t="shared" si="66"/>
        <v>0</v>
      </c>
      <c r="P396" s="148">
        <f t="shared" si="67"/>
        <v>0</v>
      </c>
      <c r="Q396" s="149">
        <f t="shared" si="61"/>
        <v>4.6759436271448465</v>
      </c>
      <c r="R396" s="150">
        <f t="shared" si="62"/>
        <v>118.67594362714485</v>
      </c>
      <c r="S396" s="13"/>
      <c r="T396" s="13"/>
      <c r="U396" s="13"/>
      <c r="V396" s="13"/>
      <c r="W396" s="49">
        <f t="shared" si="68"/>
        <v>37274</v>
      </c>
    </row>
    <row r="397" spans="1:23" s="11" customFormat="1">
      <c r="A397" s="13"/>
      <c r="B397" s="140">
        <f>+Datos!B388</f>
        <v>2002</v>
      </c>
      <c r="C397" s="141">
        <f>+Datos!C388</f>
        <v>1</v>
      </c>
      <c r="D397" s="142">
        <f>+Datos!D388</f>
        <v>19</v>
      </c>
      <c r="E397" s="143">
        <f>+Datos!E388</f>
        <v>14</v>
      </c>
      <c r="F397" s="144">
        <f>+Datos!F388</f>
        <v>5.0999999999999996</v>
      </c>
      <c r="G397" s="145">
        <f>+Datos!G388</f>
        <v>1</v>
      </c>
      <c r="H397" s="143">
        <f t="shared" si="63"/>
        <v>5.0999999999999996</v>
      </c>
      <c r="I397" s="146">
        <f t="shared" si="64"/>
        <v>8.9</v>
      </c>
      <c r="J397" s="29">
        <f t="shared" si="65"/>
        <v>93.894125445326679</v>
      </c>
      <c r="K397" s="147">
        <f t="shared" si="60"/>
        <v>127.57594362714485</v>
      </c>
      <c r="L397" s="29">
        <f t="shared" si="71"/>
        <v>8.9000000000000057</v>
      </c>
      <c r="M397" s="30">
        <f t="shared" si="69"/>
        <v>5.0999999999999996</v>
      </c>
      <c r="N397" s="148">
        <f t="shared" si="70"/>
        <v>0</v>
      </c>
      <c r="O397" s="148">
        <f t="shared" si="66"/>
        <v>0</v>
      </c>
      <c r="P397" s="148">
        <f t="shared" si="67"/>
        <v>0</v>
      </c>
      <c r="Q397" s="149">
        <f t="shared" si="61"/>
        <v>13.575943627144852</v>
      </c>
      <c r="R397" s="150">
        <f t="shared" si="62"/>
        <v>127.57594362714485</v>
      </c>
      <c r="S397" s="13"/>
      <c r="T397" s="13"/>
      <c r="U397" s="13"/>
      <c r="V397" s="13"/>
      <c r="W397" s="49">
        <f t="shared" si="68"/>
        <v>37275</v>
      </c>
    </row>
    <row r="398" spans="1:23" s="11" customFormat="1">
      <c r="A398" s="13"/>
      <c r="B398" s="140">
        <f>+Datos!B389</f>
        <v>2002</v>
      </c>
      <c r="C398" s="141">
        <f>+Datos!C389</f>
        <v>1</v>
      </c>
      <c r="D398" s="142">
        <f>+Datos!D389</f>
        <v>20</v>
      </c>
      <c r="E398" s="143">
        <f>+Datos!E389</f>
        <v>0</v>
      </c>
      <c r="F398" s="144">
        <f>+Datos!F389</f>
        <v>6</v>
      </c>
      <c r="G398" s="145">
        <f>+Datos!G389</f>
        <v>1</v>
      </c>
      <c r="H398" s="143">
        <f t="shared" si="63"/>
        <v>6</v>
      </c>
      <c r="I398" s="146">
        <f t="shared" si="64"/>
        <v>-6</v>
      </c>
      <c r="J398" s="29">
        <f t="shared" si="65"/>
        <v>90.918622310543284</v>
      </c>
      <c r="K398" s="147">
        <f t="shared" ref="K398:K461" si="72">+J398+$U$21</f>
        <v>124.60044049236146</v>
      </c>
      <c r="L398" s="29">
        <f t="shared" si="71"/>
        <v>-2.9755031347833949</v>
      </c>
      <c r="M398" s="30">
        <f t="shared" si="69"/>
        <v>2.9755031347833949</v>
      </c>
      <c r="N398" s="148">
        <f t="shared" si="70"/>
        <v>3.0244968652166051</v>
      </c>
      <c r="O398" s="148">
        <f t="shared" si="66"/>
        <v>0</v>
      </c>
      <c r="P398" s="148">
        <f t="shared" si="67"/>
        <v>-3.0244968652166051</v>
      </c>
      <c r="Q398" s="149">
        <f t="shared" ref="Q398:Q461" si="73">IF(K398-$U$15&gt;0,K398-$U$15,0)</f>
        <v>10.600440492361457</v>
      </c>
      <c r="R398" s="150">
        <f t="shared" ref="R398:R461" si="74">+O398+K398</f>
        <v>124.60044049236146</v>
      </c>
      <c r="S398" s="13"/>
      <c r="T398" s="13"/>
      <c r="U398" s="13"/>
      <c r="V398" s="13"/>
      <c r="W398" s="49">
        <f t="shared" si="68"/>
        <v>37276</v>
      </c>
    </row>
    <row r="399" spans="1:23" s="11" customFormat="1">
      <c r="A399" s="13"/>
      <c r="B399" s="140">
        <f>+Datos!B390</f>
        <v>2002</v>
      </c>
      <c r="C399" s="141">
        <f>+Datos!C390</f>
        <v>1</v>
      </c>
      <c r="D399" s="142">
        <f>+Datos!D390</f>
        <v>21</v>
      </c>
      <c r="E399" s="143">
        <f>+Datos!E390</f>
        <v>0</v>
      </c>
      <c r="F399" s="144">
        <f>+Datos!F390</f>
        <v>6.5</v>
      </c>
      <c r="G399" s="145">
        <f>+Datos!G390</f>
        <v>1</v>
      </c>
      <c r="H399" s="143">
        <f t="shared" ref="H399:H462" si="75">+F399*G399</f>
        <v>6.5</v>
      </c>
      <c r="I399" s="146">
        <f t="shared" ref="I399:I462" si="76">+E399-H399</f>
        <v>-6.5</v>
      </c>
      <c r="J399" s="29">
        <f t="shared" ref="J399:J462" si="77">IF(I399&lt;0,J398*EXP(I399/$U$20),IF((I399+J398)&gt;$U$20,+$U$20,I399+J398))</f>
        <v>87.801473978207483</v>
      </c>
      <c r="K399" s="147">
        <f t="shared" si="72"/>
        <v>121.48329216002566</v>
      </c>
      <c r="L399" s="29">
        <f t="shared" si="71"/>
        <v>-3.1171483323358018</v>
      </c>
      <c r="M399" s="30">
        <f t="shared" si="69"/>
        <v>3.1171483323358018</v>
      </c>
      <c r="N399" s="148">
        <f t="shared" si="70"/>
        <v>3.3828516676641982</v>
      </c>
      <c r="O399" s="148">
        <f t="shared" ref="O399:O462" si="78">IF(K398+I399-$U$14&gt;0,K398+I399-$U$14,0)</f>
        <v>0</v>
      </c>
      <c r="P399" s="148">
        <f t="shared" ref="P399:P462" si="79">+IF(N399&gt;0,(-1)*N399,O399)</f>
        <v>-3.3828516676641982</v>
      </c>
      <c r="Q399" s="149">
        <f t="shared" si="73"/>
        <v>7.4832921600256554</v>
      </c>
      <c r="R399" s="150">
        <f t="shared" si="74"/>
        <v>121.48329216002566</v>
      </c>
      <c r="S399" s="13"/>
      <c r="T399" s="13"/>
      <c r="U399" s="13"/>
      <c r="V399" s="13"/>
      <c r="W399" s="49">
        <f t="shared" ref="W399:W462" si="80">+DATE(B399,C399,D399)</f>
        <v>37277</v>
      </c>
    </row>
    <row r="400" spans="1:23" s="11" customFormat="1">
      <c r="A400" s="13"/>
      <c r="B400" s="140">
        <f>+Datos!B391</f>
        <v>2002</v>
      </c>
      <c r="C400" s="141">
        <f>+Datos!C391</f>
        <v>1</v>
      </c>
      <c r="D400" s="142">
        <f>+Datos!D391</f>
        <v>22</v>
      </c>
      <c r="E400" s="143">
        <f>+Datos!E391</f>
        <v>3</v>
      </c>
      <c r="F400" s="144">
        <f>+Datos!F391</f>
        <v>7.1</v>
      </c>
      <c r="G400" s="145">
        <f>+Datos!G391</f>
        <v>1</v>
      </c>
      <c r="H400" s="143">
        <f t="shared" si="75"/>
        <v>7.1</v>
      </c>
      <c r="I400" s="146">
        <f t="shared" si="76"/>
        <v>-4.0999999999999996</v>
      </c>
      <c r="J400" s="29">
        <f t="shared" si="77"/>
        <v>85.890473552899408</v>
      </c>
      <c r="K400" s="147">
        <f t="shared" si="72"/>
        <v>119.5722917347176</v>
      </c>
      <c r="L400" s="29">
        <f t="shared" si="71"/>
        <v>-1.9110004253080604</v>
      </c>
      <c r="M400" s="30">
        <f t="shared" ref="M400:M463" si="81">IF(I400&gt;=0,+H400,+E400+ABS(L400))</f>
        <v>4.9110004253080604</v>
      </c>
      <c r="N400" s="148">
        <f t="shared" ref="N400:N463" si="82">+H400-M400</f>
        <v>2.1889995746919393</v>
      </c>
      <c r="O400" s="148">
        <f t="shared" si="78"/>
        <v>0</v>
      </c>
      <c r="P400" s="148">
        <f t="shared" si="79"/>
        <v>-2.1889995746919393</v>
      </c>
      <c r="Q400" s="149">
        <f t="shared" si="73"/>
        <v>5.5722917347175951</v>
      </c>
      <c r="R400" s="150">
        <f t="shared" si="74"/>
        <v>119.5722917347176</v>
      </c>
      <c r="S400" s="13"/>
      <c r="T400" s="13"/>
      <c r="U400" s="13"/>
      <c r="V400" s="13"/>
      <c r="W400" s="49">
        <f t="shared" si="80"/>
        <v>37278</v>
      </c>
    </row>
    <row r="401" spans="1:23" s="11" customFormat="1">
      <c r="A401" s="13"/>
      <c r="B401" s="140">
        <f>+Datos!B392</f>
        <v>2002</v>
      </c>
      <c r="C401" s="141">
        <f>+Datos!C392</f>
        <v>1</v>
      </c>
      <c r="D401" s="142">
        <f>+Datos!D392</f>
        <v>23</v>
      </c>
      <c r="E401" s="143">
        <f>+Datos!E392</f>
        <v>0</v>
      </c>
      <c r="F401" s="144">
        <f>+Datos!F392</f>
        <v>5</v>
      </c>
      <c r="G401" s="145">
        <f>+Datos!G392</f>
        <v>1</v>
      </c>
      <c r="H401" s="143">
        <f t="shared" si="75"/>
        <v>5</v>
      </c>
      <c r="I401" s="146">
        <f t="shared" si="76"/>
        <v>-5</v>
      </c>
      <c r="J401" s="29">
        <f t="shared" si="77"/>
        <v>83.616185484980335</v>
      </c>
      <c r="K401" s="147">
        <f t="shared" si="72"/>
        <v>117.29800366679851</v>
      </c>
      <c r="L401" s="29">
        <f t="shared" ref="L401:L464" si="83">+K401-K400</f>
        <v>-2.2742880679190876</v>
      </c>
      <c r="M401" s="30">
        <f t="shared" si="81"/>
        <v>2.2742880679190876</v>
      </c>
      <c r="N401" s="148">
        <f t="shared" si="82"/>
        <v>2.7257119320809124</v>
      </c>
      <c r="O401" s="148">
        <f t="shared" si="78"/>
        <v>0</v>
      </c>
      <c r="P401" s="148">
        <f t="shared" si="79"/>
        <v>-2.7257119320809124</v>
      </c>
      <c r="Q401" s="149">
        <f t="shared" si="73"/>
        <v>3.2980036667985075</v>
      </c>
      <c r="R401" s="150">
        <f t="shared" si="74"/>
        <v>117.29800366679851</v>
      </c>
      <c r="S401" s="13"/>
      <c r="T401" s="13"/>
      <c r="U401" s="13"/>
      <c r="V401" s="13"/>
      <c r="W401" s="49">
        <f t="shared" si="80"/>
        <v>37279</v>
      </c>
    </row>
    <row r="402" spans="1:23" s="11" customFormat="1">
      <c r="A402" s="13"/>
      <c r="B402" s="140">
        <f>+Datos!B393</f>
        <v>2002</v>
      </c>
      <c r="C402" s="141">
        <f>+Datos!C393</f>
        <v>1</v>
      </c>
      <c r="D402" s="142">
        <f>+Datos!D393</f>
        <v>24</v>
      </c>
      <c r="E402" s="143">
        <f>+Datos!E393</f>
        <v>0</v>
      </c>
      <c r="F402" s="144">
        <f>+Datos!F393</f>
        <v>7.1</v>
      </c>
      <c r="G402" s="145">
        <f>+Datos!G393</f>
        <v>1</v>
      </c>
      <c r="H402" s="143">
        <f t="shared" si="75"/>
        <v>7.1</v>
      </c>
      <c r="I402" s="146">
        <f t="shared" si="76"/>
        <v>-7.1</v>
      </c>
      <c r="J402" s="29">
        <f t="shared" si="77"/>
        <v>80.489782612485996</v>
      </c>
      <c r="K402" s="147">
        <f t="shared" si="72"/>
        <v>114.17160079430417</v>
      </c>
      <c r="L402" s="29">
        <f t="shared" si="83"/>
        <v>-3.1264028724943387</v>
      </c>
      <c r="M402" s="30">
        <f t="shared" si="81"/>
        <v>3.1264028724943387</v>
      </c>
      <c r="N402" s="148">
        <f t="shared" si="82"/>
        <v>3.973597127505661</v>
      </c>
      <c r="O402" s="148">
        <f t="shared" si="78"/>
        <v>0</v>
      </c>
      <c r="P402" s="148">
        <f t="shared" si="79"/>
        <v>-3.973597127505661</v>
      </c>
      <c r="Q402" s="149">
        <f t="shared" si="73"/>
        <v>0.17160079430416886</v>
      </c>
      <c r="R402" s="150">
        <f t="shared" si="74"/>
        <v>114.17160079430417</v>
      </c>
      <c r="S402" s="13"/>
      <c r="T402" s="13"/>
      <c r="U402" s="13"/>
      <c r="V402" s="13"/>
      <c r="W402" s="49">
        <f t="shared" si="80"/>
        <v>37280</v>
      </c>
    </row>
    <row r="403" spans="1:23" s="11" customFormat="1">
      <c r="A403" s="13"/>
      <c r="B403" s="140">
        <f>+Datos!B394</f>
        <v>2002</v>
      </c>
      <c r="C403" s="141">
        <f>+Datos!C394</f>
        <v>1</v>
      </c>
      <c r="D403" s="142">
        <f>+Datos!D394</f>
        <v>25</v>
      </c>
      <c r="E403" s="143">
        <f>+Datos!E394</f>
        <v>0</v>
      </c>
      <c r="F403" s="144">
        <f>+Datos!F394</f>
        <v>6.8</v>
      </c>
      <c r="G403" s="145">
        <f>+Datos!G394</f>
        <v>1</v>
      </c>
      <c r="H403" s="143">
        <f t="shared" si="75"/>
        <v>6.8</v>
      </c>
      <c r="I403" s="146">
        <f t="shared" si="76"/>
        <v>-6.8</v>
      </c>
      <c r="J403" s="29">
        <f t="shared" si="77"/>
        <v>77.605130972792253</v>
      </c>
      <c r="K403" s="147">
        <f t="shared" si="72"/>
        <v>111.28694915461043</v>
      </c>
      <c r="L403" s="29">
        <f t="shared" si="83"/>
        <v>-2.8846516396937432</v>
      </c>
      <c r="M403" s="30">
        <f t="shared" si="81"/>
        <v>2.8846516396937432</v>
      </c>
      <c r="N403" s="148">
        <f t="shared" si="82"/>
        <v>3.9153483603062567</v>
      </c>
      <c r="O403" s="148">
        <f t="shared" si="78"/>
        <v>0</v>
      </c>
      <c r="P403" s="148">
        <f t="shared" si="79"/>
        <v>-3.9153483603062567</v>
      </c>
      <c r="Q403" s="149">
        <f t="shared" si="73"/>
        <v>0</v>
      </c>
      <c r="R403" s="150">
        <f t="shared" si="74"/>
        <v>111.28694915461043</v>
      </c>
      <c r="S403" s="13"/>
      <c r="T403" s="13"/>
      <c r="U403" s="13"/>
      <c r="V403" s="13"/>
      <c r="W403" s="49">
        <f t="shared" si="80"/>
        <v>37281</v>
      </c>
    </row>
    <row r="404" spans="1:23" s="11" customFormat="1">
      <c r="A404" s="13"/>
      <c r="B404" s="140">
        <f>+Datos!B395</f>
        <v>2002</v>
      </c>
      <c r="C404" s="141">
        <f>+Datos!C395</f>
        <v>1</v>
      </c>
      <c r="D404" s="142">
        <f>+Datos!D395</f>
        <v>26</v>
      </c>
      <c r="E404" s="143">
        <f>+Datos!E395</f>
        <v>23</v>
      </c>
      <c r="F404" s="144">
        <f>+Datos!F395</f>
        <v>4</v>
      </c>
      <c r="G404" s="145">
        <f>+Datos!G395</f>
        <v>1</v>
      </c>
      <c r="H404" s="143">
        <f t="shared" si="75"/>
        <v>4</v>
      </c>
      <c r="I404" s="146">
        <f t="shared" si="76"/>
        <v>19</v>
      </c>
      <c r="J404" s="29">
        <f t="shared" si="77"/>
        <v>96.605130972792253</v>
      </c>
      <c r="K404" s="147">
        <f t="shared" si="72"/>
        <v>130.28694915461043</v>
      </c>
      <c r="L404" s="29">
        <f t="shared" si="83"/>
        <v>19</v>
      </c>
      <c r="M404" s="30">
        <f t="shared" si="81"/>
        <v>4</v>
      </c>
      <c r="N404" s="148">
        <f t="shared" si="82"/>
        <v>0</v>
      </c>
      <c r="O404" s="148">
        <f t="shared" si="78"/>
        <v>0</v>
      </c>
      <c r="P404" s="148">
        <f t="shared" si="79"/>
        <v>0</v>
      </c>
      <c r="Q404" s="149">
        <f t="shared" si="73"/>
        <v>16.286949154610426</v>
      </c>
      <c r="R404" s="150">
        <f t="shared" si="74"/>
        <v>130.28694915461043</v>
      </c>
      <c r="S404" s="13"/>
      <c r="T404" s="13"/>
      <c r="U404" s="13"/>
      <c r="V404" s="13"/>
      <c r="W404" s="49">
        <f t="shared" si="80"/>
        <v>37282</v>
      </c>
    </row>
    <row r="405" spans="1:23" s="11" customFormat="1">
      <c r="A405" s="13"/>
      <c r="B405" s="140">
        <f>+Datos!B396</f>
        <v>2002</v>
      </c>
      <c r="C405" s="141">
        <f>+Datos!C396</f>
        <v>1</v>
      </c>
      <c r="D405" s="142">
        <f>+Datos!D396</f>
        <v>27</v>
      </c>
      <c r="E405" s="143">
        <f>+Datos!E396</f>
        <v>0.4</v>
      </c>
      <c r="F405" s="144">
        <f>+Datos!F396</f>
        <v>4.7</v>
      </c>
      <c r="G405" s="145">
        <f>+Datos!G396</f>
        <v>1</v>
      </c>
      <c r="H405" s="143">
        <f t="shared" si="75"/>
        <v>4.7</v>
      </c>
      <c r="I405" s="146">
        <f t="shared" si="76"/>
        <v>-4.3</v>
      </c>
      <c r="J405" s="29">
        <f t="shared" si="77"/>
        <v>94.401131165119622</v>
      </c>
      <c r="K405" s="147">
        <f t="shared" si="72"/>
        <v>128.0829493469378</v>
      </c>
      <c r="L405" s="29">
        <f t="shared" si="83"/>
        <v>-2.2039998076726306</v>
      </c>
      <c r="M405" s="30">
        <f t="shared" si="81"/>
        <v>2.6039998076726305</v>
      </c>
      <c r="N405" s="148">
        <f t="shared" si="82"/>
        <v>2.0960001923273697</v>
      </c>
      <c r="O405" s="148">
        <f t="shared" si="78"/>
        <v>0</v>
      </c>
      <c r="P405" s="148">
        <f t="shared" si="79"/>
        <v>-2.0960001923273697</v>
      </c>
      <c r="Q405" s="149">
        <f t="shared" si="73"/>
        <v>14.082949346937795</v>
      </c>
      <c r="R405" s="150">
        <f t="shared" si="74"/>
        <v>128.0829493469378</v>
      </c>
      <c r="S405" s="13"/>
      <c r="T405" s="13"/>
      <c r="U405" s="13"/>
      <c r="V405" s="13"/>
      <c r="W405" s="49">
        <f t="shared" si="80"/>
        <v>37283</v>
      </c>
    </row>
    <row r="406" spans="1:23" s="11" customFormat="1">
      <c r="A406" s="13"/>
      <c r="B406" s="140">
        <f>+Datos!B397</f>
        <v>2002</v>
      </c>
      <c r="C406" s="141">
        <f>+Datos!C397</f>
        <v>1</v>
      </c>
      <c r="D406" s="142">
        <f>+Datos!D397</f>
        <v>28</v>
      </c>
      <c r="E406" s="143">
        <f>+Datos!E397</f>
        <v>0</v>
      </c>
      <c r="F406" s="144">
        <f>+Datos!F397</f>
        <v>5.6</v>
      </c>
      <c r="G406" s="145">
        <f>+Datos!G397</f>
        <v>1</v>
      </c>
      <c r="H406" s="143">
        <f t="shared" si="75"/>
        <v>5.6</v>
      </c>
      <c r="I406" s="146">
        <f t="shared" si="76"/>
        <v>-5.6</v>
      </c>
      <c r="J406" s="29">
        <f t="shared" si="77"/>
        <v>91.606015829156632</v>
      </c>
      <c r="K406" s="147">
        <f t="shared" si="72"/>
        <v>125.28783401097482</v>
      </c>
      <c r="L406" s="29">
        <f t="shared" si="83"/>
        <v>-2.7951153359629757</v>
      </c>
      <c r="M406" s="30">
        <f t="shared" si="81"/>
        <v>2.7951153359629757</v>
      </c>
      <c r="N406" s="148">
        <f t="shared" si="82"/>
        <v>2.804884664037024</v>
      </c>
      <c r="O406" s="148">
        <f t="shared" si="78"/>
        <v>0</v>
      </c>
      <c r="P406" s="148">
        <f t="shared" si="79"/>
        <v>-2.804884664037024</v>
      </c>
      <c r="Q406" s="149">
        <f t="shared" si="73"/>
        <v>11.287834010974819</v>
      </c>
      <c r="R406" s="150">
        <f t="shared" si="74"/>
        <v>125.28783401097482</v>
      </c>
      <c r="S406" s="13"/>
      <c r="T406" s="13"/>
      <c r="U406" s="13"/>
      <c r="V406" s="13"/>
      <c r="W406" s="49">
        <f t="shared" si="80"/>
        <v>37284</v>
      </c>
    </row>
    <row r="407" spans="1:23" s="11" customFormat="1">
      <c r="A407" s="13"/>
      <c r="B407" s="140">
        <f>+Datos!B398</f>
        <v>2002</v>
      </c>
      <c r="C407" s="141">
        <f>+Datos!C398</f>
        <v>1</v>
      </c>
      <c r="D407" s="142">
        <f>+Datos!D398</f>
        <v>29</v>
      </c>
      <c r="E407" s="143">
        <f>+Datos!E398</f>
        <v>0</v>
      </c>
      <c r="F407" s="144">
        <f>+Datos!F398</f>
        <v>5.4</v>
      </c>
      <c r="G407" s="145">
        <f>+Datos!G398</f>
        <v>1</v>
      </c>
      <c r="H407" s="143">
        <f t="shared" si="75"/>
        <v>5.4</v>
      </c>
      <c r="I407" s="146">
        <f t="shared" si="76"/>
        <v>-5.4</v>
      </c>
      <c r="J407" s="29">
        <f t="shared" si="77"/>
        <v>88.989133414569395</v>
      </c>
      <c r="K407" s="147">
        <f t="shared" si="72"/>
        <v>122.67095159638757</v>
      </c>
      <c r="L407" s="29">
        <f t="shared" si="83"/>
        <v>-2.616882414587252</v>
      </c>
      <c r="M407" s="30">
        <f t="shared" si="81"/>
        <v>2.616882414587252</v>
      </c>
      <c r="N407" s="148">
        <f t="shared" si="82"/>
        <v>2.7831175854127483</v>
      </c>
      <c r="O407" s="148">
        <f t="shared" si="78"/>
        <v>0</v>
      </c>
      <c r="P407" s="148">
        <f t="shared" si="79"/>
        <v>-2.7831175854127483</v>
      </c>
      <c r="Q407" s="149">
        <f t="shared" si="73"/>
        <v>8.6709515963875674</v>
      </c>
      <c r="R407" s="150">
        <f t="shared" si="74"/>
        <v>122.67095159638757</v>
      </c>
      <c r="S407" s="13"/>
      <c r="T407" s="13"/>
      <c r="U407" s="13"/>
      <c r="V407" s="13"/>
      <c r="W407" s="49">
        <f t="shared" si="80"/>
        <v>37285</v>
      </c>
    </row>
    <row r="408" spans="1:23" s="11" customFormat="1">
      <c r="A408" s="13"/>
      <c r="B408" s="140">
        <f>+Datos!B399</f>
        <v>2002</v>
      </c>
      <c r="C408" s="141">
        <f>+Datos!C399</f>
        <v>1</v>
      </c>
      <c r="D408" s="142">
        <f>+Datos!D399</f>
        <v>30</v>
      </c>
      <c r="E408" s="143">
        <f>+Datos!E399</f>
        <v>7</v>
      </c>
      <c r="F408" s="144">
        <f>+Datos!F399</f>
        <v>6.2</v>
      </c>
      <c r="G408" s="145">
        <f>+Datos!G399</f>
        <v>1</v>
      </c>
      <c r="H408" s="143">
        <f t="shared" si="75"/>
        <v>6.2</v>
      </c>
      <c r="I408" s="146">
        <f t="shared" si="76"/>
        <v>0.79999999999999982</v>
      </c>
      <c r="J408" s="29">
        <f t="shared" si="77"/>
        <v>89.789133414569392</v>
      </c>
      <c r="K408" s="147">
        <f t="shared" si="72"/>
        <v>123.47095159638758</v>
      </c>
      <c r="L408" s="29">
        <f t="shared" si="83"/>
        <v>0.80000000000001137</v>
      </c>
      <c r="M408" s="30">
        <f t="shared" si="81"/>
        <v>6.2</v>
      </c>
      <c r="N408" s="148">
        <f t="shared" si="82"/>
        <v>0</v>
      </c>
      <c r="O408" s="148">
        <f t="shared" si="78"/>
        <v>0</v>
      </c>
      <c r="P408" s="148">
        <f t="shared" si="79"/>
        <v>0</v>
      </c>
      <c r="Q408" s="149">
        <f t="shared" si="73"/>
        <v>9.4709515963875788</v>
      </c>
      <c r="R408" s="150">
        <f t="shared" si="74"/>
        <v>123.47095159638758</v>
      </c>
      <c r="S408" s="13"/>
      <c r="T408" s="13"/>
      <c r="U408" s="13"/>
      <c r="V408" s="13"/>
      <c r="W408" s="49">
        <f t="shared" si="80"/>
        <v>37286</v>
      </c>
    </row>
    <row r="409" spans="1:23" s="11" customFormat="1">
      <c r="A409" s="13"/>
      <c r="B409" s="140">
        <f>+Datos!B400</f>
        <v>2002</v>
      </c>
      <c r="C409" s="141">
        <f>+Datos!C400</f>
        <v>1</v>
      </c>
      <c r="D409" s="142">
        <f>+Datos!D400</f>
        <v>31</v>
      </c>
      <c r="E409" s="143">
        <f>+Datos!E400</f>
        <v>0</v>
      </c>
      <c r="F409" s="144">
        <f>+Datos!F400</f>
        <v>5.5</v>
      </c>
      <c r="G409" s="145">
        <f>+Datos!G400</f>
        <v>1</v>
      </c>
      <c r="H409" s="143">
        <f t="shared" si="75"/>
        <v>5.5</v>
      </c>
      <c r="I409" s="146">
        <f t="shared" si="76"/>
        <v>-5.5</v>
      </c>
      <c r="J409" s="29">
        <f t="shared" si="77"/>
        <v>87.177351289958366</v>
      </c>
      <c r="K409" s="147">
        <f t="shared" si="72"/>
        <v>120.85916947177654</v>
      </c>
      <c r="L409" s="29">
        <f t="shared" si="83"/>
        <v>-2.6117821246110395</v>
      </c>
      <c r="M409" s="30">
        <f t="shared" si="81"/>
        <v>2.6117821246110395</v>
      </c>
      <c r="N409" s="148">
        <f t="shared" si="82"/>
        <v>2.8882178753889605</v>
      </c>
      <c r="O409" s="148">
        <f t="shared" si="78"/>
        <v>0</v>
      </c>
      <c r="P409" s="148">
        <f t="shared" si="79"/>
        <v>-2.8882178753889605</v>
      </c>
      <c r="Q409" s="149">
        <f t="shared" si="73"/>
        <v>6.8591694717765392</v>
      </c>
      <c r="R409" s="150">
        <f t="shared" si="74"/>
        <v>120.85916947177654</v>
      </c>
      <c r="S409" s="13"/>
      <c r="T409" s="13"/>
      <c r="U409" s="13"/>
      <c r="V409" s="13"/>
      <c r="W409" s="49">
        <f t="shared" si="80"/>
        <v>37287</v>
      </c>
    </row>
    <row r="410" spans="1:23" s="11" customFormat="1">
      <c r="A410" s="13"/>
      <c r="B410" s="140">
        <f>+Datos!B401</f>
        <v>2002</v>
      </c>
      <c r="C410" s="141">
        <f>+Datos!C401</f>
        <v>2</v>
      </c>
      <c r="D410" s="142">
        <f>+Datos!D401</f>
        <v>1</v>
      </c>
      <c r="E410" s="143">
        <f>+Datos!E401</f>
        <v>0</v>
      </c>
      <c r="F410" s="144">
        <f>+Datos!F401</f>
        <v>5.4</v>
      </c>
      <c r="G410" s="145">
        <f>+Datos!G401</f>
        <v>1</v>
      </c>
      <c r="H410" s="143">
        <f t="shared" si="75"/>
        <v>5.4</v>
      </c>
      <c r="I410" s="146">
        <f t="shared" si="76"/>
        <v>-5.4</v>
      </c>
      <c r="J410" s="29">
        <f t="shared" si="77"/>
        <v>84.686981247378966</v>
      </c>
      <c r="K410" s="147">
        <f t="shared" si="72"/>
        <v>118.36879942919714</v>
      </c>
      <c r="L410" s="29">
        <f t="shared" si="83"/>
        <v>-2.4903700425794</v>
      </c>
      <c r="M410" s="30">
        <f t="shared" si="81"/>
        <v>2.4903700425794</v>
      </c>
      <c r="N410" s="148">
        <f t="shared" si="82"/>
        <v>2.9096299574206004</v>
      </c>
      <c r="O410" s="148">
        <f t="shared" si="78"/>
        <v>0</v>
      </c>
      <c r="P410" s="148">
        <f t="shared" si="79"/>
        <v>-2.9096299574206004</v>
      </c>
      <c r="Q410" s="149">
        <f t="shared" si="73"/>
        <v>4.3687994291971393</v>
      </c>
      <c r="R410" s="150">
        <f t="shared" si="74"/>
        <v>118.36879942919714</v>
      </c>
      <c r="S410" s="13"/>
      <c r="T410" s="13"/>
      <c r="U410" s="13"/>
      <c r="V410" s="13"/>
      <c r="W410" s="49">
        <f t="shared" si="80"/>
        <v>37288</v>
      </c>
    </row>
    <row r="411" spans="1:23" s="11" customFormat="1">
      <c r="A411" s="13"/>
      <c r="B411" s="140">
        <f>+Datos!B402</f>
        <v>2002</v>
      </c>
      <c r="C411" s="141">
        <f>+Datos!C402</f>
        <v>2</v>
      </c>
      <c r="D411" s="142">
        <f>+Datos!D402</f>
        <v>2</v>
      </c>
      <c r="E411" s="143">
        <f>+Datos!E402</f>
        <v>0</v>
      </c>
      <c r="F411" s="144">
        <f>+Datos!F402</f>
        <v>5.4</v>
      </c>
      <c r="G411" s="145">
        <f>+Datos!G402</f>
        <v>1</v>
      </c>
      <c r="H411" s="143">
        <f t="shared" si="75"/>
        <v>5.4</v>
      </c>
      <c r="I411" s="146">
        <f t="shared" si="76"/>
        <v>-5.4</v>
      </c>
      <c r="J411" s="29">
        <f t="shared" si="77"/>
        <v>82.267752881590695</v>
      </c>
      <c r="K411" s="147">
        <f t="shared" si="72"/>
        <v>115.94957106340888</v>
      </c>
      <c r="L411" s="29">
        <f t="shared" si="83"/>
        <v>-2.419228365788257</v>
      </c>
      <c r="M411" s="30">
        <f t="shared" si="81"/>
        <v>2.419228365788257</v>
      </c>
      <c r="N411" s="148">
        <f t="shared" si="82"/>
        <v>2.9807716342117434</v>
      </c>
      <c r="O411" s="148">
        <f t="shared" si="78"/>
        <v>0</v>
      </c>
      <c r="P411" s="148">
        <f t="shared" si="79"/>
        <v>-2.9807716342117434</v>
      </c>
      <c r="Q411" s="149">
        <f t="shared" si="73"/>
        <v>1.9495710634088823</v>
      </c>
      <c r="R411" s="150">
        <f t="shared" si="74"/>
        <v>115.94957106340888</v>
      </c>
      <c r="S411" s="13"/>
      <c r="T411" s="13"/>
      <c r="U411" s="13"/>
      <c r="V411" s="13"/>
      <c r="W411" s="49">
        <f t="shared" si="80"/>
        <v>37289</v>
      </c>
    </row>
    <row r="412" spans="1:23" s="11" customFormat="1">
      <c r="A412" s="13"/>
      <c r="B412" s="140">
        <f>+Datos!B403</f>
        <v>2002</v>
      </c>
      <c r="C412" s="141">
        <f>+Datos!C403</f>
        <v>2</v>
      </c>
      <c r="D412" s="142">
        <f>+Datos!D403</f>
        <v>3</v>
      </c>
      <c r="E412" s="143">
        <f>+Datos!E403</f>
        <v>0</v>
      </c>
      <c r="F412" s="144">
        <f>+Datos!F403</f>
        <v>9.1</v>
      </c>
      <c r="G412" s="145">
        <f>+Datos!G403</f>
        <v>1</v>
      </c>
      <c r="H412" s="143">
        <f t="shared" si="75"/>
        <v>9.1</v>
      </c>
      <c r="I412" s="146">
        <f t="shared" si="76"/>
        <v>-9.1</v>
      </c>
      <c r="J412" s="29">
        <f t="shared" si="77"/>
        <v>78.346243778173644</v>
      </c>
      <c r="K412" s="147">
        <f t="shared" si="72"/>
        <v>112.02806195999182</v>
      </c>
      <c r="L412" s="29">
        <f t="shared" si="83"/>
        <v>-3.9215091034170655</v>
      </c>
      <c r="M412" s="30">
        <f t="shared" si="81"/>
        <v>3.9215091034170655</v>
      </c>
      <c r="N412" s="148">
        <f t="shared" si="82"/>
        <v>5.1784908965829342</v>
      </c>
      <c r="O412" s="148">
        <f t="shared" si="78"/>
        <v>0</v>
      </c>
      <c r="P412" s="148">
        <f t="shared" si="79"/>
        <v>-5.1784908965829342</v>
      </c>
      <c r="Q412" s="149">
        <f t="shared" si="73"/>
        <v>0</v>
      </c>
      <c r="R412" s="150">
        <f t="shared" si="74"/>
        <v>112.02806195999182</v>
      </c>
      <c r="S412" s="13"/>
      <c r="T412" s="13"/>
      <c r="U412" s="13"/>
      <c r="V412" s="13"/>
      <c r="W412" s="49">
        <f t="shared" si="80"/>
        <v>37290</v>
      </c>
    </row>
    <row r="413" spans="1:23" s="11" customFormat="1">
      <c r="A413" s="13"/>
      <c r="B413" s="140">
        <f>+Datos!B404</f>
        <v>2002</v>
      </c>
      <c r="C413" s="141">
        <f>+Datos!C404</f>
        <v>2</v>
      </c>
      <c r="D413" s="142">
        <f>+Datos!D404</f>
        <v>4</v>
      </c>
      <c r="E413" s="143">
        <f>+Datos!E404</f>
        <v>0</v>
      </c>
      <c r="F413" s="144">
        <f>+Datos!F404</f>
        <v>6.7</v>
      </c>
      <c r="G413" s="145">
        <f>+Datos!G404</f>
        <v>1</v>
      </c>
      <c r="H413" s="143">
        <f t="shared" si="75"/>
        <v>6.7</v>
      </c>
      <c r="I413" s="146">
        <f t="shared" si="76"/>
        <v>-6.7</v>
      </c>
      <c r="J413" s="29">
        <f t="shared" si="77"/>
        <v>75.578967427218615</v>
      </c>
      <c r="K413" s="147">
        <f t="shared" si="72"/>
        <v>109.26078560903679</v>
      </c>
      <c r="L413" s="29">
        <f t="shared" si="83"/>
        <v>-2.7672763509550293</v>
      </c>
      <c r="M413" s="30">
        <f t="shared" si="81"/>
        <v>2.7672763509550293</v>
      </c>
      <c r="N413" s="148">
        <f t="shared" si="82"/>
        <v>3.9327236490449708</v>
      </c>
      <c r="O413" s="148">
        <f t="shared" si="78"/>
        <v>0</v>
      </c>
      <c r="P413" s="148">
        <f t="shared" si="79"/>
        <v>-3.9327236490449708</v>
      </c>
      <c r="Q413" s="149">
        <f t="shared" si="73"/>
        <v>0</v>
      </c>
      <c r="R413" s="150">
        <f t="shared" si="74"/>
        <v>109.26078560903679</v>
      </c>
      <c r="S413" s="13"/>
      <c r="T413" s="13"/>
      <c r="U413" s="13"/>
      <c r="V413" s="13"/>
      <c r="W413" s="49">
        <f t="shared" si="80"/>
        <v>37291</v>
      </c>
    </row>
    <row r="414" spans="1:23" s="11" customFormat="1">
      <c r="A414" s="13"/>
      <c r="B414" s="140">
        <f>+Datos!B405</f>
        <v>2002</v>
      </c>
      <c r="C414" s="141">
        <f>+Datos!C405</f>
        <v>2</v>
      </c>
      <c r="D414" s="142">
        <f>+Datos!D405</f>
        <v>5</v>
      </c>
      <c r="E414" s="143">
        <f>+Datos!E405</f>
        <v>0</v>
      </c>
      <c r="F414" s="144">
        <f>+Datos!F405</f>
        <v>3.8</v>
      </c>
      <c r="G414" s="145">
        <f>+Datos!G405</f>
        <v>1</v>
      </c>
      <c r="H414" s="143">
        <f t="shared" si="75"/>
        <v>3.8</v>
      </c>
      <c r="I414" s="146">
        <f t="shared" si="76"/>
        <v>-3.8</v>
      </c>
      <c r="J414" s="29">
        <f t="shared" si="77"/>
        <v>74.053130662021942</v>
      </c>
      <c r="K414" s="147">
        <f t="shared" si="72"/>
        <v>107.73494884384013</v>
      </c>
      <c r="L414" s="29">
        <f t="shared" si="83"/>
        <v>-1.525836765196658</v>
      </c>
      <c r="M414" s="30">
        <f t="shared" si="81"/>
        <v>1.525836765196658</v>
      </c>
      <c r="N414" s="148">
        <f t="shared" si="82"/>
        <v>2.2741632348033418</v>
      </c>
      <c r="O414" s="148">
        <f t="shared" si="78"/>
        <v>0</v>
      </c>
      <c r="P414" s="148">
        <f t="shared" si="79"/>
        <v>-2.2741632348033418</v>
      </c>
      <c r="Q414" s="149">
        <f t="shared" si="73"/>
        <v>0</v>
      </c>
      <c r="R414" s="150">
        <f t="shared" si="74"/>
        <v>107.73494884384013</v>
      </c>
      <c r="S414" s="13"/>
      <c r="T414" s="13"/>
      <c r="U414" s="13"/>
      <c r="V414" s="13"/>
      <c r="W414" s="49">
        <f t="shared" si="80"/>
        <v>37292</v>
      </c>
    </row>
    <row r="415" spans="1:23" s="11" customFormat="1">
      <c r="A415" s="13"/>
      <c r="B415" s="140">
        <f>+Datos!B406</f>
        <v>2002</v>
      </c>
      <c r="C415" s="141">
        <f>+Datos!C406</f>
        <v>2</v>
      </c>
      <c r="D415" s="142">
        <f>+Datos!D406</f>
        <v>6</v>
      </c>
      <c r="E415" s="143">
        <f>+Datos!E406</f>
        <v>0</v>
      </c>
      <c r="F415" s="144">
        <f>+Datos!F406</f>
        <v>4.9000000000000004</v>
      </c>
      <c r="G415" s="145">
        <f>+Datos!G406</f>
        <v>1</v>
      </c>
      <c r="H415" s="143">
        <f t="shared" si="75"/>
        <v>4.9000000000000004</v>
      </c>
      <c r="I415" s="146">
        <f t="shared" si="76"/>
        <v>-4.9000000000000004</v>
      </c>
      <c r="J415" s="29">
        <f t="shared" si="77"/>
        <v>72.13098628648838</v>
      </c>
      <c r="K415" s="147">
        <f t="shared" si="72"/>
        <v>105.81280446830655</v>
      </c>
      <c r="L415" s="29">
        <f t="shared" si="83"/>
        <v>-1.922144375533577</v>
      </c>
      <c r="M415" s="30">
        <f t="shared" si="81"/>
        <v>1.922144375533577</v>
      </c>
      <c r="N415" s="148">
        <f t="shared" si="82"/>
        <v>2.9778556244664234</v>
      </c>
      <c r="O415" s="148">
        <f t="shared" si="78"/>
        <v>0</v>
      </c>
      <c r="P415" s="148">
        <f t="shared" si="79"/>
        <v>-2.9778556244664234</v>
      </c>
      <c r="Q415" s="149">
        <f t="shared" si="73"/>
        <v>0</v>
      </c>
      <c r="R415" s="150">
        <f t="shared" si="74"/>
        <v>105.81280446830655</v>
      </c>
      <c r="S415" s="13"/>
      <c r="T415" s="13"/>
      <c r="U415" s="13"/>
      <c r="V415" s="13"/>
      <c r="W415" s="49">
        <f t="shared" si="80"/>
        <v>37293</v>
      </c>
    </row>
    <row r="416" spans="1:23" s="11" customFormat="1">
      <c r="A416" s="13"/>
      <c r="B416" s="140">
        <f>+Datos!B407</f>
        <v>2002</v>
      </c>
      <c r="C416" s="141">
        <f>+Datos!C407</f>
        <v>2</v>
      </c>
      <c r="D416" s="142">
        <f>+Datos!D407</f>
        <v>7</v>
      </c>
      <c r="E416" s="143">
        <f>+Datos!E407</f>
        <v>0</v>
      </c>
      <c r="F416" s="144">
        <f>+Datos!F407</f>
        <v>4.5999999999999996</v>
      </c>
      <c r="G416" s="145">
        <f>+Datos!G407</f>
        <v>1</v>
      </c>
      <c r="H416" s="143">
        <f t="shared" si="75"/>
        <v>4.5999999999999996</v>
      </c>
      <c r="I416" s="146">
        <f t="shared" si="76"/>
        <v>-4.5999999999999996</v>
      </c>
      <c r="J416" s="29">
        <f t="shared" si="77"/>
        <v>70.371951785064965</v>
      </c>
      <c r="K416" s="147">
        <f t="shared" si="72"/>
        <v>104.05376996688315</v>
      </c>
      <c r="L416" s="29">
        <f t="shared" si="83"/>
        <v>-1.7590345014234003</v>
      </c>
      <c r="M416" s="30">
        <f t="shared" si="81"/>
        <v>1.7590345014234003</v>
      </c>
      <c r="N416" s="148">
        <f t="shared" si="82"/>
        <v>2.8409654985765993</v>
      </c>
      <c r="O416" s="148">
        <f t="shared" si="78"/>
        <v>0</v>
      </c>
      <c r="P416" s="148">
        <f t="shared" si="79"/>
        <v>-2.8409654985765993</v>
      </c>
      <c r="Q416" s="149">
        <f t="shared" si="73"/>
        <v>0</v>
      </c>
      <c r="R416" s="150">
        <f t="shared" si="74"/>
        <v>104.05376996688315</v>
      </c>
      <c r="S416" s="13"/>
      <c r="T416" s="13"/>
      <c r="U416" s="13"/>
      <c r="V416" s="13"/>
      <c r="W416" s="49">
        <f t="shared" si="80"/>
        <v>37294</v>
      </c>
    </row>
    <row r="417" spans="1:23" s="11" customFormat="1">
      <c r="A417" s="13"/>
      <c r="B417" s="140">
        <f>+Datos!B408</f>
        <v>2002</v>
      </c>
      <c r="C417" s="141">
        <f>+Datos!C408</f>
        <v>2</v>
      </c>
      <c r="D417" s="142">
        <f>+Datos!D408</f>
        <v>8</v>
      </c>
      <c r="E417" s="143">
        <f>+Datos!E408</f>
        <v>0</v>
      </c>
      <c r="F417" s="144">
        <f>+Datos!F408</f>
        <v>5.0999999999999996</v>
      </c>
      <c r="G417" s="145">
        <f>+Datos!G408</f>
        <v>1</v>
      </c>
      <c r="H417" s="143">
        <f t="shared" si="75"/>
        <v>5.0999999999999996</v>
      </c>
      <c r="I417" s="146">
        <f t="shared" si="76"/>
        <v>-5.0999999999999996</v>
      </c>
      <c r="J417" s="29">
        <f t="shared" si="77"/>
        <v>68.471817807766143</v>
      </c>
      <c r="K417" s="147">
        <f t="shared" si="72"/>
        <v>102.15363598958433</v>
      </c>
      <c r="L417" s="29">
        <f t="shared" si="83"/>
        <v>-1.9001339772988217</v>
      </c>
      <c r="M417" s="30">
        <f t="shared" si="81"/>
        <v>1.9001339772988217</v>
      </c>
      <c r="N417" s="148">
        <f t="shared" si="82"/>
        <v>3.1998660227011779</v>
      </c>
      <c r="O417" s="148">
        <f t="shared" si="78"/>
        <v>0</v>
      </c>
      <c r="P417" s="148">
        <f t="shared" si="79"/>
        <v>-3.1998660227011779</v>
      </c>
      <c r="Q417" s="149">
        <f t="shared" si="73"/>
        <v>0</v>
      </c>
      <c r="R417" s="150">
        <f t="shared" si="74"/>
        <v>102.15363598958433</v>
      </c>
      <c r="S417" s="13"/>
      <c r="T417" s="13"/>
      <c r="U417" s="13"/>
      <c r="V417" s="13"/>
      <c r="W417" s="49">
        <f t="shared" si="80"/>
        <v>37295</v>
      </c>
    </row>
    <row r="418" spans="1:23" s="11" customFormat="1">
      <c r="A418" s="13"/>
      <c r="B418" s="140">
        <f>+Datos!B409</f>
        <v>2002</v>
      </c>
      <c r="C418" s="141">
        <f>+Datos!C409</f>
        <v>2</v>
      </c>
      <c r="D418" s="142">
        <f>+Datos!D409</f>
        <v>9</v>
      </c>
      <c r="E418" s="143">
        <f>+Datos!E409</f>
        <v>0</v>
      </c>
      <c r="F418" s="144">
        <f>+Datos!F409</f>
        <v>4.9000000000000004</v>
      </c>
      <c r="G418" s="145">
        <f>+Datos!G409</f>
        <v>1</v>
      </c>
      <c r="H418" s="143">
        <f t="shared" si="75"/>
        <v>4.9000000000000004</v>
      </c>
      <c r="I418" s="146">
        <f t="shared" si="76"/>
        <v>-4.9000000000000004</v>
      </c>
      <c r="J418" s="29">
        <f t="shared" si="77"/>
        <v>66.694543595249243</v>
      </c>
      <c r="K418" s="147">
        <f t="shared" si="72"/>
        <v>100.37636177706742</v>
      </c>
      <c r="L418" s="29">
        <f t="shared" si="83"/>
        <v>-1.7772742125169145</v>
      </c>
      <c r="M418" s="30">
        <f t="shared" si="81"/>
        <v>1.7772742125169145</v>
      </c>
      <c r="N418" s="148">
        <f t="shared" si="82"/>
        <v>3.1227257874830858</v>
      </c>
      <c r="O418" s="148">
        <f t="shared" si="78"/>
        <v>0</v>
      </c>
      <c r="P418" s="148">
        <f t="shared" si="79"/>
        <v>-3.1227257874830858</v>
      </c>
      <c r="Q418" s="149">
        <f t="shared" si="73"/>
        <v>0</v>
      </c>
      <c r="R418" s="150">
        <f t="shared" si="74"/>
        <v>100.37636177706742</v>
      </c>
      <c r="S418" s="13"/>
      <c r="T418" s="13"/>
      <c r="U418" s="13"/>
      <c r="V418" s="13"/>
      <c r="W418" s="49">
        <f t="shared" si="80"/>
        <v>37296</v>
      </c>
    </row>
    <row r="419" spans="1:23" s="11" customFormat="1">
      <c r="A419" s="13"/>
      <c r="B419" s="140">
        <f>+Datos!B410</f>
        <v>2002</v>
      </c>
      <c r="C419" s="141">
        <f>+Datos!C410</f>
        <v>2</v>
      </c>
      <c r="D419" s="142">
        <f>+Datos!D410</f>
        <v>10</v>
      </c>
      <c r="E419" s="143">
        <f>+Datos!E410</f>
        <v>44</v>
      </c>
      <c r="F419" s="144">
        <f>+Datos!F410</f>
        <v>6.2</v>
      </c>
      <c r="G419" s="145">
        <f>+Datos!G410</f>
        <v>1</v>
      </c>
      <c r="H419" s="143">
        <f t="shared" si="75"/>
        <v>6.2</v>
      </c>
      <c r="I419" s="146">
        <f t="shared" si="76"/>
        <v>37.799999999999997</v>
      </c>
      <c r="J419" s="29">
        <f t="shared" si="77"/>
        <v>104.49454359524924</v>
      </c>
      <c r="K419" s="147">
        <f t="shared" si="72"/>
        <v>138.17636177706743</v>
      </c>
      <c r="L419" s="29">
        <f t="shared" si="83"/>
        <v>37.800000000000011</v>
      </c>
      <c r="M419" s="30">
        <f t="shared" si="81"/>
        <v>6.2</v>
      </c>
      <c r="N419" s="148">
        <f t="shared" si="82"/>
        <v>0</v>
      </c>
      <c r="O419" s="148">
        <f t="shared" si="78"/>
        <v>0</v>
      </c>
      <c r="P419" s="148">
        <f t="shared" si="79"/>
        <v>0</v>
      </c>
      <c r="Q419" s="149">
        <f t="shared" si="73"/>
        <v>24.176361777067427</v>
      </c>
      <c r="R419" s="150">
        <f t="shared" si="74"/>
        <v>138.17636177706743</v>
      </c>
      <c r="S419" s="13"/>
      <c r="T419" s="13"/>
      <c r="U419" s="13"/>
      <c r="V419" s="13"/>
      <c r="W419" s="49">
        <f t="shared" si="80"/>
        <v>37297</v>
      </c>
    </row>
    <row r="420" spans="1:23" s="11" customFormat="1">
      <c r="A420" s="13"/>
      <c r="B420" s="140">
        <f>+Datos!B411</f>
        <v>2002</v>
      </c>
      <c r="C420" s="141">
        <f>+Datos!C411</f>
        <v>2</v>
      </c>
      <c r="D420" s="142">
        <f>+Datos!D411</f>
        <v>11</v>
      </c>
      <c r="E420" s="143">
        <f>+Datos!E411</f>
        <v>0</v>
      </c>
      <c r="F420" s="144">
        <f>+Datos!F411</f>
        <v>5.3</v>
      </c>
      <c r="G420" s="145">
        <f>+Datos!G411</f>
        <v>1</v>
      </c>
      <c r="H420" s="143">
        <f t="shared" si="75"/>
        <v>5.3</v>
      </c>
      <c r="I420" s="146">
        <f t="shared" si="76"/>
        <v>-5.3</v>
      </c>
      <c r="J420" s="29">
        <f t="shared" si="77"/>
        <v>101.56397476810263</v>
      </c>
      <c r="K420" s="147">
        <f t="shared" si="72"/>
        <v>135.2457929499208</v>
      </c>
      <c r="L420" s="29">
        <f t="shared" si="83"/>
        <v>-2.9305688271466295</v>
      </c>
      <c r="M420" s="30">
        <f t="shared" si="81"/>
        <v>2.9305688271466295</v>
      </c>
      <c r="N420" s="148">
        <f t="shared" si="82"/>
        <v>2.3694311728533703</v>
      </c>
      <c r="O420" s="148">
        <f t="shared" si="78"/>
        <v>0</v>
      </c>
      <c r="P420" s="148">
        <f t="shared" si="79"/>
        <v>-2.3694311728533703</v>
      </c>
      <c r="Q420" s="149">
        <f t="shared" si="73"/>
        <v>21.245792949920798</v>
      </c>
      <c r="R420" s="150">
        <f t="shared" si="74"/>
        <v>135.2457929499208</v>
      </c>
      <c r="S420" s="13"/>
      <c r="T420" s="13"/>
      <c r="U420" s="13"/>
      <c r="V420" s="13"/>
      <c r="W420" s="49">
        <f t="shared" si="80"/>
        <v>37298</v>
      </c>
    </row>
    <row r="421" spans="1:23" s="11" customFormat="1">
      <c r="A421" s="13"/>
      <c r="B421" s="140">
        <f>+Datos!B412</f>
        <v>2002</v>
      </c>
      <c r="C421" s="141">
        <f>+Datos!C412</f>
        <v>2</v>
      </c>
      <c r="D421" s="142">
        <f>+Datos!D412</f>
        <v>12</v>
      </c>
      <c r="E421" s="143">
        <f>+Datos!E412</f>
        <v>0</v>
      </c>
      <c r="F421" s="144">
        <f>+Datos!F412</f>
        <v>8.1999999999999993</v>
      </c>
      <c r="G421" s="145">
        <f>+Datos!G412</f>
        <v>1</v>
      </c>
      <c r="H421" s="143">
        <f t="shared" si="75"/>
        <v>8.1999999999999993</v>
      </c>
      <c r="I421" s="146">
        <f t="shared" si="76"/>
        <v>-8.1999999999999993</v>
      </c>
      <c r="J421" s="29">
        <f t="shared" si="77"/>
        <v>97.191004305558423</v>
      </c>
      <c r="K421" s="147">
        <f t="shared" si="72"/>
        <v>130.8728224873766</v>
      </c>
      <c r="L421" s="29">
        <f t="shared" si="83"/>
        <v>-4.3729704625442025</v>
      </c>
      <c r="M421" s="30">
        <f t="shared" si="81"/>
        <v>4.3729704625442025</v>
      </c>
      <c r="N421" s="148">
        <f t="shared" si="82"/>
        <v>3.8270295374557968</v>
      </c>
      <c r="O421" s="148">
        <f t="shared" si="78"/>
        <v>0</v>
      </c>
      <c r="P421" s="148">
        <f t="shared" si="79"/>
        <v>-3.8270295374557968</v>
      </c>
      <c r="Q421" s="149">
        <f t="shared" si="73"/>
        <v>16.872822487376595</v>
      </c>
      <c r="R421" s="150">
        <f t="shared" si="74"/>
        <v>130.8728224873766</v>
      </c>
      <c r="S421" s="13"/>
      <c r="T421" s="13"/>
      <c r="U421" s="13"/>
      <c r="V421" s="13"/>
      <c r="W421" s="49">
        <f t="shared" si="80"/>
        <v>37299</v>
      </c>
    </row>
    <row r="422" spans="1:23" s="11" customFormat="1">
      <c r="A422" s="13"/>
      <c r="B422" s="140">
        <f>+Datos!B413</f>
        <v>2002</v>
      </c>
      <c r="C422" s="141">
        <f>+Datos!C413</f>
        <v>2</v>
      </c>
      <c r="D422" s="142">
        <f>+Datos!D413</f>
        <v>13</v>
      </c>
      <c r="E422" s="143">
        <f>+Datos!E413</f>
        <v>0</v>
      </c>
      <c r="F422" s="144">
        <f>+Datos!F413</f>
        <v>6.8</v>
      </c>
      <c r="G422" s="145">
        <f>+Datos!G413</f>
        <v>1</v>
      </c>
      <c r="H422" s="143">
        <f t="shared" si="75"/>
        <v>6.8</v>
      </c>
      <c r="I422" s="146">
        <f t="shared" si="76"/>
        <v>-6.8</v>
      </c>
      <c r="J422" s="29">
        <f t="shared" si="77"/>
        <v>93.707802079962889</v>
      </c>
      <c r="K422" s="147">
        <f t="shared" si="72"/>
        <v>127.38962026178106</v>
      </c>
      <c r="L422" s="29">
        <f t="shared" si="83"/>
        <v>-3.4832022255955337</v>
      </c>
      <c r="M422" s="30">
        <f t="shared" si="81"/>
        <v>3.4832022255955337</v>
      </c>
      <c r="N422" s="148">
        <f t="shared" si="82"/>
        <v>3.3167977744044661</v>
      </c>
      <c r="O422" s="148">
        <f t="shared" si="78"/>
        <v>0</v>
      </c>
      <c r="P422" s="148">
        <f t="shared" si="79"/>
        <v>-3.3167977744044661</v>
      </c>
      <c r="Q422" s="149">
        <f t="shared" si="73"/>
        <v>13.389620261781062</v>
      </c>
      <c r="R422" s="150">
        <f t="shared" si="74"/>
        <v>127.38962026178106</v>
      </c>
      <c r="S422" s="13"/>
      <c r="T422" s="13"/>
      <c r="U422" s="13"/>
      <c r="V422" s="13"/>
      <c r="W422" s="49">
        <f t="shared" si="80"/>
        <v>37300</v>
      </c>
    </row>
    <row r="423" spans="1:23" s="11" customFormat="1">
      <c r="A423" s="13"/>
      <c r="B423" s="140">
        <f>+Datos!B414</f>
        <v>2002</v>
      </c>
      <c r="C423" s="141">
        <f>+Datos!C414</f>
        <v>2</v>
      </c>
      <c r="D423" s="142">
        <f>+Datos!D414</f>
        <v>14</v>
      </c>
      <c r="E423" s="143">
        <f>+Datos!E414</f>
        <v>0.8</v>
      </c>
      <c r="F423" s="144">
        <f>+Datos!F414</f>
        <v>4.2</v>
      </c>
      <c r="G423" s="145">
        <f>+Datos!G414</f>
        <v>1</v>
      </c>
      <c r="H423" s="143">
        <f t="shared" si="75"/>
        <v>4.2</v>
      </c>
      <c r="I423" s="146">
        <f t="shared" si="76"/>
        <v>-3.4000000000000004</v>
      </c>
      <c r="J423" s="29">
        <f t="shared" si="77"/>
        <v>92.013296991003941</v>
      </c>
      <c r="K423" s="147">
        <f t="shared" si="72"/>
        <v>125.69511517282211</v>
      </c>
      <c r="L423" s="29">
        <f t="shared" si="83"/>
        <v>-1.6945050889589481</v>
      </c>
      <c r="M423" s="30">
        <f t="shared" si="81"/>
        <v>2.494505088958948</v>
      </c>
      <c r="N423" s="148">
        <f t="shared" si="82"/>
        <v>1.7054949110410522</v>
      </c>
      <c r="O423" s="148">
        <f t="shared" si="78"/>
        <v>0</v>
      </c>
      <c r="P423" s="148">
        <f t="shared" si="79"/>
        <v>-1.7054949110410522</v>
      </c>
      <c r="Q423" s="149">
        <f t="shared" si="73"/>
        <v>11.695115172822113</v>
      </c>
      <c r="R423" s="150">
        <f t="shared" si="74"/>
        <v>125.69511517282211</v>
      </c>
      <c r="S423" s="13"/>
      <c r="T423" s="13"/>
      <c r="U423" s="13"/>
      <c r="V423" s="13"/>
      <c r="W423" s="49">
        <f t="shared" si="80"/>
        <v>37301</v>
      </c>
    </row>
    <row r="424" spans="1:23" s="11" customFormat="1">
      <c r="A424" s="13"/>
      <c r="B424" s="140">
        <f>+Datos!B415</f>
        <v>2002</v>
      </c>
      <c r="C424" s="141">
        <f>+Datos!C415</f>
        <v>2</v>
      </c>
      <c r="D424" s="142">
        <f>+Datos!D415</f>
        <v>15</v>
      </c>
      <c r="E424" s="143">
        <f>+Datos!E415</f>
        <v>0</v>
      </c>
      <c r="F424" s="144">
        <f>+Datos!F415</f>
        <v>4.7</v>
      </c>
      <c r="G424" s="145">
        <f>+Datos!G415</f>
        <v>1</v>
      </c>
      <c r="H424" s="143">
        <f t="shared" si="75"/>
        <v>4.7</v>
      </c>
      <c r="I424" s="146">
        <f t="shared" si="76"/>
        <v>-4.7</v>
      </c>
      <c r="J424" s="29">
        <f t="shared" si="77"/>
        <v>89.721231385648437</v>
      </c>
      <c r="K424" s="147">
        <f t="shared" si="72"/>
        <v>123.40304956746661</v>
      </c>
      <c r="L424" s="29">
        <f t="shared" si="83"/>
        <v>-2.2920656053555035</v>
      </c>
      <c r="M424" s="30">
        <f t="shared" si="81"/>
        <v>2.2920656053555035</v>
      </c>
      <c r="N424" s="148">
        <f t="shared" si="82"/>
        <v>2.4079343946444967</v>
      </c>
      <c r="O424" s="148">
        <f t="shared" si="78"/>
        <v>0</v>
      </c>
      <c r="P424" s="148">
        <f t="shared" si="79"/>
        <v>-2.4079343946444967</v>
      </c>
      <c r="Q424" s="149">
        <f t="shared" si="73"/>
        <v>9.4030495674666099</v>
      </c>
      <c r="R424" s="150">
        <f t="shared" si="74"/>
        <v>123.40304956746661</v>
      </c>
      <c r="S424" s="13"/>
      <c r="T424" s="13"/>
      <c r="U424" s="13"/>
      <c r="V424" s="13"/>
      <c r="W424" s="49">
        <f t="shared" si="80"/>
        <v>37302</v>
      </c>
    </row>
    <row r="425" spans="1:23" s="11" customFormat="1">
      <c r="A425" s="13"/>
      <c r="B425" s="140">
        <f>+Datos!B416</f>
        <v>2002</v>
      </c>
      <c r="C425" s="141">
        <f>+Datos!C416</f>
        <v>2</v>
      </c>
      <c r="D425" s="142">
        <f>+Datos!D416</f>
        <v>16</v>
      </c>
      <c r="E425" s="143">
        <f>+Datos!E416</f>
        <v>0</v>
      </c>
      <c r="F425" s="144">
        <f>+Datos!F416</f>
        <v>4.4000000000000004</v>
      </c>
      <c r="G425" s="145">
        <f>+Datos!G416</f>
        <v>1</v>
      </c>
      <c r="H425" s="143">
        <f t="shared" si="75"/>
        <v>4.4000000000000004</v>
      </c>
      <c r="I425" s="146">
        <f t="shared" si="76"/>
        <v>-4.4000000000000004</v>
      </c>
      <c r="J425" s="29">
        <f t="shared" si="77"/>
        <v>87.627240861514309</v>
      </c>
      <c r="K425" s="147">
        <f t="shared" si="72"/>
        <v>121.3090590433325</v>
      </c>
      <c r="L425" s="29">
        <f t="shared" si="83"/>
        <v>-2.0939905241341137</v>
      </c>
      <c r="M425" s="30">
        <f t="shared" si="81"/>
        <v>2.0939905241341137</v>
      </c>
      <c r="N425" s="148">
        <f t="shared" si="82"/>
        <v>2.3060094758658867</v>
      </c>
      <c r="O425" s="148">
        <f t="shared" si="78"/>
        <v>0</v>
      </c>
      <c r="P425" s="148">
        <f t="shared" si="79"/>
        <v>-2.3060094758658867</v>
      </c>
      <c r="Q425" s="149">
        <f t="shared" si="73"/>
        <v>7.3090590433324962</v>
      </c>
      <c r="R425" s="150">
        <f t="shared" si="74"/>
        <v>121.3090590433325</v>
      </c>
      <c r="S425" s="13"/>
      <c r="T425" s="13"/>
      <c r="U425" s="13"/>
      <c r="V425" s="13"/>
      <c r="W425" s="49">
        <f t="shared" si="80"/>
        <v>37303</v>
      </c>
    </row>
    <row r="426" spans="1:23" s="11" customFormat="1">
      <c r="A426" s="13"/>
      <c r="B426" s="140">
        <f>+Datos!B417</f>
        <v>2002</v>
      </c>
      <c r="C426" s="141">
        <f>+Datos!C417</f>
        <v>2</v>
      </c>
      <c r="D426" s="142">
        <f>+Datos!D417</f>
        <v>17</v>
      </c>
      <c r="E426" s="143">
        <f>+Datos!E417</f>
        <v>0</v>
      </c>
      <c r="F426" s="144">
        <f>+Datos!F417</f>
        <v>5.0999999999999996</v>
      </c>
      <c r="G426" s="145">
        <f>+Datos!G417</f>
        <v>1</v>
      </c>
      <c r="H426" s="143">
        <f t="shared" si="75"/>
        <v>5.0999999999999996</v>
      </c>
      <c r="I426" s="146">
        <f t="shared" si="76"/>
        <v>-5.0999999999999996</v>
      </c>
      <c r="J426" s="29">
        <f t="shared" si="77"/>
        <v>85.261191697403319</v>
      </c>
      <c r="K426" s="147">
        <f t="shared" si="72"/>
        <v>118.94300987922151</v>
      </c>
      <c r="L426" s="29">
        <f t="shared" si="83"/>
        <v>-2.36604916411099</v>
      </c>
      <c r="M426" s="30">
        <f t="shared" si="81"/>
        <v>2.36604916411099</v>
      </c>
      <c r="N426" s="148">
        <f t="shared" si="82"/>
        <v>2.7339508358890097</v>
      </c>
      <c r="O426" s="148">
        <f t="shared" si="78"/>
        <v>0</v>
      </c>
      <c r="P426" s="148">
        <f t="shared" si="79"/>
        <v>-2.7339508358890097</v>
      </c>
      <c r="Q426" s="149">
        <f t="shared" si="73"/>
        <v>4.9430098792215063</v>
      </c>
      <c r="R426" s="150">
        <f t="shared" si="74"/>
        <v>118.94300987922151</v>
      </c>
      <c r="S426" s="13"/>
      <c r="T426" s="13"/>
      <c r="U426" s="13"/>
      <c r="V426" s="13"/>
      <c r="W426" s="49">
        <f t="shared" si="80"/>
        <v>37304</v>
      </c>
    </row>
    <row r="427" spans="1:23" s="11" customFormat="1">
      <c r="A427" s="13"/>
      <c r="B427" s="140">
        <f>+Datos!B418</f>
        <v>2002</v>
      </c>
      <c r="C427" s="141">
        <f>+Datos!C418</f>
        <v>2</v>
      </c>
      <c r="D427" s="142">
        <f>+Datos!D418</f>
        <v>18</v>
      </c>
      <c r="E427" s="143">
        <f>+Datos!E418</f>
        <v>0</v>
      </c>
      <c r="F427" s="144">
        <f>+Datos!F418</f>
        <v>3.4</v>
      </c>
      <c r="G427" s="145">
        <f>+Datos!G418</f>
        <v>1</v>
      </c>
      <c r="H427" s="143">
        <f t="shared" si="75"/>
        <v>3.4</v>
      </c>
      <c r="I427" s="146">
        <f t="shared" si="76"/>
        <v>-3.4</v>
      </c>
      <c r="J427" s="29">
        <f t="shared" si="77"/>
        <v>83.719425483543446</v>
      </c>
      <c r="K427" s="147">
        <f t="shared" si="72"/>
        <v>117.40124366536162</v>
      </c>
      <c r="L427" s="29">
        <f t="shared" si="83"/>
        <v>-1.5417662138598871</v>
      </c>
      <c r="M427" s="30">
        <f t="shared" si="81"/>
        <v>1.5417662138598871</v>
      </c>
      <c r="N427" s="148">
        <f t="shared" si="82"/>
        <v>1.8582337861401128</v>
      </c>
      <c r="O427" s="148">
        <f t="shared" si="78"/>
        <v>0</v>
      </c>
      <c r="P427" s="148">
        <f t="shared" si="79"/>
        <v>-1.8582337861401128</v>
      </c>
      <c r="Q427" s="149">
        <f t="shared" si="73"/>
        <v>3.4012436653616192</v>
      </c>
      <c r="R427" s="150">
        <f t="shared" si="74"/>
        <v>117.40124366536162</v>
      </c>
      <c r="S427" s="13"/>
      <c r="T427" s="13"/>
      <c r="U427" s="13"/>
      <c r="V427" s="13"/>
      <c r="W427" s="49">
        <f t="shared" si="80"/>
        <v>37305</v>
      </c>
    </row>
    <row r="428" spans="1:23" s="11" customFormat="1">
      <c r="A428" s="13"/>
      <c r="B428" s="140">
        <f>+Datos!B419</f>
        <v>2002</v>
      </c>
      <c r="C428" s="141">
        <f>+Datos!C419</f>
        <v>2</v>
      </c>
      <c r="D428" s="142">
        <f>+Datos!D419</f>
        <v>19</v>
      </c>
      <c r="E428" s="143">
        <f>+Datos!E419</f>
        <v>0</v>
      </c>
      <c r="F428" s="144">
        <f>+Datos!F419</f>
        <v>3.2</v>
      </c>
      <c r="G428" s="145">
        <f>+Datos!G419</f>
        <v>1</v>
      </c>
      <c r="H428" s="143">
        <f t="shared" si="75"/>
        <v>3.2</v>
      </c>
      <c r="I428" s="146">
        <f t="shared" si="76"/>
        <v>-3.2</v>
      </c>
      <c r="J428" s="29">
        <f t="shared" si="77"/>
        <v>82.293828291284328</v>
      </c>
      <c r="K428" s="147">
        <f t="shared" si="72"/>
        <v>115.9756464731025</v>
      </c>
      <c r="L428" s="29">
        <f t="shared" si="83"/>
        <v>-1.4255971922591186</v>
      </c>
      <c r="M428" s="30">
        <f t="shared" si="81"/>
        <v>1.4255971922591186</v>
      </c>
      <c r="N428" s="148">
        <f t="shared" si="82"/>
        <v>1.7744028077408815</v>
      </c>
      <c r="O428" s="148">
        <f t="shared" si="78"/>
        <v>0</v>
      </c>
      <c r="P428" s="148">
        <f t="shared" si="79"/>
        <v>-1.7744028077408815</v>
      </c>
      <c r="Q428" s="149">
        <f t="shared" si="73"/>
        <v>1.9756464731025005</v>
      </c>
      <c r="R428" s="150">
        <f t="shared" si="74"/>
        <v>115.9756464731025</v>
      </c>
      <c r="S428" s="13"/>
      <c r="T428" s="13"/>
      <c r="U428" s="13"/>
      <c r="V428" s="13"/>
      <c r="W428" s="49">
        <f t="shared" si="80"/>
        <v>37306</v>
      </c>
    </row>
    <row r="429" spans="1:23" s="11" customFormat="1">
      <c r="A429" s="13"/>
      <c r="B429" s="140">
        <f>+Datos!B420</f>
        <v>2002</v>
      </c>
      <c r="C429" s="141">
        <f>+Datos!C420</f>
        <v>2</v>
      </c>
      <c r="D429" s="142">
        <f>+Datos!D420</f>
        <v>20</v>
      </c>
      <c r="E429" s="143">
        <f>+Datos!E420</f>
        <v>0</v>
      </c>
      <c r="F429" s="144">
        <f>+Datos!F420</f>
        <v>4.5999999999999996</v>
      </c>
      <c r="G429" s="145">
        <f>+Datos!G420</f>
        <v>1</v>
      </c>
      <c r="H429" s="143">
        <f t="shared" si="75"/>
        <v>4.5999999999999996</v>
      </c>
      <c r="I429" s="146">
        <f t="shared" si="76"/>
        <v>-4.5999999999999996</v>
      </c>
      <c r="J429" s="29">
        <f t="shared" si="77"/>
        <v>80.286955923788369</v>
      </c>
      <c r="K429" s="147">
        <f t="shared" si="72"/>
        <v>113.96877410560654</v>
      </c>
      <c r="L429" s="29">
        <f t="shared" si="83"/>
        <v>-2.0068723674959585</v>
      </c>
      <c r="M429" s="30">
        <f t="shared" si="81"/>
        <v>2.0068723674959585</v>
      </c>
      <c r="N429" s="148">
        <f t="shared" si="82"/>
        <v>2.5931276325040411</v>
      </c>
      <c r="O429" s="148">
        <f t="shared" si="78"/>
        <v>0</v>
      </c>
      <c r="P429" s="148">
        <f t="shared" si="79"/>
        <v>-2.5931276325040411</v>
      </c>
      <c r="Q429" s="149">
        <f t="shared" si="73"/>
        <v>0</v>
      </c>
      <c r="R429" s="150">
        <f t="shared" si="74"/>
        <v>113.96877410560654</v>
      </c>
      <c r="S429" s="13"/>
      <c r="T429" s="13"/>
      <c r="U429" s="13"/>
      <c r="V429" s="13"/>
      <c r="W429" s="49">
        <f t="shared" si="80"/>
        <v>37307</v>
      </c>
    </row>
    <row r="430" spans="1:23" s="11" customFormat="1">
      <c r="A430" s="13"/>
      <c r="B430" s="140">
        <f>+Datos!B421</f>
        <v>2002</v>
      </c>
      <c r="C430" s="141">
        <f>+Datos!C421</f>
        <v>2</v>
      </c>
      <c r="D430" s="142">
        <f>+Datos!D421</f>
        <v>21</v>
      </c>
      <c r="E430" s="143">
        <f>+Datos!E421</f>
        <v>0</v>
      </c>
      <c r="F430" s="144">
        <f>+Datos!F421</f>
        <v>4.7</v>
      </c>
      <c r="G430" s="145">
        <f>+Datos!G421</f>
        <v>1</v>
      </c>
      <c r="H430" s="143">
        <f t="shared" si="75"/>
        <v>4.7</v>
      </c>
      <c r="I430" s="146">
        <f t="shared" si="76"/>
        <v>-4.7</v>
      </c>
      <c r="J430" s="29">
        <f t="shared" si="77"/>
        <v>78.286995306687544</v>
      </c>
      <c r="K430" s="147">
        <f t="shared" si="72"/>
        <v>111.96881348850573</v>
      </c>
      <c r="L430" s="29">
        <f t="shared" si="83"/>
        <v>-1.9999606171008111</v>
      </c>
      <c r="M430" s="30">
        <f t="shared" si="81"/>
        <v>1.9999606171008111</v>
      </c>
      <c r="N430" s="148">
        <f t="shared" si="82"/>
        <v>2.7000393828991891</v>
      </c>
      <c r="O430" s="148">
        <f t="shared" si="78"/>
        <v>0</v>
      </c>
      <c r="P430" s="148">
        <f t="shared" si="79"/>
        <v>-2.7000393828991891</v>
      </c>
      <c r="Q430" s="149">
        <f t="shared" si="73"/>
        <v>0</v>
      </c>
      <c r="R430" s="150">
        <f t="shared" si="74"/>
        <v>111.96881348850573</v>
      </c>
      <c r="S430" s="13"/>
      <c r="T430" s="13"/>
      <c r="U430" s="13"/>
      <c r="V430" s="13"/>
      <c r="W430" s="49">
        <f t="shared" si="80"/>
        <v>37308</v>
      </c>
    </row>
    <row r="431" spans="1:23" s="11" customFormat="1">
      <c r="A431" s="13"/>
      <c r="B431" s="140">
        <f>+Datos!B422</f>
        <v>2002</v>
      </c>
      <c r="C431" s="141">
        <f>+Datos!C422</f>
        <v>2</v>
      </c>
      <c r="D431" s="142">
        <f>+Datos!D422</f>
        <v>22</v>
      </c>
      <c r="E431" s="143">
        <f>+Datos!E422</f>
        <v>0</v>
      </c>
      <c r="F431" s="144">
        <f>+Datos!F422</f>
        <v>8.3000000000000007</v>
      </c>
      <c r="G431" s="145">
        <f>+Datos!G422</f>
        <v>1</v>
      </c>
      <c r="H431" s="143">
        <f t="shared" si="75"/>
        <v>8.3000000000000007</v>
      </c>
      <c r="I431" s="146">
        <f t="shared" si="76"/>
        <v>-8.3000000000000007</v>
      </c>
      <c r="J431" s="29">
        <f t="shared" si="77"/>
        <v>74.876047817972307</v>
      </c>
      <c r="K431" s="147">
        <f t="shared" si="72"/>
        <v>108.55786599979049</v>
      </c>
      <c r="L431" s="29">
        <f t="shared" si="83"/>
        <v>-3.4109474887152373</v>
      </c>
      <c r="M431" s="30">
        <f t="shared" si="81"/>
        <v>3.4109474887152373</v>
      </c>
      <c r="N431" s="148">
        <f t="shared" si="82"/>
        <v>4.8890525112847634</v>
      </c>
      <c r="O431" s="148">
        <f t="shared" si="78"/>
        <v>0</v>
      </c>
      <c r="P431" s="148">
        <f t="shared" si="79"/>
        <v>-4.8890525112847634</v>
      </c>
      <c r="Q431" s="149">
        <f t="shared" si="73"/>
        <v>0</v>
      </c>
      <c r="R431" s="150">
        <f t="shared" si="74"/>
        <v>108.55786599979049</v>
      </c>
      <c r="S431" s="13"/>
      <c r="T431" s="13"/>
      <c r="U431" s="13"/>
      <c r="V431" s="13"/>
      <c r="W431" s="49">
        <f t="shared" si="80"/>
        <v>37309</v>
      </c>
    </row>
    <row r="432" spans="1:23" s="11" customFormat="1">
      <c r="A432" s="13"/>
      <c r="B432" s="140">
        <f>+Datos!B423</f>
        <v>2002</v>
      </c>
      <c r="C432" s="141">
        <f>+Datos!C423</f>
        <v>2</v>
      </c>
      <c r="D432" s="142">
        <f>+Datos!D423</f>
        <v>23</v>
      </c>
      <c r="E432" s="143">
        <f>+Datos!E423</f>
        <v>0</v>
      </c>
      <c r="F432" s="144">
        <f>+Datos!F423</f>
        <v>5.4</v>
      </c>
      <c r="G432" s="145">
        <f>+Datos!G423</f>
        <v>1</v>
      </c>
      <c r="H432" s="143">
        <f t="shared" si="75"/>
        <v>5.4</v>
      </c>
      <c r="I432" s="146">
        <f t="shared" si="76"/>
        <v>-5.4</v>
      </c>
      <c r="J432" s="29">
        <f t="shared" si="77"/>
        <v>72.737085534380896</v>
      </c>
      <c r="K432" s="147">
        <f t="shared" si="72"/>
        <v>106.41890371619908</v>
      </c>
      <c r="L432" s="29">
        <f t="shared" si="83"/>
        <v>-2.1389622835914111</v>
      </c>
      <c r="M432" s="30">
        <f t="shared" si="81"/>
        <v>2.1389622835914111</v>
      </c>
      <c r="N432" s="148">
        <f t="shared" si="82"/>
        <v>3.2610377164085893</v>
      </c>
      <c r="O432" s="148">
        <f t="shared" si="78"/>
        <v>0</v>
      </c>
      <c r="P432" s="148">
        <f t="shared" si="79"/>
        <v>-3.2610377164085893</v>
      </c>
      <c r="Q432" s="149">
        <f t="shared" si="73"/>
        <v>0</v>
      </c>
      <c r="R432" s="150">
        <f t="shared" si="74"/>
        <v>106.41890371619908</v>
      </c>
      <c r="S432" s="13"/>
      <c r="T432" s="13"/>
      <c r="U432" s="13"/>
      <c r="V432" s="13"/>
      <c r="W432" s="49">
        <f t="shared" si="80"/>
        <v>37310</v>
      </c>
    </row>
    <row r="433" spans="1:23" s="11" customFormat="1">
      <c r="A433" s="13"/>
      <c r="B433" s="140">
        <f>+Datos!B424</f>
        <v>2002</v>
      </c>
      <c r="C433" s="141">
        <f>+Datos!C424</f>
        <v>2</v>
      </c>
      <c r="D433" s="142">
        <f>+Datos!D424</f>
        <v>24</v>
      </c>
      <c r="E433" s="143">
        <f>+Datos!E424</f>
        <v>0</v>
      </c>
      <c r="F433" s="144">
        <f>+Datos!F424</f>
        <v>6.3</v>
      </c>
      <c r="G433" s="145">
        <f>+Datos!G424</f>
        <v>1</v>
      </c>
      <c r="H433" s="143">
        <f t="shared" si="75"/>
        <v>6.3</v>
      </c>
      <c r="I433" s="146">
        <f t="shared" si="76"/>
        <v>-6.3</v>
      </c>
      <c r="J433" s="29">
        <f t="shared" si="77"/>
        <v>70.318733782801019</v>
      </c>
      <c r="K433" s="147">
        <f t="shared" si="72"/>
        <v>104.00055196461921</v>
      </c>
      <c r="L433" s="29">
        <f t="shared" si="83"/>
        <v>-2.4183517515798769</v>
      </c>
      <c r="M433" s="30">
        <f t="shared" si="81"/>
        <v>2.4183517515798769</v>
      </c>
      <c r="N433" s="148">
        <f t="shared" si="82"/>
        <v>3.8816482484201229</v>
      </c>
      <c r="O433" s="148">
        <f t="shared" si="78"/>
        <v>0</v>
      </c>
      <c r="P433" s="148">
        <f t="shared" si="79"/>
        <v>-3.8816482484201229</v>
      </c>
      <c r="Q433" s="149">
        <f t="shared" si="73"/>
        <v>0</v>
      </c>
      <c r="R433" s="150">
        <f t="shared" si="74"/>
        <v>104.00055196461921</v>
      </c>
      <c r="S433" s="13"/>
      <c r="T433" s="13"/>
      <c r="U433" s="13"/>
      <c r="V433" s="13"/>
      <c r="W433" s="49">
        <f t="shared" si="80"/>
        <v>37311</v>
      </c>
    </row>
    <row r="434" spans="1:23" s="11" customFormat="1">
      <c r="A434" s="13"/>
      <c r="B434" s="140">
        <f>+Datos!B425</f>
        <v>2002</v>
      </c>
      <c r="C434" s="141">
        <f>+Datos!C425</f>
        <v>2</v>
      </c>
      <c r="D434" s="142">
        <f>+Datos!D425</f>
        <v>25</v>
      </c>
      <c r="E434" s="143">
        <f>+Datos!E425</f>
        <v>0.2</v>
      </c>
      <c r="F434" s="144">
        <f>+Datos!F425</f>
        <v>7.2</v>
      </c>
      <c r="G434" s="145">
        <f>+Datos!G425</f>
        <v>1</v>
      </c>
      <c r="H434" s="143">
        <f t="shared" si="75"/>
        <v>7.2</v>
      </c>
      <c r="I434" s="146">
        <f t="shared" si="76"/>
        <v>-7</v>
      </c>
      <c r="J434" s="29">
        <f t="shared" si="77"/>
        <v>67.7258614460535</v>
      </c>
      <c r="K434" s="147">
        <f t="shared" si="72"/>
        <v>101.40767962787169</v>
      </c>
      <c r="L434" s="29">
        <f t="shared" si="83"/>
        <v>-2.5928723367475186</v>
      </c>
      <c r="M434" s="30">
        <f t="shared" si="81"/>
        <v>2.7928723367475188</v>
      </c>
      <c r="N434" s="148">
        <f t="shared" si="82"/>
        <v>4.4071276632524814</v>
      </c>
      <c r="O434" s="148">
        <f t="shared" si="78"/>
        <v>0</v>
      </c>
      <c r="P434" s="148">
        <f t="shared" si="79"/>
        <v>-4.4071276632524814</v>
      </c>
      <c r="Q434" s="149">
        <f t="shared" si="73"/>
        <v>0</v>
      </c>
      <c r="R434" s="150">
        <f t="shared" si="74"/>
        <v>101.40767962787169</v>
      </c>
      <c r="S434" s="13"/>
      <c r="T434" s="13"/>
      <c r="U434" s="13"/>
      <c r="V434" s="13"/>
      <c r="W434" s="49">
        <f t="shared" si="80"/>
        <v>37312</v>
      </c>
    </row>
    <row r="435" spans="1:23" s="11" customFormat="1">
      <c r="A435" s="13"/>
      <c r="B435" s="140">
        <f>+Datos!B426</f>
        <v>2002</v>
      </c>
      <c r="C435" s="141">
        <f>+Datos!C426</f>
        <v>2</v>
      </c>
      <c r="D435" s="142">
        <f>+Datos!D426</f>
        <v>26</v>
      </c>
      <c r="E435" s="143">
        <f>+Datos!E426</f>
        <v>3</v>
      </c>
      <c r="F435" s="144">
        <f>+Datos!F426</f>
        <v>4.5</v>
      </c>
      <c r="G435" s="145">
        <f>+Datos!G426</f>
        <v>1</v>
      </c>
      <c r="H435" s="143">
        <f t="shared" si="75"/>
        <v>4.5</v>
      </c>
      <c r="I435" s="146">
        <f t="shared" si="76"/>
        <v>-1.5</v>
      </c>
      <c r="J435" s="29">
        <f t="shared" si="77"/>
        <v>67.182806797833535</v>
      </c>
      <c r="K435" s="147">
        <f t="shared" si="72"/>
        <v>100.86462497965172</v>
      </c>
      <c r="L435" s="29">
        <f t="shared" si="83"/>
        <v>-0.54305464821996452</v>
      </c>
      <c r="M435" s="30">
        <f t="shared" si="81"/>
        <v>3.5430546482199645</v>
      </c>
      <c r="N435" s="148">
        <f t="shared" si="82"/>
        <v>0.95694535178003548</v>
      </c>
      <c r="O435" s="148">
        <f t="shared" si="78"/>
        <v>0</v>
      </c>
      <c r="P435" s="148">
        <f t="shared" si="79"/>
        <v>-0.95694535178003548</v>
      </c>
      <c r="Q435" s="149">
        <f t="shared" si="73"/>
        <v>0</v>
      </c>
      <c r="R435" s="150">
        <f t="shared" si="74"/>
        <v>100.86462497965172</v>
      </c>
      <c r="S435" s="13"/>
      <c r="T435" s="13"/>
      <c r="U435" s="13"/>
      <c r="V435" s="13"/>
      <c r="W435" s="49">
        <f t="shared" si="80"/>
        <v>37313</v>
      </c>
    </row>
    <row r="436" spans="1:23" s="11" customFormat="1">
      <c r="A436" s="13"/>
      <c r="B436" s="140">
        <f>+Datos!B427</f>
        <v>2002</v>
      </c>
      <c r="C436" s="141">
        <f>+Datos!C427</f>
        <v>2</v>
      </c>
      <c r="D436" s="142">
        <f>+Datos!D427</f>
        <v>27</v>
      </c>
      <c r="E436" s="143">
        <f>+Datos!E427</f>
        <v>45</v>
      </c>
      <c r="F436" s="144">
        <f>+Datos!F427</f>
        <v>2.2999999999999998</v>
      </c>
      <c r="G436" s="145">
        <f>+Datos!G427</f>
        <v>1</v>
      </c>
      <c r="H436" s="143">
        <f t="shared" si="75"/>
        <v>2.2999999999999998</v>
      </c>
      <c r="I436" s="146">
        <f t="shared" si="76"/>
        <v>42.7</v>
      </c>
      <c r="J436" s="29">
        <f t="shared" si="77"/>
        <v>109.88280679783354</v>
      </c>
      <c r="K436" s="147">
        <f t="shared" si="72"/>
        <v>143.56462497965171</v>
      </c>
      <c r="L436" s="29">
        <f t="shared" si="83"/>
        <v>42.699999999999989</v>
      </c>
      <c r="M436" s="30">
        <f t="shared" si="81"/>
        <v>2.2999999999999998</v>
      </c>
      <c r="N436" s="148">
        <f t="shared" si="82"/>
        <v>0</v>
      </c>
      <c r="O436" s="148">
        <f t="shared" si="78"/>
        <v>0</v>
      </c>
      <c r="P436" s="148">
        <f t="shared" si="79"/>
        <v>0</v>
      </c>
      <c r="Q436" s="149">
        <f t="shared" si="73"/>
        <v>29.564624979651711</v>
      </c>
      <c r="R436" s="150">
        <f t="shared" si="74"/>
        <v>143.56462497965171</v>
      </c>
      <c r="S436" s="13"/>
      <c r="T436" s="13"/>
      <c r="U436" s="13"/>
      <c r="V436" s="13"/>
      <c r="W436" s="49">
        <f t="shared" si="80"/>
        <v>37314</v>
      </c>
    </row>
    <row r="437" spans="1:23" s="11" customFormat="1">
      <c r="A437" s="13"/>
      <c r="B437" s="140">
        <f>+Datos!B428</f>
        <v>2002</v>
      </c>
      <c r="C437" s="141">
        <f>+Datos!C428</f>
        <v>2</v>
      </c>
      <c r="D437" s="142">
        <f>+Datos!D428</f>
        <v>28</v>
      </c>
      <c r="E437" s="143">
        <f>+Datos!E428</f>
        <v>0</v>
      </c>
      <c r="F437" s="144">
        <f>+Datos!F428</f>
        <v>6.2</v>
      </c>
      <c r="G437" s="145">
        <f>+Datos!G428</f>
        <v>1</v>
      </c>
      <c r="H437" s="143">
        <f t="shared" si="75"/>
        <v>6.2</v>
      </c>
      <c r="I437" s="146">
        <f t="shared" si="76"/>
        <v>-6.2</v>
      </c>
      <c r="J437" s="29">
        <f t="shared" si="77"/>
        <v>106.28647002799674</v>
      </c>
      <c r="K437" s="147">
        <f t="shared" si="72"/>
        <v>139.96828820981492</v>
      </c>
      <c r="L437" s="29">
        <f t="shared" si="83"/>
        <v>-3.5963367698367961</v>
      </c>
      <c r="M437" s="30">
        <f t="shared" si="81"/>
        <v>3.5963367698367961</v>
      </c>
      <c r="N437" s="148">
        <f t="shared" si="82"/>
        <v>2.6036632301632041</v>
      </c>
      <c r="O437" s="148">
        <f t="shared" si="78"/>
        <v>0</v>
      </c>
      <c r="P437" s="148">
        <f t="shared" si="79"/>
        <v>-2.6036632301632041</v>
      </c>
      <c r="Q437" s="149">
        <f t="shared" si="73"/>
        <v>25.968288209814915</v>
      </c>
      <c r="R437" s="150">
        <f t="shared" si="74"/>
        <v>139.96828820981492</v>
      </c>
      <c r="S437" s="13"/>
      <c r="T437" s="13"/>
      <c r="U437" s="13"/>
      <c r="V437" s="13"/>
      <c r="W437" s="49">
        <f t="shared" si="80"/>
        <v>37315</v>
      </c>
    </row>
    <row r="438" spans="1:23" s="11" customFormat="1">
      <c r="A438" s="13"/>
      <c r="B438" s="140">
        <f>+Datos!B429</f>
        <v>2002</v>
      </c>
      <c r="C438" s="141">
        <f>+Datos!C429</f>
        <v>3</v>
      </c>
      <c r="D438" s="142">
        <f>+Datos!D429</f>
        <v>1</v>
      </c>
      <c r="E438" s="143">
        <f>+Datos!E429</f>
        <v>0</v>
      </c>
      <c r="F438" s="144">
        <f>+Datos!F429</f>
        <v>5</v>
      </c>
      <c r="G438" s="145">
        <f>+Datos!G429</f>
        <v>1</v>
      </c>
      <c r="H438" s="143">
        <f t="shared" si="75"/>
        <v>5</v>
      </c>
      <c r="I438" s="146">
        <f t="shared" si="76"/>
        <v>-5</v>
      </c>
      <c r="J438" s="29">
        <f t="shared" si="77"/>
        <v>103.47211774226817</v>
      </c>
      <c r="K438" s="147">
        <f t="shared" si="72"/>
        <v>137.15393592408634</v>
      </c>
      <c r="L438" s="29">
        <f t="shared" si="83"/>
        <v>-2.8143522857285745</v>
      </c>
      <c r="M438" s="30">
        <f t="shared" si="81"/>
        <v>2.8143522857285745</v>
      </c>
      <c r="N438" s="148">
        <f t="shared" si="82"/>
        <v>2.1856477142714255</v>
      </c>
      <c r="O438" s="148">
        <f t="shared" si="78"/>
        <v>0</v>
      </c>
      <c r="P438" s="148">
        <f t="shared" si="79"/>
        <v>-2.1856477142714255</v>
      </c>
      <c r="Q438" s="149">
        <f t="shared" si="73"/>
        <v>23.15393592408634</v>
      </c>
      <c r="R438" s="150">
        <f t="shared" si="74"/>
        <v>137.15393592408634</v>
      </c>
      <c r="S438" s="13"/>
      <c r="T438" s="13"/>
      <c r="U438" s="13"/>
      <c r="V438" s="13"/>
      <c r="W438" s="49">
        <f t="shared" si="80"/>
        <v>37316</v>
      </c>
    </row>
    <row r="439" spans="1:23" s="11" customFormat="1">
      <c r="A439" s="13"/>
      <c r="B439" s="140">
        <f>+Datos!B430</f>
        <v>2002</v>
      </c>
      <c r="C439" s="141">
        <f>+Datos!C430</f>
        <v>3</v>
      </c>
      <c r="D439" s="142">
        <f>+Datos!D430</f>
        <v>2</v>
      </c>
      <c r="E439" s="143">
        <f>+Datos!E430</f>
        <v>0</v>
      </c>
      <c r="F439" s="144">
        <f>+Datos!F430</f>
        <v>6.3</v>
      </c>
      <c r="G439" s="145">
        <f>+Datos!G430</f>
        <v>1</v>
      </c>
      <c r="H439" s="143">
        <f t="shared" si="75"/>
        <v>6.3</v>
      </c>
      <c r="I439" s="146">
        <f t="shared" si="76"/>
        <v>-6.3</v>
      </c>
      <c r="J439" s="29">
        <f t="shared" si="77"/>
        <v>100.0318922322233</v>
      </c>
      <c r="K439" s="147">
        <f t="shared" si="72"/>
        <v>133.71371041404149</v>
      </c>
      <c r="L439" s="29">
        <f t="shared" si="83"/>
        <v>-3.4402255100448542</v>
      </c>
      <c r="M439" s="30">
        <f t="shared" si="81"/>
        <v>3.4402255100448542</v>
      </c>
      <c r="N439" s="148">
        <f t="shared" si="82"/>
        <v>2.8597744899551456</v>
      </c>
      <c r="O439" s="148">
        <f t="shared" si="78"/>
        <v>0</v>
      </c>
      <c r="P439" s="148">
        <f t="shared" si="79"/>
        <v>-2.8597744899551456</v>
      </c>
      <c r="Q439" s="149">
        <f t="shared" si="73"/>
        <v>19.713710414041486</v>
      </c>
      <c r="R439" s="150">
        <f t="shared" si="74"/>
        <v>133.71371041404149</v>
      </c>
      <c r="S439" s="13"/>
      <c r="T439" s="13"/>
      <c r="U439" s="13"/>
      <c r="V439" s="13"/>
      <c r="W439" s="49">
        <f t="shared" si="80"/>
        <v>37317</v>
      </c>
    </row>
    <row r="440" spans="1:23" s="11" customFormat="1">
      <c r="A440" s="13"/>
      <c r="B440" s="140">
        <f>+Datos!B431</f>
        <v>2002</v>
      </c>
      <c r="C440" s="141">
        <f>+Datos!C431</f>
        <v>3</v>
      </c>
      <c r="D440" s="142">
        <f>+Datos!D431</f>
        <v>3</v>
      </c>
      <c r="E440" s="143">
        <f>+Datos!E431</f>
        <v>13</v>
      </c>
      <c r="F440" s="144">
        <f>+Datos!F431</f>
        <v>3.8</v>
      </c>
      <c r="G440" s="145">
        <f>+Datos!G431</f>
        <v>1</v>
      </c>
      <c r="H440" s="143">
        <f t="shared" si="75"/>
        <v>3.8</v>
      </c>
      <c r="I440" s="146">
        <f t="shared" si="76"/>
        <v>9.1999999999999993</v>
      </c>
      <c r="J440" s="29">
        <f t="shared" si="77"/>
        <v>109.2318922322233</v>
      </c>
      <c r="K440" s="147">
        <f t="shared" si="72"/>
        <v>142.91371041404147</v>
      </c>
      <c r="L440" s="29">
        <f t="shared" si="83"/>
        <v>9.1999999999999886</v>
      </c>
      <c r="M440" s="30">
        <f t="shared" si="81"/>
        <v>3.8</v>
      </c>
      <c r="N440" s="148">
        <f t="shared" si="82"/>
        <v>0</v>
      </c>
      <c r="O440" s="148">
        <f t="shared" si="78"/>
        <v>0</v>
      </c>
      <c r="P440" s="148">
        <f t="shared" si="79"/>
        <v>0</v>
      </c>
      <c r="Q440" s="149">
        <f t="shared" si="73"/>
        <v>28.913710414041475</v>
      </c>
      <c r="R440" s="150">
        <f t="shared" si="74"/>
        <v>142.91371041404147</v>
      </c>
      <c r="S440" s="13"/>
      <c r="T440" s="13"/>
      <c r="U440" s="13"/>
      <c r="V440" s="13"/>
      <c r="W440" s="49">
        <f t="shared" si="80"/>
        <v>37318</v>
      </c>
    </row>
    <row r="441" spans="1:23" s="11" customFormat="1">
      <c r="A441" s="13"/>
      <c r="B441" s="140">
        <f>+Datos!B432</f>
        <v>2002</v>
      </c>
      <c r="C441" s="141">
        <f>+Datos!C432</f>
        <v>3</v>
      </c>
      <c r="D441" s="142">
        <f>+Datos!D432</f>
        <v>4</v>
      </c>
      <c r="E441" s="143">
        <f>+Datos!E432</f>
        <v>0</v>
      </c>
      <c r="F441" s="144">
        <f>+Datos!F432</f>
        <v>4.7</v>
      </c>
      <c r="G441" s="145">
        <f>+Datos!G432</f>
        <v>1</v>
      </c>
      <c r="H441" s="143">
        <f t="shared" si="75"/>
        <v>4.7</v>
      </c>
      <c r="I441" s="146">
        <f t="shared" si="76"/>
        <v>-4.7</v>
      </c>
      <c r="J441" s="29">
        <f t="shared" si="77"/>
        <v>106.5109087289601</v>
      </c>
      <c r="K441" s="147">
        <f t="shared" si="72"/>
        <v>140.19272691077828</v>
      </c>
      <c r="L441" s="29">
        <f t="shared" si="83"/>
        <v>-2.7209835032631986</v>
      </c>
      <c r="M441" s="30">
        <f t="shared" si="81"/>
        <v>2.7209835032631986</v>
      </c>
      <c r="N441" s="148">
        <f t="shared" si="82"/>
        <v>1.9790164967368016</v>
      </c>
      <c r="O441" s="148">
        <f t="shared" si="78"/>
        <v>0</v>
      </c>
      <c r="P441" s="148">
        <f t="shared" si="79"/>
        <v>-1.9790164967368016</v>
      </c>
      <c r="Q441" s="149">
        <f t="shared" si="73"/>
        <v>26.192726910778276</v>
      </c>
      <c r="R441" s="150">
        <f t="shared" si="74"/>
        <v>140.19272691077828</v>
      </c>
      <c r="S441" s="13"/>
      <c r="T441" s="13"/>
      <c r="U441" s="13"/>
      <c r="V441" s="13"/>
      <c r="W441" s="49">
        <f t="shared" si="80"/>
        <v>37319</v>
      </c>
    </row>
    <row r="442" spans="1:23" s="11" customFormat="1">
      <c r="A442" s="13"/>
      <c r="B442" s="140">
        <f>+Datos!B433</f>
        <v>2002</v>
      </c>
      <c r="C442" s="141">
        <f>+Datos!C433</f>
        <v>3</v>
      </c>
      <c r="D442" s="142">
        <f>+Datos!D433</f>
        <v>5</v>
      </c>
      <c r="E442" s="143">
        <f>+Datos!E433</f>
        <v>0</v>
      </c>
      <c r="F442" s="144">
        <f>+Datos!F433</f>
        <v>3.9</v>
      </c>
      <c r="G442" s="145">
        <f>+Datos!G433</f>
        <v>1</v>
      </c>
      <c r="H442" s="143">
        <f t="shared" si="75"/>
        <v>3.9</v>
      </c>
      <c r="I442" s="146">
        <f t="shared" si="76"/>
        <v>-3.9</v>
      </c>
      <c r="J442" s="29">
        <f t="shared" si="77"/>
        <v>104.30460105180795</v>
      </c>
      <c r="K442" s="147">
        <f t="shared" si="72"/>
        <v>137.98641923362612</v>
      </c>
      <c r="L442" s="29">
        <f t="shared" si="83"/>
        <v>-2.2063076771521537</v>
      </c>
      <c r="M442" s="30">
        <f t="shared" si="81"/>
        <v>2.2063076771521537</v>
      </c>
      <c r="N442" s="148">
        <f t="shared" si="82"/>
        <v>1.6936923228478462</v>
      </c>
      <c r="O442" s="148">
        <f t="shared" si="78"/>
        <v>0</v>
      </c>
      <c r="P442" s="148">
        <f t="shared" si="79"/>
        <v>-1.6936923228478462</v>
      </c>
      <c r="Q442" s="149">
        <f t="shared" si="73"/>
        <v>23.986419233626123</v>
      </c>
      <c r="R442" s="150">
        <f t="shared" si="74"/>
        <v>137.98641923362612</v>
      </c>
      <c r="S442" s="13"/>
      <c r="T442" s="13"/>
      <c r="U442" s="13"/>
      <c r="V442" s="13"/>
      <c r="W442" s="49">
        <f t="shared" si="80"/>
        <v>37320</v>
      </c>
    </row>
    <row r="443" spans="1:23" s="11" customFormat="1">
      <c r="A443" s="13"/>
      <c r="B443" s="140">
        <f>+Datos!B434</f>
        <v>2002</v>
      </c>
      <c r="C443" s="141">
        <f>+Datos!C434</f>
        <v>3</v>
      </c>
      <c r="D443" s="142">
        <f>+Datos!D434</f>
        <v>6</v>
      </c>
      <c r="E443" s="143">
        <f>+Datos!E434</f>
        <v>5</v>
      </c>
      <c r="F443" s="144">
        <f>+Datos!F434</f>
        <v>5</v>
      </c>
      <c r="G443" s="145">
        <f>+Datos!G434</f>
        <v>1</v>
      </c>
      <c r="H443" s="143">
        <f t="shared" si="75"/>
        <v>5</v>
      </c>
      <c r="I443" s="146">
        <f t="shared" si="76"/>
        <v>0</v>
      </c>
      <c r="J443" s="29">
        <f t="shared" si="77"/>
        <v>104.30460105180795</v>
      </c>
      <c r="K443" s="147">
        <f t="shared" si="72"/>
        <v>137.98641923362612</v>
      </c>
      <c r="L443" s="29">
        <f t="shared" si="83"/>
        <v>0</v>
      </c>
      <c r="M443" s="30">
        <f t="shared" si="81"/>
        <v>5</v>
      </c>
      <c r="N443" s="148">
        <f t="shared" si="82"/>
        <v>0</v>
      </c>
      <c r="O443" s="148">
        <f t="shared" si="78"/>
        <v>0</v>
      </c>
      <c r="P443" s="148">
        <f t="shared" si="79"/>
        <v>0</v>
      </c>
      <c r="Q443" s="149">
        <f t="shared" si="73"/>
        <v>23.986419233626123</v>
      </c>
      <c r="R443" s="150">
        <f t="shared" si="74"/>
        <v>137.98641923362612</v>
      </c>
      <c r="S443" s="13"/>
      <c r="T443" s="13"/>
      <c r="U443" s="13"/>
      <c r="V443" s="13"/>
      <c r="W443" s="49">
        <f t="shared" si="80"/>
        <v>37321</v>
      </c>
    </row>
    <row r="444" spans="1:23" s="11" customFormat="1">
      <c r="A444" s="13"/>
      <c r="B444" s="140">
        <f>+Datos!B435</f>
        <v>2002</v>
      </c>
      <c r="C444" s="141">
        <f>+Datos!C435</f>
        <v>3</v>
      </c>
      <c r="D444" s="142">
        <f>+Datos!D435</f>
        <v>7</v>
      </c>
      <c r="E444" s="143">
        <f>+Datos!E435</f>
        <v>0</v>
      </c>
      <c r="F444" s="144">
        <f>+Datos!F435</f>
        <v>4.4000000000000004</v>
      </c>
      <c r="G444" s="145">
        <f>+Datos!G435</f>
        <v>1</v>
      </c>
      <c r="H444" s="143">
        <f t="shared" si="75"/>
        <v>4.4000000000000004</v>
      </c>
      <c r="I444" s="146">
        <f t="shared" si="76"/>
        <v>-4.4000000000000004</v>
      </c>
      <c r="J444" s="29">
        <f t="shared" si="77"/>
        <v>101.87025142404512</v>
      </c>
      <c r="K444" s="147">
        <f t="shared" si="72"/>
        <v>135.5520696058633</v>
      </c>
      <c r="L444" s="29">
        <f t="shared" si="83"/>
        <v>-2.4343496277628276</v>
      </c>
      <c r="M444" s="30">
        <f t="shared" si="81"/>
        <v>2.4343496277628276</v>
      </c>
      <c r="N444" s="148">
        <f t="shared" si="82"/>
        <v>1.9656503722371728</v>
      </c>
      <c r="O444" s="148">
        <f t="shared" si="78"/>
        <v>0</v>
      </c>
      <c r="P444" s="148">
        <f t="shared" si="79"/>
        <v>-1.9656503722371728</v>
      </c>
      <c r="Q444" s="149">
        <f t="shared" si="73"/>
        <v>21.552069605863295</v>
      </c>
      <c r="R444" s="150">
        <f t="shared" si="74"/>
        <v>135.5520696058633</v>
      </c>
      <c r="S444" s="13"/>
      <c r="T444" s="13"/>
      <c r="U444" s="13"/>
      <c r="V444" s="13"/>
      <c r="W444" s="49">
        <f t="shared" si="80"/>
        <v>37322</v>
      </c>
    </row>
    <row r="445" spans="1:23" s="11" customFormat="1">
      <c r="A445" s="13"/>
      <c r="B445" s="140">
        <f>+Datos!B436</f>
        <v>2002</v>
      </c>
      <c r="C445" s="141">
        <f>+Datos!C436</f>
        <v>3</v>
      </c>
      <c r="D445" s="142">
        <f>+Datos!D436</f>
        <v>8</v>
      </c>
      <c r="E445" s="143">
        <f>+Datos!E436</f>
        <v>0</v>
      </c>
      <c r="F445" s="144">
        <f>+Datos!F436</f>
        <v>4.2</v>
      </c>
      <c r="G445" s="145">
        <f>+Datos!G436</f>
        <v>1</v>
      </c>
      <c r="H445" s="143">
        <f t="shared" si="75"/>
        <v>4.2</v>
      </c>
      <c r="I445" s="146">
        <f t="shared" si="76"/>
        <v>-4.2</v>
      </c>
      <c r="J445" s="29">
        <f t="shared" si="77"/>
        <v>99.599572782713281</v>
      </c>
      <c r="K445" s="147">
        <f t="shared" si="72"/>
        <v>133.28139096453145</v>
      </c>
      <c r="L445" s="29">
        <f t="shared" si="83"/>
        <v>-2.2706786413318412</v>
      </c>
      <c r="M445" s="30">
        <f t="shared" si="81"/>
        <v>2.2706786413318412</v>
      </c>
      <c r="N445" s="148">
        <f t="shared" si="82"/>
        <v>1.929321358668159</v>
      </c>
      <c r="O445" s="148">
        <f t="shared" si="78"/>
        <v>0</v>
      </c>
      <c r="P445" s="148">
        <f t="shared" si="79"/>
        <v>-1.929321358668159</v>
      </c>
      <c r="Q445" s="149">
        <f t="shared" si="73"/>
        <v>19.281390964531454</v>
      </c>
      <c r="R445" s="150">
        <f t="shared" si="74"/>
        <v>133.28139096453145</v>
      </c>
      <c r="S445" s="13"/>
      <c r="T445" s="13"/>
      <c r="U445" s="13"/>
      <c r="V445" s="13"/>
      <c r="W445" s="49">
        <f t="shared" si="80"/>
        <v>37323</v>
      </c>
    </row>
    <row r="446" spans="1:23" s="11" customFormat="1">
      <c r="A446" s="13"/>
      <c r="B446" s="140">
        <f>+Datos!B437</f>
        <v>2002</v>
      </c>
      <c r="C446" s="141">
        <f>+Datos!C437</f>
        <v>3</v>
      </c>
      <c r="D446" s="142">
        <f>+Datos!D437</f>
        <v>9</v>
      </c>
      <c r="E446" s="143">
        <f>+Datos!E437</f>
        <v>0</v>
      </c>
      <c r="F446" s="144">
        <f>+Datos!F437</f>
        <v>4.5999999999999996</v>
      </c>
      <c r="G446" s="145">
        <f>+Datos!G437</f>
        <v>1</v>
      </c>
      <c r="H446" s="143">
        <f t="shared" si="75"/>
        <v>4.5999999999999996</v>
      </c>
      <c r="I446" s="146">
        <f t="shared" si="76"/>
        <v>-4.5999999999999996</v>
      </c>
      <c r="J446" s="29">
        <f t="shared" si="77"/>
        <v>97.170670949096689</v>
      </c>
      <c r="K446" s="147">
        <f t="shared" si="72"/>
        <v>130.85248913091488</v>
      </c>
      <c r="L446" s="29">
        <f t="shared" si="83"/>
        <v>-2.4289018336165782</v>
      </c>
      <c r="M446" s="30">
        <f t="shared" si="81"/>
        <v>2.4289018336165782</v>
      </c>
      <c r="N446" s="148">
        <f t="shared" si="82"/>
        <v>2.1710981663834215</v>
      </c>
      <c r="O446" s="148">
        <f t="shared" si="78"/>
        <v>0</v>
      </c>
      <c r="P446" s="148">
        <f t="shared" si="79"/>
        <v>-2.1710981663834215</v>
      </c>
      <c r="Q446" s="149">
        <f t="shared" si="73"/>
        <v>16.852489130914876</v>
      </c>
      <c r="R446" s="150">
        <f t="shared" si="74"/>
        <v>130.85248913091488</v>
      </c>
      <c r="S446" s="13"/>
      <c r="T446" s="13"/>
      <c r="U446" s="13"/>
      <c r="V446" s="13"/>
      <c r="W446" s="49">
        <f t="shared" si="80"/>
        <v>37324</v>
      </c>
    </row>
    <row r="447" spans="1:23" s="11" customFormat="1">
      <c r="A447" s="13"/>
      <c r="B447" s="140">
        <f>+Datos!B438</f>
        <v>2002</v>
      </c>
      <c r="C447" s="141">
        <f>+Datos!C438</f>
        <v>3</v>
      </c>
      <c r="D447" s="142">
        <f>+Datos!D438</f>
        <v>10</v>
      </c>
      <c r="E447" s="143">
        <f>+Datos!E438</f>
        <v>0</v>
      </c>
      <c r="F447" s="144">
        <f>+Datos!F438</f>
        <v>3.7</v>
      </c>
      <c r="G447" s="145">
        <f>+Datos!G438</f>
        <v>1</v>
      </c>
      <c r="H447" s="143">
        <f t="shared" si="75"/>
        <v>3.7</v>
      </c>
      <c r="I447" s="146">
        <f t="shared" si="76"/>
        <v>-3.7</v>
      </c>
      <c r="J447" s="29">
        <f t="shared" si="77"/>
        <v>95.260040893292484</v>
      </c>
      <c r="K447" s="147">
        <f t="shared" si="72"/>
        <v>128.94185907511067</v>
      </c>
      <c r="L447" s="29">
        <f t="shared" si="83"/>
        <v>-1.9106300558042051</v>
      </c>
      <c r="M447" s="30">
        <f t="shared" si="81"/>
        <v>1.9106300558042051</v>
      </c>
      <c r="N447" s="148">
        <f t="shared" si="82"/>
        <v>1.7893699441957951</v>
      </c>
      <c r="O447" s="148">
        <f t="shared" si="78"/>
        <v>0</v>
      </c>
      <c r="P447" s="148">
        <f t="shared" si="79"/>
        <v>-1.7893699441957951</v>
      </c>
      <c r="Q447" s="149">
        <f t="shared" si="73"/>
        <v>14.941859075110671</v>
      </c>
      <c r="R447" s="150">
        <f t="shared" si="74"/>
        <v>128.94185907511067</v>
      </c>
      <c r="S447" s="13"/>
      <c r="T447" s="13"/>
      <c r="U447" s="13"/>
      <c r="V447" s="13"/>
      <c r="W447" s="49">
        <f t="shared" si="80"/>
        <v>37325</v>
      </c>
    </row>
    <row r="448" spans="1:23" s="11" customFormat="1">
      <c r="A448" s="13"/>
      <c r="B448" s="140">
        <f>+Datos!B439</f>
        <v>2002</v>
      </c>
      <c r="C448" s="141">
        <f>+Datos!C439</f>
        <v>3</v>
      </c>
      <c r="D448" s="142">
        <f>+Datos!D439</f>
        <v>11</v>
      </c>
      <c r="E448" s="143">
        <f>+Datos!E439</f>
        <v>0</v>
      </c>
      <c r="F448" s="144">
        <f>+Datos!F439</f>
        <v>3.4</v>
      </c>
      <c r="G448" s="145">
        <f>+Datos!G439</f>
        <v>1</v>
      </c>
      <c r="H448" s="143">
        <f t="shared" si="75"/>
        <v>3.4</v>
      </c>
      <c r="I448" s="146">
        <f t="shared" si="76"/>
        <v>-3.4</v>
      </c>
      <c r="J448" s="29">
        <f t="shared" si="77"/>
        <v>93.537466886803884</v>
      </c>
      <c r="K448" s="147">
        <f t="shared" si="72"/>
        <v>127.21928506862207</v>
      </c>
      <c r="L448" s="29">
        <f t="shared" si="83"/>
        <v>-1.7225740064885997</v>
      </c>
      <c r="M448" s="30">
        <f t="shared" si="81"/>
        <v>1.7225740064885997</v>
      </c>
      <c r="N448" s="148">
        <f t="shared" si="82"/>
        <v>1.6774259935114002</v>
      </c>
      <c r="O448" s="148">
        <f t="shared" si="78"/>
        <v>0</v>
      </c>
      <c r="P448" s="148">
        <f t="shared" si="79"/>
        <v>-1.6774259935114002</v>
      </c>
      <c r="Q448" s="149">
        <f t="shared" si="73"/>
        <v>13.219285068622071</v>
      </c>
      <c r="R448" s="150">
        <f t="shared" si="74"/>
        <v>127.21928506862207</v>
      </c>
      <c r="S448" s="13"/>
      <c r="T448" s="13"/>
      <c r="U448" s="13"/>
      <c r="V448" s="13"/>
      <c r="W448" s="49">
        <f t="shared" si="80"/>
        <v>37326</v>
      </c>
    </row>
    <row r="449" spans="1:23" s="11" customFormat="1">
      <c r="A449" s="13"/>
      <c r="B449" s="140">
        <f>+Datos!B440</f>
        <v>2002</v>
      </c>
      <c r="C449" s="141">
        <f>+Datos!C440</f>
        <v>3</v>
      </c>
      <c r="D449" s="142">
        <f>+Datos!D440</f>
        <v>12</v>
      </c>
      <c r="E449" s="143">
        <f>+Datos!E440</f>
        <v>0</v>
      </c>
      <c r="F449" s="144">
        <f>+Datos!F440</f>
        <v>4.7</v>
      </c>
      <c r="G449" s="145">
        <f>+Datos!G440</f>
        <v>1</v>
      </c>
      <c r="H449" s="143">
        <f t="shared" si="75"/>
        <v>4.7</v>
      </c>
      <c r="I449" s="146">
        <f t="shared" si="76"/>
        <v>-4.7</v>
      </c>
      <c r="J449" s="29">
        <f t="shared" si="77"/>
        <v>91.207433971188607</v>
      </c>
      <c r="K449" s="147">
        <f t="shared" si="72"/>
        <v>124.88925215300679</v>
      </c>
      <c r="L449" s="29">
        <f t="shared" si="83"/>
        <v>-2.330032915615277</v>
      </c>
      <c r="M449" s="30">
        <f t="shared" si="81"/>
        <v>2.330032915615277</v>
      </c>
      <c r="N449" s="148">
        <f t="shared" si="82"/>
        <v>2.3699670843847231</v>
      </c>
      <c r="O449" s="148">
        <f t="shared" si="78"/>
        <v>0</v>
      </c>
      <c r="P449" s="148">
        <f t="shared" si="79"/>
        <v>-2.3699670843847231</v>
      </c>
      <c r="Q449" s="149">
        <f t="shared" si="73"/>
        <v>10.889252153006794</v>
      </c>
      <c r="R449" s="150">
        <f t="shared" si="74"/>
        <v>124.88925215300679</v>
      </c>
      <c r="S449" s="13"/>
      <c r="T449" s="13"/>
      <c r="U449" s="13"/>
      <c r="V449" s="13"/>
      <c r="W449" s="49">
        <f t="shared" si="80"/>
        <v>37327</v>
      </c>
    </row>
    <row r="450" spans="1:23" s="11" customFormat="1">
      <c r="A450" s="13"/>
      <c r="B450" s="140">
        <f>+Datos!B441</f>
        <v>2002</v>
      </c>
      <c r="C450" s="141">
        <f>+Datos!C441</f>
        <v>3</v>
      </c>
      <c r="D450" s="142">
        <f>+Datos!D441</f>
        <v>13</v>
      </c>
      <c r="E450" s="143">
        <f>+Datos!E441</f>
        <v>5</v>
      </c>
      <c r="F450" s="144">
        <f>+Datos!F441</f>
        <v>3.5</v>
      </c>
      <c r="G450" s="145">
        <f>+Datos!G441</f>
        <v>1</v>
      </c>
      <c r="H450" s="143">
        <f t="shared" si="75"/>
        <v>3.5</v>
      </c>
      <c r="I450" s="146">
        <f t="shared" si="76"/>
        <v>1.5</v>
      </c>
      <c r="J450" s="29">
        <f t="shared" si="77"/>
        <v>92.707433971188607</v>
      </c>
      <c r="K450" s="147">
        <f t="shared" si="72"/>
        <v>126.38925215300679</v>
      </c>
      <c r="L450" s="29">
        <f t="shared" si="83"/>
        <v>1.5</v>
      </c>
      <c r="M450" s="30">
        <f t="shared" si="81"/>
        <v>3.5</v>
      </c>
      <c r="N450" s="148">
        <f t="shared" si="82"/>
        <v>0</v>
      </c>
      <c r="O450" s="148">
        <f t="shared" si="78"/>
        <v>0</v>
      </c>
      <c r="P450" s="148">
        <f t="shared" si="79"/>
        <v>0</v>
      </c>
      <c r="Q450" s="149">
        <f t="shared" si="73"/>
        <v>12.389252153006794</v>
      </c>
      <c r="R450" s="150">
        <f t="shared" si="74"/>
        <v>126.38925215300679</v>
      </c>
      <c r="S450" s="13"/>
      <c r="T450" s="13"/>
      <c r="U450" s="13"/>
      <c r="V450" s="13"/>
      <c r="W450" s="49">
        <f t="shared" si="80"/>
        <v>37328</v>
      </c>
    </row>
    <row r="451" spans="1:23" s="11" customFormat="1">
      <c r="A451" s="13"/>
      <c r="B451" s="140">
        <f>+Datos!B442</f>
        <v>2002</v>
      </c>
      <c r="C451" s="141">
        <f>+Datos!C442</f>
        <v>3</v>
      </c>
      <c r="D451" s="142">
        <f>+Datos!D442</f>
        <v>14</v>
      </c>
      <c r="E451" s="143">
        <f>+Datos!E442</f>
        <v>56</v>
      </c>
      <c r="F451" s="144">
        <f>+Datos!F442</f>
        <v>4.4000000000000004</v>
      </c>
      <c r="G451" s="145">
        <f>+Datos!G442</f>
        <v>1</v>
      </c>
      <c r="H451" s="143">
        <f t="shared" si="75"/>
        <v>4.4000000000000004</v>
      </c>
      <c r="I451" s="146">
        <f t="shared" si="76"/>
        <v>51.6</v>
      </c>
      <c r="J451" s="29">
        <f t="shared" si="77"/>
        <v>144.3074339711886</v>
      </c>
      <c r="K451" s="147">
        <f t="shared" si="72"/>
        <v>177.98925215300679</v>
      </c>
      <c r="L451" s="29">
        <f t="shared" si="83"/>
        <v>51.599999999999994</v>
      </c>
      <c r="M451" s="30">
        <f t="shared" si="81"/>
        <v>4.4000000000000004</v>
      </c>
      <c r="N451" s="148">
        <f t="shared" si="82"/>
        <v>0</v>
      </c>
      <c r="O451" s="148">
        <f t="shared" si="78"/>
        <v>0</v>
      </c>
      <c r="P451" s="148">
        <f t="shared" si="79"/>
        <v>0</v>
      </c>
      <c r="Q451" s="149">
        <f t="shared" si="73"/>
        <v>63.989252153006788</v>
      </c>
      <c r="R451" s="150">
        <f t="shared" si="74"/>
        <v>177.98925215300679</v>
      </c>
      <c r="S451" s="13"/>
      <c r="T451" s="13"/>
      <c r="U451" s="13"/>
      <c r="V451" s="13"/>
      <c r="W451" s="49">
        <f t="shared" si="80"/>
        <v>37329</v>
      </c>
    </row>
    <row r="452" spans="1:23" s="11" customFormat="1">
      <c r="A452" s="13"/>
      <c r="B452" s="140">
        <f>+Datos!B443</f>
        <v>2002</v>
      </c>
      <c r="C452" s="141">
        <f>+Datos!C443</f>
        <v>3</v>
      </c>
      <c r="D452" s="142">
        <f>+Datos!D443</f>
        <v>15</v>
      </c>
      <c r="E452" s="143">
        <f>+Datos!E443</f>
        <v>0.2</v>
      </c>
      <c r="F452" s="144">
        <f>+Datos!F443</f>
        <v>2.6</v>
      </c>
      <c r="G452" s="145">
        <f>+Datos!G443</f>
        <v>1</v>
      </c>
      <c r="H452" s="143">
        <f t="shared" si="75"/>
        <v>2.6</v>
      </c>
      <c r="I452" s="146">
        <f t="shared" si="76"/>
        <v>-2.4</v>
      </c>
      <c r="J452" s="29">
        <f t="shared" si="77"/>
        <v>142.46050328930616</v>
      </c>
      <c r="K452" s="147">
        <f t="shared" si="72"/>
        <v>176.14232147112435</v>
      </c>
      <c r="L452" s="29">
        <f t="shared" si="83"/>
        <v>-1.8469306818824407</v>
      </c>
      <c r="M452" s="30">
        <f t="shared" si="81"/>
        <v>2.0469306818824409</v>
      </c>
      <c r="N452" s="148">
        <f t="shared" si="82"/>
        <v>0.55306931811755922</v>
      </c>
      <c r="O452" s="148">
        <f t="shared" si="78"/>
        <v>0</v>
      </c>
      <c r="P452" s="148">
        <f t="shared" si="79"/>
        <v>-0.55306931811755922</v>
      </c>
      <c r="Q452" s="149">
        <f t="shared" si="73"/>
        <v>62.142321471124347</v>
      </c>
      <c r="R452" s="150">
        <f t="shared" si="74"/>
        <v>176.14232147112435</v>
      </c>
      <c r="S452" s="13"/>
      <c r="T452" s="13"/>
      <c r="U452" s="13"/>
      <c r="V452" s="13"/>
      <c r="W452" s="49">
        <f t="shared" si="80"/>
        <v>37330</v>
      </c>
    </row>
    <row r="453" spans="1:23" s="11" customFormat="1">
      <c r="A453" s="13"/>
      <c r="B453" s="140">
        <f>+Datos!B444</f>
        <v>2002</v>
      </c>
      <c r="C453" s="141">
        <f>+Datos!C444</f>
        <v>3</v>
      </c>
      <c r="D453" s="142">
        <f>+Datos!D444</f>
        <v>16</v>
      </c>
      <c r="E453" s="143">
        <f>+Datos!E444</f>
        <v>0</v>
      </c>
      <c r="F453" s="144">
        <f>+Datos!F444</f>
        <v>3.5</v>
      </c>
      <c r="G453" s="145">
        <f>+Datos!G444</f>
        <v>1</v>
      </c>
      <c r="H453" s="143">
        <f t="shared" si="75"/>
        <v>3.5</v>
      </c>
      <c r="I453" s="146">
        <f t="shared" si="76"/>
        <v>-3.5</v>
      </c>
      <c r="J453" s="29">
        <f t="shared" si="77"/>
        <v>139.80935182298398</v>
      </c>
      <c r="K453" s="147">
        <f t="shared" si="72"/>
        <v>173.49117000480217</v>
      </c>
      <c r="L453" s="29">
        <f t="shared" si="83"/>
        <v>-2.651151466322176</v>
      </c>
      <c r="M453" s="30">
        <f t="shared" si="81"/>
        <v>2.651151466322176</v>
      </c>
      <c r="N453" s="148">
        <f t="shared" si="82"/>
        <v>0.84884853367782398</v>
      </c>
      <c r="O453" s="148">
        <f t="shared" si="78"/>
        <v>0</v>
      </c>
      <c r="P453" s="148">
        <f t="shared" si="79"/>
        <v>-0.84884853367782398</v>
      </c>
      <c r="Q453" s="149">
        <f t="shared" si="73"/>
        <v>59.491170004802171</v>
      </c>
      <c r="R453" s="150">
        <f t="shared" si="74"/>
        <v>173.49117000480217</v>
      </c>
      <c r="S453" s="13"/>
      <c r="T453" s="13"/>
      <c r="U453" s="13"/>
      <c r="V453" s="13"/>
      <c r="W453" s="49">
        <f t="shared" si="80"/>
        <v>37331</v>
      </c>
    </row>
    <row r="454" spans="1:23" s="11" customFormat="1">
      <c r="A454" s="13"/>
      <c r="B454" s="140">
        <f>+Datos!B445</f>
        <v>2002</v>
      </c>
      <c r="C454" s="141">
        <f>+Datos!C445</f>
        <v>3</v>
      </c>
      <c r="D454" s="142">
        <f>+Datos!D445</f>
        <v>17</v>
      </c>
      <c r="E454" s="143">
        <f>+Datos!E445</f>
        <v>0.3</v>
      </c>
      <c r="F454" s="144">
        <f>+Datos!F445</f>
        <v>2.4</v>
      </c>
      <c r="G454" s="145">
        <f>+Datos!G445</f>
        <v>1</v>
      </c>
      <c r="H454" s="143">
        <f t="shared" si="75"/>
        <v>2.4</v>
      </c>
      <c r="I454" s="146">
        <f t="shared" si="76"/>
        <v>-2.1</v>
      </c>
      <c r="J454" s="29">
        <f t="shared" si="77"/>
        <v>138.24240195303662</v>
      </c>
      <c r="K454" s="147">
        <f t="shared" si="72"/>
        <v>171.92422013485481</v>
      </c>
      <c r="L454" s="29">
        <f t="shared" si="83"/>
        <v>-1.566949869947365</v>
      </c>
      <c r="M454" s="30">
        <f t="shared" si="81"/>
        <v>1.866949869947365</v>
      </c>
      <c r="N454" s="148">
        <f t="shared" si="82"/>
        <v>0.53305013005263491</v>
      </c>
      <c r="O454" s="148">
        <f t="shared" si="78"/>
        <v>0</v>
      </c>
      <c r="P454" s="148">
        <f t="shared" si="79"/>
        <v>-0.53305013005263491</v>
      </c>
      <c r="Q454" s="149">
        <f t="shared" si="73"/>
        <v>57.924220134854806</v>
      </c>
      <c r="R454" s="150">
        <f t="shared" si="74"/>
        <v>171.92422013485481</v>
      </c>
      <c r="S454" s="13"/>
      <c r="T454" s="13"/>
      <c r="U454" s="13"/>
      <c r="V454" s="13"/>
      <c r="W454" s="49">
        <f t="shared" si="80"/>
        <v>37332</v>
      </c>
    </row>
    <row r="455" spans="1:23" s="11" customFormat="1">
      <c r="A455" s="13"/>
      <c r="B455" s="140">
        <f>+Datos!B446</f>
        <v>2002</v>
      </c>
      <c r="C455" s="141">
        <f>+Datos!C446</f>
        <v>3</v>
      </c>
      <c r="D455" s="142">
        <f>+Datos!D446</f>
        <v>18</v>
      </c>
      <c r="E455" s="143">
        <f>+Datos!E446</f>
        <v>6</v>
      </c>
      <c r="F455" s="144">
        <f>+Datos!F446</f>
        <v>2.2000000000000002</v>
      </c>
      <c r="G455" s="145">
        <f>+Datos!G446</f>
        <v>1</v>
      </c>
      <c r="H455" s="143">
        <f t="shared" si="75"/>
        <v>2.2000000000000002</v>
      </c>
      <c r="I455" s="146">
        <f t="shared" si="76"/>
        <v>3.8</v>
      </c>
      <c r="J455" s="29">
        <f t="shared" si="77"/>
        <v>142.04240195303663</v>
      </c>
      <c r="K455" s="147">
        <f t="shared" si="72"/>
        <v>175.72422013485482</v>
      </c>
      <c r="L455" s="29">
        <f t="shared" si="83"/>
        <v>3.8000000000000114</v>
      </c>
      <c r="M455" s="30">
        <f t="shared" si="81"/>
        <v>2.2000000000000002</v>
      </c>
      <c r="N455" s="148">
        <f t="shared" si="82"/>
        <v>0</v>
      </c>
      <c r="O455" s="148">
        <f t="shared" si="78"/>
        <v>0</v>
      </c>
      <c r="P455" s="148">
        <f t="shared" si="79"/>
        <v>0</v>
      </c>
      <c r="Q455" s="149">
        <f t="shared" si="73"/>
        <v>61.724220134854818</v>
      </c>
      <c r="R455" s="150">
        <f t="shared" si="74"/>
        <v>175.72422013485482</v>
      </c>
      <c r="S455" s="13"/>
      <c r="T455" s="13"/>
      <c r="U455" s="13"/>
      <c r="V455" s="13"/>
      <c r="W455" s="49">
        <f t="shared" si="80"/>
        <v>37333</v>
      </c>
    </row>
    <row r="456" spans="1:23" s="11" customFormat="1">
      <c r="A456" s="13"/>
      <c r="B456" s="140">
        <f>+Datos!B447</f>
        <v>2002</v>
      </c>
      <c r="C456" s="141">
        <f>+Datos!C447</f>
        <v>3</v>
      </c>
      <c r="D456" s="142">
        <f>+Datos!D447</f>
        <v>19</v>
      </c>
      <c r="E456" s="143">
        <f>+Datos!E447</f>
        <v>0.6</v>
      </c>
      <c r="F456" s="144">
        <f>+Datos!F447</f>
        <v>1.5</v>
      </c>
      <c r="G456" s="145">
        <f>+Datos!G447</f>
        <v>1</v>
      </c>
      <c r="H456" s="143">
        <f t="shared" si="75"/>
        <v>1.5</v>
      </c>
      <c r="I456" s="146">
        <f t="shared" si="76"/>
        <v>-0.9</v>
      </c>
      <c r="J456" s="29">
        <f t="shared" si="77"/>
        <v>141.35792822448286</v>
      </c>
      <c r="K456" s="147">
        <f t="shared" si="72"/>
        <v>175.03974640630105</v>
      </c>
      <c r="L456" s="29">
        <f t="shared" si="83"/>
        <v>-0.68447372855376898</v>
      </c>
      <c r="M456" s="30">
        <f t="shared" si="81"/>
        <v>1.2844737285537691</v>
      </c>
      <c r="N456" s="148">
        <f t="shared" si="82"/>
        <v>0.21552627144623093</v>
      </c>
      <c r="O456" s="148">
        <f t="shared" si="78"/>
        <v>0</v>
      </c>
      <c r="P456" s="148">
        <f t="shared" si="79"/>
        <v>-0.21552627144623093</v>
      </c>
      <c r="Q456" s="149">
        <f t="shared" si="73"/>
        <v>61.039746406301049</v>
      </c>
      <c r="R456" s="150">
        <f t="shared" si="74"/>
        <v>175.03974640630105</v>
      </c>
      <c r="S456" s="13"/>
      <c r="T456" s="13"/>
      <c r="U456" s="13"/>
      <c r="V456" s="13"/>
      <c r="W456" s="49">
        <f t="shared" si="80"/>
        <v>37334</v>
      </c>
    </row>
    <row r="457" spans="1:23" s="11" customFormat="1">
      <c r="A457" s="13"/>
      <c r="B457" s="140">
        <f>+Datos!B448</f>
        <v>2002</v>
      </c>
      <c r="C457" s="141">
        <f>+Datos!C448</f>
        <v>3</v>
      </c>
      <c r="D457" s="142">
        <f>+Datos!D448</f>
        <v>20</v>
      </c>
      <c r="E457" s="143">
        <f>+Datos!E448</f>
        <v>0</v>
      </c>
      <c r="F457" s="144">
        <f>+Datos!F448</f>
        <v>2.5</v>
      </c>
      <c r="G457" s="145">
        <f>+Datos!G448</f>
        <v>1</v>
      </c>
      <c r="H457" s="143">
        <f t="shared" si="75"/>
        <v>2.5</v>
      </c>
      <c r="I457" s="146">
        <f t="shared" si="76"/>
        <v>-2.5</v>
      </c>
      <c r="J457" s="29">
        <f t="shared" si="77"/>
        <v>139.47386904953319</v>
      </c>
      <c r="K457" s="147">
        <f t="shared" si="72"/>
        <v>173.15568723135138</v>
      </c>
      <c r="L457" s="29">
        <f t="shared" si="83"/>
        <v>-1.8840591749496696</v>
      </c>
      <c r="M457" s="30">
        <f t="shared" si="81"/>
        <v>1.8840591749496696</v>
      </c>
      <c r="N457" s="148">
        <f t="shared" si="82"/>
        <v>0.61594082505033043</v>
      </c>
      <c r="O457" s="148">
        <f t="shared" si="78"/>
        <v>0</v>
      </c>
      <c r="P457" s="148">
        <f t="shared" si="79"/>
        <v>-0.61594082505033043</v>
      </c>
      <c r="Q457" s="149">
        <f t="shared" si="73"/>
        <v>59.155687231351379</v>
      </c>
      <c r="R457" s="150">
        <f t="shared" si="74"/>
        <v>173.15568723135138</v>
      </c>
      <c r="S457" s="13"/>
      <c r="T457" s="13"/>
      <c r="U457" s="13"/>
      <c r="V457" s="13"/>
      <c r="W457" s="49">
        <f t="shared" si="80"/>
        <v>37335</v>
      </c>
    </row>
    <row r="458" spans="1:23" s="11" customFormat="1">
      <c r="A458" s="13"/>
      <c r="B458" s="140">
        <f>+Datos!B449</f>
        <v>2002</v>
      </c>
      <c r="C458" s="141">
        <f>+Datos!C449</f>
        <v>3</v>
      </c>
      <c r="D458" s="142">
        <f>+Datos!D449</f>
        <v>21</v>
      </c>
      <c r="E458" s="143">
        <f>+Datos!E449</f>
        <v>0</v>
      </c>
      <c r="F458" s="144">
        <f>+Datos!F449</f>
        <v>3.6</v>
      </c>
      <c r="G458" s="145">
        <f>+Datos!G449</f>
        <v>1</v>
      </c>
      <c r="H458" s="143">
        <f t="shared" si="75"/>
        <v>3.6</v>
      </c>
      <c r="I458" s="146">
        <f t="shared" si="76"/>
        <v>-3.6</v>
      </c>
      <c r="J458" s="29">
        <f t="shared" si="77"/>
        <v>136.8048529407522</v>
      </c>
      <c r="K458" s="147">
        <f t="shared" si="72"/>
        <v>170.48667112257039</v>
      </c>
      <c r="L458" s="29">
        <f t="shared" si="83"/>
        <v>-2.669016108780994</v>
      </c>
      <c r="M458" s="30">
        <f t="shared" si="81"/>
        <v>2.669016108780994</v>
      </c>
      <c r="N458" s="148">
        <f t="shared" si="82"/>
        <v>0.93098389121900604</v>
      </c>
      <c r="O458" s="148">
        <f t="shared" si="78"/>
        <v>0</v>
      </c>
      <c r="P458" s="148">
        <f t="shared" si="79"/>
        <v>-0.93098389121900604</v>
      </c>
      <c r="Q458" s="149">
        <f t="shared" si="73"/>
        <v>56.486671122570385</v>
      </c>
      <c r="R458" s="150">
        <f t="shared" si="74"/>
        <v>170.48667112257039</v>
      </c>
      <c r="S458" s="13"/>
      <c r="T458" s="13"/>
      <c r="U458" s="13"/>
      <c r="V458" s="13"/>
      <c r="W458" s="49">
        <f t="shared" si="80"/>
        <v>37336</v>
      </c>
    </row>
    <row r="459" spans="1:23" s="11" customFormat="1">
      <c r="A459" s="13"/>
      <c r="B459" s="140">
        <f>+Datos!B450</f>
        <v>2002</v>
      </c>
      <c r="C459" s="141">
        <f>+Datos!C450</f>
        <v>3</v>
      </c>
      <c r="D459" s="142">
        <f>+Datos!D450</f>
        <v>22</v>
      </c>
      <c r="E459" s="143">
        <f>+Datos!E450</f>
        <v>0</v>
      </c>
      <c r="F459" s="144">
        <f>+Datos!F450</f>
        <v>3.9</v>
      </c>
      <c r="G459" s="145">
        <f>+Datos!G450</f>
        <v>1</v>
      </c>
      <c r="H459" s="143">
        <f t="shared" si="75"/>
        <v>3.9</v>
      </c>
      <c r="I459" s="146">
        <f t="shared" si="76"/>
        <v>-3.9</v>
      </c>
      <c r="J459" s="29">
        <f t="shared" si="77"/>
        <v>133.97102492335227</v>
      </c>
      <c r="K459" s="147">
        <f t="shared" si="72"/>
        <v>167.65284310517046</v>
      </c>
      <c r="L459" s="29">
        <f t="shared" si="83"/>
        <v>-2.8338280173999237</v>
      </c>
      <c r="M459" s="30">
        <f t="shared" si="81"/>
        <v>2.8338280173999237</v>
      </c>
      <c r="N459" s="148">
        <f t="shared" si="82"/>
        <v>1.0661719826000762</v>
      </c>
      <c r="O459" s="148">
        <f t="shared" si="78"/>
        <v>0</v>
      </c>
      <c r="P459" s="148">
        <f t="shared" si="79"/>
        <v>-1.0661719826000762</v>
      </c>
      <c r="Q459" s="149">
        <f t="shared" si="73"/>
        <v>53.652843105170462</v>
      </c>
      <c r="R459" s="150">
        <f t="shared" si="74"/>
        <v>167.65284310517046</v>
      </c>
      <c r="S459" s="13"/>
      <c r="T459" s="13"/>
      <c r="U459" s="13"/>
      <c r="V459" s="13"/>
      <c r="W459" s="49">
        <f t="shared" si="80"/>
        <v>37337</v>
      </c>
    </row>
    <row r="460" spans="1:23" s="11" customFormat="1">
      <c r="A460" s="13"/>
      <c r="B460" s="140">
        <f>+Datos!B451</f>
        <v>2002</v>
      </c>
      <c r="C460" s="141">
        <f>+Datos!C451</f>
        <v>3</v>
      </c>
      <c r="D460" s="142">
        <f>+Datos!D451</f>
        <v>23</v>
      </c>
      <c r="E460" s="143">
        <f>+Datos!E451</f>
        <v>0</v>
      </c>
      <c r="F460" s="144">
        <f>+Datos!F451</f>
        <v>3.4</v>
      </c>
      <c r="G460" s="145">
        <f>+Datos!G451</f>
        <v>1</v>
      </c>
      <c r="H460" s="143">
        <f t="shared" si="75"/>
        <v>3.4</v>
      </c>
      <c r="I460" s="146">
        <f t="shared" si="76"/>
        <v>-3.4</v>
      </c>
      <c r="J460" s="29">
        <f t="shared" si="77"/>
        <v>131.54844560266827</v>
      </c>
      <c r="K460" s="147">
        <f t="shared" si="72"/>
        <v>165.23026378448645</v>
      </c>
      <c r="L460" s="29">
        <f t="shared" si="83"/>
        <v>-2.4225793206840081</v>
      </c>
      <c r="M460" s="30">
        <f t="shared" si="81"/>
        <v>2.4225793206840081</v>
      </c>
      <c r="N460" s="148">
        <f t="shared" si="82"/>
        <v>0.97742067931599186</v>
      </c>
      <c r="O460" s="148">
        <f t="shared" si="78"/>
        <v>0</v>
      </c>
      <c r="P460" s="148">
        <f t="shared" si="79"/>
        <v>-0.97742067931599186</v>
      </c>
      <c r="Q460" s="149">
        <f t="shared" si="73"/>
        <v>51.230263784486453</v>
      </c>
      <c r="R460" s="150">
        <f t="shared" si="74"/>
        <v>165.23026378448645</v>
      </c>
      <c r="S460" s="13"/>
      <c r="T460" s="13"/>
      <c r="U460" s="13"/>
      <c r="V460" s="13"/>
      <c r="W460" s="49">
        <f t="shared" si="80"/>
        <v>37338</v>
      </c>
    </row>
    <row r="461" spans="1:23" s="11" customFormat="1">
      <c r="A461" s="13"/>
      <c r="B461" s="140">
        <f>+Datos!B452</f>
        <v>2002</v>
      </c>
      <c r="C461" s="141">
        <f>+Datos!C452</f>
        <v>3</v>
      </c>
      <c r="D461" s="142">
        <f>+Datos!D452</f>
        <v>24</v>
      </c>
      <c r="E461" s="143">
        <f>+Datos!E452</f>
        <v>0</v>
      </c>
      <c r="F461" s="144">
        <f>+Datos!F452</f>
        <v>4.7</v>
      </c>
      <c r="G461" s="145">
        <f>+Datos!G452</f>
        <v>1</v>
      </c>
      <c r="H461" s="143">
        <f t="shared" si="75"/>
        <v>4.7</v>
      </c>
      <c r="I461" s="146">
        <f t="shared" si="76"/>
        <v>-4.7</v>
      </c>
      <c r="J461" s="29">
        <f t="shared" si="77"/>
        <v>128.27155326792956</v>
      </c>
      <c r="K461" s="147">
        <f t="shared" si="72"/>
        <v>161.95337144974775</v>
      </c>
      <c r="L461" s="29">
        <f t="shared" si="83"/>
        <v>-3.2768923347387044</v>
      </c>
      <c r="M461" s="30">
        <f t="shared" si="81"/>
        <v>3.2768923347387044</v>
      </c>
      <c r="N461" s="148">
        <f t="shared" si="82"/>
        <v>1.4231076652612957</v>
      </c>
      <c r="O461" s="148">
        <f t="shared" si="78"/>
        <v>0</v>
      </c>
      <c r="P461" s="148">
        <f t="shared" si="79"/>
        <v>-1.4231076652612957</v>
      </c>
      <c r="Q461" s="149">
        <f t="shared" si="73"/>
        <v>47.953371449747749</v>
      </c>
      <c r="R461" s="150">
        <f t="shared" si="74"/>
        <v>161.95337144974775</v>
      </c>
      <c r="S461" s="13"/>
      <c r="T461" s="13"/>
      <c r="U461" s="13"/>
      <c r="V461" s="13"/>
      <c r="W461" s="49">
        <f t="shared" si="80"/>
        <v>37339</v>
      </c>
    </row>
    <row r="462" spans="1:23" s="11" customFormat="1">
      <c r="A462" s="13"/>
      <c r="B462" s="140">
        <f>+Datos!B453</f>
        <v>2002</v>
      </c>
      <c r="C462" s="141">
        <f>+Datos!C453</f>
        <v>3</v>
      </c>
      <c r="D462" s="142">
        <f>+Datos!D453</f>
        <v>25</v>
      </c>
      <c r="E462" s="143">
        <f>+Datos!E453</f>
        <v>0</v>
      </c>
      <c r="F462" s="144">
        <f>+Datos!F453</f>
        <v>3.5</v>
      </c>
      <c r="G462" s="145">
        <f>+Datos!G453</f>
        <v>1</v>
      </c>
      <c r="H462" s="143">
        <f t="shared" si="75"/>
        <v>3.5</v>
      </c>
      <c r="I462" s="146">
        <f t="shared" si="76"/>
        <v>-3.5</v>
      </c>
      <c r="J462" s="29">
        <f t="shared" si="77"/>
        <v>125.88445432694736</v>
      </c>
      <c r="K462" s="147">
        <f t="shared" ref="K462:K525" si="84">+J462+$U$21</f>
        <v>159.56627250876554</v>
      </c>
      <c r="L462" s="29">
        <f t="shared" si="83"/>
        <v>-2.387098940982213</v>
      </c>
      <c r="M462" s="30">
        <f t="shared" si="81"/>
        <v>2.387098940982213</v>
      </c>
      <c r="N462" s="148">
        <f t="shared" si="82"/>
        <v>1.112901059017787</v>
      </c>
      <c r="O462" s="148">
        <f t="shared" si="78"/>
        <v>0</v>
      </c>
      <c r="P462" s="148">
        <f t="shared" si="79"/>
        <v>-1.112901059017787</v>
      </c>
      <c r="Q462" s="149">
        <f t="shared" ref="Q462:Q525" si="85">IF(K462-$U$15&gt;0,K462-$U$15,0)</f>
        <v>45.566272508765536</v>
      </c>
      <c r="R462" s="150">
        <f t="shared" ref="R462:R525" si="86">+O462+K462</f>
        <v>159.56627250876554</v>
      </c>
      <c r="S462" s="13"/>
      <c r="T462" s="13"/>
      <c r="U462" s="13"/>
      <c r="V462" s="13"/>
      <c r="W462" s="49">
        <f t="shared" si="80"/>
        <v>37340</v>
      </c>
    </row>
    <row r="463" spans="1:23" s="11" customFormat="1">
      <c r="A463" s="13"/>
      <c r="B463" s="140">
        <f>+Datos!B454</f>
        <v>2002</v>
      </c>
      <c r="C463" s="141">
        <f>+Datos!C454</f>
        <v>3</v>
      </c>
      <c r="D463" s="142">
        <f>+Datos!D454</f>
        <v>26</v>
      </c>
      <c r="E463" s="143">
        <f>+Datos!E454</f>
        <v>8</v>
      </c>
      <c r="F463" s="144">
        <f>+Datos!F454</f>
        <v>1.4</v>
      </c>
      <c r="G463" s="145">
        <f>+Datos!G454</f>
        <v>1</v>
      </c>
      <c r="H463" s="143">
        <f t="shared" ref="H463:H526" si="87">+F463*G463</f>
        <v>1.4</v>
      </c>
      <c r="I463" s="146">
        <f t="shared" ref="I463:I526" si="88">+E463-H463</f>
        <v>6.6</v>
      </c>
      <c r="J463" s="29">
        <f t="shared" ref="J463:J526" si="89">IF(I463&lt;0,J462*EXP(I463/$U$20),IF((I463+J462)&gt;$U$20,+$U$20,I463+J462))</f>
        <v>132.48445432694737</v>
      </c>
      <c r="K463" s="147">
        <f t="shared" si="84"/>
        <v>166.16627250876556</v>
      </c>
      <c r="L463" s="29">
        <f t="shared" si="83"/>
        <v>6.6000000000000227</v>
      </c>
      <c r="M463" s="30">
        <f t="shared" si="81"/>
        <v>1.4</v>
      </c>
      <c r="N463" s="148">
        <f t="shared" si="82"/>
        <v>0</v>
      </c>
      <c r="O463" s="148">
        <f t="shared" ref="O463:O526" si="90">IF(K462+I463-$U$14&gt;0,K462+I463-$U$14,0)</f>
        <v>0</v>
      </c>
      <c r="P463" s="148">
        <f t="shared" ref="P463:P526" si="91">+IF(N463&gt;0,(-1)*N463,O463)</f>
        <v>0</v>
      </c>
      <c r="Q463" s="149">
        <f t="shared" si="85"/>
        <v>52.166272508765559</v>
      </c>
      <c r="R463" s="150">
        <f t="shared" si="86"/>
        <v>166.16627250876556</v>
      </c>
      <c r="S463" s="13"/>
      <c r="T463" s="13"/>
      <c r="U463" s="13"/>
      <c r="V463" s="13"/>
      <c r="W463" s="49">
        <f t="shared" ref="W463:W526" si="92">+DATE(B463,C463,D463)</f>
        <v>37341</v>
      </c>
    </row>
    <row r="464" spans="1:23" s="11" customFormat="1">
      <c r="A464" s="13"/>
      <c r="B464" s="140">
        <f>+Datos!B455</f>
        <v>2002</v>
      </c>
      <c r="C464" s="141">
        <f>+Datos!C455</f>
        <v>3</v>
      </c>
      <c r="D464" s="142">
        <f>+Datos!D455</f>
        <v>27</v>
      </c>
      <c r="E464" s="143">
        <f>+Datos!E455</f>
        <v>0</v>
      </c>
      <c r="F464" s="144">
        <f>+Datos!F455</f>
        <v>2.6</v>
      </c>
      <c r="G464" s="145">
        <f>+Datos!G455</f>
        <v>1</v>
      </c>
      <c r="H464" s="143">
        <f t="shared" si="87"/>
        <v>2.6</v>
      </c>
      <c r="I464" s="146">
        <f t="shared" si="88"/>
        <v>-2.6</v>
      </c>
      <c r="J464" s="29">
        <f t="shared" si="89"/>
        <v>130.64852335805259</v>
      </c>
      <c r="K464" s="147">
        <f t="shared" si="84"/>
        <v>164.33034153987077</v>
      </c>
      <c r="L464" s="29">
        <f t="shared" si="83"/>
        <v>-1.835930968894786</v>
      </c>
      <c r="M464" s="30">
        <f t="shared" ref="M464:M527" si="93">IF(I464&gt;=0,+H464,+E464+ABS(L464))</f>
        <v>1.835930968894786</v>
      </c>
      <c r="N464" s="148">
        <f t="shared" ref="N464:N527" si="94">+H464-M464</f>
        <v>0.76406903110521407</v>
      </c>
      <c r="O464" s="148">
        <f t="shared" si="90"/>
        <v>0</v>
      </c>
      <c r="P464" s="148">
        <f t="shared" si="91"/>
        <v>-0.76406903110521407</v>
      </c>
      <c r="Q464" s="149">
        <f t="shared" si="85"/>
        <v>50.330341539870773</v>
      </c>
      <c r="R464" s="150">
        <f t="shared" si="86"/>
        <v>164.33034153987077</v>
      </c>
      <c r="S464" s="13"/>
      <c r="T464" s="13"/>
      <c r="U464" s="13"/>
      <c r="V464" s="13"/>
      <c r="W464" s="49">
        <f t="shared" si="92"/>
        <v>37342</v>
      </c>
    </row>
    <row r="465" spans="1:23" s="11" customFormat="1">
      <c r="A465" s="13"/>
      <c r="B465" s="140">
        <f>+Datos!B456</f>
        <v>2002</v>
      </c>
      <c r="C465" s="141">
        <f>+Datos!C456</f>
        <v>3</v>
      </c>
      <c r="D465" s="142">
        <f>+Datos!D456</f>
        <v>28</v>
      </c>
      <c r="E465" s="143">
        <f>+Datos!E456</f>
        <v>0.9</v>
      </c>
      <c r="F465" s="144">
        <f>+Datos!F456</f>
        <v>2</v>
      </c>
      <c r="G465" s="145">
        <f>+Datos!G456</f>
        <v>1</v>
      </c>
      <c r="H465" s="143">
        <f t="shared" si="87"/>
        <v>2</v>
      </c>
      <c r="I465" s="146">
        <f t="shared" si="88"/>
        <v>-1.1000000000000001</v>
      </c>
      <c r="J465" s="29">
        <f t="shared" si="89"/>
        <v>129.87946273955279</v>
      </c>
      <c r="K465" s="147">
        <f t="shared" si="84"/>
        <v>163.56128092137098</v>
      </c>
      <c r="L465" s="29">
        <f t="shared" ref="L465:L528" si="95">+K465-K464</f>
        <v>-0.76906061849979324</v>
      </c>
      <c r="M465" s="30">
        <f t="shared" si="93"/>
        <v>1.6690606184997931</v>
      </c>
      <c r="N465" s="148">
        <f t="shared" si="94"/>
        <v>0.33093938150020685</v>
      </c>
      <c r="O465" s="148">
        <f t="shared" si="90"/>
        <v>0</v>
      </c>
      <c r="P465" s="148">
        <f t="shared" si="91"/>
        <v>-0.33093938150020685</v>
      </c>
      <c r="Q465" s="149">
        <f t="shared" si="85"/>
        <v>49.56128092137098</v>
      </c>
      <c r="R465" s="150">
        <f t="shared" si="86"/>
        <v>163.56128092137098</v>
      </c>
      <c r="S465" s="13"/>
      <c r="T465" s="13"/>
      <c r="U465" s="13"/>
      <c r="V465" s="13"/>
      <c r="W465" s="49">
        <f t="shared" si="92"/>
        <v>37343</v>
      </c>
    </row>
    <row r="466" spans="1:23" s="11" customFormat="1">
      <c r="A466" s="13"/>
      <c r="B466" s="140">
        <f>+Datos!B457</f>
        <v>2002</v>
      </c>
      <c r="C466" s="141">
        <f>+Datos!C457</f>
        <v>3</v>
      </c>
      <c r="D466" s="142">
        <f>+Datos!D457</f>
        <v>29</v>
      </c>
      <c r="E466" s="143">
        <f>+Datos!E457</f>
        <v>0.4</v>
      </c>
      <c r="F466" s="144">
        <f>+Datos!F457</f>
        <v>1.4</v>
      </c>
      <c r="G466" s="145">
        <f>+Datos!G457</f>
        <v>1</v>
      </c>
      <c r="H466" s="143">
        <f t="shared" si="87"/>
        <v>1.4</v>
      </c>
      <c r="I466" s="146">
        <f t="shared" si="88"/>
        <v>-0.99999999999999989</v>
      </c>
      <c r="J466" s="29">
        <f t="shared" si="89"/>
        <v>129.18424586863318</v>
      </c>
      <c r="K466" s="147">
        <f t="shared" si="84"/>
        <v>162.86606405045137</v>
      </c>
      <c r="L466" s="29">
        <f t="shared" si="95"/>
        <v>-0.69521687091960871</v>
      </c>
      <c r="M466" s="30">
        <f t="shared" si="93"/>
        <v>1.0952168709196086</v>
      </c>
      <c r="N466" s="148">
        <f t="shared" si="94"/>
        <v>0.30478312908039129</v>
      </c>
      <c r="O466" s="148">
        <f t="shared" si="90"/>
        <v>0</v>
      </c>
      <c r="P466" s="148">
        <f t="shared" si="91"/>
        <v>-0.30478312908039129</v>
      </c>
      <c r="Q466" s="149">
        <f t="shared" si="85"/>
        <v>48.866064050451371</v>
      </c>
      <c r="R466" s="150">
        <f t="shared" si="86"/>
        <v>162.86606405045137</v>
      </c>
      <c r="S466" s="13"/>
      <c r="T466" s="13"/>
      <c r="U466" s="13"/>
      <c r="V466" s="13"/>
      <c r="W466" s="49">
        <f t="shared" si="92"/>
        <v>37344</v>
      </c>
    </row>
    <row r="467" spans="1:23" s="11" customFormat="1">
      <c r="A467" s="13"/>
      <c r="B467" s="140">
        <f>+Datos!B458</f>
        <v>2002</v>
      </c>
      <c r="C467" s="141">
        <f>+Datos!C458</f>
        <v>3</v>
      </c>
      <c r="D467" s="142">
        <f>+Datos!D458</f>
        <v>30</v>
      </c>
      <c r="E467" s="143">
        <f>+Datos!E458</f>
        <v>6</v>
      </c>
      <c r="F467" s="144">
        <f>+Datos!F458</f>
        <v>2.2000000000000002</v>
      </c>
      <c r="G467" s="145">
        <f>+Datos!G458</f>
        <v>1</v>
      </c>
      <c r="H467" s="143">
        <f t="shared" si="87"/>
        <v>2.2000000000000002</v>
      </c>
      <c r="I467" s="146">
        <f t="shared" si="88"/>
        <v>3.8</v>
      </c>
      <c r="J467" s="29">
        <f t="shared" si="89"/>
        <v>132.9842458686332</v>
      </c>
      <c r="K467" s="147">
        <f t="shared" si="84"/>
        <v>166.66606405045138</v>
      </c>
      <c r="L467" s="29">
        <f t="shared" si="95"/>
        <v>3.8000000000000114</v>
      </c>
      <c r="M467" s="30">
        <f t="shared" si="93"/>
        <v>2.2000000000000002</v>
      </c>
      <c r="N467" s="148">
        <f t="shared" si="94"/>
        <v>0</v>
      </c>
      <c r="O467" s="148">
        <f t="shared" si="90"/>
        <v>0</v>
      </c>
      <c r="P467" s="148">
        <f t="shared" si="91"/>
        <v>0</v>
      </c>
      <c r="Q467" s="149">
        <f t="shared" si="85"/>
        <v>52.666064050451382</v>
      </c>
      <c r="R467" s="150">
        <f t="shared" si="86"/>
        <v>166.66606405045138</v>
      </c>
      <c r="S467" s="13"/>
      <c r="T467" s="13"/>
      <c r="U467" s="13"/>
      <c r="V467" s="13"/>
      <c r="W467" s="49">
        <f t="shared" si="92"/>
        <v>37345</v>
      </c>
    </row>
    <row r="468" spans="1:23" s="11" customFormat="1">
      <c r="A468" s="13"/>
      <c r="B468" s="140">
        <f>+Datos!B459</f>
        <v>2002</v>
      </c>
      <c r="C468" s="141">
        <f>+Datos!C459</f>
        <v>3</v>
      </c>
      <c r="D468" s="142">
        <f>+Datos!D459</f>
        <v>31</v>
      </c>
      <c r="E468" s="143">
        <f>+Datos!E459</f>
        <v>0</v>
      </c>
      <c r="F468" s="144">
        <f>+Datos!F459</f>
        <v>2.2999999999999998</v>
      </c>
      <c r="G468" s="145">
        <f>+Datos!G459</f>
        <v>1</v>
      </c>
      <c r="H468" s="143">
        <f t="shared" si="87"/>
        <v>2.2999999999999998</v>
      </c>
      <c r="I468" s="146">
        <f t="shared" si="88"/>
        <v>-2.2999999999999998</v>
      </c>
      <c r="J468" s="29">
        <f t="shared" si="89"/>
        <v>131.35271617488758</v>
      </c>
      <c r="K468" s="147">
        <f t="shared" si="84"/>
        <v>165.03453435670576</v>
      </c>
      <c r="L468" s="29">
        <f t="shared" si="95"/>
        <v>-1.6315296937456196</v>
      </c>
      <c r="M468" s="30">
        <f t="shared" si="93"/>
        <v>1.6315296937456196</v>
      </c>
      <c r="N468" s="148">
        <f t="shared" si="94"/>
        <v>0.6684703062543802</v>
      </c>
      <c r="O468" s="148">
        <f t="shared" si="90"/>
        <v>0</v>
      </c>
      <c r="P468" s="148">
        <f t="shared" si="91"/>
        <v>-0.6684703062543802</v>
      </c>
      <c r="Q468" s="149">
        <f t="shared" si="85"/>
        <v>51.034534356705763</v>
      </c>
      <c r="R468" s="150">
        <f t="shared" si="86"/>
        <v>165.03453435670576</v>
      </c>
      <c r="S468" s="13"/>
      <c r="T468" s="13"/>
      <c r="U468" s="13"/>
      <c r="V468" s="13"/>
      <c r="W468" s="49">
        <f t="shared" si="92"/>
        <v>37346</v>
      </c>
    </row>
    <row r="469" spans="1:23" s="11" customFormat="1">
      <c r="A469" s="13"/>
      <c r="B469" s="140">
        <f>+Datos!B460</f>
        <v>2002</v>
      </c>
      <c r="C469" s="141">
        <f>+Datos!C460</f>
        <v>4</v>
      </c>
      <c r="D469" s="142">
        <f>+Datos!D460</f>
        <v>1</v>
      </c>
      <c r="E469" s="143">
        <f>+Datos!E460</f>
        <v>0</v>
      </c>
      <c r="F469" s="144">
        <f>+Datos!F460</f>
        <v>2.1</v>
      </c>
      <c r="G469" s="145">
        <f>+Datos!G460</f>
        <v>1</v>
      </c>
      <c r="H469" s="143">
        <f t="shared" si="87"/>
        <v>2.1</v>
      </c>
      <c r="I469" s="146">
        <f t="shared" si="88"/>
        <v>-2.1</v>
      </c>
      <c r="J469" s="29">
        <f t="shared" si="89"/>
        <v>129.88054626033087</v>
      </c>
      <c r="K469" s="147">
        <f t="shared" si="84"/>
        <v>163.56236444214906</v>
      </c>
      <c r="L469" s="29">
        <f t="shared" si="95"/>
        <v>-1.4721699145567015</v>
      </c>
      <c r="M469" s="30">
        <f t="shared" si="93"/>
        <v>1.4721699145567015</v>
      </c>
      <c r="N469" s="148">
        <f t="shared" si="94"/>
        <v>0.62783008544329855</v>
      </c>
      <c r="O469" s="148">
        <f t="shared" si="90"/>
        <v>0</v>
      </c>
      <c r="P469" s="148">
        <f t="shared" si="91"/>
        <v>-0.62783008544329855</v>
      </c>
      <c r="Q469" s="149">
        <f t="shared" si="85"/>
        <v>49.562364442149061</v>
      </c>
      <c r="R469" s="150">
        <f t="shared" si="86"/>
        <v>163.56236444214906</v>
      </c>
      <c r="S469" s="13"/>
      <c r="T469" s="13"/>
      <c r="U469" s="13"/>
      <c r="V469" s="13"/>
      <c r="W469" s="49">
        <f t="shared" si="92"/>
        <v>37347</v>
      </c>
    </row>
    <row r="470" spans="1:23" s="11" customFormat="1">
      <c r="A470" s="13"/>
      <c r="B470" s="140">
        <f>+Datos!B461</f>
        <v>2002</v>
      </c>
      <c r="C470" s="141">
        <f>+Datos!C461</f>
        <v>4</v>
      </c>
      <c r="D470" s="142">
        <f>+Datos!D461</f>
        <v>2</v>
      </c>
      <c r="E470" s="143">
        <f>+Datos!E461</f>
        <v>0</v>
      </c>
      <c r="F470" s="144">
        <f>+Datos!F461</f>
        <v>3.7</v>
      </c>
      <c r="G470" s="145">
        <f>+Datos!G461</f>
        <v>1</v>
      </c>
      <c r="H470" s="143">
        <f t="shared" si="87"/>
        <v>3.7</v>
      </c>
      <c r="I470" s="146">
        <f t="shared" si="88"/>
        <v>-3.7</v>
      </c>
      <c r="J470" s="29">
        <f t="shared" si="89"/>
        <v>127.32675432984958</v>
      </c>
      <c r="K470" s="147">
        <f t="shared" si="84"/>
        <v>161.00857251166775</v>
      </c>
      <c r="L470" s="29">
        <f t="shared" si="95"/>
        <v>-2.5537919304813101</v>
      </c>
      <c r="M470" s="30">
        <f t="shared" si="93"/>
        <v>2.5537919304813101</v>
      </c>
      <c r="N470" s="148">
        <f t="shared" si="94"/>
        <v>1.14620806951869</v>
      </c>
      <c r="O470" s="148">
        <f t="shared" si="90"/>
        <v>0</v>
      </c>
      <c r="P470" s="148">
        <f t="shared" si="91"/>
        <v>-1.14620806951869</v>
      </c>
      <c r="Q470" s="149">
        <f t="shared" si="85"/>
        <v>47.008572511667751</v>
      </c>
      <c r="R470" s="150">
        <f t="shared" si="86"/>
        <v>161.00857251166775</v>
      </c>
      <c r="S470" s="13"/>
      <c r="T470" s="13"/>
      <c r="U470" s="13"/>
      <c r="V470" s="13"/>
      <c r="W470" s="49">
        <f t="shared" si="92"/>
        <v>37348</v>
      </c>
    </row>
    <row r="471" spans="1:23" s="11" customFormat="1">
      <c r="A471" s="13"/>
      <c r="B471" s="140">
        <f>+Datos!B462</f>
        <v>2002</v>
      </c>
      <c r="C471" s="141">
        <f>+Datos!C462</f>
        <v>4</v>
      </c>
      <c r="D471" s="142">
        <f>+Datos!D462</f>
        <v>3</v>
      </c>
      <c r="E471" s="143">
        <f>+Datos!E462</f>
        <v>0</v>
      </c>
      <c r="F471" s="144">
        <f>+Datos!F462</f>
        <v>3.8</v>
      </c>
      <c r="G471" s="145">
        <f>+Datos!G462</f>
        <v>1</v>
      </c>
      <c r="H471" s="143">
        <f t="shared" si="87"/>
        <v>3.8</v>
      </c>
      <c r="I471" s="146">
        <f t="shared" si="88"/>
        <v>-3.8</v>
      </c>
      <c r="J471" s="29">
        <f t="shared" si="89"/>
        <v>124.75619998697982</v>
      </c>
      <c r="K471" s="147">
        <f t="shared" si="84"/>
        <v>158.43801816879801</v>
      </c>
      <c r="L471" s="29">
        <f t="shared" si="95"/>
        <v>-2.570554342869741</v>
      </c>
      <c r="M471" s="30">
        <f t="shared" si="93"/>
        <v>2.570554342869741</v>
      </c>
      <c r="N471" s="148">
        <f t="shared" si="94"/>
        <v>1.2294456571302588</v>
      </c>
      <c r="O471" s="148">
        <f t="shared" si="90"/>
        <v>0</v>
      </c>
      <c r="P471" s="148">
        <f t="shared" si="91"/>
        <v>-1.2294456571302588</v>
      </c>
      <c r="Q471" s="149">
        <f t="shared" si="85"/>
        <v>44.43801816879801</v>
      </c>
      <c r="R471" s="150">
        <f t="shared" si="86"/>
        <v>158.43801816879801</v>
      </c>
      <c r="S471" s="13"/>
      <c r="T471" s="13"/>
      <c r="U471" s="13"/>
      <c r="V471" s="13"/>
      <c r="W471" s="49">
        <f t="shared" si="92"/>
        <v>37349</v>
      </c>
    </row>
    <row r="472" spans="1:23" s="11" customFormat="1">
      <c r="A472" s="13"/>
      <c r="B472" s="140">
        <f>+Datos!B463</f>
        <v>2002</v>
      </c>
      <c r="C472" s="141">
        <f>+Datos!C463</f>
        <v>4</v>
      </c>
      <c r="D472" s="142">
        <f>+Datos!D463</f>
        <v>4</v>
      </c>
      <c r="E472" s="143">
        <f>+Datos!E463</f>
        <v>0</v>
      </c>
      <c r="F472" s="144">
        <f>+Datos!F463</f>
        <v>3.6</v>
      </c>
      <c r="G472" s="145">
        <f>+Datos!G463</f>
        <v>1</v>
      </c>
      <c r="H472" s="143">
        <f t="shared" si="87"/>
        <v>3.6</v>
      </c>
      <c r="I472" s="146">
        <f t="shared" si="88"/>
        <v>-3.6</v>
      </c>
      <c r="J472" s="29">
        <f t="shared" si="89"/>
        <v>122.36882585227868</v>
      </c>
      <c r="K472" s="147">
        <f t="shared" si="84"/>
        <v>156.05064403409685</v>
      </c>
      <c r="L472" s="29">
        <f t="shared" si="95"/>
        <v>-2.3873741347011617</v>
      </c>
      <c r="M472" s="30">
        <f t="shared" si="93"/>
        <v>2.3873741347011617</v>
      </c>
      <c r="N472" s="148">
        <f t="shared" si="94"/>
        <v>1.2126258652988384</v>
      </c>
      <c r="O472" s="148">
        <f t="shared" si="90"/>
        <v>0</v>
      </c>
      <c r="P472" s="148">
        <f t="shared" si="91"/>
        <v>-1.2126258652988384</v>
      </c>
      <c r="Q472" s="149">
        <f t="shared" si="85"/>
        <v>42.050644034096848</v>
      </c>
      <c r="R472" s="150">
        <f t="shared" si="86"/>
        <v>156.05064403409685</v>
      </c>
      <c r="S472" s="13"/>
      <c r="T472" s="13"/>
      <c r="U472" s="13"/>
      <c r="V472" s="13"/>
      <c r="W472" s="49">
        <f t="shared" si="92"/>
        <v>37350</v>
      </c>
    </row>
    <row r="473" spans="1:23" s="11" customFormat="1">
      <c r="A473" s="13"/>
      <c r="B473" s="140">
        <f>+Datos!B464</f>
        <v>2002</v>
      </c>
      <c r="C473" s="141">
        <f>+Datos!C464</f>
        <v>4</v>
      </c>
      <c r="D473" s="142">
        <f>+Datos!D464</f>
        <v>5</v>
      </c>
      <c r="E473" s="143">
        <f>+Datos!E464</f>
        <v>0</v>
      </c>
      <c r="F473" s="144">
        <f>+Datos!F464</f>
        <v>4.3</v>
      </c>
      <c r="G473" s="145">
        <f>+Datos!G464</f>
        <v>1</v>
      </c>
      <c r="H473" s="143">
        <f t="shared" si="87"/>
        <v>4.3</v>
      </c>
      <c r="I473" s="146">
        <f t="shared" si="88"/>
        <v>-4.3</v>
      </c>
      <c r="J473" s="29">
        <f t="shared" si="89"/>
        <v>119.57703968183699</v>
      </c>
      <c r="K473" s="147">
        <f t="shared" si="84"/>
        <v>153.25885786365518</v>
      </c>
      <c r="L473" s="29">
        <f t="shared" si="95"/>
        <v>-2.791786170441668</v>
      </c>
      <c r="M473" s="30">
        <f t="shared" si="93"/>
        <v>2.791786170441668</v>
      </c>
      <c r="N473" s="148">
        <f t="shared" si="94"/>
        <v>1.5082138295583318</v>
      </c>
      <c r="O473" s="148">
        <f t="shared" si="90"/>
        <v>0</v>
      </c>
      <c r="P473" s="148">
        <f t="shared" si="91"/>
        <v>-1.5082138295583318</v>
      </c>
      <c r="Q473" s="149">
        <f t="shared" si="85"/>
        <v>39.25885786365518</v>
      </c>
      <c r="R473" s="150">
        <f t="shared" si="86"/>
        <v>153.25885786365518</v>
      </c>
      <c r="S473" s="13"/>
      <c r="T473" s="13"/>
      <c r="U473" s="13"/>
      <c r="V473" s="13"/>
      <c r="W473" s="49">
        <f t="shared" si="92"/>
        <v>37351</v>
      </c>
    </row>
    <row r="474" spans="1:23" s="11" customFormat="1">
      <c r="A474" s="13"/>
      <c r="B474" s="140">
        <f>+Datos!B465</f>
        <v>2002</v>
      </c>
      <c r="C474" s="141">
        <f>+Datos!C465</f>
        <v>4</v>
      </c>
      <c r="D474" s="142">
        <f>+Datos!D465</f>
        <v>6</v>
      </c>
      <c r="E474" s="143">
        <f>+Datos!E465</f>
        <v>7</v>
      </c>
      <c r="F474" s="144">
        <f>+Datos!F465</f>
        <v>3.2</v>
      </c>
      <c r="G474" s="145">
        <f>+Datos!G465</f>
        <v>1</v>
      </c>
      <c r="H474" s="143">
        <f t="shared" si="87"/>
        <v>3.2</v>
      </c>
      <c r="I474" s="146">
        <f t="shared" si="88"/>
        <v>3.8</v>
      </c>
      <c r="J474" s="29">
        <f t="shared" si="89"/>
        <v>123.37703968183699</v>
      </c>
      <c r="K474" s="147">
        <f t="shared" si="84"/>
        <v>157.05885786365516</v>
      </c>
      <c r="L474" s="29">
        <f t="shared" si="95"/>
        <v>3.7999999999999829</v>
      </c>
      <c r="M474" s="30">
        <f t="shared" si="93"/>
        <v>3.2</v>
      </c>
      <c r="N474" s="148">
        <f t="shared" si="94"/>
        <v>0</v>
      </c>
      <c r="O474" s="148">
        <f t="shared" si="90"/>
        <v>0</v>
      </c>
      <c r="P474" s="148">
        <f t="shared" si="91"/>
        <v>0</v>
      </c>
      <c r="Q474" s="149">
        <f t="shared" si="85"/>
        <v>43.058857863655163</v>
      </c>
      <c r="R474" s="150">
        <f t="shared" si="86"/>
        <v>157.05885786365516</v>
      </c>
      <c r="S474" s="13"/>
      <c r="T474" s="13"/>
      <c r="U474" s="13"/>
      <c r="V474" s="13"/>
      <c r="W474" s="49">
        <f t="shared" si="92"/>
        <v>37352</v>
      </c>
    </row>
    <row r="475" spans="1:23" s="11" customFormat="1">
      <c r="A475" s="13"/>
      <c r="B475" s="140">
        <f>+Datos!B466</f>
        <v>2002</v>
      </c>
      <c r="C475" s="141">
        <f>+Datos!C466</f>
        <v>4</v>
      </c>
      <c r="D475" s="142">
        <f>+Datos!D466</f>
        <v>7</v>
      </c>
      <c r="E475" s="143">
        <f>+Datos!E466</f>
        <v>32</v>
      </c>
      <c r="F475" s="144">
        <f>+Datos!F466</f>
        <v>2.6</v>
      </c>
      <c r="G475" s="145">
        <f>+Datos!G466</f>
        <v>1</v>
      </c>
      <c r="H475" s="143">
        <f t="shared" si="87"/>
        <v>2.6</v>
      </c>
      <c r="I475" s="146">
        <f t="shared" si="88"/>
        <v>29.4</v>
      </c>
      <c r="J475" s="29">
        <f t="shared" si="89"/>
        <v>152.77703968183698</v>
      </c>
      <c r="K475" s="147">
        <f t="shared" si="84"/>
        <v>186.45885786365517</v>
      </c>
      <c r="L475" s="29">
        <f t="shared" si="95"/>
        <v>29.400000000000006</v>
      </c>
      <c r="M475" s="30">
        <f t="shared" si="93"/>
        <v>2.6</v>
      </c>
      <c r="N475" s="148">
        <f t="shared" si="94"/>
        <v>0</v>
      </c>
      <c r="O475" s="148">
        <f t="shared" si="90"/>
        <v>0</v>
      </c>
      <c r="P475" s="148">
        <f t="shared" si="91"/>
        <v>0</v>
      </c>
      <c r="Q475" s="149">
        <f t="shared" si="85"/>
        <v>72.458857863655169</v>
      </c>
      <c r="R475" s="150">
        <f t="shared" si="86"/>
        <v>186.45885786365517</v>
      </c>
      <c r="S475" s="13"/>
      <c r="T475" s="13"/>
      <c r="U475" s="13"/>
      <c r="V475" s="13"/>
      <c r="W475" s="49">
        <f t="shared" si="92"/>
        <v>37353</v>
      </c>
    </row>
    <row r="476" spans="1:23" s="11" customFormat="1">
      <c r="A476" s="13"/>
      <c r="B476" s="140">
        <f>+Datos!B467</f>
        <v>2002</v>
      </c>
      <c r="C476" s="141">
        <f>+Datos!C467</f>
        <v>4</v>
      </c>
      <c r="D476" s="142">
        <f>+Datos!D467</f>
        <v>8</v>
      </c>
      <c r="E476" s="143">
        <f>+Datos!E467</f>
        <v>0</v>
      </c>
      <c r="F476" s="144">
        <f>+Datos!F467</f>
        <v>1.1000000000000001</v>
      </c>
      <c r="G476" s="145">
        <f>+Datos!G467</f>
        <v>1</v>
      </c>
      <c r="H476" s="143">
        <f t="shared" si="87"/>
        <v>1.1000000000000001</v>
      </c>
      <c r="I476" s="146">
        <f t="shared" si="88"/>
        <v>-1.1000000000000001</v>
      </c>
      <c r="J476" s="29">
        <f t="shared" si="89"/>
        <v>151.87771987622173</v>
      </c>
      <c r="K476" s="147">
        <f t="shared" si="84"/>
        <v>185.55953805803992</v>
      </c>
      <c r="L476" s="29">
        <f t="shared" si="95"/>
        <v>-0.89931980561524938</v>
      </c>
      <c r="M476" s="30">
        <f t="shared" si="93"/>
        <v>0.89931980561524938</v>
      </c>
      <c r="N476" s="148">
        <f t="shared" si="94"/>
        <v>0.20068019438475071</v>
      </c>
      <c r="O476" s="148">
        <f t="shared" si="90"/>
        <v>0</v>
      </c>
      <c r="P476" s="148">
        <f t="shared" si="91"/>
        <v>-0.20068019438475071</v>
      </c>
      <c r="Q476" s="149">
        <f t="shared" si="85"/>
        <v>71.559538058039919</v>
      </c>
      <c r="R476" s="150">
        <f t="shared" si="86"/>
        <v>185.55953805803992</v>
      </c>
      <c r="S476" s="13"/>
      <c r="T476" s="13"/>
      <c r="U476" s="13"/>
      <c r="V476" s="13"/>
      <c r="W476" s="49">
        <f t="shared" si="92"/>
        <v>37354</v>
      </c>
    </row>
    <row r="477" spans="1:23" s="11" customFormat="1">
      <c r="A477" s="13"/>
      <c r="B477" s="140">
        <f>+Datos!B468</f>
        <v>2002</v>
      </c>
      <c r="C477" s="141">
        <f>+Datos!C468</f>
        <v>4</v>
      </c>
      <c r="D477" s="142">
        <f>+Datos!D468</f>
        <v>9</v>
      </c>
      <c r="E477" s="143">
        <f>+Datos!E468</f>
        <v>0</v>
      </c>
      <c r="F477" s="144">
        <f>+Datos!F468</f>
        <v>1.4</v>
      </c>
      <c r="G477" s="145">
        <f>+Datos!G468</f>
        <v>1</v>
      </c>
      <c r="H477" s="143">
        <f t="shared" si="87"/>
        <v>1.4</v>
      </c>
      <c r="I477" s="146">
        <f t="shared" si="88"/>
        <v>-1.4</v>
      </c>
      <c r="J477" s="29">
        <f t="shared" si="89"/>
        <v>150.7407833009631</v>
      </c>
      <c r="K477" s="147">
        <f t="shared" si="84"/>
        <v>184.42260148278129</v>
      </c>
      <c r="L477" s="29">
        <f t="shared" si="95"/>
        <v>-1.1369365752586305</v>
      </c>
      <c r="M477" s="30">
        <f t="shared" si="93"/>
        <v>1.1369365752586305</v>
      </c>
      <c r="N477" s="148">
        <f t="shared" si="94"/>
        <v>0.26306342474136946</v>
      </c>
      <c r="O477" s="148">
        <f t="shared" si="90"/>
        <v>0</v>
      </c>
      <c r="P477" s="148">
        <f t="shared" si="91"/>
        <v>-0.26306342474136946</v>
      </c>
      <c r="Q477" s="149">
        <f t="shared" si="85"/>
        <v>70.422601482781289</v>
      </c>
      <c r="R477" s="150">
        <f t="shared" si="86"/>
        <v>184.42260148278129</v>
      </c>
      <c r="S477" s="13"/>
      <c r="T477" s="13"/>
      <c r="U477" s="13"/>
      <c r="V477" s="13"/>
      <c r="W477" s="49">
        <f t="shared" si="92"/>
        <v>37355</v>
      </c>
    </row>
    <row r="478" spans="1:23" s="11" customFormat="1">
      <c r="A478" s="13"/>
      <c r="B478" s="140">
        <f>+Datos!B469</f>
        <v>2002</v>
      </c>
      <c r="C478" s="141">
        <f>+Datos!C469</f>
        <v>4</v>
      </c>
      <c r="D478" s="142">
        <f>+Datos!D469</f>
        <v>10</v>
      </c>
      <c r="E478" s="143">
        <f>+Datos!E469</f>
        <v>10.5</v>
      </c>
      <c r="F478" s="144">
        <f>+Datos!F469</f>
        <v>1.8</v>
      </c>
      <c r="G478" s="145">
        <f>+Datos!G469</f>
        <v>1</v>
      </c>
      <c r="H478" s="143">
        <f t="shared" si="87"/>
        <v>1.8</v>
      </c>
      <c r="I478" s="146">
        <f t="shared" si="88"/>
        <v>8.6999999999999993</v>
      </c>
      <c r="J478" s="29">
        <f t="shared" si="89"/>
        <v>159.44078330096309</v>
      </c>
      <c r="K478" s="147">
        <f t="shared" si="84"/>
        <v>193.12260148278128</v>
      </c>
      <c r="L478" s="29">
        <f t="shared" si="95"/>
        <v>8.6999999999999886</v>
      </c>
      <c r="M478" s="30">
        <f t="shared" si="93"/>
        <v>1.8</v>
      </c>
      <c r="N478" s="148">
        <f t="shared" si="94"/>
        <v>0</v>
      </c>
      <c r="O478" s="148">
        <f t="shared" si="90"/>
        <v>0</v>
      </c>
      <c r="P478" s="148">
        <f t="shared" si="91"/>
        <v>0</v>
      </c>
      <c r="Q478" s="149">
        <f t="shared" si="85"/>
        <v>79.122601482781278</v>
      </c>
      <c r="R478" s="150">
        <f t="shared" si="86"/>
        <v>193.12260148278128</v>
      </c>
      <c r="S478" s="13"/>
      <c r="T478" s="13"/>
      <c r="U478" s="13"/>
      <c r="V478" s="13"/>
      <c r="W478" s="49">
        <f t="shared" si="92"/>
        <v>37356</v>
      </c>
    </row>
    <row r="479" spans="1:23" s="11" customFormat="1">
      <c r="A479" s="13"/>
      <c r="B479" s="140">
        <f>+Datos!B470</f>
        <v>2002</v>
      </c>
      <c r="C479" s="141">
        <f>+Datos!C470</f>
        <v>4</v>
      </c>
      <c r="D479" s="142">
        <f>+Datos!D470</f>
        <v>11</v>
      </c>
      <c r="E479" s="143">
        <f>+Datos!E470</f>
        <v>7</v>
      </c>
      <c r="F479" s="144">
        <f>+Datos!F470</f>
        <v>1.2</v>
      </c>
      <c r="G479" s="145">
        <f>+Datos!G470</f>
        <v>1</v>
      </c>
      <c r="H479" s="143">
        <f t="shared" si="87"/>
        <v>1.2</v>
      </c>
      <c r="I479" s="146">
        <f t="shared" si="88"/>
        <v>5.8</v>
      </c>
      <c r="J479" s="29">
        <f t="shared" si="89"/>
        <v>165.2407833009631</v>
      </c>
      <c r="K479" s="147">
        <f t="shared" si="84"/>
        <v>198.92260148278129</v>
      </c>
      <c r="L479" s="29">
        <f t="shared" si="95"/>
        <v>5.8000000000000114</v>
      </c>
      <c r="M479" s="30">
        <f t="shared" si="93"/>
        <v>1.2</v>
      </c>
      <c r="N479" s="148">
        <f t="shared" si="94"/>
        <v>0</v>
      </c>
      <c r="O479" s="148">
        <f t="shared" si="90"/>
        <v>0</v>
      </c>
      <c r="P479" s="148">
        <f t="shared" si="91"/>
        <v>0</v>
      </c>
      <c r="Q479" s="149">
        <f t="shared" si="85"/>
        <v>84.922601482781289</v>
      </c>
      <c r="R479" s="150">
        <f t="shared" si="86"/>
        <v>198.92260148278129</v>
      </c>
      <c r="S479" s="13"/>
      <c r="T479" s="13"/>
      <c r="U479" s="13"/>
      <c r="V479" s="13"/>
      <c r="W479" s="49">
        <f t="shared" si="92"/>
        <v>37357</v>
      </c>
    </row>
    <row r="480" spans="1:23" s="11" customFormat="1">
      <c r="A480" s="13"/>
      <c r="B480" s="140">
        <f>+Datos!B471</f>
        <v>2002</v>
      </c>
      <c r="C480" s="141">
        <f>+Datos!C471</f>
        <v>4</v>
      </c>
      <c r="D480" s="142">
        <f>+Datos!D471</f>
        <v>12</v>
      </c>
      <c r="E480" s="143">
        <f>+Datos!E471</f>
        <v>0.4</v>
      </c>
      <c r="F480" s="144">
        <f>+Datos!F471</f>
        <v>1.3</v>
      </c>
      <c r="G480" s="145">
        <f>+Datos!G471</f>
        <v>1</v>
      </c>
      <c r="H480" s="143">
        <f t="shared" si="87"/>
        <v>1.3</v>
      </c>
      <c r="I480" s="146">
        <f t="shared" si="88"/>
        <v>-0.9</v>
      </c>
      <c r="J480" s="29">
        <f t="shared" si="89"/>
        <v>164.44452124470365</v>
      </c>
      <c r="K480" s="147">
        <f t="shared" si="84"/>
        <v>198.12633942652184</v>
      </c>
      <c r="L480" s="29">
        <f t="shared" si="95"/>
        <v>-0.7962620562594509</v>
      </c>
      <c r="M480" s="30">
        <f t="shared" si="93"/>
        <v>1.1962620562594508</v>
      </c>
      <c r="N480" s="148">
        <f t="shared" si="94"/>
        <v>0.10373794374054923</v>
      </c>
      <c r="O480" s="148">
        <f t="shared" si="90"/>
        <v>0</v>
      </c>
      <c r="P480" s="148">
        <f t="shared" si="91"/>
        <v>-0.10373794374054923</v>
      </c>
      <c r="Q480" s="149">
        <f t="shared" si="85"/>
        <v>84.126339426521838</v>
      </c>
      <c r="R480" s="150">
        <f t="shared" si="86"/>
        <v>198.12633942652184</v>
      </c>
      <c r="S480" s="13"/>
      <c r="T480" s="13"/>
      <c r="U480" s="13"/>
      <c r="V480" s="13"/>
      <c r="W480" s="49">
        <f t="shared" si="92"/>
        <v>37358</v>
      </c>
    </row>
    <row r="481" spans="1:23" s="11" customFormat="1">
      <c r="A481" s="13"/>
      <c r="B481" s="140">
        <f>+Datos!B472</f>
        <v>2002</v>
      </c>
      <c r="C481" s="141">
        <f>+Datos!C472</f>
        <v>4</v>
      </c>
      <c r="D481" s="142">
        <f>+Datos!D472</f>
        <v>13</v>
      </c>
      <c r="E481" s="143">
        <f>+Datos!E472</f>
        <v>0</v>
      </c>
      <c r="F481" s="144">
        <f>+Datos!F472</f>
        <v>1.2</v>
      </c>
      <c r="G481" s="145">
        <f>+Datos!G472</f>
        <v>1</v>
      </c>
      <c r="H481" s="143">
        <f t="shared" si="87"/>
        <v>1.2</v>
      </c>
      <c r="I481" s="146">
        <f t="shared" si="88"/>
        <v>-1.2</v>
      </c>
      <c r="J481" s="29">
        <f t="shared" si="89"/>
        <v>163.38880401254417</v>
      </c>
      <c r="K481" s="147">
        <f t="shared" si="84"/>
        <v>197.07062219436236</v>
      </c>
      <c r="L481" s="29">
        <f t="shared" si="95"/>
        <v>-1.0557172321594805</v>
      </c>
      <c r="M481" s="30">
        <f t="shared" si="93"/>
        <v>1.0557172321594805</v>
      </c>
      <c r="N481" s="148">
        <f t="shared" si="94"/>
        <v>0.14428276784051941</v>
      </c>
      <c r="O481" s="148">
        <f t="shared" si="90"/>
        <v>0</v>
      </c>
      <c r="P481" s="148">
        <f t="shared" si="91"/>
        <v>-0.14428276784051941</v>
      </c>
      <c r="Q481" s="149">
        <f t="shared" si="85"/>
        <v>83.070622194362358</v>
      </c>
      <c r="R481" s="150">
        <f t="shared" si="86"/>
        <v>197.07062219436236</v>
      </c>
      <c r="S481" s="13"/>
      <c r="T481" s="13"/>
      <c r="U481" s="13"/>
      <c r="V481" s="13"/>
      <c r="W481" s="49">
        <f t="shared" si="92"/>
        <v>37359</v>
      </c>
    </row>
    <row r="482" spans="1:23" s="11" customFormat="1">
      <c r="A482" s="13"/>
      <c r="B482" s="140">
        <f>+Datos!B473</f>
        <v>2002</v>
      </c>
      <c r="C482" s="141">
        <f>+Datos!C473</f>
        <v>4</v>
      </c>
      <c r="D482" s="142">
        <f>+Datos!D473</f>
        <v>14</v>
      </c>
      <c r="E482" s="143">
        <f>+Datos!E473</f>
        <v>0</v>
      </c>
      <c r="F482" s="144">
        <f>+Datos!F473</f>
        <v>2.1</v>
      </c>
      <c r="G482" s="145">
        <f>+Datos!G473</f>
        <v>1</v>
      </c>
      <c r="H482" s="143">
        <f t="shared" si="87"/>
        <v>2.1</v>
      </c>
      <c r="I482" s="146">
        <f t="shared" si="88"/>
        <v>-2.1</v>
      </c>
      <c r="J482" s="29">
        <f t="shared" si="89"/>
        <v>161.55758126628277</v>
      </c>
      <c r="K482" s="147">
        <f t="shared" si="84"/>
        <v>195.23939944810095</v>
      </c>
      <c r="L482" s="29">
        <f t="shared" si="95"/>
        <v>-1.8312227462614032</v>
      </c>
      <c r="M482" s="30">
        <f t="shared" si="93"/>
        <v>1.8312227462614032</v>
      </c>
      <c r="N482" s="148">
        <f t="shared" si="94"/>
        <v>0.26877725373859684</v>
      </c>
      <c r="O482" s="148">
        <f t="shared" si="90"/>
        <v>0</v>
      </c>
      <c r="P482" s="148">
        <f t="shared" si="91"/>
        <v>-0.26877725373859684</v>
      </c>
      <c r="Q482" s="149">
        <f t="shared" si="85"/>
        <v>81.239399448100954</v>
      </c>
      <c r="R482" s="150">
        <f t="shared" si="86"/>
        <v>195.23939944810095</v>
      </c>
      <c r="S482" s="13"/>
      <c r="T482" s="13"/>
      <c r="U482" s="13"/>
      <c r="V482" s="13"/>
      <c r="W482" s="49">
        <f t="shared" si="92"/>
        <v>37360</v>
      </c>
    </row>
    <row r="483" spans="1:23" s="11" customFormat="1">
      <c r="A483" s="13"/>
      <c r="B483" s="140">
        <f>+Datos!B474</f>
        <v>2002</v>
      </c>
      <c r="C483" s="141">
        <f>+Datos!C474</f>
        <v>4</v>
      </c>
      <c r="D483" s="142">
        <f>+Datos!D474</f>
        <v>15</v>
      </c>
      <c r="E483" s="143">
        <f>+Datos!E474</f>
        <v>0</v>
      </c>
      <c r="F483" s="144">
        <f>+Datos!F474</f>
        <v>2.2999999999999998</v>
      </c>
      <c r="G483" s="145">
        <f>+Datos!G474</f>
        <v>1</v>
      </c>
      <c r="H483" s="143">
        <f t="shared" si="87"/>
        <v>2.2999999999999998</v>
      </c>
      <c r="I483" s="146">
        <f t="shared" si="88"/>
        <v>-2.2999999999999998</v>
      </c>
      <c r="J483" s="29">
        <f t="shared" si="89"/>
        <v>159.57549692716455</v>
      </c>
      <c r="K483" s="147">
        <f t="shared" si="84"/>
        <v>193.25731510898274</v>
      </c>
      <c r="L483" s="29">
        <f t="shared" si="95"/>
        <v>-1.9820843391182166</v>
      </c>
      <c r="M483" s="30">
        <f t="shared" si="93"/>
        <v>1.9820843391182166</v>
      </c>
      <c r="N483" s="148">
        <f t="shared" si="94"/>
        <v>0.31791566088178325</v>
      </c>
      <c r="O483" s="148">
        <f t="shared" si="90"/>
        <v>0</v>
      </c>
      <c r="P483" s="148">
        <f t="shared" si="91"/>
        <v>-0.31791566088178325</v>
      </c>
      <c r="Q483" s="149">
        <f t="shared" si="85"/>
        <v>79.257315108982738</v>
      </c>
      <c r="R483" s="150">
        <f t="shared" si="86"/>
        <v>193.25731510898274</v>
      </c>
      <c r="S483" s="13"/>
      <c r="T483" s="13"/>
      <c r="U483" s="13"/>
      <c r="V483" s="13"/>
      <c r="W483" s="49">
        <f t="shared" si="92"/>
        <v>37361</v>
      </c>
    </row>
    <row r="484" spans="1:23" s="11" customFormat="1">
      <c r="A484" s="13"/>
      <c r="B484" s="140">
        <f>+Datos!B475</f>
        <v>2002</v>
      </c>
      <c r="C484" s="141">
        <f>+Datos!C475</f>
        <v>4</v>
      </c>
      <c r="D484" s="142">
        <f>+Datos!D475</f>
        <v>16</v>
      </c>
      <c r="E484" s="143">
        <f>+Datos!E475</f>
        <v>7</v>
      </c>
      <c r="F484" s="144">
        <f>+Datos!F475</f>
        <v>1</v>
      </c>
      <c r="G484" s="145">
        <f>+Datos!G475</f>
        <v>1</v>
      </c>
      <c r="H484" s="143">
        <f t="shared" si="87"/>
        <v>1</v>
      </c>
      <c r="I484" s="146">
        <f t="shared" si="88"/>
        <v>6</v>
      </c>
      <c r="J484" s="29">
        <f t="shared" si="89"/>
        <v>165.57549692716455</v>
      </c>
      <c r="K484" s="147">
        <f t="shared" si="84"/>
        <v>199.25731510898274</v>
      </c>
      <c r="L484" s="29">
        <f t="shared" si="95"/>
        <v>6</v>
      </c>
      <c r="M484" s="30">
        <f t="shared" si="93"/>
        <v>1</v>
      </c>
      <c r="N484" s="148">
        <f t="shared" si="94"/>
        <v>0</v>
      </c>
      <c r="O484" s="148">
        <f t="shared" si="90"/>
        <v>0</v>
      </c>
      <c r="P484" s="148">
        <f t="shared" si="91"/>
        <v>0</v>
      </c>
      <c r="Q484" s="149">
        <f t="shared" si="85"/>
        <v>85.257315108982738</v>
      </c>
      <c r="R484" s="150">
        <f t="shared" si="86"/>
        <v>199.25731510898274</v>
      </c>
      <c r="S484" s="13"/>
      <c r="T484" s="13"/>
      <c r="U484" s="13"/>
      <c r="V484" s="13"/>
      <c r="W484" s="49">
        <f t="shared" si="92"/>
        <v>37362</v>
      </c>
    </row>
    <row r="485" spans="1:23" s="11" customFormat="1">
      <c r="A485" s="13"/>
      <c r="B485" s="140">
        <f>+Datos!B476</f>
        <v>2002</v>
      </c>
      <c r="C485" s="141">
        <f>+Datos!C476</f>
        <v>4</v>
      </c>
      <c r="D485" s="142">
        <f>+Datos!D476</f>
        <v>17</v>
      </c>
      <c r="E485" s="143">
        <f>+Datos!E476</f>
        <v>0</v>
      </c>
      <c r="F485" s="144">
        <f>+Datos!F476</f>
        <v>3.1</v>
      </c>
      <c r="G485" s="145">
        <f>+Datos!G476</f>
        <v>1</v>
      </c>
      <c r="H485" s="143">
        <f t="shared" si="87"/>
        <v>3.1</v>
      </c>
      <c r="I485" s="146">
        <f t="shared" si="88"/>
        <v>-3.1</v>
      </c>
      <c r="J485" s="29">
        <f t="shared" si="89"/>
        <v>162.8434095002512</v>
      </c>
      <c r="K485" s="147">
        <f t="shared" si="84"/>
        <v>196.52522768206939</v>
      </c>
      <c r="L485" s="29">
        <f t="shared" si="95"/>
        <v>-2.7320874269133526</v>
      </c>
      <c r="M485" s="30">
        <f t="shared" si="93"/>
        <v>2.7320874269133526</v>
      </c>
      <c r="N485" s="148">
        <f t="shared" si="94"/>
        <v>0.36791257308664749</v>
      </c>
      <c r="O485" s="148">
        <f t="shared" si="90"/>
        <v>0</v>
      </c>
      <c r="P485" s="148">
        <f t="shared" si="91"/>
        <v>-0.36791257308664749</v>
      </c>
      <c r="Q485" s="149">
        <f t="shared" si="85"/>
        <v>82.525227682069385</v>
      </c>
      <c r="R485" s="150">
        <f t="shared" si="86"/>
        <v>196.52522768206939</v>
      </c>
      <c r="S485" s="13"/>
      <c r="T485" s="13"/>
      <c r="U485" s="13"/>
      <c r="V485" s="13"/>
      <c r="W485" s="49">
        <f t="shared" si="92"/>
        <v>37363</v>
      </c>
    </row>
    <row r="486" spans="1:23" s="11" customFormat="1">
      <c r="A486" s="13"/>
      <c r="B486" s="140">
        <f>+Datos!B477</f>
        <v>2002</v>
      </c>
      <c r="C486" s="141">
        <f>+Datos!C477</f>
        <v>4</v>
      </c>
      <c r="D486" s="142">
        <f>+Datos!D477</f>
        <v>18</v>
      </c>
      <c r="E486" s="143">
        <f>+Datos!E477</f>
        <v>3</v>
      </c>
      <c r="F486" s="144">
        <f>+Datos!F477</f>
        <v>2.2999999999999998</v>
      </c>
      <c r="G486" s="145">
        <f>+Datos!G477</f>
        <v>1</v>
      </c>
      <c r="H486" s="143">
        <f t="shared" si="87"/>
        <v>2.2999999999999998</v>
      </c>
      <c r="I486" s="146">
        <f t="shared" si="88"/>
        <v>0.70000000000000018</v>
      </c>
      <c r="J486" s="29">
        <f t="shared" si="89"/>
        <v>163.54340950025119</v>
      </c>
      <c r="K486" s="147">
        <f t="shared" si="84"/>
        <v>197.22522768206937</v>
      </c>
      <c r="L486" s="29">
        <f t="shared" si="95"/>
        <v>0.69999999999998863</v>
      </c>
      <c r="M486" s="30">
        <f t="shared" si="93"/>
        <v>2.2999999999999998</v>
      </c>
      <c r="N486" s="148">
        <f t="shared" si="94"/>
        <v>0</v>
      </c>
      <c r="O486" s="148">
        <f t="shared" si="90"/>
        <v>0</v>
      </c>
      <c r="P486" s="148">
        <f t="shared" si="91"/>
        <v>0</v>
      </c>
      <c r="Q486" s="149">
        <f t="shared" si="85"/>
        <v>83.225227682069374</v>
      </c>
      <c r="R486" s="150">
        <f t="shared" si="86"/>
        <v>197.22522768206937</v>
      </c>
      <c r="S486" s="13"/>
      <c r="T486" s="13"/>
      <c r="U486" s="13"/>
      <c r="V486" s="13"/>
      <c r="W486" s="49">
        <f t="shared" si="92"/>
        <v>37364</v>
      </c>
    </row>
    <row r="487" spans="1:23" s="11" customFormat="1">
      <c r="A487" s="13"/>
      <c r="B487" s="140">
        <f>+Datos!B478</f>
        <v>2002</v>
      </c>
      <c r="C487" s="141">
        <f>+Datos!C478</f>
        <v>4</v>
      </c>
      <c r="D487" s="142">
        <f>+Datos!D478</f>
        <v>19</v>
      </c>
      <c r="E487" s="143">
        <f>+Datos!E478</f>
        <v>24</v>
      </c>
      <c r="F487" s="144">
        <f>+Datos!F478</f>
        <v>1</v>
      </c>
      <c r="G487" s="145">
        <f>+Datos!G478</f>
        <v>1</v>
      </c>
      <c r="H487" s="143">
        <f t="shared" si="87"/>
        <v>1</v>
      </c>
      <c r="I487" s="146">
        <f t="shared" si="88"/>
        <v>23</v>
      </c>
      <c r="J487" s="29">
        <f t="shared" si="89"/>
        <v>186.31818181818181</v>
      </c>
      <c r="K487" s="147">
        <f t="shared" si="84"/>
        <v>220</v>
      </c>
      <c r="L487" s="29">
        <f t="shared" si="95"/>
        <v>22.774772317930626</v>
      </c>
      <c r="M487" s="30">
        <f t="shared" si="93"/>
        <v>1</v>
      </c>
      <c r="N487" s="148">
        <f t="shared" si="94"/>
        <v>0</v>
      </c>
      <c r="O487" s="148">
        <f t="shared" si="90"/>
        <v>0.22522768206937371</v>
      </c>
      <c r="P487" s="148">
        <f t="shared" si="91"/>
        <v>0.22522768206937371</v>
      </c>
      <c r="Q487" s="149">
        <f t="shared" si="85"/>
        <v>106</v>
      </c>
      <c r="R487" s="150">
        <f t="shared" si="86"/>
        <v>220.22522768206937</v>
      </c>
      <c r="S487" s="13"/>
      <c r="T487" s="13"/>
      <c r="U487" s="13"/>
      <c r="V487" s="13"/>
      <c r="W487" s="49">
        <f t="shared" si="92"/>
        <v>37365</v>
      </c>
    </row>
    <row r="488" spans="1:23" s="11" customFormat="1">
      <c r="A488" s="13"/>
      <c r="B488" s="140">
        <f>+Datos!B479</f>
        <v>2002</v>
      </c>
      <c r="C488" s="141">
        <f>+Datos!C479</f>
        <v>4</v>
      </c>
      <c r="D488" s="142">
        <f>+Datos!D479</f>
        <v>20</v>
      </c>
      <c r="E488" s="143">
        <f>+Datos!E479</f>
        <v>0</v>
      </c>
      <c r="F488" s="144">
        <f>+Datos!F479</f>
        <v>1.9</v>
      </c>
      <c r="G488" s="145">
        <f>+Datos!G479</f>
        <v>1</v>
      </c>
      <c r="H488" s="143">
        <f t="shared" si="87"/>
        <v>1.9</v>
      </c>
      <c r="I488" s="146">
        <f t="shared" si="88"/>
        <v>-1.9</v>
      </c>
      <c r="J488" s="29">
        <f t="shared" si="89"/>
        <v>184.42783670012136</v>
      </c>
      <c r="K488" s="147">
        <f t="shared" si="84"/>
        <v>218.10965488193955</v>
      </c>
      <c r="L488" s="29">
        <f t="shared" si="95"/>
        <v>-1.890345118060452</v>
      </c>
      <c r="M488" s="30">
        <f t="shared" si="93"/>
        <v>1.890345118060452</v>
      </c>
      <c r="N488" s="148">
        <f t="shared" si="94"/>
        <v>9.654881939547888E-3</v>
      </c>
      <c r="O488" s="148">
        <f t="shared" si="90"/>
        <v>0</v>
      </c>
      <c r="P488" s="148">
        <f t="shared" si="91"/>
        <v>-9.654881939547888E-3</v>
      </c>
      <c r="Q488" s="149">
        <f t="shared" si="85"/>
        <v>104.10965488193955</v>
      </c>
      <c r="R488" s="150">
        <f t="shared" si="86"/>
        <v>218.10965488193955</v>
      </c>
      <c r="S488" s="13"/>
      <c r="T488" s="13"/>
      <c r="U488" s="13"/>
      <c r="V488" s="13"/>
      <c r="W488" s="49">
        <f t="shared" si="92"/>
        <v>37366</v>
      </c>
    </row>
    <row r="489" spans="1:23" s="11" customFormat="1">
      <c r="A489" s="13"/>
      <c r="B489" s="140">
        <f>+Datos!B480</f>
        <v>2002</v>
      </c>
      <c r="C489" s="141">
        <f>+Datos!C480</f>
        <v>4</v>
      </c>
      <c r="D489" s="142">
        <f>+Datos!D480</f>
        <v>21</v>
      </c>
      <c r="E489" s="143">
        <f>+Datos!E480</f>
        <v>0</v>
      </c>
      <c r="F489" s="144">
        <f>+Datos!F480</f>
        <v>2.1</v>
      </c>
      <c r="G489" s="145">
        <f>+Datos!G480</f>
        <v>1</v>
      </c>
      <c r="H489" s="143">
        <f t="shared" si="87"/>
        <v>2.1</v>
      </c>
      <c r="I489" s="146">
        <f t="shared" si="88"/>
        <v>-2.1</v>
      </c>
      <c r="J489" s="29">
        <f t="shared" si="89"/>
        <v>182.36081349342041</v>
      </c>
      <c r="K489" s="147">
        <f t="shared" si="84"/>
        <v>216.0426316752386</v>
      </c>
      <c r="L489" s="29">
        <f t="shared" si="95"/>
        <v>-2.0670232067009522</v>
      </c>
      <c r="M489" s="30">
        <f t="shared" si="93"/>
        <v>2.0670232067009522</v>
      </c>
      <c r="N489" s="148">
        <f t="shared" si="94"/>
        <v>3.2976793299047902E-2</v>
      </c>
      <c r="O489" s="148">
        <f t="shared" si="90"/>
        <v>0</v>
      </c>
      <c r="P489" s="148">
        <f t="shared" si="91"/>
        <v>-3.2976793299047902E-2</v>
      </c>
      <c r="Q489" s="149">
        <f t="shared" si="85"/>
        <v>102.0426316752386</v>
      </c>
      <c r="R489" s="150">
        <f t="shared" si="86"/>
        <v>216.0426316752386</v>
      </c>
      <c r="S489" s="13"/>
      <c r="T489" s="13"/>
      <c r="U489" s="13"/>
      <c r="V489" s="13"/>
      <c r="W489" s="49">
        <f t="shared" si="92"/>
        <v>37367</v>
      </c>
    </row>
    <row r="490" spans="1:23" s="11" customFormat="1">
      <c r="A490" s="13"/>
      <c r="B490" s="140">
        <f>+Datos!B481</f>
        <v>2002</v>
      </c>
      <c r="C490" s="141">
        <f>+Datos!C481</f>
        <v>4</v>
      </c>
      <c r="D490" s="142">
        <f>+Datos!D481</f>
        <v>22</v>
      </c>
      <c r="E490" s="143">
        <f>+Datos!E481</f>
        <v>2</v>
      </c>
      <c r="F490" s="144">
        <f>+Datos!F481</f>
        <v>1.9</v>
      </c>
      <c r="G490" s="145">
        <f>+Datos!G481</f>
        <v>1</v>
      </c>
      <c r="H490" s="143">
        <f t="shared" si="87"/>
        <v>1.9</v>
      </c>
      <c r="I490" s="146">
        <f t="shared" si="88"/>
        <v>0.10000000000000009</v>
      </c>
      <c r="J490" s="29">
        <f t="shared" si="89"/>
        <v>182.4608134934204</v>
      </c>
      <c r="K490" s="147">
        <f t="shared" si="84"/>
        <v>216.14263167523859</v>
      </c>
      <c r="L490" s="29">
        <f t="shared" si="95"/>
        <v>9.9999999999994316E-2</v>
      </c>
      <c r="M490" s="30">
        <f t="shared" si="93"/>
        <v>1.9</v>
      </c>
      <c r="N490" s="148">
        <f t="shared" si="94"/>
        <v>0</v>
      </c>
      <c r="O490" s="148">
        <f t="shared" si="90"/>
        <v>0</v>
      </c>
      <c r="P490" s="148">
        <f t="shared" si="91"/>
        <v>0</v>
      </c>
      <c r="Q490" s="149">
        <f t="shared" si="85"/>
        <v>102.14263167523859</v>
      </c>
      <c r="R490" s="150">
        <f t="shared" si="86"/>
        <v>216.14263167523859</v>
      </c>
      <c r="S490" s="13"/>
      <c r="T490" s="13"/>
      <c r="U490" s="13"/>
      <c r="V490" s="13"/>
      <c r="W490" s="49">
        <f t="shared" si="92"/>
        <v>37368</v>
      </c>
    </row>
    <row r="491" spans="1:23" s="11" customFormat="1">
      <c r="A491" s="13"/>
      <c r="B491" s="140">
        <f>+Datos!B482</f>
        <v>2002</v>
      </c>
      <c r="C491" s="141">
        <f>+Datos!C482</f>
        <v>4</v>
      </c>
      <c r="D491" s="142">
        <f>+Datos!D482</f>
        <v>23</v>
      </c>
      <c r="E491" s="143">
        <f>+Datos!E482</f>
        <v>0</v>
      </c>
      <c r="F491" s="144">
        <f>+Datos!F482</f>
        <v>2</v>
      </c>
      <c r="G491" s="145">
        <f>+Datos!G482</f>
        <v>1</v>
      </c>
      <c r="H491" s="143">
        <f t="shared" si="87"/>
        <v>2</v>
      </c>
      <c r="I491" s="146">
        <f t="shared" si="88"/>
        <v>-2</v>
      </c>
      <c r="J491" s="29">
        <f t="shared" si="89"/>
        <v>180.51269431907957</v>
      </c>
      <c r="K491" s="147">
        <f t="shared" si="84"/>
        <v>214.19451250089776</v>
      </c>
      <c r="L491" s="29">
        <f t="shared" si="95"/>
        <v>-1.9481191743408317</v>
      </c>
      <c r="M491" s="30">
        <f t="shared" si="93"/>
        <v>1.9481191743408317</v>
      </c>
      <c r="N491" s="148">
        <f t="shared" si="94"/>
        <v>5.1880825659168295E-2</v>
      </c>
      <c r="O491" s="148">
        <f t="shared" si="90"/>
        <v>0</v>
      </c>
      <c r="P491" s="148">
        <f t="shared" si="91"/>
        <v>-5.1880825659168295E-2</v>
      </c>
      <c r="Q491" s="149">
        <f t="shared" si="85"/>
        <v>100.19451250089776</v>
      </c>
      <c r="R491" s="150">
        <f t="shared" si="86"/>
        <v>214.19451250089776</v>
      </c>
      <c r="S491" s="13"/>
      <c r="T491" s="13"/>
      <c r="U491" s="13"/>
      <c r="V491" s="13"/>
      <c r="W491" s="49">
        <f t="shared" si="92"/>
        <v>37369</v>
      </c>
    </row>
    <row r="492" spans="1:23" s="11" customFormat="1">
      <c r="A492" s="13"/>
      <c r="B492" s="140">
        <f>+Datos!B483</f>
        <v>2002</v>
      </c>
      <c r="C492" s="141">
        <f>+Datos!C483</f>
        <v>4</v>
      </c>
      <c r="D492" s="142">
        <f>+Datos!D483</f>
        <v>24</v>
      </c>
      <c r="E492" s="143">
        <f>+Datos!E483</f>
        <v>0</v>
      </c>
      <c r="F492" s="144">
        <f>+Datos!F483</f>
        <v>1.9</v>
      </c>
      <c r="G492" s="145">
        <f>+Datos!G483</f>
        <v>1</v>
      </c>
      <c r="H492" s="143">
        <f t="shared" si="87"/>
        <v>1.9</v>
      </c>
      <c r="I492" s="146">
        <f t="shared" si="88"/>
        <v>-1.9</v>
      </c>
      <c r="J492" s="29">
        <f t="shared" si="89"/>
        <v>178.68125045716491</v>
      </c>
      <c r="K492" s="147">
        <f t="shared" si="84"/>
        <v>212.36306863898309</v>
      </c>
      <c r="L492" s="29">
        <f t="shared" si="95"/>
        <v>-1.8314438619146642</v>
      </c>
      <c r="M492" s="30">
        <f t="shared" si="93"/>
        <v>1.8314438619146642</v>
      </c>
      <c r="N492" s="148">
        <f t="shared" si="94"/>
        <v>6.8556138085335672E-2</v>
      </c>
      <c r="O492" s="148">
        <f t="shared" si="90"/>
        <v>0</v>
      </c>
      <c r="P492" s="148">
        <f t="shared" si="91"/>
        <v>-6.8556138085335672E-2</v>
      </c>
      <c r="Q492" s="149">
        <f t="shared" si="85"/>
        <v>98.363068638983094</v>
      </c>
      <c r="R492" s="150">
        <f t="shared" si="86"/>
        <v>212.36306863898309</v>
      </c>
      <c r="S492" s="13"/>
      <c r="T492" s="13"/>
      <c r="U492" s="13"/>
      <c r="V492" s="13"/>
      <c r="W492" s="49">
        <f t="shared" si="92"/>
        <v>37370</v>
      </c>
    </row>
    <row r="493" spans="1:23" s="11" customFormat="1">
      <c r="A493" s="13"/>
      <c r="B493" s="140">
        <f>+Datos!B484</f>
        <v>2002</v>
      </c>
      <c r="C493" s="141">
        <f>+Datos!C484</f>
        <v>4</v>
      </c>
      <c r="D493" s="142">
        <f>+Datos!D484</f>
        <v>25</v>
      </c>
      <c r="E493" s="143">
        <f>+Datos!E484</f>
        <v>3</v>
      </c>
      <c r="F493" s="144">
        <f>+Datos!F484</f>
        <v>3</v>
      </c>
      <c r="G493" s="145">
        <f>+Datos!G484</f>
        <v>1</v>
      </c>
      <c r="H493" s="143">
        <f t="shared" si="87"/>
        <v>3</v>
      </c>
      <c r="I493" s="146">
        <f t="shared" si="88"/>
        <v>0</v>
      </c>
      <c r="J493" s="29">
        <f t="shared" si="89"/>
        <v>178.68125045716491</v>
      </c>
      <c r="K493" s="147">
        <f t="shared" si="84"/>
        <v>212.36306863898309</v>
      </c>
      <c r="L493" s="29">
        <f t="shared" si="95"/>
        <v>0</v>
      </c>
      <c r="M493" s="30">
        <f t="shared" si="93"/>
        <v>3</v>
      </c>
      <c r="N493" s="148">
        <f t="shared" si="94"/>
        <v>0</v>
      </c>
      <c r="O493" s="148">
        <f t="shared" si="90"/>
        <v>0</v>
      </c>
      <c r="P493" s="148">
        <f t="shared" si="91"/>
        <v>0</v>
      </c>
      <c r="Q493" s="149">
        <f t="shared" si="85"/>
        <v>98.363068638983094</v>
      </c>
      <c r="R493" s="150">
        <f t="shared" si="86"/>
        <v>212.36306863898309</v>
      </c>
      <c r="S493" s="13"/>
      <c r="T493" s="13"/>
      <c r="U493" s="13"/>
      <c r="V493" s="13"/>
      <c r="W493" s="49">
        <f t="shared" si="92"/>
        <v>37371</v>
      </c>
    </row>
    <row r="494" spans="1:23" s="11" customFormat="1">
      <c r="A494" s="13"/>
      <c r="B494" s="140">
        <f>+Datos!B485</f>
        <v>2002</v>
      </c>
      <c r="C494" s="141">
        <f>+Datos!C485</f>
        <v>4</v>
      </c>
      <c r="D494" s="142">
        <f>+Datos!D485</f>
        <v>26</v>
      </c>
      <c r="E494" s="143">
        <f>+Datos!E485</f>
        <v>0</v>
      </c>
      <c r="F494" s="144">
        <f>+Datos!F485</f>
        <v>2.4</v>
      </c>
      <c r="G494" s="145">
        <f>+Datos!G485</f>
        <v>1</v>
      </c>
      <c r="H494" s="143">
        <f t="shared" si="87"/>
        <v>2.4</v>
      </c>
      <c r="I494" s="146">
        <f t="shared" si="88"/>
        <v>-2.4</v>
      </c>
      <c r="J494" s="29">
        <f t="shared" si="89"/>
        <v>176.39438362941476</v>
      </c>
      <c r="K494" s="147">
        <f t="shared" si="84"/>
        <v>210.07620181123295</v>
      </c>
      <c r="L494" s="29">
        <f t="shared" si="95"/>
        <v>-2.2868668277501456</v>
      </c>
      <c r="M494" s="30">
        <f t="shared" si="93"/>
        <v>2.2868668277501456</v>
      </c>
      <c r="N494" s="148">
        <f t="shared" si="94"/>
        <v>0.11313317224985431</v>
      </c>
      <c r="O494" s="148">
        <f t="shared" si="90"/>
        <v>0</v>
      </c>
      <c r="P494" s="148">
        <f t="shared" si="91"/>
        <v>-0.11313317224985431</v>
      </c>
      <c r="Q494" s="149">
        <f t="shared" si="85"/>
        <v>96.076201811232949</v>
      </c>
      <c r="R494" s="150">
        <f t="shared" si="86"/>
        <v>210.07620181123295</v>
      </c>
      <c r="S494" s="13"/>
      <c r="T494" s="13"/>
      <c r="U494" s="13"/>
      <c r="V494" s="13"/>
      <c r="W494" s="49">
        <f t="shared" si="92"/>
        <v>37372</v>
      </c>
    </row>
    <row r="495" spans="1:23" s="11" customFormat="1">
      <c r="A495" s="13"/>
      <c r="B495" s="140">
        <f>+Datos!B486</f>
        <v>2002</v>
      </c>
      <c r="C495" s="141">
        <f>+Datos!C486</f>
        <v>4</v>
      </c>
      <c r="D495" s="142">
        <f>+Datos!D486</f>
        <v>27</v>
      </c>
      <c r="E495" s="143">
        <f>+Datos!E486</f>
        <v>0</v>
      </c>
      <c r="F495" s="144">
        <f>+Datos!F486</f>
        <v>3.6</v>
      </c>
      <c r="G495" s="145">
        <f>+Datos!G486</f>
        <v>1</v>
      </c>
      <c r="H495" s="143">
        <f t="shared" si="87"/>
        <v>3.6</v>
      </c>
      <c r="I495" s="146">
        <f t="shared" si="88"/>
        <v>-3.6</v>
      </c>
      <c r="J495" s="29">
        <f t="shared" si="89"/>
        <v>173.01884486639241</v>
      </c>
      <c r="K495" s="147">
        <f t="shared" si="84"/>
        <v>206.7006630482106</v>
      </c>
      <c r="L495" s="29">
        <f t="shared" si="95"/>
        <v>-3.3755387630223481</v>
      </c>
      <c r="M495" s="30">
        <f t="shared" si="93"/>
        <v>3.3755387630223481</v>
      </c>
      <c r="N495" s="148">
        <f t="shared" si="94"/>
        <v>0.22446123697765197</v>
      </c>
      <c r="O495" s="148">
        <f t="shared" si="90"/>
        <v>0</v>
      </c>
      <c r="P495" s="148">
        <f t="shared" si="91"/>
        <v>-0.22446123697765197</v>
      </c>
      <c r="Q495" s="149">
        <f t="shared" si="85"/>
        <v>92.7006630482106</v>
      </c>
      <c r="R495" s="150">
        <f t="shared" si="86"/>
        <v>206.7006630482106</v>
      </c>
      <c r="S495" s="13"/>
      <c r="T495" s="13"/>
      <c r="U495" s="13"/>
      <c r="V495" s="13"/>
      <c r="W495" s="49">
        <f t="shared" si="92"/>
        <v>37373</v>
      </c>
    </row>
    <row r="496" spans="1:23" s="11" customFormat="1">
      <c r="A496" s="13"/>
      <c r="B496" s="140">
        <f>+Datos!B487</f>
        <v>2002</v>
      </c>
      <c r="C496" s="141">
        <f>+Datos!C487</f>
        <v>4</v>
      </c>
      <c r="D496" s="142">
        <f>+Datos!D487</f>
        <v>28</v>
      </c>
      <c r="E496" s="143">
        <f>+Datos!E487</f>
        <v>0</v>
      </c>
      <c r="F496" s="144">
        <f>+Datos!F487</f>
        <v>3.2</v>
      </c>
      <c r="G496" s="145">
        <f>+Datos!G487</f>
        <v>1</v>
      </c>
      <c r="H496" s="143">
        <f t="shared" si="87"/>
        <v>3.2</v>
      </c>
      <c r="I496" s="146">
        <f t="shared" si="88"/>
        <v>-3.2</v>
      </c>
      <c r="J496" s="29">
        <f t="shared" si="89"/>
        <v>170.07263282510303</v>
      </c>
      <c r="K496" s="147">
        <f t="shared" si="84"/>
        <v>203.75445100692122</v>
      </c>
      <c r="L496" s="29">
        <f t="shared" si="95"/>
        <v>-2.9462120412893853</v>
      </c>
      <c r="M496" s="30">
        <f t="shared" si="93"/>
        <v>2.9462120412893853</v>
      </c>
      <c r="N496" s="148">
        <f t="shared" si="94"/>
        <v>0.25378795871061488</v>
      </c>
      <c r="O496" s="148">
        <f t="shared" si="90"/>
        <v>0</v>
      </c>
      <c r="P496" s="148">
        <f t="shared" si="91"/>
        <v>-0.25378795871061488</v>
      </c>
      <c r="Q496" s="149">
        <f t="shared" si="85"/>
        <v>89.754451006921215</v>
      </c>
      <c r="R496" s="150">
        <f t="shared" si="86"/>
        <v>203.75445100692122</v>
      </c>
      <c r="S496" s="13"/>
      <c r="T496" s="13"/>
      <c r="U496" s="13"/>
      <c r="V496" s="13"/>
      <c r="W496" s="49">
        <f t="shared" si="92"/>
        <v>37374</v>
      </c>
    </row>
    <row r="497" spans="1:23" s="11" customFormat="1">
      <c r="A497" s="13"/>
      <c r="B497" s="140">
        <f>+Datos!B488</f>
        <v>2002</v>
      </c>
      <c r="C497" s="141">
        <f>+Datos!C488</f>
        <v>4</v>
      </c>
      <c r="D497" s="142">
        <f>+Datos!D488</f>
        <v>29</v>
      </c>
      <c r="E497" s="143">
        <f>+Datos!E488</f>
        <v>0</v>
      </c>
      <c r="F497" s="144">
        <f>+Datos!F488</f>
        <v>1.6</v>
      </c>
      <c r="G497" s="145">
        <f>+Datos!G488</f>
        <v>1</v>
      </c>
      <c r="H497" s="143">
        <f t="shared" si="87"/>
        <v>1.6</v>
      </c>
      <c r="I497" s="146">
        <f t="shared" si="88"/>
        <v>-1.6</v>
      </c>
      <c r="J497" s="29">
        <f t="shared" si="89"/>
        <v>168.61839387952202</v>
      </c>
      <c r="K497" s="147">
        <f t="shared" si="84"/>
        <v>202.3002120613402</v>
      </c>
      <c r="L497" s="29">
        <f t="shared" si="95"/>
        <v>-1.454238945581011</v>
      </c>
      <c r="M497" s="30">
        <f t="shared" si="93"/>
        <v>1.454238945581011</v>
      </c>
      <c r="N497" s="148">
        <f t="shared" si="94"/>
        <v>0.14576105441898912</v>
      </c>
      <c r="O497" s="148">
        <f t="shared" si="90"/>
        <v>0</v>
      </c>
      <c r="P497" s="148">
        <f t="shared" si="91"/>
        <v>-0.14576105441898912</v>
      </c>
      <c r="Q497" s="149">
        <f t="shared" si="85"/>
        <v>88.300212061340204</v>
      </c>
      <c r="R497" s="150">
        <f t="shared" si="86"/>
        <v>202.3002120613402</v>
      </c>
      <c r="S497" s="13"/>
      <c r="T497" s="13"/>
      <c r="U497" s="13"/>
      <c r="V497" s="13"/>
      <c r="W497" s="49">
        <f t="shared" si="92"/>
        <v>37375</v>
      </c>
    </row>
    <row r="498" spans="1:23" s="11" customFormat="1">
      <c r="A498" s="13"/>
      <c r="B498" s="140">
        <f>+Datos!B489</f>
        <v>2002</v>
      </c>
      <c r="C498" s="141">
        <f>+Datos!C489</f>
        <v>4</v>
      </c>
      <c r="D498" s="142">
        <f>+Datos!D489</f>
        <v>30</v>
      </c>
      <c r="E498" s="143">
        <f>+Datos!E489</f>
        <v>0</v>
      </c>
      <c r="F498" s="144">
        <f>+Datos!F489</f>
        <v>2.9</v>
      </c>
      <c r="G498" s="145">
        <f>+Datos!G489</f>
        <v>1</v>
      </c>
      <c r="H498" s="143">
        <f t="shared" si="87"/>
        <v>2.9</v>
      </c>
      <c r="I498" s="146">
        <f t="shared" si="88"/>
        <v>-2.9</v>
      </c>
      <c r="J498" s="29">
        <f t="shared" si="89"/>
        <v>166.01420640782604</v>
      </c>
      <c r="K498" s="147">
        <f t="shared" si="84"/>
        <v>199.69602458964422</v>
      </c>
      <c r="L498" s="29">
        <f t="shared" si="95"/>
        <v>-2.6041874716959796</v>
      </c>
      <c r="M498" s="30">
        <f t="shared" si="93"/>
        <v>2.6041874716959796</v>
      </c>
      <c r="N498" s="148">
        <f t="shared" si="94"/>
        <v>0.29581252830402027</v>
      </c>
      <c r="O498" s="148">
        <f t="shared" si="90"/>
        <v>0</v>
      </c>
      <c r="P498" s="148">
        <f t="shared" si="91"/>
        <v>-0.29581252830402027</v>
      </c>
      <c r="Q498" s="149">
        <f t="shared" si="85"/>
        <v>85.696024589644225</v>
      </c>
      <c r="R498" s="150">
        <f t="shared" si="86"/>
        <v>199.69602458964422</v>
      </c>
      <c r="S498" s="13"/>
      <c r="T498" s="13"/>
      <c r="U498" s="13"/>
      <c r="V498" s="13"/>
      <c r="W498" s="49">
        <f t="shared" si="92"/>
        <v>37376</v>
      </c>
    </row>
    <row r="499" spans="1:23" s="11" customFormat="1">
      <c r="A499" s="13"/>
      <c r="B499" s="140">
        <f>+Datos!B490</f>
        <v>2002</v>
      </c>
      <c r="C499" s="141">
        <f>+Datos!C490</f>
        <v>5</v>
      </c>
      <c r="D499" s="142">
        <f>+Datos!D490</f>
        <v>1</v>
      </c>
      <c r="E499" s="143">
        <f>+Datos!E490</f>
        <v>0</v>
      </c>
      <c r="F499" s="144">
        <f>+Datos!F490</f>
        <v>2.6</v>
      </c>
      <c r="G499" s="145">
        <f>+Datos!G490</f>
        <v>1</v>
      </c>
      <c r="H499" s="143">
        <f t="shared" si="87"/>
        <v>2.6</v>
      </c>
      <c r="I499" s="146">
        <f t="shared" si="88"/>
        <v>-2.6</v>
      </c>
      <c r="J499" s="29">
        <f t="shared" si="89"/>
        <v>163.71362990344272</v>
      </c>
      <c r="K499" s="147">
        <f t="shared" si="84"/>
        <v>197.39544808526091</v>
      </c>
      <c r="L499" s="29">
        <f t="shared" si="95"/>
        <v>-2.3005765043833151</v>
      </c>
      <c r="M499" s="30">
        <f t="shared" si="93"/>
        <v>2.3005765043833151</v>
      </c>
      <c r="N499" s="148">
        <f t="shared" si="94"/>
        <v>0.29942349561668502</v>
      </c>
      <c r="O499" s="148">
        <f t="shared" si="90"/>
        <v>0</v>
      </c>
      <c r="P499" s="148">
        <f t="shared" si="91"/>
        <v>-0.29942349561668502</v>
      </c>
      <c r="Q499" s="149">
        <f t="shared" si="85"/>
        <v>83.395448085260909</v>
      </c>
      <c r="R499" s="150">
        <f t="shared" si="86"/>
        <v>197.39544808526091</v>
      </c>
      <c r="S499" s="13"/>
      <c r="T499" s="13"/>
      <c r="U499" s="13"/>
      <c r="V499" s="13"/>
      <c r="W499" s="49">
        <f t="shared" si="92"/>
        <v>37377</v>
      </c>
    </row>
    <row r="500" spans="1:23" s="11" customFormat="1">
      <c r="A500" s="13"/>
      <c r="B500" s="140">
        <f>+Datos!B491</f>
        <v>2002</v>
      </c>
      <c r="C500" s="141">
        <f>+Datos!C491</f>
        <v>5</v>
      </c>
      <c r="D500" s="142">
        <f>+Datos!D491</f>
        <v>2</v>
      </c>
      <c r="E500" s="143">
        <f>+Datos!E491</f>
        <v>0</v>
      </c>
      <c r="F500" s="144">
        <f>+Datos!F491</f>
        <v>3.4</v>
      </c>
      <c r="G500" s="145">
        <f>+Datos!G491</f>
        <v>1</v>
      </c>
      <c r="H500" s="143">
        <f t="shared" si="87"/>
        <v>3.4</v>
      </c>
      <c r="I500" s="146">
        <f t="shared" si="88"/>
        <v>-3.4</v>
      </c>
      <c r="J500" s="29">
        <f t="shared" si="89"/>
        <v>160.75321921355584</v>
      </c>
      <c r="K500" s="147">
        <f t="shared" si="84"/>
        <v>194.43503739537402</v>
      </c>
      <c r="L500" s="29">
        <f t="shared" si="95"/>
        <v>-2.9604106898868849</v>
      </c>
      <c r="M500" s="30">
        <f t="shared" si="93"/>
        <v>2.9604106898868849</v>
      </c>
      <c r="N500" s="148">
        <f t="shared" si="94"/>
        <v>0.43958931011311497</v>
      </c>
      <c r="O500" s="148">
        <f t="shared" si="90"/>
        <v>0</v>
      </c>
      <c r="P500" s="148">
        <f t="shared" si="91"/>
        <v>-0.43958931011311497</v>
      </c>
      <c r="Q500" s="149">
        <f t="shared" si="85"/>
        <v>80.435037395374025</v>
      </c>
      <c r="R500" s="150">
        <f t="shared" si="86"/>
        <v>194.43503739537402</v>
      </c>
      <c r="S500" s="13"/>
      <c r="T500" s="13"/>
      <c r="U500" s="13"/>
      <c r="V500" s="13"/>
      <c r="W500" s="49">
        <f t="shared" si="92"/>
        <v>37378</v>
      </c>
    </row>
    <row r="501" spans="1:23" s="11" customFormat="1">
      <c r="A501" s="13"/>
      <c r="B501" s="140">
        <f>+Datos!B492</f>
        <v>2002</v>
      </c>
      <c r="C501" s="141">
        <f>+Datos!C492</f>
        <v>5</v>
      </c>
      <c r="D501" s="142">
        <f>+Datos!D492</f>
        <v>3</v>
      </c>
      <c r="E501" s="143">
        <f>+Datos!E492</f>
        <v>0</v>
      </c>
      <c r="F501" s="144">
        <f>+Datos!F492</f>
        <v>3.2</v>
      </c>
      <c r="G501" s="145">
        <f>+Datos!G492</f>
        <v>1</v>
      </c>
      <c r="H501" s="143">
        <f t="shared" si="87"/>
        <v>3.2</v>
      </c>
      <c r="I501" s="146">
        <f t="shared" si="88"/>
        <v>-3.2</v>
      </c>
      <c r="J501" s="29">
        <f t="shared" si="89"/>
        <v>158.01586958849771</v>
      </c>
      <c r="K501" s="147">
        <f t="shared" si="84"/>
        <v>191.69768777031589</v>
      </c>
      <c r="L501" s="29">
        <f t="shared" si="95"/>
        <v>-2.7373496250581297</v>
      </c>
      <c r="M501" s="30">
        <f t="shared" si="93"/>
        <v>2.7373496250581297</v>
      </c>
      <c r="N501" s="148">
        <f t="shared" si="94"/>
        <v>0.46265037494187045</v>
      </c>
      <c r="O501" s="148">
        <f t="shared" si="90"/>
        <v>0</v>
      </c>
      <c r="P501" s="148">
        <f t="shared" si="91"/>
        <v>-0.46265037494187045</v>
      </c>
      <c r="Q501" s="149">
        <f t="shared" si="85"/>
        <v>77.697687770315895</v>
      </c>
      <c r="R501" s="150">
        <f t="shared" si="86"/>
        <v>191.69768777031589</v>
      </c>
      <c r="S501" s="13"/>
      <c r="T501" s="13"/>
      <c r="U501" s="13"/>
      <c r="V501" s="13"/>
      <c r="W501" s="49">
        <f t="shared" si="92"/>
        <v>37379</v>
      </c>
    </row>
    <row r="502" spans="1:23" s="11" customFormat="1">
      <c r="A502" s="13"/>
      <c r="B502" s="140">
        <f>+Datos!B493</f>
        <v>2002</v>
      </c>
      <c r="C502" s="141">
        <f>+Datos!C493</f>
        <v>5</v>
      </c>
      <c r="D502" s="142">
        <f>+Datos!D493</f>
        <v>4</v>
      </c>
      <c r="E502" s="143">
        <f>+Datos!E493</f>
        <v>0</v>
      </c>
      <c r="F502" s="144">
        <f>+Datos!F493</f>
        <v>1.3</v>
      </c>
      <c r="G502" s="145">
        <f>+Datos!G493</f>
        <v>1</v>
      </c>
      <c r="H502" s="143">
        <f t="shared" si="87"/>
        <v>1.3</v>
      </c>
      <c r="I502" s="146">
        <f t="shared" si="88"/>
        <v>-1.3</v>
      </c>
      <c r="J502" s="29">
        <f t="shared" si="89"/>
        <v>156.91718104162067</v>
      </c>
      <c r="K502" s="147">
        <f t="shared" si="84"/>
        <v>190.59899922343885</v>
      </c>
      <c r="L502" s="29">
        <f t="shared" si="95"/>
        <v>-1.0986885468770424</v>
      </c>
      <c r="M502" s="30">
        <f t="shared" si="93"/>
        <v>1.0986885468770424</v>
      </c>
      <c r="N502" s="148">
        <f t="shared" si="94"/>
        <v>0.20131145312295762</v>
      </c>
      <c r="O502" s="148">
        <f t="shared" si="90"/>
        <v>0</v>
      </c>
      <c r="P502" s="148">
        <f t="shared" si="91"/>
        <v>-0.20131145312295762</v>
      </c>
      <c r="Q502" s="149">
        <f t="shared" si="85"/>
        <v>76.598999223438852</v>
      </c>
      <c r="R502" s="150">
        <f t="shared" si="86"/>
        <v>190.59899922343885</v>
      </c>
      <c r="S502" s="13"/>
      <c r="T502" s="13"/>
      <c r="U502" s="13"/>
      <c r="V502" s="13"/>
      <c r="W502" s="49">
        <f t="shared" si="92"/>
        <v>37380</v>
      </c>
    </row>
    <row r="503" spans="1:23" s="11" customFormat="1">
      <c r="A503" s="13"/>
      <c r="B503" s="140">
        <f>+Datos!B494</f>
        <v>2002</v>
      </c>
      <c r="C503" s="141">
        <f>+Datos!C494</f>
        <v>5</v>
      </c>
      <c r="D503" s="142">
        <f>+Datos!D494</f>
        <v>5</v>
      </c>
      <c r="E503" s="143">
        <f>+Datos!E494</f>
        <v>0</v>
      </c>
      <c r="F503" s="144">
        <f>+Datos!F494</f>
        <v>2</v>
      </c>
      <c r="G503" s="145">
        <f>+Datos!G494</f>
        <v>1</v>
      </c>
      <c r="H503" s="143">
        <f t="shared" si="87"/>
        <v>2</v>
      </c>
      <c r="I503" s="146">
        <f t="shared" si="88"/>
        <v>-2</v>
      </c>
      <c r="J503" s="29">
        <f t="shared" si="89"/>
        <v>155.24178914065385</v>
      </c>
      <c r="K503" s="147">
        <f t="shared" si="84"/>
        <v>188.92360732247204</v>
      </c>
      <c r="L503" s="29">
        <f t="shared" si="95"/>
        <v>-1.6753919009668152</v>
      </c>
      <c r="M503" s="30">
        <f t="shared" si="93"/>
        <v>1.6753919009668152</v>
      </c>
      <c r="N503" s="148">
        <f t="shared" si="94"/>
        <v>0.32460809903318477</v>
      </c>
      <c r="O503" s="148">
        <f t="shared" si="90"/>
        <v>0</v>
      </c>
      <c r="P503" s="148">
        <f t="shared" si="91"/>
        <v>-0.32460809903318477</v>
      </c>
      <c r="Q503" s="149">
        <f t="shared" si="85"/>
        <v>74.923607322472037</v>
      </c>
      <c r="R503" s="150">
        <f t="shared" si="86"/>
        <v>188.92360732247204</v>
      </c>
      <c r="S503" s="13"/>
      <c r="T503" s="13"/>
      <c r="U503" s="13"/>
      <c r="V503" s="13"/>
      <c r="W503" s="49">
        <f t="shared" si="92"/>
        <v>37381</v>
      </c>
    </row>
    <row r="504" spans="1:23" s="11" customFormat="1">
      <c r="A504" s="13"/>
      <c r="B504" s="140">
        <f>+Datos!B495</f>
        <v>2002</v>
      </c>
      <c r="C504" s="141">
        <f>+Datos!C495</f>
        <v>5</v>
      </c>
      <c r="D504" s="142">
        <f>+Datos!D495</f>
        <v>6</v>
      </c>
      <c r="E504" s="143">
        <f>+Datos!E495</f>
        <v>0</v>
      </c>
      <c r="F504" s="144">
        <f>+Datos!F495</f>
        <v>2.8</v>
      </c>
      <c r="G504" s="145">
        <f>+Datos!G495</f>
        <v>1</v>
      </c>
      <c r="H504" s="143">
        <f t="shared" si="87"/>
        <v>2.8</v>
      </c>
      <c r="I504" s="146">
        <f t="shared" si="88"/>
        <v>-2.8</v>
      </c>
      <c r="J504" s="29">
        <f t="shared" si="89"/>
        <v>152.92624950636079</v>
      </c>
      <c r="K504" s="147">
        <f t="shared" si="84"/>
        <v>186.60806768817898</v>
      </c>
      <c r="L504" s="29">
        <f t="shared" si="95"/>
        <v>-2.3155396342930601</v>
      </c>
      <c r="M504" s="30">
        <f t="shared" si="93"/>
        <v>2.3155396342930601</v>
      </c>
      <c r="N504" s="148">
        <f t="shared" si="94"/>
        <v>0.48446036570693973</v>
      </c>
      <c r="O504" s="148">
        <f t="shared" si="90"/>
        <v>0</v>
      </c>
      <c r="P504" s="148">
        <f t="shared" si="91"/>
        <v>-0.48446036570693973</v>
      </c>
      <c r="Q504" s="149">
        <f t="shared" si="85"/>
        <v>72.608067688178977</v>
      </c>
      <c r="R504" s="150">
        <f t="shared" si="86"/>
        <v>186.60806768817898</v>
      </c>
      <c r="S504" s="13"/>
      <c r="T504" s="13"/>
      <c r="U504" s="13"/>
      <c r="V504" s="13"/>
      <c r="W504" s="49">
        <f t="shared" si="92"/>
        <v>37382</v>
      </c>
    </row>
    <row r="505" spans="1:23" s="11" customFormat="1">
      <c r="A505" s="13"/>
      <c r="B505" s="140">
        <f>+Datos!B496</f>
        <v>2002</v>
      </c>
      <c r="C505" s="141">
        <f>+Datos!C496</f>
        <v>5</v>
      </c>
      <c r="D505" s="142">
        <f>+Datos!D496</f>
        <v>7</v>
      </c>
      <c r="E505" s="143">
        <f>+Datos!E496</f>
        <v>0</v>
      </c>
      <c r="F505" s="144">
        <f>+Datos!F496</f>
        <v>3.1</v>
      </c>
      <c r="G505" s="145">
        <f>+Datos!G496</f>
        <v>1</v>
      </c>
      <c r="H505" s="143">
        <f t="shared" si="87"/>
        <v>3.1</v>
      </c>
      <c r="I505" s="146">
        <f t="shared" si="88"/>
        <v>-3.1</v>
      </c>
      <c r="J505" s="29">
        <f t="shared" si="89"/>
        <v>150.40288166948133</v>
      </c>
      <c r="K505" s="147">
        <f t="shared" si="84"/>
        <v>184.08469985129952</v>
      </c>
      <c r="L505" s="29">
        <f t="shared" si="95"/>
        <v>-2.5233678368794585</v>
      </c>
      <c r="M505" s="30">
        <f t="shared" si="93"/>
        <v>2.5233678368794585</v>
      </c>
      <c r="N505" s="148">
        <f t="shared" si="94"/>
        <v>0.57663216312054155</v>
      </c>
      <c r="O505" s="148">
        <f t="shared" si="90"/>
        <v>0</v>
      </c>
      <c r="P505" s="148">
        <f t="shared" si="91"/>
        <v>-0.57663216312054155</v>
      </c>
      <c r="Q505" s="149">
        <f t="shared" si="85"/>
        <v>70.084699851299519</v>
      </c>
      <c r="R505" s="150">
        <f t="shared" si="86"/>
        <v>184.08469985129952</v>
      </c>
      <c r="S505" s="13"/>
      <c r="T505" s="13"/>
      <c r="U505" s="13"/>
      <c r="V505" s="13"/>
      <c r="W505" s="49">
        <f t="shared" si="92"/>
        <v>37383</v>
      </c>
    </row>
    <row r="506" spans="1:23" s="11" customFormat="1">
      <c r="A506" s="13"/>
      <c r="B506" s="140">
        <f>+Datos!B497</f>
        <v>2002</v>
      </c>
      <c r="C506" s="141">
        <f>+Datos!C497</f>
        <v>5</v>
      </c>
      <c r="D506" s="142">
        <f>+Datos!D497</f>
        <v>8</v>
      </c>
      <c r="E506" s="143">
        <f>+Datos!E497</f>
        <v>0</v>
      </c>
      <c r="F506" s="144">
        <f>+Datos!F497</f>
        <v>1.4</v>
      </c>
      <c r="G506" s="145">
        <f>+Datos!G497</f>
        <v>1</v>
      </c>
      <c r="H506" s="143">
        <f t="shared" si="87"/>
        <v>1.4</v>
      </c>
      <c r="I506" s="146">
        <f t="shared" si="88"/>
        <v>-1.4</v>
      </c>
      <c r="J506" s="29">
        <f t="shared" si="89"/>
        <v>149.27698553847745</v>
      </c>
      <c r="K506" s="147">
        <f t="shared" si="84"/>
        <v>182.95880372029563</v>
      </c>
      <c r="L506" s="29">
        <f t="shared" si="95"/>
        <v>-1.1258961310038842</v>
      </c>
      <c r="M506" s="30">
        <f t="shared" si="93"/>
        <v>1.1258961310038842</v>
      </c>
      <c r="N506" s="148">
        <f t="shared" si="94"/>
        <v>0.27410386899611572</v>
      </c>
      <c r="O506" s="148">
        <f t="shared" si="90"/>
        <v>0</v>
      </c>
      <c r="P506" s="148">
        <f t="shared" si="91"/>
        <v>-0.27410386899611572</v>
      </c>
      <c r="Q506" s="149">
        <f t="shared" si="85"/>
        <v>68.958803720295634</v>
      </c>
      <c r="R506" s="150">
        <f t="shared" si="86"/>
        <v>182.95880372029563</v>
      </c>
      <c r="S506" s="13"/>
      <c r="T506" s="13"/>
      <c r="U506" s="13"/>
      <c r="V506" s="13"/>
      <c r="W506" s="49">
        <f t="shared" si="92"/>
        <v>37384</v>
      </c>
    </row>
    <row r="507" spans="1:23" s="11" customFormat="1">
      <c r="A507" s="13"/>
      <c r="B507" s="140">
        <f>+Datos!B498</f>
        <v>2002</v>
      </c>
      <c r="C507" s="141">
        <f>+Datos!C498</f>
        <v>5</v>
      </c>
      <c r="D507" s="142">
        <f>+Datos!D498</f>
        <v>9</v>
      </c>
      <c r="E507" s="143">
        <f>+Datos!E498</f>
        <v>0</v>
      </c>
      <c r="F507" s="144">
        <f>+Datos!F498</f>
        <v>1.1000000000000001</v>
      </c>
      <c r="G507" s="145">
        <f>+Datos!G498</f>
        <v>1</v>
      </c>
      <c r="H507" s="143">
        <f t="shared" si="87"/>
        <v>1.1000000000000001</v>
      </c>
      <c r="I507" s="146">
        <f t="shared" si="88"/>
        <v>-1.1000000000000001</v>
      </c>
      <c r="J507" s="29">
        <f t="shared" si="89"/>
        <v>148.3982687502947</v>
      </c>
      <c r="K507" s="147">
        <f t="shared" si="84"/>
        <v>182.08008693211289</v>
      </c>
      <c r="L507" s="29">
        <f t="shared" si="95"/>
        <v>-0.8787167881827429</v>
      </c>
      <c r="M507" s="30">
        <f t="shared" si="93"/>
        <v>0.8787167881827429</v>
      </c>
      <c r="N507" s="148">
        <f t="shared" si="94"/>
        <v>0.22128321181725719</v>
      </c>
      <c r="O507" s="148">
        <f t="shared" si="90"/>
        <v>0</v>
      </c>
      <c r="P507" s="148">
        <f t="shared" si="91"/>
        <v>-0.22128321181725719</v>
      </c>
      <c r="Q507" s="149">
        <f t="shared" si="85"/>
        <v>68.080086932112891</v>
      </c>
      <c r="R507" s="150">
        <f t="shared" si="86"/>
        <v>182.08008693211289</v>
      </c>
      <c r="S507" s="13"/>
      <c r="T507" s="13"/>
      <c r="U507" s="13"/>
      <c r="V507" s="13"/>
      <c r="W507" s="49">
        <f t="shared" si="92"/>
        <v>37385</v>
      </c>
    </row>
    <row r="508" spans="1:23" s="11" customFormat="1">
      <c r="A508" s="13"/>
      <c r="B508" s="140">
        <f>+Datos!B499</f>
        <v>2002</v>
      </c>
      <c r="C508" s="141">
        <f>+Datos!C499</f>
        <v>5</v>
      </c>
      <c r="D508" s="142">
        <f>+Datos!D499</f>
        <v>10</v>
      </c>
      <c r="E508" s="143">
        <f>+Datos!E499</f>
        <v>0</v>
      </c>
      <c r="F508" s="144">
        <f>+Datos!F499</f>
        <v>1.6</v>
      </c>
      <c r="G508" s="145">
        <f>+Datos!G499</f>
        <v>1</v>
      </c>
      <c r="H508" s="143">
        <f t="shared" si="87"/>
        <v>1.6</v>
      </c>
      <c r="I508" s="146">
        <f t="shared" si="88"/>
        <v>-1.6</v>
      </c>
      <c r="J508" s="29">
        <f t="shared" si="89"/>
        <v>147.12936064739372</v>
      </c>
      <c r="K508" s="147">
        <f t="shared" si="84"/>
        <v>180.81117882921191</v>
      </c>
      <c r="L508" s="29">
        <f t="shared" si="95"/>
        <v>-1.2689081029009799</v>
      </c>
      <c r="M508" s="30">
        <f t="shared" si="93"/>
        <v>1.2689081029009799</v>
      </c>
      <c r="N508" s="148">
        <f t="shared" si="94"/>
        <v>0.3310918970990202</v>
      </c>
      <c r="O508" s="148">
        <f t="shared" si="90"/>
        <v>0</v>
      </c>
      <c r="P508" s="148">
        <f t="shared" si="91"/>
        <v>-0.3310918970990202</v>
      </c>
      <c r="Q508" s="149">
        <f t="shared" si="85"/>
        <v>66.811178829211912</v>
      </c>
      <c r="R508" s="150">
        <f t="shared" si="86"/>
        <v>180.81117882921191</v>
      </c>
      <c r="S508" s="13"/>
      <c r="T508" s="13"/>
      <c r="U508" s="13"/>
      <c r="V508" s="13"/>
      <c r="W508" s="49">
        <f t="shared" si="92"/>
        <v>37386</v>
      </c>
    </row>
    <row r="509" spans="1:23" s="11" customFormat="1">
      <c r="A509" s="13"/>
      <c r="B509" s="140">
        <f>+Datos!B500</f>
        <v>2002</v>
      </c>
      <c r="C509" s="141">
        <f>+Datos!C500</f>
        <v>5</v>
      </c>
      <c r="D509" s="142">
        <f>+Datos!D500</f>
        <v>11</v>
      </c>
      <c r="E509" s="143">
        <f>+Datos!E500</f>
        <v>0</v>
      </c>
      <c r="F509" s="144">
        <f>+Datos!F500</f>
        <v>2.4</v>
      </c>
      <c r="G509" s="145">
        <f>+Datos!G500</f>
        <v>1</v>
      </c>
      <c r="H509" s="143">
        <f t="shared" si="87"/>
        <v>2.4</v>
      </c>
      <c r="I509" s="146">
        <f t="shared" si="88"/>
        <v>-2.4</v>
      </c>
      <c r="J509" s="29">
        <f t="shared" si="89"/>
        <v>145.24631330251702</v>
      </c>
      <c r="K509" s="147">
        <f t="shared" si="84"/>
        <v>178.92813148433521</v>
      </c>
      <c r="L509" s="29">
        <f t="shared" si="95"/>
        <v>-1.8830473448767009</v>
      </c>
      <c r="M509" s="30">
        <f t="shared" si="93"/>
        <v>1.8830473448767009</v>
      </c>
      <c r="N509" s="148">
        <f t="shared" si="94"/>
        <v>0.51695265512329902</v>
      </c>
      <c r="O509" s="148">
        <f t="shared" si="90"/>
        <v>0</v>
      </c>
      <c r="P509" s="148">
        <f t="shared" si="91"/>
        <v>-0.51695265512329902</v>
      </c>
      <c r="Q509" s="149">
        <f t="shared" si="85"/>
        <v>64.928131484335211</v>
      </c>
      <c r="R509" s="150">
        <f t="shared" si="86"/>
        <v>178.92813148433521</v>
      </c>
      <c r="S509" s="13"/>
      <c r="T509" s="13"/>
      <c r="U509" s="13"/>
      <c r="V509" s="13"/>
      <c r="W509" s="49">
        <f t="shared" si="92"/>
        <v>37387</v>
      </c>
    </row>
    <row r="510" spans="1:23" s="11" customFormat="1">
      <c r="A510" s="13"/>
      <c r="B510" s="140">
        <f>+Datos!B501</f>
        <v>2002</v>
      </c>
      <c r="C510" s="141">
        <f>+Datos!C501</f>
        <v>5</v>
      </c>
      <c r="D510" s="142">
        <f>+Datos!D501</f>
        <v>12</v>
      </c>
      <c r="E510" s="143">
        <f>+Datos!E501</f>
        <v>0</v>
      </c>
      <c r="F510" s="144">
        <f>+Datos!F501</f>
        <v>2.2999999999999998</v>
      </c>
      <c r="G510" s="145">
        <f>+Datos!G501</f>
        <v>1</v>
      </c>
      <c r="H510" s="143">
        <f t="shared" si="87"/>
        <v>2.2999999999999998</v>
      </c>
      <c r="I510" s="146">
        <f t="shared" si="88"/>
        <v>-2.2999999999999998</v>
      </c>
      <c r="J510" s="29">
        <f t="shared" si="89"/>
        <v>143.46434528433366</v>
      </c>
      <c r="K510" s="147">
        <f t="shared" si="84"/>
        <v>177.14616346615185</v>
      </c>
      <c r="L510" s="29">
        <f t="shared" si="95"/>
        <v>-1.7819680181833633</v>
      </c>
      <c r="M510" s="30">
        <f t="shared" si="93"/>
        <v>1.7819680181833633</v>
      </c>
      <c r="N510" s="148">
        <f t="shared" si="94"/>
        <v>0.51803198181663657</v>
      </c>
      <c r="O510" s="148">
        <f t="shared" si="90"/>
        <v>0</v>
      </c>
      <c r="P510" s="148">
        <f t="shared" si="91"/>
        <v>-0.51803198181663657</v>
      </c>
      <c r="Q510" s="149">
        <f t="shared" si="85"/>
        <v>63.146163466151847</v>
      </c>
      <c r="R510" s="150">
        <f t="shared" si="86"/>
        <v>177.14616346615185</v>
      </c>
      <c r="S510" s="13"/>
      <c r="T510" s="13"/>
      <c r="U510" s="13"/>
      <c r="V510" s="13"/>
      <c r="W510" s="49">
        <f t="shared" si="92"/>
        <v>37388</v>
      </c>
    </row>
    <row r="511" spans="1:23" s="11" customFormat="1">
      <c r="A511" s="13"/>
      <c r="B511" s="140">
        <f>+Datos!B502</f>
        <v>2002</v>
      </c>
      <c r="C511" s="141">
        <f>+Datos!C502</f>
        <v>5</v>
      </c>
      <c r="D511" s="142">
        <f>+Datos!D502</f>
        <v>13</v>
      </c>
      <c r="E511" s="143">
        <f>+Datos!E502</f>
        <v>21</v>
      </c>
      <c r="F511" s="144">
        <f>+Datos!F502</f>
        <v>0.6</v>
      </c>
      <c r="G511" s="145">
        <f>+Datos!G502</f>
        <v>1</v>
      </c>
      <c r="H511" s="143">
        <f t="shared" si="87"/>
        <v>0.6</v>
      </c>
      <c r="I511" s="146">
        <f t="shared" si="88"/>
        <v>20.399999999999999</v>
      </c>
      <c r="J511" s="29">
        <f t="shared" si="89"/>
        <v>163.86434528433367</v>
      </c>
      <c r="K511" s="147">
        <f t="shared" si="84"/>
        <v>197.54616346615185</v>
      </c>
      <c r="L511" s="29">
        <f t="shared" si="95"/>
        <v>20.400000000000006</v>
      </c>
      <c r="M511" s="30">
        <f t="shared" si="93"/>
        <v>0.6</v>
      </c>
      <c r="N511" s="148">
        <f t="shared" si="94"/>
        <v>0</v>
      </c>
      <c r="O511" s="148">
        <f t="shared" si="90"/>
        <v>0</v>
      </c>
      <c r="P511" s="148">
        <f t="shared" si="91"/>
        <v>0</v>
      </c>
      <c r="Q511" s="149">
        <f t="shared" si="85"/>
        <v>83.546163466151853</v>
      </c>
      <c r="R511" s="150">
        <f t="shared" si="86"/>
        <v>197.54616346615185</v>
      </c>
      <c r="S511" s="13"/>
      <c r="T511" s="13"/>
      <c r="U511" s="13"/>
      <c r="V511" s="13"/>
      <c r="W511" s="49">
        <f t="shared" si="92"/>
        <v>37389</v>
      </c>
    </row>
    <row r="512" spans="1:23" s="11" customFormat="1">
      <c r="A512" s="13"/>
      <c r="B512" s="140">
        <f>+Datos!B503</f>
        <v>2002</v>
      </c>
      <c r="C512" s="141">
        <f>+Datos!C503</f>
        <v>5</v>
      </c>
      <c r="D512" s="142">
        <f>+Datos!D503</f>
        <v>14</v>
      </c>
      <c r="E512" s="143">
        <f>+Datos!E503</f>
        <v>6</v>
      </c>
      <c r="F512" s="144">
        <f>+Datos!F503</f>
        <v>0.5</v>
      </c>
      <c r="G512" s="145">
        <f>+Datos!G503</f>
        <v>1</v>
      </c>
      <c r="H512" s="143">
        <f t="shared" si="87"/>
        <v>0.5</v>
      </c>
      <c r="I512" s="146">
        <f t="shared" si="88"/>
        <v>5.5</v>
      </c>
      <c r="J512" s="29">
        <f t="shared" si="89"/>
        <v>169.36434528433367</v>
      </c>
      <c r="K512" s="147">
        <f t="shared" si="84"/>
        <v>203.04616346615185</v>
      </c>
      <c r="L512" s="29">
        <f t="shared" si="95"/>
        <v>5.5</v>
      </c>
      <c r="M512" s="30">
        <f t="shared" si="93"/>
        <v>0.5</v>
      </c>
      <c r="N512" s="148">
        <f t="shared" si="94"/>
        <v>0</v>
      </c>
      <c r="O512" s="148">
        <f t="shared" si="90"/>
        <v>0</v>
      </c>
      <c r="P512" s="148">
        <f t="shared" si="91"/>
        <v>0</v>
      </c>
      <c r="Q512" s="149">
        <f t="shared" si="85"/>
        <v>89.046163466151853</v>
      </c>
      <c r="R512" s="150">
        <f t="shared" si="86"/>
        <v>203.04616346615185</v>
      </c>
      <c r="S512" s="13"/>
      <c r="T512" s="13"/>
      <c r="U512" s="13"/>
      <c r="V512" s="13"/>
      <c r="W512" s="49">
        <f t="shared" si="92"/>
        <v>37390</v>
      </c>
    </row>
    <row r="513" spans="1:23" s="11" customFormat="1">
      <c r="A513" s="13"/>
      <c r="B513" s="140">
        <f>+Datos!B504</f>
        <v>2002</v>
      </c>
      <c r="C513" s="141">
        <f>+Datos!C504</f>
        <v>5</v>
      </c>
      <c r="D513" s="142">
        <f>+Datos!D504</f>
        <v>15</v>
      </c>
      <c r="E513" s="143">
        <f>+Datos!E504</f>
        <v>0.6</v>
      </c>
      <c r="F513" s="144">
        <f>+Datos!F504</f>
        <v>0.9</v>
      </c>
      <c r="G513" s="145">
        <f>+Datos!G504</f>
        <v>1</v>
      </c>
      <c r="H513" s="143">
        <f t="shared" si="87"/>
        <v>0.9</v>
      </c>
      <c r="I513" s="146">
        <f t="shared" si="88"/>
        <v>-0.30000000000000004</v>
      </c>
      <c r="J513" s="29">
        <f t="shared" si="89"/>
        <v>169.09186291162294</v>
      </c>
      <c r="K513" s="147">
        <f t="shared" si="84"/>
        <v>202.77368109344113</v>
      </c>
      <c r="L513" s="29">
        <f t="shared" si="95"/>
        <v>-0.27248237271072639</v>
      </c>
      <c r="M513" s="30">
        <f t="shared" si="93"/>
        <v>0.87248237271072637</v>
      </c>
      <c r="N513" s="148">
        <f t="shared" si="94"/>
        <v>2.751762728927365E-2</v>
      </c>
      <c r="O513" s="148">
        <f t="shared" si="90"/>
        <v>0</v>
      </c>
      <c r="P513" s="148">
        <f t="shared" si="91"/>
        <v>-2.751762728927365E-2</v>
      </c>
      <c r="Q513" s="149">
        <f t="shared" si="85"/>
        <v>88.773681093441127</v>
      </c>
      <c r="R513" s="150">
        <f t="shared" si="86"/>
        <v>202.77368109344113</v>
      </c>
      <c r="S513" s="13"/>
      <c r="T513" s="13"/>
      <c r="U513" s="13"/>
      <c r="V513" s="13"/>
      <c r="W513" s="49">
        <f t="shared" si="92"/>
        <v>37391</v>
      </c>
    </row>
    <row r="514" spans="1:23" s="11" customFormat="1">
      <c r="A514" s="13"/>
      <c r="B514" s="140">
        <f>+Datos!B505</f>
        <v>2002</v>
      </c>
      <c r="C514" s="141">
        <f>+Datos!C505</f>
        <v>5</v>
      </c>
      <c r="D514" s="142">
        <f>+Datos!D505</f>
        <v>16</v>
      </c>
      <c r="E514" s="143">
        <f>+Datos!E505</f>
        <v>0</v>
      </c>
      <c r="F514" s="144">
        <f>+Datos!F505</f>
        <v>0.8</v>
      </c>
      <c r="G514" s="145">
        <f>+Datos!G505</f>
        <v>1</v>
      </c>
      <c r="H514" s="143">
        <f t="shared" si="87"/>
        <v>0.8</v>
      </c>
      <c r="I514" s="146">
        <f t="shared" si="88"/>
        <v>-0.8</v>
      </c>
      <c r="J514" s="29">
        <f t="shared" si="89"/>
        <v>168.36738454732466</v>
      </c>
      <c r="K514" s="147">
        <f t="shared" si="84"/>
        <v>202.04920272914285</v>
      </c>
      <c r="L514" s="29">
        <f t="shared" si="95"/>
        <v>-0.72447836429827817</v>
      </c>
      <c r="M514" s="30">
        <f t="shared" si="93"/>
        <v>0.72447836429827817</v>
      </c>
      <c r="N514" s="148">
        <f t="shared" si="94"/>
        <v>7.5521635701721879E-2</v>
      </c>
      <c r="O514" s="148">
        <f t="shared" si="90"/>
        <v>0</v>
      </c>
      <c r="P514" s="148">
        <f t="shared" si="91"/>
        <v>-7.5521635701721879E-2</v>
      </c>
      <c r="Q514" s="149">
        <f t="shared" si="85"/>
        <v>88.049202729142849</v>
      </c>
      <c r="R514" s="150">
        <f t="shared" si="86"/>
        <v>202.04920272914285</v>
      </c>
      <c r="S514" s="13"/>
      <c r="T514" s="13"/>
      <c r="U514" s="13"/>
      <c r="V514" s="13"/>
      <c r="W514" s="49">
        <f t="shared" si="92"/>
        <v>37392</v>
      </c>
    </row>
    <row r="515" spans="1:23" s="11" customFormat="1">
      <c r="A515" s="13"/>
      <c r="B515" s="140">
        <f>+Datos!B506</f>
        <v>2002</v>
      </c>
      <c r="C515" s="141">
        <f>+Datos!C506</f>
        <v>5</v>
      </c>
      <c r="D515" s="142">
        <f>+Datos!D506</f>
        <v>17</v>
      </c>
      <c r="E515" s="143">
        <f>+Datos!E506</f>
        <v>10</v>
      </c>
      <c r="F515" s="144">
        <f>+Datos!F506</f>
        <v>0.7</v>
      </c>
      <c r="G515" s="145">
        <f>+Datos!G506</f>
        <v>1</v>
      </c>
      <c r="H515" s="143">
        <f t="shared" si="87"/>
        <v>0.7</v>
      </c>
      <c r="I515" s="146">
        <f t="shared" si="88"/>
        <v>9.3000000000000007</v>
      </c>
      <c r="J515" s="29">
        <f t="shared" si="89"/>
        <v>177.66738454732467</v>
      </c>
      <c r="K515" s="147">
        <f t="shared" si="84"/>
        <v>211.34920272914286</v>
      </c>
      <c r="L515" s="29">
        <f t="shared" si="95"/>
        <v>9.3000000000000114</v>
      </c>
      <c r="M515" s="30">
        <f t="shared" si="93"/>
        <v>0.7</v>
      </c>
      <c r="N515" s="148">
        <f t="shared" si="94"/>
        <v>0</v>
      </c>
      <c r="O515" s="148">
        <f t="shared" si="90"/>
        <v>0</v>
      </c>
      <c r="P515" s="148">
        <f t="shared" si="91"/>
        <v>0</v>
      </c>
      <c r="Q515" s="149">
        <f t="shared" si="85"/>
        <v>97.34920272914286</v>
      </c>
      <c r="R515" s="150">
        <f t="shared" si="86"/>
        <v>211.34920272914286</v>
      </c>
      <c r="S515" s="13"/>
      <c r="T515" s="13"/>
      <c r="U515" s="13"/>
      <c r="V515" s="13"/>
      <c r="W515" s="49">
        <f t="shared" si="92"/>
        <v>37393</v>
      </c>
    </row>
    <row r="516" spans="1:23" s="11" customFormat="1">
      <c r="A516" s="13"/>
      <c r="B516" s="140">
        <f>+Datos!B507</f>
        <v>2002</v>
      </c>
      <c r="C516" s="141">
        <f>+Datos!C507</f>
        <v>5</v>
      </c>
      <c r="D516" s="142">
        <f>+Datos!D507</f>
        <v>18</v>
      </c>
      <c r="E516" s="143">
        <f>+Datos!E507</f>
        <v>0.6</v>
      </c>
      <c r="F516" s="144">
        <f>+Datos!F507</f>
        <v>0.6</v>
      </c>
      <c r="G516" s="145">
        <f>+Datos!G507</f>
        <v>1</v>
      </c>
      <c r="H516" s="143">
        <f t="shared" si="87"/>
        <v>0.6</v>
      </c>
      <c r="I516" s="146">
        <f t="shared" si="88"/>
        <v>0</v>
      </c>
      <c r="J516" s="29">
        <f t="shared" si="89"/>
        <v>177.66738454732467</v>
      </c>
      <c r="K516" s="147">
        <f t="shared" si="84"/>
        <v>211.34920272914286</v>
      </c>
      <c r="L516" s="29">
        <f t="shared" si="95"/>
        <v>0</v>
      </c>
      <c r="M516" s="30">
        <f t="shared" si="93"/>
        <v>0.6</v>
      </c>
      <c r="N516" s="148">
        <f t="shared" si="94"/>
        <v>0</v>
      </c>
      <c r="O516" s="148">
        <f t="shared" si="90"/>
        <v>0</v>
      </c>
      <c r="P516" s="148">
        <f t="shared" si="91"/>
        <v>0</v>
      </c>
      <c r="Q516" s="149">
        <f t="shared" si="85"/>
        <v>97.34920272914286</v>
      </c>
      <c r="R516" s="150">
        <f t="shared" si="86"/>
        <v>211.34920272914286</v>
      </c>
      <c r="S516" s="13"/>
      <c r="T516" s="13"/>
      <c r="U516" s="13"/>
      <c r="V516" s="13"/>
      <c r="W516" s="49">
        <f t="shared" si="92"/>
        <v>37394</v>
      </c>
    </row>
    <row r="517" spans="1:23" s="11" customFormat="1">
      <c r="A517" s="13"/>
      <c r="B517" s="140">
        <f>+Datos!B508</f>
        <v>2002</v>
      </c>
      <c r="C517" s="141">
        <f>+Datos!C508</f>
        <v>5</v>
      </c>
      <c r="D517" s="142">
        <f>+Datos!D508</f>
        <v>19</v>
      </c>
      <c r="E517" s="143">
        <f>+Datos!E508</f>
        <v>0</v>
      </c>
      <c r="F517" s="144">
        <f>+Datos!F508</f>
        <v>1</v>
      </c>
      <c r="G517" s="145">
        <f>+Datos!G508</f>
        <v>1</v>
      </c>
      <c r="H517" s="143">
        <f t="shared" si="87"/>
        <v>1</v>
      </c>
      <c r="I517" s="146">
        <f t="shared" si="88"/>
        <v>-1</v>
      </c>
      <c r="J517" s="29">
        <f t="shared" si="89"/>
        <v>176.71636919398006</v>
      </c>
      <c r="K517" s="147">
        <f t="shared" si="84"/>
        <v>210.39818737579824</v>
      </c>
      <c r="L517" s="29">
        <f t="shared" si="95"/>
        <v>-0.95101535334461573</v>
      </c>
      <c r="M517" s="30">
        <f t="shared" si="93"/>
        <v>0.95101535334461573</v>
      </c>
      <c r="N517" s="148">
        <f t="shared" si="94"/>
        <v>4.8984646655384267E-2</v>
      </c>
      <c r="O517" s="148">
        <f t="shared" si="90"/>
        <v>0</v>
      </c>
      <c r="P517" s="148">
        <f t="shared" si="91"/>
        <v>-4.8984646655384267E-2</v>
      </c>
      <c r="Q517" s="149">
        <f t="shared" si="85"/>
        <v>96.398187375798244</v>
      </c>
      <c r="R517" s="150">
        <f t="shared" si="86"/>
        <v>210.39818737579824</v>
      </c>
      <c r="S517" s="13"/>
      <c r="T517" s="13"/>
      <c r="U517" s="13"/>
      <c r="V517" s="13"/>
      <c r="W517" s="49">
        <f t="shared" si="92"/>
        <v>37395</v>
      </c>
    </row>
    <row r="518" spans="1:23" s="11" customFormat="1">
      <c r="A518" s="13"/>
      <c r="B518" s="140">
        <f>+Datos!B509</f>
        <v>2002</v>
      </c>
      <c r="C518" s="141">
        <f>+Datos!C509</f>
        <v>5</v>
      </c>
      <c r="D518" s="142">
        <f>+Datos!D509</f>
        <v>20</v>
      </c>
      <c r="E518" s="143">
        <f>+Datos!E509</f>
        <v>0</v>
      </c>
      <c r="F518" s="144">
        <f>+Datos!F509</f>
        <v>1.6</v>
      </c>
      <c r="G518" s="145">
        <f>+Datos!G509</f>
        <v>1</v>
      </c>
      <c r="H518" s="143">
        <f t="shared" si="87"/>
        <v>1.6</v>
      </c>
      <c r="I518" s="146">
        <f t="shared" si="88"/>
        <v>-1.6</v>
      </c>
      <c r="J518" s="29">
        <f t="shared" si="89"/>
        <v>175.20532169542199</v>
      </c>
      <c r="K518" s="147">
        <f t="shared" si="84"/>
        <v>208.88713987724017</v>
      </c>
      <c r="L518" s="29">
        <f t="shared" si="95"/>
        <v>-1.5110474985580709</v>
      </c>
      <c r="M518" s="30">
        <f t="shared" si="93"/>
        <v>1.5110474985580709</v>
      </c>
      <c r="N518" s="148">
        <f t="shared" si="94"/>
        <v>8.8952501441929233E-2</v>
      </c>
      <c r="O518" s="148">
        <f t="shared" si="90"/>
        <v>0</v>
      </c>
      <c r="P518" s="148">
        <f t="shared" si="91"/>
        <v>-8.8952501441929233E-2</v>
      </c>
      <c r="Q518" s="149">
        <f t="shared" si="85"/>
        <v>94.887139877240173</v>
      </c>
      <c r="R518" s="150">
        <f t="shared" si="86"/>
        <v>208.88713987724017</v>
      </c>
      <c r="S518" s="13"/>
      <c r="T518" s="13"/>
      <c r="U518" s="13"/>
      <c r="V518" s="13"/>
      <c r="W518" s="49">
        <f t="shared" si="92"/>
        <v>37396</v>
      </c>
    </row>
    <row r="519" spans="1:23" s="11" customFormat="1">
      <c r="A519" s="13"/>
      <c r="B519" s="140">
        <f>+Datos!B510</f>
        <v>2002</v>
      </c>
      <c r="C519" s="141">
        <f>+Datos!C510</f>
        <v>5</v>
      </c>
      <c r="D519" s="142">
        <f>+Datos!D510</f>
        <v>21</v>
      </c>
      <c r="E519" s="143">
        <f>+Datos!E510</f>
        <v>0</v>
      </c>
      <c r="F519" s="144">
        <f>+Datos!F510</f>
        <v>1.4</v>
      </c>
      <c r="G519" s="145">
        <f>+Datos!G510</f>
        <v>1</v>
      </c>
      <c r="H519" s="143">
        <f t="shared" si="87"/>
        <v>1.4</v>
      </c>
      <c r="I519" s="146">
        <f t="shared" si="88"/>
        <v>-1.4</v>
      </c>
      <c r="J519" s="29">
        <f t="shared" si="89"/>
        <v>173.89375777032603</v>
      </c>
      <c r="K519" s="147">
        <f t="shared" si="84"/>
        <v>207.57557595214422</v>
      </c>
      <c r="L519" s="29">
        <f t="shared" si="95"/>
        <v>-1.3115639250959532</v>
      </c>
      <c r="M519" s="30">
        <f t="shared" si="93"/>
        <v>1.3115639250959532</v>
      </c>
      <c r="N519" s="148">
        <f t="shared" si="94"/>
        <v>8.8436074904046702E-2</v>
      </c>
      <c r="O519" s="148">
        <f t="shared" si="90"/>
        <v>0</v>
      </c>
      <c r="P519" s="148">
        <f t="shared" si="91"/>
        <v>-8.8436074904046702E-2</v>
      </c>
      <c r="Q519" s="149">
        <f t="shared" si="85"/>
        <v>93.57557595214422</v>
      </c>
      <c r="R519" s="150">
        <f t="shared" si="86"/>
        <v>207.57557595214422</v>
      </c>
      <c r="S519" s="13"/>
      <c r="T519" s="13"/>
      <c r="U519" s="13"/>
      <c r="V519" s="13"/>
      <c r="W519" s="49">
        <f t="shared" si="92"/>
        <v>37397</v>
      </c>
    </row>
    <row r="520" spans="1:23" s="11" customFormat="1">
      <c r="A520" s="13"/>
      <c r="B520" s="140">
        <f>+Datos!B511</f>
        <v>2002</v>
      </c>
      <c r="C520" s="141">
        <f>+Datos!C511</f>
        <v>5</v>
      </c>
      <c r="D520" s="142">
        <f>+Datos!D511</f>
        <v>22</v>
      </c>
      <c r="E520" s="143">
        <f>+Datos!E511</f>
        <v>0</v>
      </c>
      <c r="F520" s="144">
        <f>+Datos!F511</f>
        <v>2.7</v>
      </c>
      <c r="G520" s="145">
        <f>+Datos!G511</f>
        <v>1</v>
      </c>
      <c r="H520" s="143">
        <f t="shared" si="87"/>
        <v>2.7</v>
      </c>
      <c r="I520" s="146">
        <f t="shared" si="88"/>
        <v>-2.7</v>
      </c>
      <c r="J520" s="29">
        <f t="shared" si="89"/>
        <v>171.3919751864637</v>
      </c>
      <c r="K520" s="147">
        <f t="shared" si="84"/>
        <v>205.07379336828188</v>
      </c>
      <c r="L520" s="29">
        <f t="shared" si="95"/>
        <v>-2.5017825838623367</v>
      </c>
      <c r="M520" s="30">
        <f t="shared" si="93"/>
        <v>2.5017825838623367</v>
      </c>
      <c r="N520" s="148">
        <f t="shared" si="94"/>
        <v>0.19821741613766353</v>
      </c>
      <c r="O520" s="148">
        <f t="shared" si="90"/>
        <v>0</v>
      </c>
      <c r="P520" s="148">
        <f t="shared" si="91"/>
        <v>-0.19821741613766353</v>
      </c>
      <c r="Q520" s="149">
        <f t="shared" si="85"/>
        <v>91.073793368281883</v>
      </c>
      <c r="R520" s="150">
        <f t="shared" si="86"/>
        <v>205.07379336828188</v>
      </c>
      <c r="S520" s="13"/>
      <c r="T520" s="13"/>
      <c r="U520" s="13"/>
      <c r="V520" s="13"/>
      <c r="W520" s="49">
        <f t="shared" si="92"/>
        <v>37398</v>
      </c>
    </row>
    <row r="521" spans="1:23" s="11" customFormat="1">
      <c r="A521" s="13"/>
      <c r="B521" s="140">
        <f>+Datos!B512</f>
        <v>2002</v>
      </c>
      <c r="C521" s="141">
        <f>+Datos!C512</f>
        <v>5</v>
      </c>
      <c r="D521" s="142">
        <f>+Datos!D512</f>
        <v>23</v>
      </c>
      <c r="E521" s="143">
        <f>+Datos!E512</f>
        <v>0</v>
      </c>
      <c r="F521" s="144">
        <f>+Datos!F512</f>
        <v>1.8</v>
      </c>
      <c r="G521" s="145">
        <f>+Datos!G512</f>
        <v>1</v>
      </c>
      <c r="H521" s="143">
        <f t="shared" si="87"/>
        <v>1.8</v>
      </c>
      <c r="I521" s="146">
        <f t="shared" si="88"/>
        <v>-1.8</v>
      </c>
      <c r="J521" s="29">
        <f t="shared" si="89"/>
        <v>169.74414822638252</v>
      </c>
      <c r="K521" s="147">
        <f t="shared" si="84"/>
        <v>203.42596640820071</v>
      </c>
      <c r="L521" s="29">
        <f t="shared" si="95"/>
        <v>-1.6478269600811757</v>
      </c>
      <c r="M521" s="30">
        <f t="shared" si="93"/>
        <v>1.6478269600811757</v>
      </c>
      <c r="N521" s="148">
        <f t="shared" si="94"/>
        <v>0.15217303991882436</v>
      </c>
      <c r="O521" s="148">
        <f t="shared" si="90"/>
        <v>0</v>
      </c>
      <c r="P521" s="148">
        <f t="shared" si="91"/>
        <v>-0.15217303991882436</v>
      </c>
      <c r="Q521" s="149">
        <f t="shared" si="85"/>
        <v>89.425966408200708</v>
      </c>
      <c r="R521" s="150">
        <f t="shared" si="86"/>
        <v>203.42596640820071</v>
      </c>
      <c r="S521" s="13"/>
      <c r="T521" s="13"/>
      <c r="U521" s="13"/>
      <c r="V521" s="13"/>
      <c r="W521" s="49">
        <f t="shared" si="92"/>
        <v>37399</v>
      </c>
    </row>
    <row r="522" spans="1:23" s="11" customFormat="1">
      <c r="A522" s="13"/>
      <c r="B522" s="140">
        <f>+Datos!B513</f>
        <v>2002</v>
      </c>
      <c r="C522" s="141">
        <f>+Datos!C513</f>
        <v>5</v>
      </c>
      <c r="D522" s="142">
        <f>+Datos!D513</f>
        <v>24</v>
      </c>
      <c r="E522" s="143">
        <f>+Datos!E513</f>
        <v>0</v>
      </c>
      <c r="F522" s="144">
        <f>+Datos!F513</f>
        <v>0.7</v>
      </c>
      <c r="G522" s="145">
        <f>+Datos!G513</f>
        <v>1</v>
      </c>
      <c r="H522" s="143">
        <f t="shared" si="87"/>
        <v>0.7</v>
      </c>
      <c r="I522" s="146">
        <f t="shared" si="88"/>
        <v>-0.7</v>
      </c>
      <c r="J522" s="29">
        <f t="shared" si="89"/>
        <v>169.10761358454491</v>
      </c>
      <c r="K522" s="147">
        <f t="shared" si="84"/>
        <v>202.78943176636309</v>
      </c>
      <c r="L522" s="29">
        <f t="shared" si="95"/>
        <v>-0.63653464183761344</v>
      </c>
      <c r="M522" s="30">
        <f t="shared" si="93"/>
        <v>0.63653464183761344</v>
      </c>
      <c r="N522" s="148">
        <f t="shared" si="94"/>
        <v>6.346535816238652E-2</v>
      </c>
      <c r="O522" s="148">
        <f t="shared" si="90"/>
        <v>0</v>
      </c>
      <c r="P522" s="148">
        <f t="shared" si="91"/>
        <v>-6.346535816238652E-2</v>
      </c>
      <c r="Q522" s="149">
        <f t="shared" si="85"/>
        <v>88.789431766363094</v>
      </c>
      <c r="R522" s="150">
        <f t="shared" si="86"/>
        <v>202.78943176636309</v>
      </c>
      <c r="S522" s="13"/>
      <c r="T522" s="13"/>
      <c r="U522" s="13"/>
      <c r="V522" s="13"/>
      <c r="W522" s="49">
        <f t="shared" si="92"/>
        <v>37400</v>
      </c>
    </row>
    <row r="523" spans="1:23" s="11" customFormat="1">
      <c r="A523" s="13"/>
      <c r="B523" s="140">
        <f>+Datos!B514</f>
        <v>2002</v>
      </c>
      <c r="C523" s="141">
        <f>+Datos!C514</f>
        <v>5</v>
      </c>
      <c r="D523" s="142">
        <f>+Datos!D514</f>
        <v>25</v>
      </c>
      <c r="E523" s="143">
        <f>+Datos!E514</f>
        <v>2</v>
      </c>
      <c r="F523" s="144">
        <f>+Datos!F514</f>
        <v>0.8</v>
      </c>
      <c r="G523" s="145">
        <f>+Datos!G514</f>
        <v>1</v>
      </c>
      <c r="H523" s="143">
        <f t="shared" si="87"/>
        <v>0.8</v>
      </c>
      <c r="I523" s="146">
        <f t="shared" si="88"/>
        <v>1.2</v>
      </c>
      <c r="J523" s="29">
        <f t="shared" si="89"/>
        <v>170.3076135845449</v>
      </c>
      <c r="K523" s="147">
        <f t="shared" si="84"/>
        <v>203.98943176636308</v>
      </c>
      <c r="L523" s="29">
        <f t="shared" si="95"/>
        <v>1.1999999999999886</v>
      </c>
      <c r="M523" s="30">
        <f t="shared" si="93"/>
        <v>0.8</v>
      </c>
      <c r="N523" s="148">
        <f t="shared" si="94"/>
        <v>0</v>
      </c>
      <c r="O523" s="148">
        <f t="shared" si="90"/>
        <v>0</v>
      </c>
      <c r="P523" s="148">
        <f t="shared" si="91"/>
        <v>0</v>
      </c>
      <c r="Q523" s="149">
        <f t="shared" si="85"/>
        <v>89.989431766363083</v>
      </c>
      <c r="R523" s="150">
        <f t="shared" si="86"/>
        <v>203.98943176636308</v>
      </c>
      <c r="S523" s="13"/>
      <c r="T523" s="13"/>
      <c r="U523" s="13"/>
      <c r="V523" s="13"/>
      <c r="W523" s="49">
        <f t="shared" si="92"/>
        <v>37401</v>
      </c>
    </row>
    <row r="524" spans="1:23" s="11" customFormat="1">
      <c r="A524" s="13"/>
      <c r="B524" s="140">
        <f>+Datos!B515</f>
        <v>2002</v>
      </c>
      <c r="C524" s="141">
        <f>+Datos!C515</f>
        <v>5</v>
      </c>
      <c r="D524" s="142">
        <f>+Datos!D515</f>
        <v>26</v>
      </c>
      <c r="E524" s="143">
        <f>+Datos!E515</f>
        <v>14</v>
      </c>
      <c r="F524" s="144">
        <f>+Datos!F515</f>
        <v>0.6</v>
      </c>
      <c r="G524" s="145">
        <f>+Datos!G515</f>
        <v>1</v>
      </c>
      <c r="H524" s="143">
        <f t="shared" si="87"/>
        <v>0.6</v>
      </c>
      <c r="I524" s="146">
        <f t="shared" si="88"/>
        <v>13.4</v>
      </c>
      <c r="J524" s="29">
        <f t="shared" si="89"/>
        <v>183.7076135845449</v>
      </c>
      <c r="K524" s="147">
        <f t="shared" si="84"/>
        <v>217.38943176636309</v>
      </c>
      <c r="L524" s="29">
        <f t="shared" si="95"/>
        <v>13.400000000000006</v>
      </c>
      <c r="M524" s="30">
        <f t="shared" si="93"/>
        <v>0.6</v>
      </c>
      <c r="N524" s="148">
        <f t="shared" si="94"/>
        <v>0</v>
      </c>
      <c r="O524" s="148">
        <f t="shared" si="90"/>
        <v>0</v>
      </c>
      <c r="P524" s="148">
        <f t="shared" si="91"/>
        <v>0</v>
      </c>
      <c r="Q524" s="149">
        <f t="shared" si="85"/>
        <v>103.38943176636309</v>
      </c>
      <c r="R524" s="150">
        <f t="shared" si="86"/>
        <v>217.38943176636309</v>
      </c>
      <c r="S524" s="13"/>
      <c r="T524" s="13"/>
      <c r="U524" s="13"/>
      <c r="V524" s="13"/>
      <c r="W524" s="49">
        <f t="shared" si="92"/>
        <v>37402</v>
      </c>
    </row>
    <row r="525" spans="1:23" s="11" customFormat="1">
      <c r="A525" s="13"/>
      <c r="B525" s="140">
        <f>+Datos!B516</f>
        <v>2002</v>
      </c>
      <c r="C525" s="141">
        <f>+Datos!C516</f>
        <v>5</v>
      </c>
      <c r="D525" s="142">
        <f>+Datos!D516</f>
        <v>27</v>
      </c>
      <c r="E525" s="143">
        <f>+Datos!E516</f>
        <v>7</v>
      </c>
      <c r="F525" s="144">
        <f>+Datos!F516</f>
        <v>1.2</v>
      </c>
      <c r="G525" s="145">
        <f>+Datos!G516</f>
        <v>1</v>
      </c>
      <c r="H525" s="143">
        <f t="shared" si="87"/>
        <v>1.2</v>
      </c>
      <c r="I525" s="146">
        <f t="shared" si="88"/>
        <v>5.8</v>
      </c>
      <c r="J525" s="29">
        <f t="shared" si="89"/>
        <v>186.31818181818181</v>
      </c>
      <c r="K525" s="147">
        <f t="shared" si="84"/>
        <v>220</v>
      </c>
      <c r="L525" s="29">
        <f t="shared" si="95"/>
        <v>2.6105682336369114</v>
      </c>
      <c r="M525" s="30">
        <f t="shared" si="93"/>
        <v>1.2</v>
      </c>
      <c r="N525" s="148">
        <f t="shared" si="94"/>
        <v>0</v>
      </c>
      <c r="O525" s="148">
        <f t="shared" si="90"/>
        <v>3.1894317663631</v>
      </c>
      <c r="P525" s="148">
        <f t="shared" si="91"/>
        <v>3.1894317663631</v>
      </c>
      <c r="Q525" s="149">
        <f t="shared" si="85"/>
        <v>106</v>
      </c>
      <c r="R525" s="150">
        <f t="shared" si="86"/>
        <v>223.1894317663631</v>
      </c>
      <c r="S525" s="13"/>
      <c r="T525" s="13"/>
      <c r="U525" s="13"/>
      <c r="V525" s="13"/>
      <c r="W525" s="49">
        <f t="shared" si="92"/>
        <v>37403</v>
      </c>
    </row>
    <row r="526" spans="1:23" s="11" customFormat="1">
      <c r="A526" s="13"/>
      <c r="B526" s="140">
        <f>+Datos!B517</f>
        <v>2002</v>
      </c>
      <c r="C526" s="141">
        <f>+Datos!C517</f>
        <v>5</v>
      </c>
      <c r="D526" s="142">
        <f>+Datos!D517</f>
        <v>28</v>
      </c>
      <c r="E526" s="143">
        <f>+Datos!E517</f>
        <v>0</v>
      </c>
      <c r="F526" s="144">
        <f>+Datos!F517</f>
        <v>1.2</v>
      </c>
      <c r="G526" s="145">
        <f>+Datos!G517</f>
        <v>1</v>
      </c>
      <c r="H526" s="143">
        <f t="shared" si="87"/>
        <v>1.2</v>
      </c>
      <c r="I526" s="146">
        <f t="shared" si="88"/>
        <v>-1.2</v>
      </c>
      <c r="J526" s="29">
        <f t="shared" si="89"/>
        <v>185.12203789242963</v>
      </c>
      <c r="K526" s="147">
        <f t="shared" ref="K526:K589" si="96">+J526+$U$21</f>
        <v>218.80385607424782</v>
      </c>
      <c r="L526" s="29">
        <f t="shared" si="95"/>
        <v>-1.1961439257521818</v>
      </c>
      <c r="M526" s="30">
        <f t="shared" si="93"/>
        <v>1.1961439257521818</v>
      </c>
      <c r="N526" s="148">
        <f t="shared" si="94"/>
        <v>3.8560742478181975E-3</v>
      </c>
      <c r="O526" s="148">
        <f t="shared" si="90"/>
        <v>0</v>
      </c>
      <c r="P526" s="148">
        <f t="shared" si="91"/>
        <v>-3.8560742478181975E-3</v>
      </c>
      <c r="Q526" s="149">
        <f t="shared" ref="Q526:Q589" si="97">IF(K526-$U$15&gt;0,K526-$U$15,0)</f>
        <v>104.80385607424782</v>
      </c>
      <c r="R526" s="150">
        <f t="shared" ref="R526:R589" si="98">+O526+K526</f>
        <v>218.80385607424782</v>
      </c>
      <c r="S526" s="13"/>
      <c r="T526" s="13"/>
      <c r="U526" s="13"/>
      <c r="V526" s="13"/>
      <c r="W526" s="49">
        <f t="shared" si="92"/>
        <v>37404</v>
      </c>
    </row>
    <row r="527" spans="1:23" s="11" customFormat="1">
      <c r="A527" s="13"/>
      <c r="B527" s="140">
        <f>+Datos!B518</f>
        <v>2002</v>
      </c>
      <c r="C527" s="141">
        <f>+Datos!C518</f>
        <v>5</v>
      </c>
      <c r="D527" s="142">
        <f>+Datos!D518</f>
        <v>29</v>
      </c>
      <c r="E527" s="143">
        <f>+Datos!E518</f>
        <v>0</v>
      </c>
      <c r="F527" s="144">
        <f>+Datos!F518</f>
        <v>0.8</v>
      </c>
      <c r="G527" s="145">
        <f>+Datos!G518</f>
        <v>1</v>
      </c>
      <c r="H527" s="143">
        <f t="shared" ref="H527:H590" si="99">+F527*G527</f>
        <v>0.8</v>
      </c>
      <c r="I527" s="146">
        <f t="shared" ref="I527:I590" si="100">+E527-H527</f>
        <v>-0.8</v>
      </c>
      <c r="J527" s="29">
        <f t="shared" ref="J527:J590" si="101">IF(I527&lt;0,J526*EXP(I527/$U$20),IF((I527+J526)&gt;$U$20,+$U$20,I527+J526))</f>
        <v>184.32887783789778</v>
      </c>
      <c r="K527" s="147">
        <f t="shared" si="96"/>
        <v>218.01069601971597</v>
      </c>
      <c r="L527" s="29">
        <f t="shared" si="95"/>
        <v>-0.79316005453185312</v>
      </c>
      <c r="M527" s="30">
        <f t="shared" si="93"/>
        <v>0.79316005453185312</v>
      </c>
      <c r="N527" s="148">
        <f t="shared" si="94"/>
        <v>6.8399454681469241E-3</v>
      </c>
      <c r="O527" s="148">
        <f t="shared" ref="O527:O590" si="102">IF(K526+I527-$U$14&gt;0,K526+I527-$U$14,0)</f>
        <v>0</v>
      </c>
      <c r="P527" s="148">
        <f t="shared" ref="P527:P590" si="103">+IF(N527&gt;0,(-1)*N527,O527)</f>
        <v>-6.8399454681469241E-3</v>
      </c>
      <c r="Q527" s="149">
        <f t="shared" si="97"/>
        <v>104.01069601971597</v>
      </c>
      <c r="R527" s="150">
        <f t="shared" si="98"/>
        <v>218.01069601971597</v>
      </c>
      <c r="S527" s="13"/>
      <c r="T527" s="13"/>
      <c r="U527" s="13"/>
      <c r="V527" s="13"/>
      <c r="W527" s="49">
        <f t="shared" ref="W527:W590" si="104">+DATE(B527,C527,D527)</f>
        <v>37405</v>
      </c>
    </row>
    <row r="528" spans="1:23" s="11" customFormat="1">
      <c r="A528" s="13"/>
      <c r="B528" s="140">
        <f>+Datos!B519</f>
        <v>2002</v>
      </c>
      <c r="C528" s="141">
        <f>+Datos!C519</f>
        <v>5</v>
      </c>
      <c r="D528" s="142">
        <f>+Datos!D519</f>
        <v>30</v>
      </c>
      <c r="E528" s="143">
        <f>+Datos!E519</f>
        <v>0</v>
      </c>
      <c r="F528" s="144">
        <f>+Datos!F519</f>
        <v>1.2</v>
      </c>
      <c r="G528" s="145">
        <f>+Datos!G519</f>
        <v>1</v>
      </c>
      <c r="H528" s="143">
        <f t="shared" si="99"/>
        <v>1.2</v>
      </c>
      <c r="I528" s="146">
        <f t="shared" si="100"/>
        <v>-1.2</v>
      </c>
      <c r="J528" s="29">
        <f t="shared" si="101"/>
        <v>183.14550504295673</v>
      </c>
      <c r="K528" s="147">
        <f t="shared" si="96"/>
        <v>216.82732322477491</v>
      </c>
      <c r="L528" s="29">
        <f t="shared" si="95"/>
        <v>-1.1833727949410502</v>
      </c>
      <c r="M528" s="30">
        <f t="shared" ref="M528:M591" si="105">IF(I528&gt;=0,+H528,+E528+ABS(L528))</f>
        <v>1.1833727949410502</v>
      </c>
      <c r="N528" s="148">
        <f t="shared" ref="N528:N591" si="106">+H528-M528</f>
        <v>1.6627205058949768E-2</v>
      </c>
      <c r="O528" s="148">
        <f t="shared" si="102"/>
        <v>0</v>
      </c>
      <c r="P528" s="148">
        <f t="shared" si="103"/>
        <v>-1.6627205058949768E-2</v>
      </c>
      <c r="Q528" s="149">
        <f t="shared" si="97"/>
        <v>102.82732322477491</v>
      </c>
      <c r="R528" s="150">
        <f t="shared" si="98"/>
        <v>216.82732322477491</v>
      </c>
      <c r="S528" s="13"/>
      <c r="T528" s="13"/>
      <c r="U528" s="13"/>
      <c r="V528" s="13"/>
      <c r="W528" s="49">
        <f t="shared" si="104"/>
        <v>37406</v>
      </c>
    </row>
    <row r="529" spans="1:23" s="11" customFormat="1">
      <c r="A529" s="13"/>
      <c r="B529" s="140">
        <f>+Datos!B520</f>
        <v>2002</v>
      </c>
      <c r="C529" s="141">
        <f>+Datos!C520</f>
        <v>5</v>
      </c>
      <c r="D529" s="142">
        <f>+Datos!D520</f>
        <v>31</v>
      </c>
      <c r="E529" s="143">
        <f>+Datos!E520</f>
        <v>0</v>
      </c>
      <c r="F529" s="144">
        <f>+Datos!F520</f>
        <v>1.7</v>
      </c>
      <c r="G529" s="145">
        <f>+Datos!G520</f>
        <v>1</v>
      </c>
      <c r="H529" s="143">
        <f t="shared" si="99"/>
        <v>1.7</v>
      </c>
      <c r="I529" s="146">
        <f t="shared" si="100"/>
        <v>-1.7</v>
      </c>
      <c r="J529" s="29">
        <f t="shared" si="101"/>
        <v>181.48205345953127</v>
      </c>
      <c r="K529" s="147">
        <f t="shared" si="96"/>
        <v>215.16387164134946</v>
      </c>
      <c r="L529" s="29">
        <f t="shared" ref="L529:L592" si="107">+K529-K528</f>
        <v>-1.6634515834254557</v>
      </c>
      <c r="M529" s="30">
        <f t="shared" si="105"/>
        <v>1.6634515834254557</v>
      </c>
      <c r="N529" s="148">
        <f t="shared" si="106"/>
        <v>3.6548416574544218E-2</v>
      </c>
      <c r="O529" s="148">
        <f t="shared" si="102"/>
        <v>0</v>
      </c>
      <c r="P529" s="148">
        <f t="shared" si="103"/>
        <v>-3.6548416574544218E-2</v>
      </c>
      <c r="Q529" s="149">
        <f t="shared" si="97"/>
        <v>101.16387164134946</v>
      </c>
      <c r="R529" s="150">
        <f t="shared" si="98"/>
        <v>215.16387164134946</v>
      </c>
      <c r="S529" s="13"/>
      <c r="T529" s="13"/>
      <c r="U529" s="13"/>
      <c r="V529" s="13"/>
      <c r="W529" s="49">
        <f t="shared" si="104"/>
        <v>37407</v>
      </c>
    </row>
    <row r="530" spans="1:23" s="11" customFormat="1">
      <c r="A530" s="13"/>
      <c r="B530" s="140">
        <f>+Datos!B521</f>
        <v>2002</v>
      </c>
      <c r="C530" s="141">
        <f>+Datos!C521</f>
        <v>6</v>
      </c>
      <c r="D530" s="142">
        <f>+Datos!D521</f>
        <v>1</v>
      </c>
      <c r="E530" s="143">
        <f>+Datos!E521</f>
        <v>0</v>
      </c>
      <c r="F530" s="144">
        <f>+Datos!F521</f>
        <v>1.7</v>
      </c>
      <c r="G530" s="145">
        <f>+Datos!G521</f>
        <v>1</v>
      </c>
      <c r="H530" s="143">
        <f t="shared" si="99"/>
        <v>1.7</v>
      </c>
      <c r="I530" s="146">
        <f t="shared" si="100"/>
        <v>-1.7</v>
      </c>
      <c r="J530" s="29">
        <f t="shared" si="101"/>
        <v>179.83371047060695</v>
      </c>
      <c r="K530" s="147">
        <f t="shared" si="96"/>
        <v>213.51552865242513</v>
      </c>
      <c r="L530" s="29">
        <f t="shared" si="107"/>
        <v>-1.6483429889243268</v>
      </c>
      <c r="M530" s="30">
        <f t="shared" si="105"/>
        <v>1.6483429889243268</v>
      </c>
      <c r="N530" s="148">
        <f t="shared" si="106"/>
        <v>5.1657011075673109E-2</v>
      </c>
      <c r="O530" s="148">
        <f t="shared" si="102"/>
        <v>0</v>
      </c>
      <c r="P530" s="148">
        <f t="shared" si="103"/>
        <v>-5.1657011075673109E-2</v>
      </c>
      <c r="Q530" s="149">
        <f t="shared" si="97"/>
        <v>99.515528652425132</v>
      </c>
      <c r="R530" s="150">
        <f t="shared" si="98"/>
        <v>213.51552865242513</v>
      </c>
      <c r="S530" s="13"/>
      <c r="T530" s="13"/>
      <c r="U530" s="13"/>
      <c r="V530" s="13"/>
      <c r="W530" s="49">
        <f t="shared" si="104"/>
        <v>37408</v>
      </c>
    </row>
    <row r="531" spans="1:23" s="11" customFormat="1">
      <c r="A531" s="13"/>
      <c r="B531" s="140">
        <f>+Datos!B522</f>
        <v>2002</v>
      </c>
      <c r="C531" s="141">
        <f>+Datos!C522</f>
        <v>6</v>
      </c>
      <c r="D531" s="142">
        <f>+Datos!D522</f>
        <v>2</v>
      </c>
      <c r="E531" s="143">
        <f>+Datos!E522</f>
        <v>0</v>
      </c>
      <c r="F531" s="144">
        <f>+Datos!F522</f>
        <v>1.4</v>
      </c>
      <c r="G531" s="145">
        <f>+Datos!G522</f>
        <v>1</v>
      </c>
      <c r="H531" s="143">
        <f t="shared" si="99"/>
        <v>1.4</v>
      </c>
      <c r="I531" s="146">
        <f t="shared" si="100"/>
        <v>-1.4</v>
      </c>
      <c r="J531" s="29">
        <f t="shared" si="101"/>
        <v>178.48749903771781</v>
      </c>
      <c r="K531" s="147">
        <f t="shared" si="96"/>
        <v>212.169317219536</v>
      </c>
      <c r="L531" s="29">
        <f t="shared" si="107"/>
        <v>-1.3462114328891346</v>
      </c>
      <c r="M531" s="30">
        <f t="shared" si="105"/>
        <v>1.3462114328891346</v>
      </c>
      <c r="N531" s="148">
        <f t="shared" si="106"/>
        <v>5.3788567110865326E-2</v>
      </c>
      <c r="O531" s="148">
        <f t="shared" si="102"/>
        <v>0</v>
      </c>
      <c r="P531" s="148">
        <f t="shared" si="103"/>
        <v>-5.3788567110865326E-2</v>
      </c>
      <c r="Q531" s="149">
        <f t="shared" si="97"/>
        <v>98.169317219535998</v>
      </c>
      <c r="R531" s="150">
        <f t="shared" si="98"/>
        <v>212.169317219536</v>
      </c>
      <c r="S531" s="13"/>
      <c r="T531" s="13"/>
      <c r="U531" s="13"/>
      <c r="V531" s="13"/>
      <c r="W531" s="49">
        <f t="shared" si="104"/>
        <v>37409</v>
      </c>
    </row>
    <row r="532" spans="1:23" s="11" customFormat="1">
      <c r="A532" s="13"/>
      <c r="B532" s="140">
        <f>+Datos!B523</f>
        <v>2002</v>
      </c>
      <c r="C532" s="141">
        <f>+Datos!C523</f>
        <v>6</v>
      </c>
      <c r="D532" s="142">
        <f>+Datos!D523</f>
        <v>3</v>
      </c>
      <c r="E532" s="143">
        <f>+Datos!E523</f>
        <v>0</v>
      </c>
      <c r="F532" s="144">
        <f>+Datos!F523</f>
        <v>0</v>
      </c>
      <c r="G532" s="145">
        <f>+Datos!G523</f>
        <v>1</v>
      </c>
      <c r="H532" s="143">
        <f t="shared" si="99"/>
        <v>0</v>
      </c>
      <c r="I532" s="146">
        <f t="shared" si="100"/>
        <v>0</v>
      </c>
      <c r="J532" s="29">
        <f t="shared" si="101"/>
        <v>178.48749903771781</v>
      </c>
      <c r="K532" s="147">
        <f t="shared" si="96"/>
        <v>212.169317219536</v>
      </c>
      <c r="L532" s="29">
        <f t="shared" si="107"/>
        <v>0</v>
      </c>
      <c r="M532" s="30">
        <f t="shared" si="105"/>
        <v>0</v>
      </c>
      <c r="N532" s="148">
        <f t="shared" si="106"/>
        <v>0</v>
      </c>
      <c r="O532" s="148">
        <f t="shared" si="102"/>
        <v>0</v>
      </c>
      <c r="P532" s="148">
        <f t="shared" si="103"/>
        <v>0</v>
      </c>
      <c r="Q532" s="149">
        <f t="shared" si="97"/>
        <v>98.169317219535998</v>
      </c>
      <c r="R532" s="150">
        <f t="shared" si="98"/>
        <v>212.169317219536</v>
      </c>
      <c r="S532" s="13"/>
      <c r="T532" s="13"/>
      <c r="U532" s="13"/>
      <c r="V532" s="13"/>
      <c r="W532" s="49">
        <f t="shared" si="104"/>
        <v>37410</v>
      </c>
    </row>
    <row r="533" spans="1:23" s="11" customFormat="1">
      <c r="A533" s="13"/>
      <c r="B533" s="140">
        <f>+Datos!B524</f>
        <v>2002</v>
      </c>
      <c r="C533" s="141">
        <f>+Datos!C524</f>
        <v>6</v>
      </c>
      <c r="D533" s="142">
        <f>+Datos!D524</f>
        <v>4</v>
      </c>
      <c r="E533" s="143">
        <f>+Datos!E524</f>
        <v>4</v>
      </c>
      <c r="F533" s="144">
        <f>+Datos!F524</f>
        <v>0.9</v>
      </c>
      <c r="G533" s="145">
        <f>+Datos!G524</f>
        <v>1</v>
      </c>
      <c r="H533" s="143">
        <f t="shared" si="99"/>
        <v>0.9</v>
      </c>
      <c r="I533" s="146">
        <f t="shared" si="100"/>
        <v>3.1</v>
      </c>
      <c r="J533" s="29">
        <f t="shared" si="101"/>
        <v>181.58749903771781</v>
      </c>
      <c r="K533" s="147">
        <f t="shared" si="96"/>
        <v>215.26931721953599</v>
      </c>
      <c r="L533" s="29">
        <f t="shared" si="107"/>
        <v>3.0999999999999943</v>
      </c>
      <c r="M533" s="30">
        <f t="shared" si="105"/>
        <v>0.9</v>
      </c>
      <c r="N533" s="148">
        <f t="shared" si="106"/>
        <v>0</v>
      </c>
      <c r="O533" s="148">
        <f t="shared" si="102"/>
        <v>0</v>
      </c>
      <c r="P533" s="148">
        <f t="shared" si="103"/>
        <v>0</v>
      </c>
      <c r="Q533" s="149">
        <f t="shared" si="97"/>
        <v>101.26931721953599</v>
      </c>
      <c r="R533" s="150">
        <f t="shared" si="98"/>
        <v>215.26931721953599</v>
      </c>
      <c r="S533" s="13"/>
      <c r="T533" s="13"/>
      <c r="U533" s="13"/>
      <c r="V533" s="13"/>
      <c r="W533" s="49">
        <f t="shared" si="104"/>
        <v>37411</v>
      </c>
    </row>
    <row r="534" spans="1:23" s="11" customFormat="1">
      <c r="A534" s="13"/>
      <c r="B534" s="140">
        <f>+Datos!B525</f>
        <v>2002</v>
      </c>
      <c r="C534" s="141">
        <f>+Datos!C525</f>
        <v>6</v>
      </c>
      <c r="D534" s="142">
        <f>+Datos!D525</f>
        <v>5</v>
      </c>
      <c r="E534" s="143">
        <f>+Datos!E525</f>
        <v>0</v>
      </c>
      <c r="F534" s="144">
        <f>+Datos!F525</f>
        <v>1.5</v>
      </c>
      <c r="G534" s="145">
        <f>+Datos!G525</f>
        <v>1</v>
      </c>
      <c r="H534" s="143">
        <f t="shared" si="99"/>
        <v>1.5</v>
      </c>
      <c r="I534" s="146">
        <f t="shared" si="100"/>
        <v>-1.5</v>
      </c>
      <c r="J534" s="29">
        <f t="shared" si="101"/>
        <v>180.13145354334458</v>
      </c>
      <c r="K534" s="147">
        <f t="shared" si="96"/>
        <v>213.81327172516276</v>
      </c>
      <c r="L534" s="29">
        <f t="shared" si="107"/>
        <v>-1.4560454943732282</v>
      </c>
      <c r="M534" s="30">
        <f t="shared" si="105"/>
        <v>1.4560454943732282</v>
      </c>
      <c r="N534" s="148">
        <f t="shared" si="106"/>
        <v>4.3954505626771834E-2</v>
      </c>
      <c r="O534" s="148">
        <f t="shared" si="102"/>
        <v>0</v>
      </c>
      <c r="P534" s="148">
        <f t="shared" si="103"/>
        <v>-4.3954505626771834E-2</v>
      </c>
      <c r="Q534" s="149">
        <f t="shared" si="97"/>
        <v>99.813271725162764</v>
      </c>
      <c r="R534" s="150">
        <f t="shared" si="98"/>
        <v>213.81327172516276</v>
      </c>
      <c r="S534" s="13"/>
      <c r="T534" s="13"/>
      <c r="U534" s="13"/>
      <c r="V534" s="13"/>
      <c r="W534" s="49">
        <f t="shared" si="104"/>
        <v>37412</v>
      </c>
    </row>
    <row r="535" spans="1:23" s="11" customFormat="1">
      <c r="A535" s="13"/>
      <c r="B535" s="140">
        <f>+Datos!B526</f>
        <v>2002</v>
      </c>
      <c r="C535" s="141">
        <f>+Datos!C526</f>
        <v>6</v>
      </c>
      <c r="D535" s="142">
        <f>+Datos!D526</f>
        <v>6</v>
      </c>
      <c r="E535" s="143">
        <f>+Datos!E526</f>
        <v>0</v>
      </c>
      <c r="F535" s="144">
        <f>+Datos!F526</f>
        <v>1.5</v>
      </c>
      <c r="G535" s="145">
        <f>+Datos!G526</f>
        <v>1</v>
      </c>
      <c r="H535" s="143">
        <f t="shared" si="99"/>
        <v>1.5</v>
      </c>
      <c r="I535" s="146">
        <f t="shared" si="100"/>
        <v>-1.5</v>
      </c>
      <c r="J535" s="29">
        <f t="shared" si="101"/>
        <v>178.68708323857922</v>
      </c>
      <c r="K535" s="147">
        <f t="shared" si="96"/>
        <v>212.36890142039741</v>
      </c>
      <c r="L535" s="29">
        <f t="shared" si="107"/>
        <v>-1.4443703047653571</v>
      </c>
      <c r="M535" s="30">
        <f t="shared" si="105"/>
        <v>1.4443703047653571</v>
      </c>
      <c r="N535" s="148">
        <f t="shared" si="106"/>
        <v>5.5629695234642895E-2</v>
      </c>
      <c r="O535" s="148">
        <f t="shared" si="102"/>
        <v>0</v>
      </c>
      <c r="P535" s="148">
        <f t="shared" si="103"/>
        <v>-5.5629695234642895E-2</v>
      </c>
      <c r="Q535" s="149">
        <f t="shared" si="97"/>
        <v>98.368901420397407</v>
      </c>
      <c r="R535" s="150">
        <f t="shared" si="98"/>
        <v>212.36890142039741</v>
      </c>
      <c r="S535" s="13"/>
      <c r="T535" s="13"/>
      <c r="U535" s="13"/>
      <c r="V535" s="13"/>
      <c r="W535" s="49">
        <f t="shared" si="104"/>
        <v>37413</v>
      </c>
    </row>
    <row r="536" spans="1:23" s="11" customFormat="1">
      <c r="A536" s="13"/>
      <c r="B536" s="140">
        <f>+Datos!B527</f>
        <v>2002</v>
      </c>
      <c r="C536" s="141">
        <f>+Datos!C527</f>
        <v>6</v>
      </c>
      <c r="D536" s="142">
        <f>+Datos!D527</f>
        <v>7</v>
      </c>
      <c r="E536" s="143">
        <f>+Datos!E527</f>
        <v>0</v>
      </c>
      <c r="F536" s="144">
        <f>+Datos!F527</f>
        <v>1.9</v>
      </c>
      <c r="G536" s="145">
        <f>+Datos!G527</f>
        <v>1</v>
      </c>
      <c r="H536" s="143">
        <f t="shared" si="99"/>
        <v>1.9</v>
      </c>
      <c r="I536" s="146">
        <f t="shared" si="100"/>
        <v>-1.9</v>
      </c>
      <c r="J536" s="29">
        <f t="shared" si="101"/>
        <v>176.8741616430361</v>
      </c>
      <c r="K536" s="147">
        <f t="shared" si="96"/>
        <v>210.55597982485429</v>
      </c>
      <c r="L536" s="29">
        <f t="shared" si="107"/>
        <v>-1.8129215955431164</v>
      </c>
      <c r="M536" s="30">
        <f t="shared" si="105"/>
        <v>1.8129215955431164</v>
      </c>
      <c r="N536" s="148">
        <f t="shared" si="106"/>
        <v>8.7078404456883529E-2</v>
      </c>
      <c r="O536" s="148">
        <f t="shared" si="102"/>
        <v>0</v>
      </c>
      <c r="P536" s="148">
        <f t="shared" si="103"/>
        <v>-8.7078404456883529E-2</v>
      </c>
      <c r="Q536" s="149">
        <f t="shared" si="97"/>
        <v>96.55597982485429</v>
      </c>
      <c r="R536" s="150">
        <f t="shared" si="98"/>
        <v>210.55597982485429</v>
      </c>
      <c r="S536" s="13"/>
      <c r="T536" s="13"/>
      <c r="U536" s="13"/>
      <c r="V536" s="13"/>
      <c r="W536" s="49">
        <f t="shared" si="104"/>
        <v>37414</v>
      </c>
    </row>
    <row r="537" spans="1:23" s="11" customFormat="1">
      <c r="A537" s="13"/>
      <c r="B537" s="140">
        <f>+Datos!B528</f>
        <v>2002</v>
      </c>
      <c r="C537" s="141">
        <f>+Datos!C528</f>
        <v>6</v>
      </c>
      <c r="D537" s="142">
        <f>+Datos!D528</f>
        <v>8</v>
      </c>
      <c r="E537" s="143">
        <f>+Datos!E528</f>
        <v>0</v>
      </c>
      <c r="F537" s="144">
        <f>+Datos!F528</f>
        <v>2.2000000000000002</v>
      </c>
      <c r="G537" s="145">
        <f>+Datos!G528</f>
        <v>1</v>
      </c>
      <c r="H537" s="143">
        <f t="shared" si="99"/>
        <v>2.2000000000000002</v>
      </c>
      <c r="I537" s="146">
        <f t="shared" si="100"/>
        <v>-2.2000000000000002</v>
      </c>
      <c r="J537" s="29">
        <f t="shared" si="101"/>
        <v>174.79795613633104</v>
      </c>
      <c r="K537" s="147">
        <f t="shared" si="96"/>
        <v>208.47977431814923</v>
      </c>
      <c r="L537" s="29">
        <f t="shared" si="107"/>
        <v>-2.0762055067050653</v>
      </c>
      <c r="M537" s="30">
        <f t="shared" si="105"/>
        <v>2.0762055067050653</v>
      </c>
      <c r="N537" s="148">
        <f t="shared" si="106"/>
        <v>0.12379449329493486</v>
      </c>
      <c r="O537" s="148">
        <f t="shared" si="102"/>
        <v>0</v>
      </c>
      <c r="P537" s="148">
        <f t="shared" si="103"/>
        <v>-0.12379449329493486</v>
      </c>
      <c r="Q537" s="149">
        <f t="shared" si="97"/>
        <v>94.479774318149225</v>
      </c>
      <c r="R537" s="150">
        <f t="shared" si="98"/>
        <v>208.47977431814923</v>
      </c>
      <c r="S537" s="13"/>
      <c r="T537" s="13"/>
      <c r="U537" s="13"/>
      <c r="V537" s="13"/>
      <c r="W537" s="49">
        <f t="shared" si="104"/>
        <v>37415</v>
      </c>
    </row>
    <row r="538" spans="1:23" s="11" customFormat="1">
      <c r="A538" s="13"/>
      <c r="B538" s="140">
        <f>+Datos!B529</f>
        <v>2002</v>
      </c>
      <c r="C538" s="141">
        <f>+Datos!C529</f>
        <v>6</v>
      </c>
      <c r="D538" s="142">
        <f>+Datos!D529</f>
        <v>9</v>
      </c>
      <c r="E538" s="143">
        <f>+Datos!E529</f>
        <v>3</v>
      </c>
      <c r="F538" s="144">
        <f>+Datos!F529</f>
        <v>1.8</v>
      </c>
      <c r="G538" s="145">
        <f>+Datos!G529</f>
        <v>1</v>
      </c>
      <c r="H538" s="143">
        <f t="shared" si="99"/>
        <v>1.8</v>
      </c>
      <c r="I538" s="146">
        <f t="shared" si="100"/>
        <v>1.2</v>
      </c>
      <c r="J538" s="29">
        <f t="shared" si="101"/>
        <v>175.99795613633103</v>
      </c>
      <c r="K538" s="147">
        <f t="shared" si="96"/>
        <v>209.67977431814921</v>
      </c>
      <c r="L538" s="29">
        <f t="shared" si="107"/>
        <v>1.1999999999999886</v>
      </c>
      <c r="M538" s="30">
        <f t="shared" si="105"/>
        <v>1.8</v>
      </c>
      <c r="N538" s="148">
        <f t="shared" si="106"/>
        <v>0</v>
      </c>
      <c r="O538" s="148">
        <f t="shared" si="102"/>
        <v>0</v>
      </c>
      <c r="P538" s="148">
        <f t="shared" si="103"/>
        <v>0</v>
      </c>
      <c r="Q538" s="149">
        <f t="shared" si="97"/>
        <v>95.679774318149214</v>
      </c>
      <c r="R538" s="150">
        <f t="shared" si="98"/>
        <v>209.67977431814921</v>
      </c>
      <c r="S538" s="13"/>
      <c r="T538" s="13"/>
      <c r="U538" s="13"/>
      <c r="V538" s="13"/>
      <c r="W538" s="49">
        <f t="shared" si="104"/>
        <v>37416</v>
      </c>
    </row>
    <row r="539" spans="1:23" s="11" customFormat="1">
      <c r="A539" s="13"/>
      <c r="B539" s="140">
        <f>+Datos!B530</f>
        <v>2002</v>
      </c>
      <c r="C539" s="141">
        <f>+Datos!C530</f>
        <v>6</v>
      </c>
      <c r="D539" s="142">
        <f>+Datos!D530</f>
        <v>10</v>
      </c>
      <c r="E539" s="143">
        <f>+Datos!E530</f>
        <v>0</v>
      </c>
      <c r="F539" s="144">
        <f>+Datos!F530</f>
        <v>1</v>
      </c>
      <c r="G539" s="145">
        <f>+Datos!G530</f>
        <v>1</v>
      </c>
      <c r="H539" s="143">
        <f t="shared" si="99"/>
        <v>1</v>
      </c>
      <c r="I539" s="146">
        <f t="shared" si="100"/>
        <v>-1</v>
      </c>
      <c r="J539" s="29">
        <f t="shared" si="101"/>
        <v>175.0558768747413</v>
      </c>
      <c r="K539" s="147">
        <f t="shared" si="96"/>
        <v>208.73769505655949</v>
      </c>
      <c r="L539" s="29">
        <f t="shared" si="107"/>
        <v>-0.94207926158972555</v>
      </c>
      <c r="M539" s="30">
        <f t="shared" si="105"/>
        <v>0.94207926158972555</v>
      </c>
      <c r="N539" s="148">
        <f t="shared" si="106"/>
        <v>5.7920738410274453E-2</v>
      </c>
      <c r="O539" s="148">
        <f t="shared" si="102"/>
        <v>0</v>
      </c>
      <c r="P539" s="148">
        <f t="shared" si="103"/>
        <v>-5.7920738410274453E-2</v>
      </c>
      <c r="Q539" s="149">
        <f t="shared" si="97"/>
        <v>94.737695056559488</v>
      </c>
      <c r="R539" s="150">
        <f t="shared" si="98"/>
        <v>208.73769505655949</v>
      </c>
      <c r="S539" s="13"/>
      <c r="T539" s="13"/>
      <c r="U539" s="13"/>
      <c r="V539" s="13"/>
      <c r="W539" s="49">
        <f t="shared" si="104"/>
        <v>37417</v>
      </c>
    </row>
    <row r="540" spans="1:23" s="11" customFormat="1">
      <c r="A540" s="13"/>
      <c r="B540" s="140">
        <f>+Datos!B531</f>
        <v>2002</v>
      </c>
      <c r="C540" s="141">
        <f>+Datos!C531</f>
        <v>6</v>
      </c>
      <c r="D540" s="142">
        <f>+Datos!D531</f>
        <v>11</v>
      </c>
      <c r="E540" s="143">
        <f>+Datos!E531</f>
        <v>0</v>
      </c>
      <c r="F540" s="144">
        <f>+Datos!F531</f>
        <v>1.5</v>
      </c>
      <c r="G540" s="145">
        <f>+Datos!G531</f>
        <v>1</v>
      </c>
      <c r="H540" s="143">
        <f t="shared" si="99"/>
        <v>1.5</v>
      </c>
      <c r="I540" s="146">
        <f t="shared" si="100"/>
        <v>-1.5</v>
      </c>
      <c r="J540" s="29">
        <f t="shared" si="101"/>
        <v>173.65220469390425</v>
      </c>
      <c r="K540" s="147">
        <f t="shared" si="96"/>
        <v>207.33402287572244</v>
      </c>
      <c r="L540" s="29">
        <f t="shared" si="107"/>
        <v>-1.4036721808370487</v>
      </c>
      <c r="M540" s="30">
        <f t="shared" si="105"/>
        <v>1.4036721808370487</v>
      </c>
      <c r="N540" s="148">
        <f t="shared" si="106"/>
        <v>9.63278191629513E-2</v>
      </c>
      <c r="O540" s="148">
        <f t="shared" si="102"/>
        <v>0</v>
      </c>
      <c r="P540" s="148">
        <f t="shared" si="103"/>
        <v>-9.63278191629513E-2</v>
      </c>
      <c r="Q540" s="149">
        <f t="shared" si="97"/>
        <v>93.334022875722439</v>
      </c>
      <c r="R540" s="150">
        <f t="shared" si="98"/>
        <v>207.33402287572244</v>
      </c>
      <c r="S540" s="13"/>
      <c r="T540" s="13"/>
      <c r="U540" s="13"/>
      <c r="V540" s="13"/>
      <c r="W540" s="49">
        <f t="shared" si="104"/>
        <v>37418</v>
      </c>
    </row>
    <row r="541" spans="1:23" s="11" customFormat="1">
      <c r="A541" s="13"/>
      <c r="B541" s="140">
        <f>+Datos!B532</f>
        <v>2002</v>
      </c>
      <c r="C541" s="141">
        <f>+Datos!C532</f>
        <v>6</v>
      </c>
      <c r="D541" s="142">
        <f>+Datos!D532</f>
        <v>12</v>
      </c>
      <c r="E541" s="143">
        <f>+Datos!E532</f>
        <v>0</v>
      </c>
      <c r="F541" s="144">
        <f>+Datos!F532</f>
        <v>1.4</v>
      </c>
      <c r="G541" s="145">
        <f>+Datos!G532</f>
        <v>1</v>
      </c>
      <c r="H541" s="143">
        <f t="shared" si="99"/>
        <v>1.4</v>
      </c>
      <c r="I541" s="146">
        <f t="shared" si="100"/>
        <v>-1.4</v>
      </c>
      <c r="J541" s="29">
        <f t="shared" si="101"/>
        <v>172.35226719779422</v>
      </c>
      <c r="K541" s="147">
        <f t="shared" si="96"/>
        <v>206.03408537961241</v>
      </c>
      <c r="L541" s="29">
        <f t="shared" si="107"/>
        <v>-1.299937496110033</v>
      </c>
      <c r="M541" s="30">
        <f t="shared" si="105"/>
        <v>1.299937496110033</v>
      </c>
      <c r="N541" s="148">
        <f t="shared" si="106"/>
        <v>0.10006250388996696</v>
      </c>
      <c r="O541" s="148">
        <f t="shared" si="102"/>
        <v>0</v>
      </c>
      <c r="P541" s="148">
        <f t="shared" si="103"/>
        <v>-0.10006250388996696</v>
      </c>
      <c r="Q541" s="149">
        <f t="shared" si="97"/>
        <v>92.034085379612407</v>
      </c>
      <c r="R541" s="150">
        <f t="shared" si="98"/>
        <v>206.03408537961241</v>
      </c>
      <c r="S541" s="13"/>
      <c r="T541" s="13"/>
      <c r="U541" s="13"/>
      <c r="V541" s="13"/>
      <c r="W541" s="49">
        <f t="shared" si="104"/>
        <v>37419</v>
      </c>
    </row>
    <row r="542" spans="1:23" s="11" customFormat="1">
      <c r="A542" s="13"/>
      <c r="B542" s="140">
        <f>+Datos!B533</f>
        <v>2002</v>
      </c>
      <c r="C542" s="141">
        <f>+Datos!C533</f>
        <v>6</v>
      </c>
      <c r="D542" s="142">
        <f>+Datos!D533</f>
        <v>13</v>
      </c>
      <c r="E542" s="143">
        <f>+Datos!E533</f>
        <v>0</v>
      </c>
      <c r="F542" s="144">
        <f>+Datos!F533</f>
        <v>1.7</v>
      </c>
      <c r="G542" s="145">
        <f>+Datos!G533</f>
        <v>1</v>
      </c>
      <c r="H542" s="143">
        <f t="shared" si="99"/>
        <v>1.7</v>
      </c>
      <c r="I542" s="146">
        <f t="shared" si="100"/>
        <v>-1.7</v>
      </c>
      <c r="J542" s="29">
        <f t="shared" si="101"/>
        <v>170.78684711440263</v>
      </c>
      <c r="K542" s="147">
        <f t="shared" si="96"/>
        <v>204.46866529622082</v>
      </c>
      <c r="L542" s="29">
        <f t="shared" si="107"/>
        <v>-1.5654200833915866</v>
      </c>
      <c r="M542" s="30">
        <f t="shared" si="105"/>
        <v>1.5654200833915866</v>
      </c>
      <c r="N542" s="148">
        <f t="shared" si="106"/>
        <v>0.1345799166084134</v>
      </c>
      <c r="O542" s="148">
        <f t="shared" si="102"/>
        <v>0</v>
      </c>
      <c r="P542" s="148">
        <f t="shared" si="103"/>
        <v>-0.1345799166084134</v>
      </c>
      <c r="Q542" s="149">
        <f t="shared" si="97"/>
        <v>90.46866529622082</v>
      </c>
      <c r="R542" s="150">
        <f t="shared" si="98"/>
        <v>204.46866529622082</v>
      </c>
      <c r="S542" s="13"/>
      <c r="T542" s="13"/>
      <c r="U542" s="13"/>
      <c r="V542" s="13"/>
      <c r="W542" s="49">
        <f t="shared" si="104"/>
        <v>37420</v>
      </c>
    </row>
    <row r="543" spans="1:23" s="11" customFormat="1">
      <c r="A543" s="13"/>
      <c r="B543" s="140">
        <f>+Datos!B534</f>
        <v>2002</v>
      </c>
      <c r="C543" s="141">
        <f>+Datos!C534</f>
        <v>6</v>
      </c>
      <c r="D543" s="142">
        <f>+Datos!D534</f>
        <v>14</v>
      </c>
      <c r="E543" s="143">
        <f>+Datos!E534</f>
        <v>0</v>
      </c>
      <c r="F543" s="144">
        <f>+Datos!F534</f>
        <v>1</v>
      </c>
      <c r="G543" s="145">
        <f>+Datos!G534</f>
        <v>1</v>
      </c>
      <c r="H543" s="143">
        <f t="shared" si="99"/>
        <v>1</v>
      </c>
      <c r="I543" s="146">
        <f t="shared" si="100"/>
        <v>-1</v>
      </c>
      <c r="J543" s="29">
        <f t="shared" si="101"/>
        <v>169.87266180026103</v>
      </c>
      <c r="K543" s="147">
        <f t="shared" si="96"/>
        <v>203.55447998207922</v>
      </c>
      <c r="L543" s="29">
        <f t="shared" si="107"/>
        <v>-0.91418531414160498</v>
      </c>
      <c r="M543" s="30">
        <f t="shared" si="105"/>
        <v>0.91418531414160498</v>
      </c>
      <c r="N543" s="148">
        <f t="shared" si="106"/>
        <v>8.5814685858395023E-2</v>
      </c>
      <c r="O543" s="148">
        <f t="shared" si="102"/>
        <v>0</v>
      </c>
      <c r="P543" s="148">
        <f t="shared" si="103"/>
        <v>-8.5814685858395023E-2</v>
      </c>
      <c r="Q543" s="149">
        <f t="shared" si="97"/>
        <v>89.554479982079215</v>
      </c>
      <c r="R543" s="150">
        <f t="shared" si="98"/>
        <v>203.55447998207922</v>
      </c>
      <c r="S543" s="13"/>
      <c r="T543" s="13"/>
      <c r="U543" s="13"/>
      <c r="V543" s="13"/>
      <c r="W543" s="49">
        <f t="shared" si="104"/>
        <v>37421</v>
      </c>
    </row>
    <row r="544" spans="1:23" s="11" customFormat="1">
      <c r="A544" s="13"/>
      <c r="B544" s="140">
        <f>+Datos!B535</f>
        <v>2002</v>
      </c>
      <c r="C544" s="141">
        <f>+Datos!C535</f>
        <v>6</v>
      </c>
      <c r="D544" s="142">
        <f>+Datos!D535</f>
        <v>15</v>
      </c>
      <c r="E544" s="143">
        <f>+Datos!E535</f>
        <v>0</v>
      </c>
      <c r="F544" s="144">
        <f>+Datos!F535</f>
        <v>1.1000000000000001</v>
      </c>
      <c r="G544" s="145">
        <f>+Datos!G535</f>
        <v>1</v>
      </c>
      <c r="H544" s="143">
        <f t="shared" si="99"/>
        <v>1.1000000000000001</v>
      </c>
      <c r="I544" s="146">
        <f t="shared" si="100"/>
        <v>-1.1000000000000001</v>
      </c>
      <c r="J544" s="29">
        <f t="shared" si="101"/>
        <v>168.87270886552881</v>
      </c>
      <c r="K544" s="147">
        <f t="shared" si="96"/>
        <v>202.55452704734699</v>
      </c>
      <c r="L544" s="29">
        <f t="shared" si="107"/>
        <v>-0.99995293473222091</v>
      </c>
      <c r="M544" s="30">
        <f t="shared" si="105"/>
        <v>0.99995293473222091</v>
      </c>
      <c r="N544" s="148">
        <f t="shared" si="106"/>
        <v>0.10004706526777918</v>
      </c>
      <c r="O544" s="148">
        <f t="shared" si="102"/>
        <v>0</v>
      </c>
      <c r="P544" s="148">
        <f t="shared" si="103"/>
        <v>-0.10004706526777918</v>
      </c>
      <c r="Q544" s="149">
        <f t="shared" si="97"/>
        <v>88.554527047346994</v>
      </c>
      <c r="R544" s="150">
        <f t="shared" si="98"/>
        <v>202.55452704734699</v>
      </c>
      <c r="S544" s="13"/>
      <c r="T544" s="13"/>
      <c r="U544" s="13"/>
      <c r="V544" s="13"/>
      <c r="W544" s="49">
        <f t="shared" si="104"/>
        <v>37422</v>
      </c>
    </row>
    <row r="545" spans="1:23" s="11" customFormat="1">
      <c r="A545" s="13"/>
      <c r="B545" s="140">
        <f>+Datos!B536</f>
        <v>2002</v>
      </c>
      <c r="C545" s="141">
        <f>+Datos!C536</f>
        <v>6</v>
      </c>
      <c r="D545" s="142">
        <f>+Datos!D536</f>
        <v>16</v>
      </c>
      <c r="E545" s="143">
        <f>+Datos!E536</f>
        <v>0</v>
      </c>
      <c r="F545" s="144">
        <f>+Datos!F536</f>
        <v>1.4</v>
      </c>
      <c r="G545" s="145">
        <f>+Datos!G536</f>
        <v>1</v>
      </c>
      <c r="H545" s="143">
        <f t="shared" si="99"/>
        <v>1.4</v>
      </c>
      <c r="I545" s="146">
        <f t="shared" si="100"/>
        <v>-1.4</v>
      </c>
      <c r="J545" s="29">
        <f t="shared" si="101"/>
        <v>167.60855004467808</v>
      </c>
      <c r="K545" s="147">
        <f t="shared" si="96"/>
        <v>201.29036822649627</v>
      </c>
      <c r="L545" s="29">
        <f t="shared" si="107"/>
        <v>-1.2641588208507244</v>
      </c>
      <c r="M545" s="30">
        <f t="shared" si="105"/>
        <v>1.2641588208507244</v>
      </c>
      <c r="N545" s="148">
        <f t="shared" si="106"/>
        <v>0.13584117914927551</v>
      </c>
      <c r="O545" s="148">
        <f t="shared" si="102"/>
        <v>0</v>
      </c>
      <c r="P545" s="148">
        <f t="shared" si="103"/>
        <v>-0.13584117914927551</v>
      </c>
      <c r="Q545" s="149">
        <f t="shared" si="97"/>
        <v>87.29036822649627</v>
      </c>
      <c r="R545" s="150">
        <f t="shared" si="98"/>
        <v>201.29036822649627</v>
      </c>
      <c r="S545" s="13"/>
      <c r="T545" s="13"/>
      <c r="U545" s="13"/>
      <c r="V545" s="13"/>
      <c r="W545" s="49">
        <f t="shared" si="104"/>
        <v>37423</v>
      </c>
    </row>
    <row r="546" spans="1:23" s="11" customFormat="1">
      <c r="A546" s="13"/>
      <c r="B546" s="140">
        <f>+Datos!B537</f>
        <v>2002</v>
      </c>
      <c r="C546" s="141">
        <f>+Datos!C537</f>
        <v>6</v>
      </c>
      <c r="D546" s="142">
        <f>+Datos!D537</f>
        <v>17</v>
      </c>
      <c r="E546" s="143">
        <f>+Datos!E537</f>
        <v>0</v>
      </c>
      <c r="F546" s="144">
        <f>+Datos!F537</f>
        <v>1.6</v>
      </c>
      <c r="G546" s="145">
        <f>+Datos!G537</f>
        <v>1</v>
      </c>
      <c r="H546" s="143">
        <f t="shared" si="99"/>
        <v>1.6</v>
      </c>
      <c r="I546" s="146">
        <f t="shared" si="100"/>
        <v>-1.6</v>
      </c>
      <c r="J546" s="29">
        <f t="shared" si="101"/>
        <v>166.17538071555978</v>
      </c>
      <c r="K546" s="147">
        <f t="shared" si="96"/>
        <v>199.85719889737797</v>
      </c>
      <c r="L546" s="29">
        <f t="shared" si="107"/>
        <v>-1.4331693291183001</v>
      </c>
      <c r="M546" s="30">
        <f t="shared" si="105"/>
        <v>1.4331693291183001</v>
      </c>
      <c r="N546" s="148">
        <f t="shared" si="106"/>
        <v>0.16683067088170001</v>
      </c>
      <c r="O546" s="148">
        <f t="shared" si="102"/>
        <v>0</v>
      </c>
      <c r="P546" s="148">
        <f t="shared" si="103"/>
        <v>-0.16683067088170001</v>
      </c>
      <c r="Q546" s="149">
        <f t="shared" si="97"/>
        <v>85.85719889737797</v>
      </c>
      <c r="R546" s="150">
        <f t="shared" si="98"/>
        <v>199.85719889737797</v>
      </c>
      <c r="S546" s="13"/>
      <c r="T546" s="13"/>
      <c r="U546" s="13"/>
      <c r="V546" s="13"/>
      <c r="W546" s="49">
        <f t="shared" si="104"/>
        <v>37424</v>
      </c>
    </row>
    <row r="547" spans="1:23" s="11" customFormat="1">
      <c r="A547" s="13"/>
      <c r="B547" s="140">
        <f>+Datos!B538</f>
        <v>2002</v>
      </c>
      <c r="C547" s="141">
        <f>+Datos!C538</f>
        <v>6</v>
      </c>
      <c r="D547" s="142">
        <f>+Datos!D538</f>
        <v>18</v>
      </c>
      <c r="E547" s="143">
        <f>+Datos!E538</f>
        <v>0</v>
      </c>
      <c r="F547" s="144">
        <f>+Datos!F538</f>
        <v>1.7</v>
      </c>
      <c r="G547" s="145">
        <f>+Datos!G538</f>
        <v>1</v>
      </c>
      <c r="H547" s="143">
        <f t="shared" si="99"/>
        <v>1.7</v>
      </c>
      <c r="I547" s="146">
        <f t="shared" si="100"/>
        <v>-1.7</v>
      </c>
      <c r="J547" s="29">
        <f t="shared" si="101"/>
        <v>164.66606330090201</v>
      </c>
      <c r="K547" s="147">
        <f t="shared" si="96"/>
        <v>198.3478814827202</v>
      </c>
      <c r="L547" s="29">
        <f t="shared" si="107"/>
        <v>-1.5093174146577724</v>
      </c>
      <c r="M547" s="30">
        <f t="shared" si="105"/>
        <v>1.5093174146577724</v>
      </c>
      <c r="N547" s="148">
        <f t="shared" si="106"/>
        <v>0.1906825853422276</v>
      </c>
      <c r="O547" s="148">
        <f t="shared" si="102"/>
        <v>0</v>
      </c>
      <c r="P547" s="148">
        <f t="shared" si="103"/>
        <v>-0.1906825853422276</v>
      </c>
      <c r="Q547" s="149">
        <f t="shared" si="97"/>
        <v>84.347881482720197</v>
      </c>
      <c r="R547" s="150">
        <f t="shared" si="98"/>
        <v>198.3478814827202</v>
      </c>
      <c r="S547" s="13"/>
      <c r="T547" s="13"/>
      <c r="U547" s="13"/>
      <c r="V547" s="13"/>
      <c r="W547" s="49">
        <f t="shared" si="104"/>
        <v>37425</v>
      </c>
    </row>
    <row r="548" spans="1:23" s="11" customFormat="1">
      <c r="A548" s="13"/>
      <c r="B548" s="140">
        <f>+Datos!B539</f>
        <v>2002</v>
      </c>
      <c r="C548" s="141">
        <f>+Datos!C539</f>
        <v>6</v>
      </c>
      <c r="D548" s="142">
        <f>+Datos!D539</f>
        <v>19</v>
      </c>
      <c r="E548" s="143">
        <f>+Datos!E539</f>
        <v>0</v>
      </c>
      <c r="F548" s="144">
        <f>+Datos!F539</f>
        <v>2.4</v>
      </c>
      <c r="G548" s="145">
        <f>+Datos!G539</f>
        <v>1</v>
      </c>
      <c r="H548" s="143">
        <f t="shared" si="99"/>
        <v>2.4</v>
      </c>
      <c r="I548" s="146">
        <f t="shared" si="100"/>
        <v>-2.4</v>
      </c>
      <c r="J548" s="29">
        <f t="shared" si="101"/>
        <v>162.55857101026956</v>
      </c>
      <c r="K548" s="147">
        <f t="shared" si="96"/>
        <v>196.24038919208775</v>
      </c>
      <c r="L548" s="29">
        <f t="shared" si="107"/>
        <v>-2.1074922906324502</v>
      </c>
      <c r="M548" s="30">
        <f t="shared" si="105"/>
        <v>2.1074922906324502</v>
      </c>
      <c r="N548" s="148">
        <f t="shared" si="106"/>
        <v>0.29250770936754966</v>
      </c>
      <c r="O548" s="148">
        <f t="shared" si="102"/>
        <v>0</v>
      </c>
      <c r="P548" s="148">
        <f t="shared" si="103"/>
        <v>-0.29250770936754966</v>
      </c>
      <c r="Q548" s="149">
        <f t="shared" si="97"/>
        <v>82.240389192087747</v>
      </c>
      <c r="R548" s="150">
        <f t="shared" si="98"/>
        <v>196.24038919208775</v>
      </c>
      <c r="S548" s="13"/>
      <c r="T548" s="13"/>
      <c r="U548" s="13"/>
      <c r="V548" s="13"/>
      <c r="W548" s="49">
        <f t="shared" si="104"/>
        <v>37426</v>
      </c>
    </row>
    <row r="549" spans="1:23" s="11" customFormat="1">
      <c r="A549" s="13"/>
      <c r="B549" s="140">
        <f>+Datos!B540</f>
        <v>2002</v>
      </c>
      <c r="C549" s="141">
        <f>+Datos!C540</f>
        <v>6</v>
      </c>
      <c r="D549" s="142">
        <f>+Datos!D540</f>
        <v>20</v>
      </c>
      <c r="E549" s="143">
        <f>+Datos!E540</f>
        <v>3</v>
      </c>
      <c r="F549" s="144">
        <f>+Datos!F540</f>
        <v>1.3</v>
      </c>
      <c r="G549" s="145">
        <f>+Datos!G540</f>
        <v>1</v>
      </c>
      <c r="H549" s="143">
        <f t="shared" si="99"/>
        <v>1.3</v>
      </c>
      <c r="I549" s="146">
        <f t="shared" si="100"/>
        <v>1.7</v>
      </c>
      <c r="J549" s="29">
        <f t="shared" si="101"/>
        <v>164.25857101026955</v>
      </c>
      <c r="K549" s="147">
        <f t="shared" si="96"/>
        <v>197.94038919208774</v>
      </c>
      <c r="L549" s="29">
        <f t="shared" si="107"/>
        <v>1.6999999999999886</v>
      </c>
      <c r="M549" s="30">
        <f t="shared" si="105"/>
        <v>1.3</v>
      </c>
      <c r="N549" s="148">
        <f t="shared" si="106"/>
        <v>0</v>
      </c>
      <c r="O549" s="148">
        <f t="shared" si="102"/>
        <v>0</v>
      </c>
      <c r="P549" s="148">
        <f t="shared" si="103"/>
        <v>0</v>
      </c>
      <c r="Q549" s="149">
        <f t="shared" si="97"/>
        <v>83.940389192087736</v>
      </c>
      <c r="R549" s="150">
        <f t="shared" si="98"/>
        <v>197.94038919208774</v>
      </c>
      <c r="S549" s="13"/>
      <c r="T549" s="13"/>
      <c r="U549" s="13"/>
      <c r="V549" s="13"/>
      <c r="W549" s="49">
        <f t="shared" si="104"/>
        <v>37427</v>
      </c>
    </row>
    <row r="550" spans="1:23" s="11" customFormat="1">
      <c r="A550" s="13"/>
      <c r="B550" s="140">
        <f>+Datos!B541</f>
        <v>2002</v>
      </c>
      <c r="C550" s="141">
        <f>+Datos!C541</f>
        <v>6</v>
      </c>
      <c r="D550" s="142">
        <f>+Datos!D541</f>
        <v>21</v>
      </c>
      <c r="E550" s="143">
        <f>+Datos!E541</f>
        <v>1</v>
      </c>
      <c r="F550" s="144">
        <f>+Datos!F541</f>
        <v>1</v>
      </c>
      <c r="G550" s="145">
        <f>+Datos!G541</f>
        <v>1</v>
      </c>
      <c r="H550" s="143">
        <f t="shared" si="99"/>
        <v>1</v>
      </c>
      <c r="I550" s="146">
        <f t="shared" si="100"/>
        <v>0</v>
      </c>
      <c r="J550" s="29">
        <f t="shared" si="101"/>
        <v>164.25857101026955</v>
      </c>
      <c r="K550" s="147">
        <f t="shared" si="96"/>
        <v>197.94038919208774</v>
      </c>
      <c r="L550" s="29">
        <f t="shared" si="107"/>
        <v>0</v>
      </c>
      <c r="M550" s="30">
        <f t="shared" si="105"/>
        <v>1</v>
      </c>
      <c r="N550" s="148">
        <f t="shared" si="106"/>
        <v>0</v>
      </c>
      <c r="O550" s="148">
        <f t="shared" si="102"/>
        <v>0</v>
      </c>
      <c r="P550" s="148">
        <f t="shared" si="103"/>
        <v>0</v>
      </c>
      <c r="Q550" s="149">
        <f t="shared" si="97"/>
        <v>83.940389192087736</v>
      </c>
      <c r="R550" s="150">
        <f t="shared" si="98"/>
        <v>197.94038919208774</v>
      </c>
      <c r="S550" s="13"/>
      <c r="T550" s="13"/>
      <c r="U550" s="13"/>
      <c r="V550" s="13"/>
      <c r="W550" s="49">
        <f t="shared" si="104"/>
        <v>37428</v>
      </c>
    </row>
    <row r="551" spans="1:23" s="11" customFormat="1">
      <c r="A551" s="13"/>
      <c r="B551" s="140">
        <f>+Datos!B542</f>
        <v>2002</v>
      </c>
      <c r="C551" s="141">
        <f>+Datos!C542</f>
        <v>6</v>
      </c>
      <c r="D551" s="142">
        <f>+Datos!D542</f>
        <v>22</v>
      </c>
      <c r="E551" s="143">
        <f>+Datos!E542</f>
        <v>1</v>
      </c>
      <c r="F551" s="144">
        <f>+Datos!F542</f>
        <v>0.8</v>
      </c>
      <c r="G551" s="145">
        <f>+Datos!G542</f>
        <v>1</v>
      </c>
      <c r="H551" s="143">
        <f t="shared" si="99"/>
        <v>0.8</v>
      </c>
      <c r="I551" s="146">
        <f t="shared" si="100"/>
        <v>0.19999999999999996</v>
      </c>
      <c r="J551" s="29">
        <f t="shared" si="101"/>
        <v>164.45857101026954</v>
      </c>
      <c r="K551" s="147">
        <f t="shared" si="96"/>
        <v>198.14038919208772</v>
      </c>
      <c r="L551" s="29">
        <f t="shared" si="107"/>
        <v>0.19999999999998863</v>
      </c>
      <c r="M551" s="30">
        <f t="shared" si="105"/>
        <v>0.8</v>
      </c>
      <c r="N551" s="148">
        <f t="shared" si="106"/>
        <v>0</v>
      </c>
      <c r="O551" s="148">
        <f t="shared" si="102"/>
        <v>0</v>
      </c>
      <c r="P551" s="148">
        <f t="shared" si="103"/>
        <v>0</v>
      </c>
      <c r="Q551" s="149">
        <f t="shared" si="97"/>
        <v>84.140389192087724</v>
      </c>
      <c r="R551" s="150">
        <f t="shared" si="98"/>
        <v>198.14038919208772</v>
      </c>
      <c r="S551" s="13"/>
      <c r="T551" s="13"/>
      <c r="U551" s="13"/>
      <c r="V551" s="13"/>
      <c r="W551" s="49">
        <f t="shared" si="104"/>
        <v>37429</v>
      </c>
    </row>
    <row r="552" spans="1:23" s="11" customFormat="1">
      <c r="A552" s="13"/>
      <c r="B552" s="140">
        <f>+Datos!B543</f>
        <v>2002</v>
      </c>
      <c r="C552" s="141">
        <f>+Datos!C543</f>
        <v>6</v>
      </c>
      <c r="D552" s="142">
        <f>+Datos!D543</f>
        <v>23</v>
      </c>
      <c r="E552" s="143">
        <f>+Datos!E543</f>
        <v>1</v>
      </c>
      <c r="F552" s="144">
        <f>+Datos!F543</f>
        <v>0.8</v>
      </c>
      <c r="G552" s="145">
        <f>+Datos!G543</f>
        <v>1</v>
      </c>
      <c r="H552" s="143">
        <f t="shared" si="99"/>
        <v>0.8</v>
      </c>
      <c r="I552" s="146">
        <f t="shared" si="100"/>
        <v>0.19999999999999996</v>
      </c>
      <c r="J552" s="29">
        <f t="shared" si="101"/>
        <v>164.65857101026953</v>
      </c>
      <c r="K552" s="147">
        <f t="shared" si="96"/>
        <v>198.34038919208771</v>
      </c>
      <c r="L552" s="29">
        <f t="shared" si="107"/>
        <v>0.19999999999998863</v>
      </c>
      <c r="M552" s="30">
        <f t="shared" si="105"/>
        <v>0.8</v>
      </c>
      <c r="N552" s="148">
        <f t="shared" si="106"/>
        <v>0</v>
      </c>
      <c r="O552" s="148">
        <f t="shared" si="102"/>
        <v>0</v>
      </c>
      <c r="P552" s="148">
        <f t="shared" si="103"/>
        <v>0</v>
      </c>
      <c r="Q552" s="149">
        <f t="shared" si="97"/>
        <v>84.340389192087713</v>
      </c>
      <c r="R552" s="150">
        <f t="shared" si="98"/>
        <v>198.34038919208771</v>
      </c>
      <c r="S552" s="13"/>
      <c r="T552" s="13"/>
      <c r="U552" s="13"/>
      <c r="V552" s="13"/>
      <c r="W552" s="49">
        <f t="shared" si="104"/>
        <v>37430</v>
      </c>
    </row>
    <row r="553" spans="1:23" s="11" customFormat="1">
      <c r="A553" s="13"/>
      <c r="B553" s="140">
        <f>+Datos!B544</f>
        <v>2002</v>
      </c>
      <c r="C553" s="141">
        <f>+Datos!C544</f>
        <v>6</v>
      </c>
      <c r="D553" s="142">
        <f>+Datos!D544</f>
        <v>24</v>
      </c>
      <c r="E553" s="143">
        <f>+Datos!E544</f>
        <v>0</v>
      </c>
      <c r="F553" s="144">
        <f>+Datos!F544</f>
        <v>0.7</v>
      </c>
      <c r="G553" s="145">
        <f>+Datos!G544</f>
        <v>1</v>
      </c>
      <c r="H553" s="143">
        <f t="shared" si="99"/>
        <v>0.7</v>
      </c>
      <c r="I553" s="146">
        <f t="shared" si="100"/>
        <v>-0.7</v>
      </c>
      <c r="J553" s="29">
        <f t="shared" si="101"/>
        <v>164.04110710580707</v>
      </c>
      <c r="K553" s="147">
        <f t="shared" si="96"/>
        <v>197.72292528762526</v>
      </c>
      <c r="L553" s="29">
        <f t="shared" si="107"/>
        <v>-0.61746390446245414</v>
      </c>
      <c r="M553" s="30">
        <f t="shared" si="105"/>
        <v>0.61746390446245414</v>
      </c>
      <c r="N553" s="148">
        <f t="shared" si="106"/>
        <v>8.2536095537545817E-2</v>
      </c>
      <c r="O553" s="148">
        <f t="shared" si="102"/>
        <v>0</v>
      </c>
      <c r="P553" s="148">
        <f t="shared" si="103"/>
        <v>-8.2536095537545817E-2</v>
      </c>
      <c r="Q553" s="149">
        <f t="shared" si="97"/>
        <v>83.722925287625259</v>
      </c>
      <c r="R553" s="150">
        <f t="shared" si="98"/>
        <v>197.72292528762526</v>
      </c>
      <c r="S553" s="13"/>
      <c r="T553" s="13"/>
      <c r="U553" s="13"/>
      <c r="V553" s="13"/>
      <c r="W553" s="49">
        <f t="shared" si="104"/>
        <v>37431</v>
      </c>
    </row>
    <row r="554" spans="1:23" s="11" customFormat="1">
      <c r="A554" s="13"/>
      <c r="B554" s="140">
        <f>+Datos!B545</f>
        <v>2002</v>
      </c>
      <c r="C554" s="141">
        <f>+Datos!C545</f>
        <v>6</v>
      </c>
      <c r="D554" s="142">
        <f>+Datos!D545</f>
        <v>25</v>
      </c>
      <c r="E554" s="143">
        <f>+Datos!E545</f>
        <v>0</v>
      </c>
      <c r="F554" s="144">
        <f>+Datos!F545</f>
        <v>1.2</v>
      </c>
      <c r="G554" s="145">
        <f>+Datos!G545</f>
        <v>1</v>
      </c>
      <c r="H554" s="143">
        <f t="shared" si="99"/>
        <v>1.2</v>
      </c>
      <c r="I554" s="146">
        <f t="shared" si="100"/>
        <v>-1.2</v>
      </c>
      <c r="J554" s="29">
        <f t="shared" si="101"/>
        <v>162.98797975171044</v>
      </c>
      <c r="K554" s="147">
        <f t="shared" si="96"/>
        <v>196.66979793352863</v>
      </c>
      <c r="L554" s="29">
        <f t="shared" si="107"/>
        <v>-1.0531273540966311</v>
      </c>
      <c r="M554" s="30">
        <f t="shared" si="105"/>
        <v>1.0531273540966311</v>
      </c>
      <c r="N554" s="148">
        <f t="shared" si="106"/>
        <v>0.1468726459033689</v>
      </c>
      <c r="O554" s="148">
        <f t="shared" si="102"/>
        <v>0</v>
      </c>
      <c r="P554" s="148">
        <f t="shared" si="103"/>
        <v>-0.1468726459033689</v>
      </c>
      <c r="Q554" s="149">
        <f t="shared" si="97"/>
        <v>82.669797933528628</v>
      </c>
      <c r="R554" s="150">
        <f t="shared" si="98"/>
        <v>196.66979793352863</v>
      </c>
      <c r="S554" s="13"/>
      <c r="T554" s="13"/>
      <c r="U554" s="13"/>
      <c r="V554" s="13"/>
      <c r="W554" s="49">
        <f t="shared" si="104"/>
        <v>37432</v>
      </c>
    </row>
    <row r="555" spans="1:23" s="11" customFormat="1">
      <c r="A555" s="13"/>
      <c r="B555" s="140">
        <f>+Datos!B546</f>
        <v>2002</v>
      </c>
      <c r="C555" s="141">
        <f>+Datos!C546</f>
        <v>6</v>
      </c>
      <c r="D555" s="142">
        <f>+Datos!D546</f>
        <v>26</v>
      </c>
      <c r="E555" s="143">
        <f>+Datos!E546</f>
        <v>0</v>
      </c>
      <c r="F555" s="144">
        <f>+Datos!F546</f>
        <v>1.4</v>
      </c>
      <c r="G555" s="145">
        <f>+Datos!G546</f>
        <v>1</v>
      </c>
      <c r="H555" s="143">
        <f t="shared" si="99"/>
        <v>1.4</v>
      </c>
      <c r="I555" s="146">
        <f t="shared" si="100"/>
        <v>-1.4</v>
      </c>
      <c r="J555" s="29">
        <f t="shared" si="101"/>
        <v>161.76787323669129</v>
      </c>
      <c r="K555" s="147">
        <f t="shared" si="96"/>
        <v>195.44969141850947</v>
      </c>
      <c r="L555" s="29">
        <f t="shared" si="107"/>
        <v>-1.2201065150191539</v>
      </c>
      <c r="M555" s="30">
        <f t="shared" si="105"/>
        <v>1.2201065150191539</v>
      </c>
      <c r="N555" s="148">
        <f t="shared" si="106"/>
        <v>0.17989348498084601</v>
      </c>
      <c r="O555" s="148">
        <f t="shared" si="102"/>
        <v>0</v>
      </c>
      <c r="P555" s="148">
        <f t="shared" si="103"/>
        <v>-0.17989348498084601</v>
      </c>
      <c r="Q555" s="149">
        <f t="shared" si="97"/>
        <v>81.449691418509474</v>
      </c>
      <c r="R555" s="150">
        <f t="shared" si="98"/>
        <v>195.44969141850947</v>
      </c>
      <c r="S555" s="13"/>
      <c r="T555" s="13"/>
      <c r="U555" s="13"/>
      <c r="V555" s="13"/>
      <c r="W555" s="49">
        <f t="shared" si="104"/>
        <v>37433</v>
      </c>
    </row>
    <row r="556" spans="1:23" s="11" customFormat="1">
      <c r="A556" s="13"/>
      <c r="B556" s="140">
        <f>+Datos!B547</f>
        <v>2002</v>
      </c>
      <c r="C556" s="141">
        <f>+Datos!C547</f>
        <v>6</v>
      </c>
      <c r="D556" s="142">
        <f>+Datos!D547</f>
        <v>27</v>
      </c>
      <c r="E556" s="143">
        <f>+Datos!E547</f>
        <v>4</v>
      </c>
      <c r="F556" s="144">
        <f>+Datos!F547</f>
        <v>0.9</v>
      </c>
      <c r="G556" s="145">
        <f>+Datos!G547</f>
        <v>1</v>
      </c>
      <c r="H556" s="143">
        <f t="shared" si="99"/>
        <v>0.9</v>
      </c>
      <c r="I556" s="146">
        <f t="shared" si="100"/>
        <v>3.1</v>
      </c>
      <c r="J556" s="29">
        <f t="shared" si="101"/>
        <v>164.86787323669128</v>
      </c>
      <c r="K556" s="147">
        <f t="shared" si="96"/>
        <v>198.54969141850947</v>
      </c>
      <c r="L556" s="29">
        <f t="shared" si="107"/>
        <v>3.0999999999999943</v>
      </c>
      <c r="M556" s="30">
        <f t="shared" si="105"/>
        <v>0.9</v>
      </c>
      <c r="N556" s="148">
        <f t="shared" si="106"/>
        <v>0</v>
      </c>
      <c r="O556" s="148">
        <f t="shared" si="102"/>
        <v>0</v>
      </c>
      <c r="P556" s="148">
        <f t="shared" si="103"/>
        <v>0</v>
      </c>
      <c r="Q556" s="149">
        <f t="shared" si="97"/>
        <v>84.549691418509468</v>
      </c>
      <c r="R556" s="150">
        <f t="shared" si="98"/>
        <v>198.54969141850947</v>
      </c>
      <c r="S556" s="13"/>
      <c r="T556" s="13"/>
      <c r="U556" s="13"/>
      <c r="V556" s="13"/>
      <c r="W556" s="49">
        <f t="shared" si="104"/>
        <v>37434</v>
      </c>
    </row>
    <row r="557" spans="1:23" s="11" customFormat="1">
      <c r="A557" s="13"/>
      <c r="B557" s="140">
        <f>+Datos!B548</f>
        <v>2002</v>
      </c>
      <c r="C557" s="141">
        <f>+Datos!C548</f>
        <v>6</v>
      </c>
      <c r="D557" s="142">
        <f>+Datos!D548</f>
        <v>28</v>
      </c>
      <c r="E557" s="143">
        <f>+Datos!E548</f>
        <v>0</v>
      </c>
      <c r="F557" s="144">
        <f>+Datos!F548</f>
        <v>0.9</v>
      </c>
      <c r="G557" s="145">
        <f>+Datos!G548</f>
        <v>1</v>
      </c>
      <c r="H557" s="143">
        <f t="shared" si="99"/>
        <v>0.9</v>
      </c>
      <c r="I557" s="146">
        <f t="shared" si="100"/>
        <v>-0.9</v>
      </c>
      <c r="J557" s="29">
        <f t="shared" si="101"/>
        <v>164.07340815892977</v>
      </c>
      <c r="K557" s="147">
        <f t="shared" si="96"/>
        <v>197.75522634074795</v>
      </c>
      <c r="L557" s="29">
        <f t="shared" si="107"/>
        <v>-0.7944650777615152</v>
      </c>
      <c r="M557" s="30">
        <f t="shared" si="105"/>
        <v>0.7944650777615152</v>
      </c>
      <c r="N557" s="148">
        <f t="shared" si="106"/>
        <v>0.10553492223848482</v>
      </c>
      <c r="O557" s="148">
        <f t="shared" si="102"/>
        <v>0</v>
      </c>
      <c r="P557" s="148">
        <f t="shared" si="103"/>
        <v>-0.10553492223848482</v>
      </c>
      <c r="Q557" s="149">
        <f t="shared" si="97"/>
        <v>83.755226340747953</v>
      </c>
      <c r="R557" s="150">
        <f t="shared" si="98"/>
        <v>197.75522634074795</v>
      </c>
      <c r="S557" s="13"/>
      <c r="T557" s="13"/>
      <c r="U557" s="13"/>
      <c r="V557" s="13"/>
      <c r="W557" s="49">
        <f t="shared" si="104"/>
        <v>37435</v>
      </c>
    </row>
    <row r="558" spans="1:23" s="11" customFormat="1">
      <c r="A558" s="13"/>
      <c r="B558" s="140">
        <f>+Datos!B549</f>
        <v>2002</v>
      </c>
      <c r="C558" s="141">
        <f>+Datos!C549</f>
        <v>6</v>
      </c>
      <c r="D558" s="142">
        <f>+Datos!D549</f>
        <v>29</v>
      </c>
      <c r="E558" s="143">
        <f>+Datos!E549</f>
        <v>0</v>
      </c>
      <c r="F558" s="144">
        <f>+Datos!F549</f>
        <v>1</v>
      </c>
      <c r="G558" s="145">
        <f>+Datos!G549</f>
        <v>1</v>
      </c>
      <c r="H558" s="143">
        <f t="shared" si="99"/>
        <v>1</v>
      </c>
      <c r="I558" s="146">
        <f t="shared" si="100"/>
        <v>-1</v>
      </c>
      <c r="J558" s="29">
        <f t="shared" si="101"/>
        <v>163.1951584417277</v>
      </c>
      <c r="K558" s="147">
        <f t="shared" si="96"/>
        <v>196.87697662354589</v>
      </c>
      <c r="L558" s="29">
        <f t="shared" si="107"/>
        <v>-0.8782497172020669</v>
      </c>
      <c r="M558" s="30">
        <f t="shared" si="105"/>
        <v>0.8782497172020669</v>
      </c>
      <c r="N558" s="148">
        <f t="shared" si="106"/>
        <v>0.1217502827979331</v>
      </c>
      <c r="O558" s="148">
        <f t="shared" si="102"/>
        <v>0</v>
      </c>
      <c r="P558" s="148">
        <f t="shared" si="103"/>
        <v>-0.1217502827979331</v>
      </c>
      <c r="Q558" s="149">
        <f t="shared" si="97"/>
        <v>82.876976623545886</v>
      </c>
      <c r="R558" s="150">
        <f t="shared" si="98"/>
        <v>196.87697662354589</v>
      </c>
      <c r="S558" s="13"/>
      <c r="T558" s="13"/>
      <c r="U558" s="13"/>
      <c r="V558" s="13"/>
      <c r="W558" s="49">
        <f t="shared" si="104"/>
        <v>37436</v>
      </c>
    </row>
    <row r="559" spans="1:23" s="11" customFormat="1">
      <c r="A559" s="13"/>
      <c r="B559" s="140">
        <f>+Datos!B550</f>
        <v>2002</v>
      </c>
      <c r="C559" s="141">
        <f>+Datos!C550</f>
        <v>6</v>
      </c>
      <c r="D559" s="142">
        <f>+Datos!D550</f>
        <v>30</v>
      </c>
      <c r="E559" s="143">
        <f>+Datos!E550</f>
        <v>0</v>
      </c>
      <c r="F559" s="144">
        <f>+Datos!F550</f>
        <v>0.8</v>
      </c>
      <c r="G559" s="145">
        <f>+Datos!G550</f>
        <v>1</v>
      </c>
      <c r="H559" s="143">
        <f t="shared" si="99"/>
        <v>0.8</v>
      </c>
      <c r="I559" s="146">
        <f t="shared" si="100"/>
        <v>-0.8</v>
      </c>
      <c r="J559" s="29">
        <f t="shared" si="101"/>
        <v>162.49594465690438</v>
      </c>
      <c r="K559" s="147">
        <f t="shared" si="96"/>
        <v>196.17776283872257</v>
      </c>
      <c r="L559" s="29">
        <f t="shared" si="107"/>
        <v>-0.6992137848233142</v>
      </c>
      <c r="M559" s="30">
        <f t="shared" si="105"/>
        <v>0.6992137848233142</v>
      </c>
      <c r="N559" s="148">
        <f t="shared" si="106"/>
        <v>0.10078621517668584</v>
      </c>
      <c r="O559" s="148">
        <f t="shared" si="102"/>
        <v>0</v>
      </c>
      <c r="P559" s="148">
        <f t="shared" si="103"/>
        <v>-0.10078621517668584</v>
      </c>
      <c r="Q559" s="149">
        <f t="shared" si="97"/>
        <v>82.177762838722572</v>
      </c>
      <c r="R559" s="150">
        <f t="shared" si="98"/>
        <v>196.17776283872257</v>
      </c>
      <c r="S559" s="13"/>
      <c r="T559" s="13"/>
      <c r="U559" s="13"/>
      <c r="V559" s="13"/>
      <c r="W559" s="49">
        <f t="shared" si="104"/>
        <v>37437</v>
      </c>
    </row>
    <row r="560" spans="1:23" s="11" customFormat="1">
      <c r="A560" s="13"/>
      <c r="B560" s="140">
        <f>+Datos!B551</f>
        <v>2002</v>
      </c>
      <c r="C560" s="141">
        <f>+Datos!C551</f>
        <v>7</v>
      </c>
      <c r="D560" s="142">
        <f>+Datos!D551</f>
        <v>1</v>
      </c>
      <c r="E560" s="143">
        <f>+Datos!E551</f>
        <v>3</v>
      </c>
      <c r="F560" s="144">
        <f>+Datos!F551</f>
        <v>0.6</v>
      </c>
      <c r="G560" s="145">
        <f>+Datos!G551</f>
        <v>1</v>
      </c>
      <c r="H560" s="143">
        <f t="shared" si="99"/>
        <v>0.6</v>
      </c>
      <c r="I560" s="146">
        <f t="shared" si="100"/>
        <v>2.4</v>
      </c>
      <c r="J560" s="29">
        <f t="shared" si="101"/>
        <v>164.89594465690439</v>
      </c>
      <c r="K560" s="147">
        <f t="shared" si="96"/>
        <v>198.57776283872258</v>
      </c>
      <c r="L560" s="29">
        <f t="shared" si="107"/>
        <v>2.4000000000000057</v>
      </c>
      <c r="M560" s="30">
        <f t="shared" si="105"/>
        <v>0.6</v>
      </c>
      <c r="N560" s="148">
        <f t="shared" si="106"/>
        <v>0</v>
      </c>
      <c r="O560" s="148">
        <f t="shared" si="102"/>
        <v>0</v>
      </c>
      <c r="P560" s="148">
        <f t="shared" si="103"/>
        <v>0</v>
      </c>
      <c r="Q560" s="149">
        <f t="shared" si="97"/>
        <v>84.577762838722577</v>
      </c>
      <c r="R560" s="150">
        <f t="shared" si="98"/>
        <v>198.57776283872258</v>
      </c>
      <c r="S560" s="13"/>
      <c r="T560" s="13"/>
      <c r="U560" s="13"/>
      <c r="V560" s="13"/>
      <c r="W560" s="49">
        <f t="shared" si="104"/>
        <v>37438</v>
      </c>
    </row>
    <row r="561" spans="1:23" s="11" customFormat="1">
      <c r="A561" s="13"/>
      <c r="B561" s="140">
        <f>+Datos!B552</f>
        <v>2002</v>
      </c>
      <c r="C561" s="141">
        <f>+Datos!C552</f>
        <v>7</v>
      </c>
      <c r="D561" s="142">
        <f>+Datos!D552</f>
        <v>2</v>
      </c>
      <c r="E561" s="143">
        <f>+Datos!E552</f>
        <v>13</v>
      </c>
      <c r="F561" s="144">
        <f>+Datos!F552</f>
        <v>0.4</v>
      </c>
      <c r="G561" s="145">
        <f>+Datos!G552</f>
        <v>1</v>
      </c>
      <c r="H561" s="143">
        <f t="shared" si="99"/>
        <v>0.4</v>
      </c>
      <c r="I561" s="146">
        <f t="shared" si="100"/>
        <v>12.6</v>
      </c>
      <c r="J561" s="29">
        <f t="shared" si="101"/>
        <v>177.49594465690438</v>
      </c>
      <c r="K561" s="147">
        <f t="shared" si="96"/>
        <v>211.17776283872257</v>
      </c>
      <c r="L561" s="29">
        <f t="shared" si="107"/>
        <v>12.599999999999994</v>
      </c>
      <c r="M561" s="30">
        <f t="shared" si="105"/>
        <v>0.4</v>
      </c>
      <c r="N561" s="148">
        <f t="shared" si="106"/>
        <v>0</v>
      </c>
      <c r="O561" s="148">
        <f t="shared" si="102"/>
        <v>0</v>
      </c>
      <c r="P561" s="148">
        <f t="shared" si="103"/>
        <v>0</v>
      </c>
      <c r="Q561" s="149">
        <f t="shared" si="97"/>
        <v>97.177762838722572</v>
      </c>
      <c r="R561" s="150">
        <f t="shared" si="98"/>
        <v>211.17776283872257</v>
      </c>
      <c r="S561" s="13"/>
      <c r="T561" s="13"/>
      <c r="U561" s="13"/>
      <c r="V561" s="13"/>
      <c r="W561" s="49">
        <f t="shared" si="104"/>
        <v>37439</v>
      </c>
    </row>
    <row r="562" spans="1:23" s="11" customFormat="1">
      <c r="A562" s="13"/>
      <c r="B562" s="140">
        <f>+Datos!B553</f>
        <v>2002</v>
      </c>
      <c r="C562" s="141">
        <f>+Datos!C553</f>
        <v>7</v>
      </c>
      <c r="D562" s="142">
        <f>+Datos!D553</f>
        <v>3</v>
      </c>
      <c r="E562" s="143">
        <f>+Datos!E553</f>
        <v>0</v>
      </c>
      <c r="F562" s="144">
        <f>+Datos!F553</f>
        <v>0.5</v>
      </c>
      <c r="G562" s="145">
        <f>+Datos!G553</f>
        <v>1</v>
      </c>
      <c r="H562" s="143">
        <f t="shared" si="99"/>
        <v>0.5</v>
      </c>
      <c r="I562" s="146">
        <f t="shared" si="100"/>
        <v>-0.5</v>
      </c>
      <c r="J562" s="29">
        <f t="shared" si="101"/>
        <v>177.02025840497069</v>
      </c>
      <c r="K562" s="147">
        <f t="shared" si="96"/>
        <v>210.70207658678888</v>
      </c>
      <c r="L562" s="29">
        <f t="shared" si="107"/>
        <v>-0.47568625193369485</v>
      </c>
      <c r="M562" s="30">
        <f t="shared" si="105"/>
        <v>0.47568625193369485</v>
      </c>
      <c r="N562" s="148">
        <f t="shared" si="106"/>
        <v>2.4313748066305152E-2</v>
      </c>
      <c r="O562" s="148">
        <f t="shared" si="102"/>
        <v>0</v>
      </c>
      <c r="P562" s="148">
        <f t="shared" si="103"/>
        <v>-2.4313748066305152E-2</v>
      </c>
      <c r="Q562" s="149">
        <f t="shared" si="97"/>
        <v>96.702076586788877</v>
      </c>
      <c r="R562" s="150">
        <f t="shared" si="98"/>
        <v>210.70207658678888</v>
      </c>
      <c r="S562" s="13"/>
      <c r="T562" s="13"/>
      <c r="U562" s="13"/>
      <c r="V562" s="13"/>
      <c r="W562" s="49">
        <f t="shared" si="104"/>
        <v>37440</v>
      </c>
    </row>
    <row r="563" spans="1:23" s="11" customFormat="1">
      <c r="A563" s="13"/>
      <c r="B563" s="140">
        <f>+Datos!B554</f>
        <v>2002</v>
      </c>
      <c r="C563" s="141">
        <f>+Datos!C554</f>
        <v>7</v>
      </c>
      <c r="D563" s="142">
        <f>+Datos!D554</f>
        <v>4</v>
      </c>
      <c r="E563" s="143">
        <f>+Datos!E554</f>
        <v>0</v>
      </c>
      <c r="F563" s="144">
        <f>+Datos!F554</f>
        <v>1</v>
      </c>
      <c r="G563" s="145">
        <f>+Datos!G554</f>
        <v>1</v>
      </c>
      <c r="H563" s="143">
        <f t="shared" si="99"/>
        <v>1</v>
      </c>
      <c r="I563" s="146">
        <f t="shared" si="100"/>
        <v>-1</v>
      </c>
      <c r="J563" s="29">
        <f t="shared" si="101"/>
        <v>176.07270697888825</v>
      </c>
      <c r="K563" s="147">
        <f t="shared" si="96"/>
        <v>209.75452516070644</v>
      </c>
      <c r="L563" s="29">
        <f t="shared" si="107"/>
        <v>-0.94755142608244114</v>
      </c>
      <c r="M563" s="30">
        <f t="shared" si="105"/>
        <v>0.94755142608244114</v>
      </c>
      <c r="N563" s="148">
        <f t="shared" si="106"/>
        <v>5.2448573917558861E-2</v>
      </c>
      <c r="O563" s="148">
        <f t="shared" si="102"/>
        <v>0</v>
      </c>
      <c r="P563" s="148">
        <f t="shared" si="103"/>
        <v>-5.2448573917558861E-2</v>
      </c>
      <c r="Q563" s="149">
        <f t="shared" si="97"/>
        <v>95.754525160706436</v>
      </c>
      <c r="R563" s="150">
        <f t="shared" si="98"/>
        <v>209.75452516070644</v>
      </c>
      <c r="S563" s="13"/>
      <c r="T563" s="13"/>
      <c r="U563" s="13"/>
      <c r="V563" s="13"/>
      <c r="W563" s="49">
        <f t="shared" si="104"/>
        <v>37441</v>
      </c>
    </row>
    <row r="564" spans="1:23" s="11" customFormat="1">
      <c r="A564" s="13"/>
      <c r="B564" s="140">
        <f>+Datos!B555</f>
        <v>2002</v>
      </c>
      <c r="C564" s="141">
        <f>+Datos!C555</f>
        <v>7</v>
      </c>
      <c r="D564" s="142">
        <f>+Datos!D555</f>
        <v>5</v>
      </c>
      <c r="E564" s="143">
        <f>+Datos!E555</f>
        <v>0</v>
      </c>
      <c r="F564" s="144">
        <f>+Datos!F555</f>
        <v>1.3</v>
      </c>
      <c r="G564" s="145">
        <f>+Datos!G555</f>
        <v>1</v>
      </c>
      <c r="H564" s="143">
        <f t="shared" si="99"/>
        <v>1.3</v>
      </c>
      <c r="I564" s="146">
        <f t="shared" si="100"/>
        <v>-1.3</v>
      </c>
      <c r="J564" s="29">
        <f t="shared" si="101"/>
        <v>174.84846876104902</v>
      </c>
      <c r="K564" s="147">
        <f t="shared" si="96"/>
        <v>208.53028694286721</v>
      </c>
      <c r="L564" s="29">
        <f t="shared" si="107"/>
        <v>-1.224238217839229</v>
      </c>
      <c r="M564" s="30">
        <f t="shared" si="105"/>
        <v>1.224238217839229</v>
      </c>
      <c r="N564" s="148">
        <f t="shared" si="106"/>
        <v>7.5761782160771007E-2</v>
      </c>
      <c r="O564" s="148">
        <f t="shared" si="102"/>
        <v>0</v>
      </c>
      <c r="P564" s="148">
        <f t="shared" si="103"/>
        <v>-7.5761782160771007E-2</v>
      </c>
      <c r="Q564" s="149">
        <f t="shared" si="97"/>
        <v>94.530286942867207</v>
      </c>
      <c r="R564" s="150">
        <f t="shared" si="98"/>
        <v>208.53028694286721</v>
      </c>
      <c r="S564" s="13"/>
      <c r="T564" s="13"/>
      <c r="U564" s="13"/>
      <c r="V564" s="13"/>
      <c r="W564" s="49">
        <f t="shared" si="104"/>
        <v>37442</v>
      </c>
    </row>
    <row r="565" spans="1:23" s="11" customFormat="1">
      <c r="A565" s="13"/>
      <c r="B565" s="140">
        <f>+Datos!B556</f>
        <v>2002</v>
      </c>
      <c r="C565" s="141">
        <f>+Datos!C556</f>
        <v>7</v>
      </c>
      <c r="D565" s="142">
        <f>+Datos!D556</f>
        <v>6</v>
      </c>
      <c r="E565" s="143">
        <f>+Datos!E556</f>
        <v>0</v>
      </c>
      <c r="F565" s="144">
        <f>+Datos!F556</f>
        <v>1</v>
      </c>
      <c r="G565" s="145">
        <f>+Datos!G556</f>
        <v>1</v>
      </c>
      <c r="H565" s="143">
        <f t="shared" si="99"/>
        <v>1</v>
      </c>
      <c r="I565" s="146">
        <f t="shared" si="100"/>
        <v>-1</v>
      </c>
      <c r="J565" s="29">
        <f t="shared" si="101"/>
        <v>173.9125424585134</v>
      </c>
      <c r="K565" s="147">
        <f t="shared" si="96"/>
        <v>207.59436064033159</v>
      </c>
      <c r="L565" s="29">
        <f t="shared" si="107"/>
        <v>-0.93592630253561993</v>
      </c>
      <c r="M565" s="30">
        <f t="shared" si="105"/>
        <v>0.93592630253561993</v>
      </c>
      <c r="N565" s="148">
        <f t="shared" si="106"/>
        <v>6.4073697464380075E-2</v>
      </c>
      <c r="O565" s="148">
        <f t="shared" si="102"/>
        <v>0</v>
      </c>
      <c r="P565" s="148">
        <f t="shared" si="103"/>
        <v>-6.4073697464380075E-2</v>
      </c>
      <c r="Q565" s="149">
        <f t="shared" si="97"/>
        <v>93.594360640331587</v>
      </c>
      <c r="R565" s="150">
        <f t="shared" si="98"/>
        <v>207.59436064033159</v>
      </c>
      <c r="S565" s="13"/>
      <c r="T565" s="13"/>
      <c r="U565" s="13"/>
      <c r="V565" s="13"/>
      <c r="W565" s="49">
        <f t="shared" si="104"/>
        <v>37443</v>
      </c>
    </row>
    <row r="566" spans="1:23" s="11" customFormat="1">
      <c r="A566" s="13"/>
      <c r="B566" s="140">
        <f>+Datos!B557</f>
        <v>2002</v>
      </c>
      <c r="C566" s="141">
        <f>+Datos!C557</f>
        <v>7</v>
      </c>
      <c r="D566" s="142">
        <f>+Datos!D557</f>
        <v>7</v>
      </c>
      <c r="E566" s="143">
        <f>+Datos!E557</f>
        <v>0.2</v>
      </c>
      <c r="F566" s="144">
        <f>+Datos!F557</f>
        <v>1</v>
      </c>
      <c r="G566" s="145">
        <f>+Datos!G557</f>
        <v>1</v>
      </c>
      <c r="H566" s="143">
        <f t="shared" si="99"/>
        <v>1</v>
      </c>
      <c r="I566" s="146">
        <f t="shared" si="100"/>
        <v>-0.8</v>
      </c>
      <c r="J566" s="29">
        <f t="shared" si="101"/>
        <v>173.16740977074383</v>
      </c>
      <c r="K566" s="147">
        <f t="shared" si="96"/>
        <v>206.84922795256202</v>
      </c>
      <c r="L566" s="29">
        <f t="shared" si="107"/>
        <v>-0.7451326877695692</v>
      </c>
      <c r="M566" s="30">
        <f t="shared" si="105"/>
        <v>0.94513268776956916</v>
      </c>
      <c r="N566" s="148">
        <f t="shared" si="106"/>
        <v>5.4867312230430842E-2</v>
      </c>
      <c r="O566" s="148">
        <f t="shared" si="102"/>
        <v>0</v>
      </c>
      <c r="P566" s="148">
        <f t="shared" si="103"/>
        <v>-5.4867312230430842E-2</v>
      </c>
      <c r="Q566" s="149">
        <f t="shared" si="97"/>
        <v>92.849227952562018</v>
      </c>
      <c r="R566" s="150">
        <f t="shared" si="98"/>
        <v>206.84922795256202</v>
      </c>
      <c r="S566" s="13"/>
      <c r="T566" s="13"/>
      <c r="U566" s="13"/>
      <c r="V566" s="13"/>
      <c r="W566" s="49">
        <f t="shared" si="104"/>
        <v>37444</v>
      </c>
    </row>
    <row r="567" spans="1:23" s="11" customFormat="1">
      <c r="A567" s="13"/>
      <c r="B567" s="140">
        <f>+Datos!B558</f>
        <v>2002</v>
      </c>
      <c r="C567" s="141">
        <f>+Datos!C558</f>
        <v>7</v>
      </c>
      <c r="D567" s="142">
        <f>+Datos!D558</f>
        <v>8</v>
      </c>
      <c r="E567" s="143">
        <f>+Datos!E558</f>
        <v>0.8</v>
      </c>
      <c r="F567" s="144">
        <f>+Datos!F558</f>
        <v>0.7</v>
      </c>
      <c r="G567" s="145">
        <f>+Datos!G558</f>
        <v>1</v>
      </c>
      <c r="H567" s="143">
        <f t="shared" si="99"/>
        <v>0.7</v>
      </c>
      <c r="I567" s="146">
        <f t="shared" si="100"/>
        <v>0.10000000000000009</v>
      </c>
      <c r="J567" s="29">
        <f t="shared" si="101"/>
        <v>173.26740977074382</v>
      </c>
      <c r="K567" s="147">
        <f t="shared" si="96"/>
        <v>206.94922795256201</v>
      </c>
      <c r="L567" s="29">
        <f t="shared" si="107"/>
        <v>9.9999999999994316E-2</v>
      </c>
      <c r="M567" s="30">
        <f t="shared" si="105"/>
        <v>0.7</v>
      </c>
      <c r="N567" s="148">
        <f t="shared" si="106"/>
        <v>0</v>
      </c>
      <c r="O567" s="148">
        <f t="shared" si="102"/>
        <v>0</v>
      </c>
      <c r="P567" s="148">
        <f t="shared" si="103"/>
        <v>0</v>
      </c>
      <c r="Q567" s="149">
        <f t="shared" si="97"/>
        <v>92.949227952562012</v>
      </c>
      <c r="R567" s="150">
        <f t="shared" si="98"/>
        <v>206.94922795256201</v>
      </c>
      <c r="S567" s="13"/>
      <c r="T567" s="13"/>
      <c r="U567" s="13"/>
      <c r="V567" s="13"/>
      <c r="W567" s="49">
        <f t="shared" si="104"/>
        <v>37445</v>
      </c>
    </row>
    <row r="568" spans="1:23" s="11" customFormat="1">
      <c r="A568" s="13"/>
      <c r="B568" s="140">
        <f>+Datos!B559</f>
        <v>2002</v>
      </c>
      <c r="C568" s="141">
        <f>+Datos!C559</f>
        <v>7</v>
      </c>
      <c r="D568" s="142">
        <f>+Datos!D559</f>
        <v>9</v>
      </c>
      <c r="E568" s="143">
        <f>+Datos!E559</f>
        <v>0</v>
      </c>
      <c r="F568" s="144">
        <f>+Datos!F559</f>
        <v>1.1000000000000001</v>
      </c>
      <c r="G568" s="145">
        <f>+Datos!G559</f>
        <v>1</v>
      </c>
      <c r="H568" s="143">
        <f t="shared" si="99"/>
        <v>1.1000000000000001</v>
      </c>
      <c r="I568" s="146">
        <f t="shared" si="100"/>
        <v>-1.1000000000000001</v>
      </c>
      <c r="J568" s="29">
        <f t="shared" si="101"/>
        <v>172.24747370182283</v>
      </c>
      <c r="K568" s="147">
        <f t="shared" si="96"/>
        <v>205.92929188364101</v>
      </c>
      <c r="L568" s="29">
        <f t="shared" si="107"/>
        <v>-1.0199360689209982</v>
      </c>
      <c r="M568" s="30">
        <f t="shared" si="105"/>
        <v>1.0199360689209982</v>
      </c>
      <c r="N568" s="148">
        <f t="shared" si="106"/>
        <v>8.0063931079001893E-2</v>
      </c>
      <c r="O568" s="148">
        <f t="shared" si="102"/>
        <v>0</v>
      </c>
      <c r="P568" s="148">
        <f t="shared" si="103"/>
        <v>-8.0063931079001893E-2</v>
      </c>
      <c r="Q568" s="149">
        <f t="shared" si="97"/>
        <v>91.929291883641014</v>
      </c>
      <c r="R568" s="150">
        <f t="shared" si="98"/>
        <v>205.92929188364101</v>
      </c>
      <c r="S568" s="13"/>
      <c r="T568" s="13"/>
      <c r="U568" s="13"/>
      <c r="V568" s="13"/>
      <c r="W568" s="49">
        <f t="shared" si="104"/>
        <v>37446</v>
      </c>
    </row>
    <row r="569" spans="1:23" s="11" customFormat="1">
      <c r="A569" s="13"/>
      <c r="B569" s="140">
        <f>+Datos!B560</f>
        <v>2002</v>
      </c>
      <c r="C569" s="141">
        <f>+Datos!C560</f>
        <v>7</v>
      </c>
      <c r="D569" s="142">
        <f>+Datos!D560</f>
        <v>10</v>
      </c>
      <c r="E569" s="143">
        <f>+Datos!E560</f>
        <v>0.3</v>
      </c>
      <c r="F569" s="144">
        <f>+Datos!F560</f>
        <v>0.4</v>
      </c>
      <c r="G569" s="145">
        <f>+Datos!G560</f>
        <v>1</v>
      </c>
      <c r="H569" s="143">
        <f t="shared" si="99"/>
        <v>0.4</v>
      </c>
      <c r="I569" s="146">
        <f t="shared" si="100"/>
        <v>-0.10000000000000003</v>
      </c>
      <c r="J569" s="29">
        <f t="shared" si="101"/>
        <v>172.15505048457209</v>
      </c>
      <c r="K569" s="147">
        <f t="shared" si="96"/>
        <v>205.83686866639027</v>
      </c>
      <c r="L569" s="29">
        <f t="shared" si="107"/>
        <v>-9.2423217250740208E-2</v>
      </c>
      <c r="M569" s="30">
        <f t="shared" si="105"/>
        <v>0.3924232172507402</v>
      </c>
      <c r="N569" s="148">
        <f t="shared" si="106"/>
        <v>7.576782749259825E-3</v>
      </c>
      <c r="O569" s="148">
        <f t="shared" si="102"/>
        <v>0</v>
      </c>
      <c r="P569" s="148">
        <f t="shared" si="103"/>
        <v>-7.576782749259825E-3</v>
      </c>
      <c r="Q569" s="149">
        <f t="shared" si="97"/>
        <v>91.836868666390274</v>
      </c>
      <c r="R569" s="150">
        <f t="shared" si="98"/>
        <v>205.83686866639027</v>
      </c>
      <c r="S569" s="13"/>
      <c r="T569" s="13"/>
      <c r="U569" s="13"/>
      <c r="V569" s="13"/>
      <c r="W569" s="49">
        <f t="shared" si="104"/>
        <v>37447</v>
      </c>
    </row>
    <row r="570" spans="1:23" s="11" customFormat="1">
      <c r="A570" s="13"/>
      <c r="B570" s="140">
        <f>+Datos!B561</f>
        <v>2002</v>
      </c>
      <c r="C570" s="141">
        <f>+Datos!C561</f>
        <v>7</v>
      </c>
      <c r="D570" s="142">
        <f>+Datos!D561</f>
        <v>11</v>
      </c>
      <c r="E570" s="143">
        <f>+Datos!E561</f>
        <v>0</v>
      </c>
      <c r="F570" s="144">
        <f>+Datos!F561</f>
        <v>0.5</v>
      </c>
      <c r="G570" s="145">
        <f>+Datos!G561</f>
        <v>1</v>
      </c>
      <c r="H570" s="143">
        <f t="shared" si="99"/>
        <v>0.5</v>
      </c>
      <c r="I570" s="146">
        <f t="shared" si="100"/>
        <v>-0.5</v>
      </c>
      <c r="J570" s="29">
        <f t="shared" si="101"/>
        <v>171.69367774236798</v>
      </c>
      <c r="K570" s="147">
        <f t="shared" si="96"/>
        <v>205.37549592418617</v>
      </c>
      <c r="L570" s="29">
        <f t="shared" si="107"/>
        <v>-0.46137274220410518</v>
      </c>
      <c r="M570" s="30">
        <f t="shared" si="105"/>
        <v>0.46137274220410518</v>
      </c>
      <c r="N570" s="148">
        <f t="shared" si="106"/>
        <v>3.862725779589482E-2</v>
      </c>
      <c r="O570" s="148">
        <f t="shared" si="102"/>
        <v>0</v>
      </c>
      <c r="P570" s="148">
        <f t="shared" si="103"/>
        <v>-3.862725779589482E-2</v>
      </c>
      <c r="Q570" s="149">
        <f t="shared" si="97"/>
        <v>91.375495924186168</v>
      </c>
      <c r="R570" s="150">
        <f t="shared" si="98"/>
        <v>205.37549592418617</v>
      </c>
      <c r="S570" s="13"/>
      <c r="T570" s="13"/>
      <c r="U570" s="13"/>
      <c r="V570" s="13"/>
      <c r="W570" s="49">
        <f t="shared" si="104"/>
        <v>37448</v>
      </c>
    </row>
    <row r="571" spans="1:23" s="11" customFormat="1">
      <c r="A571" s="13"/>
      <c r="B571" s="140">
        <f>+Datos!B562</f>
        <v>2002</v>
      </c>
      <c r="C571" s="141">
        <f>+Datos!C562</f>
        <v>7</v>
      </c>
      <c r="D571" s="142">
        <f>+Datos!D562</f>
        <v>12</v>
      </c>
      <c r="E571" s="143">
        <f>+Datos!E562</f>
        <v>0</v>
      </c>
      <c r="F571" s="144">
        <f>+Datos!F562</f>
        <v>0.9</v>
      </c>
      <c r="G571" s="145">
        <f>+Datos!G562</f>
        <v>1</v>
      </c>
      <c r="H571" s="143">
        <f t="shared" si="99"/>
        <v>0.9</v>
      </c>
      <c r="I571" s="146">
        <f t="shared" si="100"/>
        <v>-0.9</v>
      </c>
      <c r="J571" s="29">
        <f t="shared" si="101"/>
        <v>170.86632048736826</v>
      </c>
      <c r="K571" s="147">
        <f t="shared" si="96"/>
        <v>204.54813866918644</v>
      </c>
      <c r="L571" s="29">
        <f t="shared" si="107"/>
        <v>-0.82735725499972546</v>
      </c>
      <c r="M571" s="30">
        <f t="shared" si="105"/>
        <v>0.82735725499972546</v>
      </c>
      <c r="N571" s="148">
        <f t="shared" si="106"/>
        <v>7.2642745000274567E-2</v>
      </c>
      <c r="O571" s="148">
        <f t="shared" si="102"/>
        <v>0</v>
      </c>
      <c r="P571" s="148">
        <f t="shared" si="103"/>
        <v>-7.2642745000274567E-2</v>
      </c>
      <c r="Q571" s="149">
        <f t="shared" si="97"/>
        <v>90.548138669186443</v>
      </c>
      <c r="R571" s="150">
        <f t="shared" si="98"/>
        <v>204.54813866918644</v>
      </c>
      <c r="S571" s="13"/>
      <c r="T571" s="13"/>
      <c r="U571" s="13"/>
      <c r="V571" s="13"/>
      <c r="W571" s="49">
        <f t="shared" si="104"/>
        <v>37449</v>
      </c>
    </row>
    <row r="572" spans="1:23" s="11" customFormat="1">
      <c r="A572" s="13"/>
      <c r="B572" s="140">
        <f>+Datos!B563</f>
        <v>2002</v>
      </c>
      <c r="C572" s="141">
        <f>+Datos!C563</f>
        <v>7</v>
      </c>
      <c r="D572" s="142">
        <f>+Datos!D563</f>
        <v>13</v>
      </c>
      <c r="E572" s="143">
        <f>+Datos!E563</f>
        <v>0</v>
      </c>
      <c r="F572" s="144">
        <f>+Datos!F563</f>
        <v>1.5</v>
      </c>
      <c r="G572" s="145">
        <f>+Datos!G563</f>
        <v>1</v>
      </c>
      <c r="H572" s="143">
        <f t="shared" si="99"/>
        <v>1.5</v>
      </c>
      <c r="I572" s="146">
        <f t="shared" si="100"/>
        <v>-1.5</v>
      </c>
      <c r="J572" s="29">
        <f t="shared" si="101"/>
        <v>169.49624194449407</v>
      </c>
      <c r="K572" s="147">
        <f t="shared" si="96"/>
        <v>203.17806012631226</v>
      </c>
      <c r="L572" s="29">
        <f t="shared" si="107"/>
        <v>-1.3700785428741824</v>
      </c>
      <c r="M572" s="30">
        <f t="shared" si="105"/>
        <v>1.3700785428741824</v>
      </c>
      <c r="N572" s="148">
        <f t="shared" si="106"/>
        <v>0.1299214571258176</v>
      </c>
      <c r="O572" s="148">
        <f t="shared" si="102"/>
        <v>0</v>
      </c>
      <c r="P572" s="148">
        <f t="shared" si="103"/>
        <v>-0.1299214571258176</v>
      </c>
      <c r="Q572" s="149">
        <f t="shared" si="97"/>
        <v>89.178060126312261</v>
      </c>
      <c r="R572" s="150">
        <f t="shared" si="98"/>
        <v>203.17806012631226</v>
      </c>
      <c r="S572" s="13"/>
      <c r="T572" s="13"/>
      <c r="U572" s="13"/>
      <c r="V572" s="13"/>
      <c r="W572" s="49">
        <f t="shared" si="104"/>
        <v>37450</v>
      </c>
    </row>
    <row r="573" spans="1:23" s="11" customFormat="1">
      <c r="A573" s="13"/>
      <c r="B573" s="140">
        <f>+Datos!B564</f>
        <v>2002</v>
      </c>
      <c r="C573" s="141">
        <f>+Datos!C564</f>
        <v>7</v>
      </c>
      <c r="D573" s="142">
        <f>+Datos!D564</f>
        <v>14</v>
      </c>
      <c r="E573" s="143">
        <f>+Datos!E564</f>
        <v>0</v>
      </c>
      <c r="F573" s="144">
        <f>+Datos!F564</f>
        <v>1.5</v>
      </c>
      <c r="G573" s="145">
        <f>+Datos!G564</f>
        <v>1</v>
      </c>
      <c r="H573" s="143">
        <f t="shared" si="99"/>
        <v>1.5</v>
      </c>
      <c r="I573" s="146">
        <f t="shared" si="100"/>
        <v>-1.5</v>
      </c>
      <c r="J573" s="29">
        <f t="shared" si="101"/>
        <v>168.13714927179191</v>
      </c>
      <c r="K573" s="147">
        <f t="shared" si="96"/>
        <v>201.8189674536101</v>
      </c>
      <c r="L573" s="29">
        <f t="shared" si="107"/>
        <v>-1.3590926727021611</v>
      </c>
      <c r="M573" s="30">
        <f t="shared" si="105"/>
        <v>1.3590926727021611</v>
      </c>
      <c r="N573" s="148">
        <f t="shared" si="106"/>
        <v>0.14090732729783895</v>
      </c>
      <c r="O573" s="148">
        <f t="shared" si="102"/>
        <v>0</v>
      </c>
      <c r="P573" s="148">
        <f t="shared" si="103"/>
        <v>-0.14090732729783895</v>
      </c>
      <c r="Q573" s="149">
        <f t="shared" si="97"/>
        <v>87.818967453610099</v>
      </c>
      <c r="R573" s="150">
        <f t="shared" si="98"/>
        <v>201.8189674536101</v>
      </c>
      <c r="S573" s="13"/>
      <c r="T573" s="13"/>
      <c r="U573" s="13"/>
      <c r="V573" s="13"/>
      <c r="W573" s="49">
        <f t="shared" si="104"/>
        <v>37451</v>
      </c>
    </row>
    <row r="574" spans="1:23" s="11" customFormat="1">
      <c r="A574" s="13"/>
      <c r="B574" s="140">
        <f>+Datos!B565</f>
        <v>2002</v>
      </c>
      <c r="C574" s="141">
        <f>+Datos!C565</f>
        <v>7</v>
      </c>
      <c r="D574" s="142">
        <f>+Datos!D565</f>
        <v>15</v>
      </c>
      <c r="E574" s="143">
        <f>+Datos!E565</f>
        <v>2</v>
      </c>
      <c r="F574" s="144">
        <f>+Datos!F565</f>
        <v>1.9</v>
      </c>
      <c r="G574" s="145">
        <f>+Datos!G565</f>
        <v>1</v>
      </c>
      <c r="H574" s="143">
        <f t="shared" si="99"/>
        <v>1.9</v>
      </c>
      <c r="I574" s="146">
        <f t="shared" si="100"/>
        <v>0.10000000000000009</v>
      </c>
      <c r="J574" s="29">
        <f t="shared" si="101"/>
        <v>168.23714927179191</v>
      </c>
      <c r="K574" s="147">
        <f t="shared" si="96"/>
        <v>201.91896745361009</v>
      </c>
      <c r="L574" s="29">
        <f t="shared" si="107"/>
        <v>9.9999999999994316E-2</v>
      </c>
      <c r="M574" s="30">
        <f t="shared" si="105"/>
        <v>1.9</v>
      </c>
      <c r="N574" s="148">
        <f t="shared" si="106"/>
        <v>0</v>
      </c>
      <c r="O574" s="148">
        <f t="shared" si="102"/>
        <v>0</v>
      </c>
      <c r="P574" s="148">
        <f t="shared" si="103"/>
        <v>0</v>
      </c>
      <c r="Q574" s="149">
        <f t="shared" si="97"/>
        <v>87.918967453610094</v>
      </c>
      <c r="R574" s="150">
        <f t="shared" si="98"/>
        <v>201.91896745361009</v>
      </c>
      <c r="S574" s="13"/>
      <c r="T574" s="13"/>
      <c r="U574" s="13"/>
      <c r="V574" s="13"/>
      <c r="W574" s="49">
        <f t="shared" si="104"/>
        <v>37452</v>
      </c>
    </row>
    <row r="575" spans="1:23" s="11" customFormat="1">
      <c r="A575" s="13"/>
      <c r="B575" s="140">
        <f>+Datos!B566</f>
        <v>2002</v>
      </c>
      <c r="C575" s="141">
        <f>+Datos!C566</f>
        <v>7</v>
      </c>
      <c r="D575" s="142">
        <f>+Datos!D566</f>
        <v>16</v>
      </c>
      <c r="E575" s="143">
        <f>+Datos!E566</f>
        <v>0.2</v>
      </c>
      <c r="F575" s="144">
        <f>+Datos!F566</f>
        <v>1.3</v>
      </c>
      <c r="G575" s="145">
        <f>+Datos!G566</f>
        <v>1</v>
      </c>
      <c r="H575" s="143">
        <f t="shared" si="99"/>
        <v>1.3</v>
      </c>
      <c r="I575" s="146">
        <f t="shared" si="100"/>
        <v>-1.1000000000000001</v>
      </c>
      <c r="J575" s="29">
        <f t="shared" si="101"/>
        <v>167.24682375759517</v>
      </c>
      <c r="K575" s="147">
        <f t="shared" si="96"/>
        <v>200.92864193941335</v>
      </c>
      <c r="L575" s="29">
        <f t="shared" si="107"/>
        <v>-0.99032551419674064</v>
      </c>
      <c r="M575" s="30">
        <f t="shared" si="105"/>
        <v>1.1903255141967406</v>
      </c>
      <c r="N575" s="148">
        <f t="shared" si="106"/>
        <v>0.10967448580325945</v>
      </c>
      <c r="O575" s="148">
        <f t="shared" si="102"/>
        <v>0</v>
      </c>
      <c r="P575" s="148">
        <f t="shared" si="103"/>
        <v>-0.10967448580325945</v>
      </c>
      <c r="Q575" s="149">
        <f t="shared" si="97"/>
        <v>86.928641939413353</v>
      </c>
      <c r="R575" s="150">
        <f t="shared" si="98"/>
        <v>200.92864193941335</v>
      </c>
      <c r="S575" s="13"/>
      <c r="T575" s="13"/>
      <c r="U575" s="13"/>
      <c r="V575" s="13"/>
      <c r="W575" s="49">
        <f t="shared" si="104"/>
        <v>37453</v>
      </c>
    </row>
    <row r="576" spans="1:23" s="11" customFormat="1">
      <c r="A576" s="13"/>
      <c r="B576" s="140">
        <f>+Datos!B567</f>
        <v>2002</v>
      </c>
      <c r="C576" s="141">
        <f>+Datos!C567</f>
        <v>7</v>
      </c>
      <c r="D576" s="142">
        <f>+Datos!D567</f>
        <v>17</v>
      </c>
      <c r="E576" s="143">
        <f>+Datos!E567</f>
        <v>0</v>
      </c>
      <c r="F576" s="144">
        <f>+Datos!F567</f>
        <v>0.9</v>
      </c>
      <c r="G576" s="145">
        <f>+Datos!G567</f>
        <v>1</v>
      </c>
      <c r="H576" s="143">
        <f t="shared" si="99"/>
        <v>0.9</v>
      </c>
      <c r="I576" s="146">
        <f t="shared" si="100"/>
        <v>-0.9</v>
      </c>
      <c r="J576" s="29">
        <f t="shared" si="101"/>
        <v>166.44089499637928</v>
      </c>
      <c r="K576" s="147">
        <f t="shared" si="96"/>
        <v>200.12271317819747</v>
      </c>
      <c r="L576" s="29">
        <f t="shared" si="107"/>
        <v>-0.8059287612158812</v>
      </c>
      <c r="M576" s="30">
        <f t="shared" si="105"/>
        <v>0.8059287612158812</v>
      </c>
      <c r="N576" s="148">
        <f t="shared" si="106"/>
        <v>9.4071238784118827E-2</v>
      </c>
      <c r="O576" s="148">
        <f t="shared" si="102"/>
        <v>0</v>
      </c>
      <c r="P576" s="148">
        <f t="shared" si="103"/>
        <v>-9.4071238784118827E-2</v>
      </c>
      <c r="Q576" s="149">
        <f t="shared" si="97"/>
        <v>86.122713178197472</v>
      </c>
      <c r="R576" s="150">
        <f t="shared" si="98"/>
        <v>200.12271317819747</v>
      </c>
      <c r="S576" s="13"/>
      <c r="T576" s="13"/>
      <c r="U576" s="13"/>
      <c r="V576" s="13"/>
      <c r="W576" s="49">
        <f t="shared" si="104"/>
        <v>37454</v>
      </c>
    </row>
    <row r="577" spans="1:23" s="11" customFormat="1">
      <c r="A577" s="13"/>
      <c r="B577" s="140">
        <f>+Datos!B568</f>
        <v>2002</v>
      </c>
      <c r="C577" s="141">
        <f>+Datos!C568</f>
        <v>7</v>
      </c>
      <c r="D577" s="142">
        <f>+Datos!D568</f>
        <v>18</v>
      </c>
      <c r="E577" s="143">
        <f>+Datos!E568</f>
        <v>0</v>
      </c>
      <c r="F577" s="144">
        <f>+Datos!F568</f>
        <v>1</v>
      </c>
      <c r="G577" s="145">
        <f>+Datos!G568</f>
        <v>1</v>
      </c>
      <c r="H577" s="143">
        <f t="shared" si="99"/>
        <v>1</v>
      </c>
      <c r="I577" s="146">
        <f t="shared" si="100"/>
        <v>-1</v>
      </c>
      <c r="J577" s="29">
        <f t="shared" si="101"/>
        <v>165.54997263058169</v>
      </c>
      <c r="K577" s="147">
        <f t="shared" si="96"/>
        <v>199.23179081239988</v>
      </c>
      <c r="L577" s="29">
        <f t="shared" si="107"/>
        <v>-0.89092236579759287</v>
      </c>
      <c r="M577" s="30">
        <f t="shared" si="105"/>
        <v>0.89092236579759287</v>
      </c>
      <c r="N577" s="148">
        <f t="shared" si="106"/>
        <v>0.10907763420240713</v>
      </c>
      <c r="O577" s="148">
        <f t="shared" si="102"/>
        <v>0</v>
      </c>
      <c r="P577" s="148">
        <f t="shared" si="103"/>
        <v>-0.10907763420240713</v>
      </c>
      <c r="Q577" s="149">
        <f t="shared" si="97"/>
        <v>85.231790812399879</v>
      </c>
      <c r="R577" s="150">
        <f t="shared" si="98"/>
        <v>199.23179081239988</v>
      </c>
      <c r="S577" s="13"/>
      <c r="T577" s="13"/>
      <c r="U577" s="13"/>
      <c r="V577" s="13"/>
      <c r="W577" s="49">
        <f t="shared" si="104"/>
        <v>37455</v>
      </c>
    </row>
    <row r="578" spans="1:23" s="11" customFormat="1">
      <c r="A578" s="13"/>
      <c r="B578" s="140">
        <f>+Datos!B569</f>
        <v>2002</v>
      </c>
      <c r="C578" s="141">
        <f>+Datos!C569</f>
        <v>7</v>
      </c>
      <c r="D578" s="142">
        <f>+Datos!D569</f>
        <v>19</v>
      </c>
      <c r="E578" s="143">
        <f>+Datos!E569</f>
        <v>0</v>
      </c>
      <c r="F578" s="144">
        <f>+Datos!F569</f>
        <v>2</v>
      </c>
      <c r="G578" s="145">
        <f>+Datos!G569</f>
        <v>1</v>
      </c>
      <c r="H578" s="143">
        <f t="shared" si="99"/>
        <v>2</v>
      </c>
      <c r="I578" s="146">
        <f t="shared" si="100"/>
        <v>-2</v>
      </c>
      <c r="J578" s="29">
        <f t="shared" si="101"/>
        <v>163.78240912026737</v>
      </c>
      <c r="K578" s="147">
        <f t="shared" si="96"/>
        <v>197.46422730208556</v>
      </c>
      <c r="L578" s="29">
        <f t="shared" si="107"/>
        <v>-1.7675635103143179</v>
      </c>
      <c r="M578" s="30">
        <f t="shared" si="105"/>
        <v>1.7675635103143179</v>
      </c>
      <c r="N578" s="148">
        <f t="shared" si="106"/>
        <v>0.23243648968568209</v>
      </c>
      <c r="O578" s="148">
        <f t="shared" si="102"/>
        <v>0</v>
      </c>
      <c r="P578" s="148">
        <f t="shared" si="103"/>
        <v>-0.23243648968568209</v>
      </c>
      <c r="Q578" s="149">
        <f t="shared" si="97"/>
        <v>83.464227302085561</v>
      </c>
      <c r="R578" s="150">
        <f t="shared" si="98"/>
        <v>197.46422730208556</v>
      </c>
      <c r="S578" s="13"/>
      <c r="T578" s="13"/>
      <c r="U578" s="13"/>
      <c r="V578" s="13"/>
      <c r="W578" s="49">
        <f t="shared" si="104"/>
        <v>37456</v>
      </c>
    </row>
    <row r="579" spans="1:23" s="11" customFormat="1">
      <c r="A579" s="13"/>
      <c r="B579" s="140">
        <f>+Datos!B570</f>
        <v>2002</v>
      </c>
      <c r="C579" s="141">
        <f>+Datos!C570</f>
        <v>7</v>
      </c>
      <c r="D579" s="142">
        <f>+Datos!D570</f>
        <v>20</v>
      </c>
      <c r="E579" s="143">
        <f>+Datos!E570</f>
        <v>23</v>
      </c>
      <c r="F579" s="144">
        <f>+Datos!F570</f>
        <v>1</v>
      </c>
      <c r="G579" s="145">
        <f>+Datos!G570</f>
        <v>1</v>
      </c>
      <c r="H579" s="143">
        <f t="shared" si="99"/>
        <v>1</v>
      </c>
      <c r="I579" s="146">
        <f t="shared" si="100"/>
        <v>22</v>
      </c>
      <c r="J579" s="29">
        <f t="shared" si="101"/>
        <v>185.78240912026737</v>
      </c>
      <c r="K579" s="147">
        <f t="shared" si="96"/>
        <v>219.46422730208556</v>
      </c>
      <c r="L579" s="29">
        <f t="shared" si="107"/>
        <v>22</v>
      </c>
      <c r="M579" s="30">
        <f t="shared" si="105"/>
        <v>1</v>
      </c>
      <c r="N579" s="148">
        <f t="shared" si="106"/>
        <v>0</v>
      </c>
      <c r="O579" s="148">
        <f t="shared" si="102"/>
        <v>0</v>
      </c>
      <c r="P579" s="148">
        <f t="shared" si="103"/>
        <v>0</v>
      </c>
      <c r="Q579" s="149">
        <f t="shared" si="97"/>
        <v>105.46422730208556</v>
      </c>
      <c r="R579" s="150">
        <f t="shared" si="98"/>
        <v>219.46422730208556</v>
      </c>
      <c r="S579" s="13"/>
      <c r="T579" s="13"/>
      <c r="U579" s="13"/>
      <c r="V579" s="13"/>
      <c r="W579" s="49">
        <f t="shared" si="104"/>
        <v>37457</v>
      </c>
    </row>
    <row r="580" spans="1:23" s="11" customFormat="1">
      <c r="A580" s="13"/>
      <c r="B580" s="140">
        <f>+Datos!B571</f>
        <v>2002</v>
      </c>
      <c r="C580" s="141">
        <f>+Datos!C571</f>
        <v>7</v>
      </c>
      <c r="D580" s="142">
        <f>+Datos!D571</f>
        <v>21</v>
      </c>
      <c r="E580" s="143">
        <f>+Datos!E571</f>
        <v>14</v>
      </c>
      <c r="F580" s="144">
        <f>+Datos!F571</f>
        <v>0.9</v>
      </c>
      <c r="G580" s="145">
        <f>+Datos!G571</f>
        <v>1</v>
      </c>
      <c r="H580" s="143">
        <f t="shared" si="99"/>
        <v>0.9</v>
      </c>
      <c r="I580" s="146">
        <f t="shared" si="100"/>
        <v>13.1</v>
      </c>
      <c r="J580" s="29">
        <f t="shared" si="101"/>
        <v>186.31818181818181</v>
      </c>
      <c r="K580" s="147">
        <f t="shared" si="96"/>
        <v>220</v>
      </c>
      <c r="L580" s="29">
        <f t="shared" si="107"/>
        <v>0.53577269791443882</v>
      </c>
      <c r="M580" s="30">
        <f t="shared" si="105"/>
        <v>0.9</v>
      </c>
      <c r="N580" s="148">
        <f t="shared" si="106"/>
        <v>0</v>
      </c>
      <c r="O580" s="148">
        <f t="shared" si="102"/>
        <v>12.564227302085555</v>
      </c>
      <c r="P580" s="148">
        <f t="shared" si="103"/>
        <v>12.564227302085555</v>
      </c>
      <c r="Q580" s="149">
        <f t="shared" si="97"/>
        <v>106</v>
      </c>
      <c r="R580" s="150">
        <f t="shared" si="98"/>
        <v>232.56422730208556</v>
      </c>
      <c r="S580" s="13"/>
      <c r="T580" s="13"/>
      <c r="U580" s="13"/>
      <c r="V580" s="13"/>
      <c r="W580" s="49">
        <f t="shared" si="104"/>
        <v>37458</v>
      </c>
    </row>
    <row r="581" spans="1:23" s="11" customFormat="1">
      <c r="A581" s="13"/>
      <c r="B581" s="140">
        <f>+Datos!B572</f>
        <v>2002</v>
      </c>
      <c r="C581" s="141">
        <f>+Datos!C572</f>
        <v>7</v>
      </c>
      <c r="D581" s="142">
        <f>+Datos!D572</f>
        <v>22</v>
      </c>
      <c r="E581" s="143">
        <f>+Datos!E572</f>
        <v>0</v>
      </c>
      <c r="F581" s="144">
        <f>+Datos!F572</f>
        <v>1.4</v>
      </c>
      <c r="G581" s="145">
        <f>+Datos!G572</f>
        <v>1</v>
      </c>
      <c r="H581" s="143">
        <f t="shared" si="99"/>
        <v>1.4</v>
      </c>
      <c r="I581" s="146">
        <f t="shared" si="100"/>
        <v>-1.4</v>
      </c>
      <c r="J581" s="29">
        <f t="shared" si="101"/>
        <v>184.9234284882173</v>
      </c>
      <c r="K581" s="147">
        <f t="shared" si="96"/>
        <v>218.60524667003548</v>
      </c>
      <c r="L581" s="29">
        <f t="shared" si="107"/>
        <v>-1.3947533299645158</v>
      </c>
      <c r="M581" s="30">
        <f t="shared" si="105"/>
        <v>1.3947533299645158</v>
      </c>
      <c r="N581" s="148">
        <f t="shared" si="106"/>
        <v>5.246670035484069E-3</v>
      </c>
      <c r="O581" s="148">
        <f t="shared" si="102"/>
        <v>0</v>
      </c>
      <c r="P581" s="148">
        <f t="shared" si="103"/>
        <v>-5.246670035484069E-3</v>
      </c>
      <c r="Q581" s="149">
        <f t="shared" si="97"/>
        <v>104.60524667003548</v>
      </c>
      <c r="R581" s="150">
        <f t="shared" si="98"/>
        <v>218.60524667003548</v>
      </c>
      <c r="S581" s="13"/>
      <c r="T581" s="13"/>
      <c r="U581" s="13"/>
      <c r="V581" s="13"/>
      <c r="W581" s="49">
        <f t="shared" si="104"/>
        <v>37459</v>
      </c>
    </row>
    <row r="582" spans="1:23" s="11" customFormat="1">
      <c r="A582" s="13"/>
      <c r="B582" s="140">
        <f>+Datos!B573</f>
        <v>2002</v>
      </c>
      <c r="C582" s="141">
        <f>+Datos!C573</f>
        <v>7</v>
      </c>
      <c r="D582" s="142">
        <f>+Datos!D573</f>
        <v>23</v>
      </c>
      <c r="E582" s="143">
        <f>+Datos!E573</f>
        <v>3</v>
      </c>
      <c r="F582" s="144">
        <f>+Datos!F573</f>
        <v>0.9</v>
      </c>
      <c r="G582" s="145">
        <f>+Datos!G573</f>
        <v>1</v>
      </c>
      <c r="H582" s="143">
        <f t="shared" si="99"/>
        <v>0.9</v>
      </c>
      <c r="I582" s="146">
        <f t="shared" si="100"/>
        <v>2.1</v>
      </c>
      <c r="J582" s="29">
        <f t="shared" si="101"/>
        <v>186.31818181818181</v>
      </c>
      <c r="K582" s="147">
        <f t="shared" si="96"/>
        <v>220</v>
      </c>
      <c r="L582" s="29">
        <f t="shared" si="107"/>
        <v>1.3947533299645158</v>
      </c>
      <c r="M582" s="30">
        <f t="shared" si="105"/>
        <v>0.9</v>
      </c>
      <c r="N582" s="148">
        <f t="shared" si="106"/>
        <v>0</v>
      </c>
      <c r="O582" s="148">
        <f t="shared" si="102"/>
        <v>0.70524667003547847</v>
      </c>
      <c r="P582" s="148">
        <f t="shared" si="103"/>
        <v>0.70524667003547847</v>
      </c>
      <c r="Q582" s="149">
        <f t="shared" si="97"/>
        <v>106</v>
      </c>
      <c r="R582" s="150">
        <f t="shared" si="98"/>
        <v>220.70524667003548</v>
      </c>
      <c r="S582" s="13"/>
      <c r="T582" s="13"/>
      <c r="U582" s="13"/>
      <c r="V582" s="13"/>
      <c r="W582" s="49">
        <f t="shared" si="104"/>
        <v>37460</v>
      </c>
    </row>
    <row r="583" spans="1:23" s="11" customFormat="1">
      <c r="A583" s="13"/>
      <c r="B583" s="140">
        <f>+Datos!B574</f>
        <v>2002</v>
      </c>
      <c r="C583" s="141">
        <f>+Datos!C574</f>
        <v>7</v>
      </c>
      <c r="D583" s="142">
        <f>+Datos!D574</f>
        <v>24</v>
      </c>
      <c r="E583" s="143">
        <f>+Datos!E574</f>
        <v>0.7</v>
      </c>
      <c r="F583" s="144">
        <f>+Datos!F574</f>
        <v>1.2</v>
      </c>
      <c r="G583" s="145">
        <f>+Datos!G574</f>
        <v>1</v>
      </c>
      <c r="H583" s="143">
        <f t="shared" si="99"/>
        <v>1.2</v>
      </c>
      <c r="I583" s="146">
        <f t="shared" si="100"/>
        <v>-0.5</v>
      </c>
      <c r="J583" s="29">
        <f t="shared" si="101"/>
        <v>185.81885211379048</v>
      </c>
      <c r="K583" s="147">
        <f t="shared" si="96"/>
        <v>219.50067029560867</v>
      </c>
      <c r="L583" s="29">
        <f t="shared" si="107"/>
        <v>-0.49932970439132873</v>
      </c>
      <c r="M583" s="30">
        <f t="shared" si="105"/>
        <v>1.1993297043913287</v>
      </c>
      <c r="N583" s="148">
        <f t="shared" si="106"/>
        <v>6.7029560867126747E-4</v>
      </c>
      <c r="O583" s="148">
        <f t="shared" si="102"/>
        <v>0</v>
      </c>
      <c r="P583" s="148">
        <f t="shared" si="103"/>
        <v>-6.7029560867126747E-4</v>
      </c>
      <c r="Q583" s="149">
        <f t="shared" si="97"/>
        <v>105.50067029560867</v>
      </c>
      <c r="R583" s="150">
        <f t="shared" si="98"/>
        <v>219.50067029560867</v>
      </c>
      <c r="S583" s="13"/>
      <c r="T583" s="13"/>
      <c r="U583" s="13"/>
      <c r="V583" s="13"/>
      <c r="W583" s="49">
        <f t="shared" si="104"/>
        <v>37461</v>
      </c>
    </row>
    <row r="584" spans="1:23" s="11" customFormat="1">
      <c r="A584" s="13"/>
      <c r="B584" s="140">
        <f>+Datos!B575</f>
        <v>2002</v>
      </c>
      <c r="C584" s="141">
        <f>+Datos!C575</f>
        <v>7</v>
      </c>
      <c r="D584" s="142">
        <f>+Datos!D575</f>
        <v>25</v>
      </c>
      <c r="E584" s="143">
        <f>+Datos!E575</f>
        <v>0</v>
      </c>
      <c r="F584" s="144">
        <f>+Datos!F575</f>
        <v>1.4</v>
      </c>
      <c r="G584" s="145">
        <f>+Datos!G575</f>
        <v>1</v>
      </c>
      <c r="H584" s="143">
        <f t="shared" si="99"/>
        <v>1.4</v>
      </c>
      <c r="I584" s="146">
        <f t="shared" si="100"/>
        <v>-1.4</v>
      </c>
      <c r="J584" s="29">
        <f t="shared" si="101"/>
        <v>184.42783670012139</v>
      </c>
      <c r="K584" s="147">
        <f t="shared" si="96"/>
        <v>218.10965488193958</v>
      </c>
      <c r="L584" s="29">
        <f t="shared" si="107"/>
        <v>-1.3910154136690949</v>
      </c>
      <c r="M584" s="30">
        <f t="shared" si="105"/>
        <v>1.3910154136690949</v>
      </c>
      <c r="N584" s="148">
        <f t="shared" si="106"/>
        <v>8.9845863309050422E-3</v>
      </c>
      <c r="O584" s="148">
        <f t="shared" si="102"/>
        <v>0</v>
      </c>
      <c r="P584" s="148">
        <f t="shared" si="103"/>
        <v>-8.9845863309050422E-3</v>
      </c>
      <c r="Q584" s="149">
        <f t="shared" si="97"/>
        <v>104.10965488193958</v>
      </c>
      <c r="R584" s="150">
        <f t="shared" si="98"/>
        <v>218.10965488193958</v>
      </c>
      <c r="S584" s="13"/>
      <c r="T584" s="13"/>
      <c r="U584" s="13"/>
      <c r="V584" s="13"/>
      <c r="W584" s="49">
        <f t="shared" si="104"/>
        <v>37462</v>
      </c>
    </row>
    <row r="585" spans="1:23" s="11" customFormat="1">
      <c r="A585" s="13"/>
      <c r="B585" s="140">
        <f>+Datos!B576</f>
        <v>2002</v>
      </c>
      <c r="C585" s="141">
        <f>+Datos!C576</f>
        <v>7</v>
      </c>
      <c r="D585" s="142">
        <f>+Datos!D576</f>
        <v>26</v>
      </c>
      <c r="E585" s="143">
        <f>+Datos!E576</f>
        <v>0</v>
      </c>
      <c r="F585" s="144">
        <f>+Datos!F576</f>
        <v>1.9</v>
      </c>
      <c r="G585" s="145">
        <f>+Datos!G576</f>
        <v>1</v>
      </c>
      <c r="H585" s="143">
        <f t="shared" si="99"/>
        <v>1.9</v>
      </c>
      <c r="I585" s="146">
        <f t="shared" si="100"/>
        <v>-1.9</v>
      </c>
      <c r="J585" s="29">
        <f t="shared" si="101"/>
        <v>182.55667062637374</v>
      </c>
      <c r="K585" s="147">
        <f t="shared" si="96"/>
        <v>216.23848880819193</v>
      </c>
      <c r="L585" s="29">
        <f t="shared" si="107"/>
        <v>-1.871166073747645</v>
      </c>
      <c r="M585" s="30">
        <f t="shared" si="105"/>
        <v>1.871166073747645</v>
      </c>
      <c r="N585" s="148">
        <f t="shared" si="106"/>
        <v>2.8833926252354924E-2</v>
      </c>
      <c r="O585" s="148">
        <f t="shared" si="102"/>
        <v>0</v>
      </c>
      <c r="P585" s="148">
        <f t="shared" si="103"/>
        <v>-2.8833926252354924E-2</v>
      </c>
      <c r="Q585" s="149">
        <f t="shared" si="97"/>
        <v>102.23848880819193</v>
      </c>
      <c r="R585" s="150">
        <f t="shared" si="98"/>
        <v>216.23848880819193</v>
      </c>
      <c r="S585" s="13"/>
      <c r="T585" s="13"/>
      <c r="U585" s="13"/>
      <c r="V585" s="13"/>
      <c r="W585" s="49">
        <f t="shared" si="104"/>
        <v>37463</v>
      </c>
    </row>
    <row r="586" spans="1:23" s="11" customFormat="1">
      <c r="A586" s="13"/>
      <c r="B586" s="140">
        <f>+Datos!B577</f>
        <v>2002</v>
      </c>
      <c r="C586" s="141">
        <f>+Datos!C577</f>
        <v>7</v>
      </c>
      <c r="D586" s="142">
        <f>+Datos!D577</f>
        <v>27</v>
      </c>
      <c r="E586" s="143">
        <f>+Datos!E577</f>
        <v>0</v>
      </c>
      <c r="F586" s="144">
        <f>+Datos!F577</f>
        <v>1.7</v>
      </c>
      <c r="G586" s="145">
        <f>+Datos!G577</f>
        <v>1</v>
      </c>
      <c r="H586" s="143">
        <f t="shared" si="99"/>
        <v>1.7</v>
      </c>
      <c r="I586" s="146">
        <f t="shared" si="100"/>
        <v>-1.7</v>
      </c>
      <c r="J586" s="29">
        <f t="shared" si="101"/>
        <v>180.89856723613713</v>
      </c>
      <c r="K586" s="147">
        <f t="shared" si="96"/>
        <v>214.58038541795531</v>
      </c>
      <c r="L586" s="29">
        <f t="shared" si="107"/>
        <v>-1.6581033902366187</v>
      </c>
      <c r="M586" s="30">
        <f t="shared" si="105"/>
        <v>1.6581033902366187</v>
      </c>
      <c r="N586" s="148">
        <f t="shared" si="106"/>
        <v>4.1896609763381276E-2</v>
      </c>
      <c r="O586" s="148">
        <f t="shared" si="102"/>
        <v>0</v>
      </c>
      <c r="P586" s="148">
        <f t="shared" si="103"/>
        <v>-4.1896609763381276E-2</v>
      </c>
      <c r="Q586" s="149">
        <f t="shared" si="97"/>
        <v>100.58038541795531</v>
      </c>
      <c r="R586" s="150">
        <f t="shared" si="98"/>
        <v>214.58038541795531</v>
      </c>
      <c r="S586" s="13"/>
      <c r="T586" s="13"/>
      <c r="U586" s="13"/>
      <c r="V586" s="13"/>
      <c r="W586" s="49">
        <f t="shared" si="104"/>
        <v>37464</v>
      </c>
    </row>
    <row r="587" spans="1:23" s="11" customFormat="1">
      <c r="A587" s="13"/>
      <c r="B587" s="140">
        <f>+Datos!B578</f>
        <v>2002</v>
      </c>
      <c r="C587" s="141">
        <f>+Datos!C578</f>
        <v>7</v>
      </c>
      <c r="D587" s="142">
        <f>+Datos!D578</f>
        <v>28</v>
      </c>
      <c r="E587" s="143">
        <f>+Datos!E578</f>
        <v>0</v>
      </c>
      <c r="F587" s="144">
        <f>+Datos!F578</f>
        <v>2.2999999999999998</v>
      </c>
      <c r="G587" s="145">
        <f>+Datos!G578</f>
        <v>1</v>
      </c>
      <c r="H587" s="143">
        <f t="shared" si="99"/>
        <v>2.2999999999999998</v>
      </c>
      <c r="I587" s="146">
        <f t="shared" si="100"/>
        <v>-2.2999999999999998</v>
      </c>
      <c r="J587" s="29">
        <f t="shared" si="101"/>
        <v>178.67919619655285</v>
      </c>
      <c r="K587" s="147">
        <f t="shared" si="96"/>
        <v>212.36101437837104</v>
      </c>
      <c r="L587" s="29">
        <f t="shared" si="107"/>
        <v>-2.2193710395842743</v>
      </c>
      <c r="M587" s="30">
        <f t="shared" si="105"/>
        <v>2.2193710395842743</v>
      </c>
      <c r="N587" s="148">
        <f t="shared" si="106"/>
        <v>8.0628960415725537E-2</v>
      </c>
      <c r="O587" s="148">
        <f t="shared" si="102"/>
        <v>0</v>
      </c>
      <c r="P587" s="148">
        <f t="shared" si="103"/>
        <v>-8.0628960415725537E-2</v>
      </c>
      <c r="Q587" s="149">
        <f t="shared" si="97"/>
        <v>98.361014378371038</v>
      </c>
      <c r="R587" s="150">
        <f t="shared" si="98"/>
        <v>212.36101437837104</v>
      </c>
      <c r="S587" s="13"/>
      <c r="T587" s="13"/>
      <c r="U587" s="13"/>
      <c r="V587" s="13"/>
      <c r="W587" s="49">
        <f t="shared" si="104"/>
        <v>37465</v>
      </c>
    </row>
    <row r="588" spans="1:23" s="11" customFormat="1">
      <c r="A588" s="13"/>
      <c r="B588" s="140">
        <f>+Datos!B579</f>
        <v>2002</v>
      </c>
      <c r="C588" s="141">
        <f>+Datos!C579</f>
        <v>7</v>
      </c>
      <c r="D588" s="142">
        <f>+Datos!D579</f>
        <v>29</v>
      </c>
      <c r="E588" s="143">
        <f>+Datos!E579</f>
        <v>0</v>
      </c>
      <c r="F588" s="144">
        <f>+Datos!F579</f>
        <v>2.6</v>
      </c>
      <c r="G588" s="145">
        <f>+Datos!G579</f>
        <v>1</v>
      </c>
      <c r="H588" s="143">
        <f t="shared" si="99"/>
        <v>2.6</v>
      </c>
      <c r="I588" s="146">
        <f t="shared" si="100"/>
        <v>-2.6</v>
      </c>
      <c r="J588" s="29">
        <f t="shared" si="101"/>
        <v>176.20311195360514</v>
      </c>
      <c r="K588" s="147">
        <f t="shared" si="96"/>
        <v>209.88493013542333</v>
      </c>
      <c r="L588" s="29">
        <f t="shared" si="107"/>
        <v>-2.4760842429477066</v>
      </c>
      <c r="M588" s="30">
        <f t="shared" si="105"/>
        <v>2.4760842429477066</v>
      </c>
      <c r="N588" s="148">
        <f t="shared" si="106"/>
        <v>0.12391575705229352</v>
      </c>
      <c r="O588" s="148">
        <f t="shared" si="102"/>
        <v>0</v>
      </c>
      <c r="P588" s="148">
        <f t="shared" si="103"/>
        <v>-0.12391575705229352</v>
      </c>
      <c r="Q588" s="149">
        <f t="shared" si="97"/>
        <v>95.884930135423332</v>
      </c>
      <c r="R588" s="150">
        <f t="shared" si="98"/>
        <v>209.88493013542333</v>
      </c>
      <c r="S588" s="13"/>
      <c r="T588" s="13"/>
      <c r="U588" s="13"/>
      <c r="V588" s="13"/>
      <c r="W588" s="49">
        <f t="shared" si="104"/>
        <v>37466</v>
      </c>
    </row>
    <row r="589" spans="1:23" s="11" customFormat="1">
      <c r="A589" s="13"/>
      <c r="B589" s="140">
        <f>+Datos!B580</f>
        <v>2002</v>
      </c>
      <c r="C589" s="141">
        <f>+Datos!C580</f>
        <v>7</v>
      </c>
      <c r="D589" s="142">
        <f>+Datos!D580</f>
        <v>30</v>
      </c>
      <c r="E589" s="143">
        <f>+Datos!E580</f>
        <v>0.3</v>
      </c>
      <c r="F589" s="144">
        <f>+Datos!F580</f>
        <v>1.7</v>
      </c>
      <c r="G589" s="145">
        <f>+Datos!G580</f>
        <v>1</v>
      </c>
      <c r="H589" s="143">
        <f t="shared" si="99"/>
        <v>1.7</v>
      </c>
      <c r="I589" s="146">
        <f t="shared" si="100"/>
        <v>-1.4</v>
      </c>
      <c r="J589" s="29">
        <f t="shared" si="101"/>
        <v>174.8840787022651</v>
      </c>
      <c r="K589" s="147">
        <f t="shared" si="96"/>
        <v>208.56589688408329</v>
      </c>
      <c r="L589" s="29">
        <f t="shared" si="107"/>
        <v>-1.3190332513400449</v>
      </c>
      <c r="M589" s="30">
        <f t="shared" si="105"/>
        <v>1.6190332513400449</v>
      </c>
      <c r="N589" s="148">
        <f t="shared" si="106"/>
        <v>8.0966748659955012E-2</v>
      </c>
      <c r="O589" s="148">
        <f t="shared" si="102"/>
        <v>0</v>
      </c>
      <c r="P589" s="148">
        <f t="shared" si="103"/>
        <v>-8.0966748659955012E-2</v>
      </c>
      <c r="Q589" s="149">
        <f t="shared" si="97"/>
        <v>94.565896884083287</v>
      </c>
      <c r="R589" s="150">
        <f t="shared" si="98"/>
        <v>208.56589688408329</v>
      </c>
      <c r="S589" s="13"/>
      <c r="T589" s="13"/>
      <c r="U589" s="13"/>
      <c r="V589" s="13"/>
      <c r="W589" s="49">
        <f t="shared" si="104"/>
        <v>37467</v>
      </c>
    </row>
    <row r="590" spans="1:23" s="11" customFormat="1">
      <c r="A590" s="13"/>
      <c r="B590" s="140">
        <f>+Datos!B581</f>
        <v>2002</v>
      </c>
      <c r="C590" s="141">
        <f>+Datos!C581</f>
        <v>7</v>
      </c>
      <c r="D590" s="142">
        <f>+Datos!D581</f>
        <v>31</v>
      </c>
      <c r="E590" s="143">
        <f>+Datos!E581</f>
        <v>0.1</v>
      </c>
      <c r="F590" s="144">
        <f>+Datos!F581</f>
        <v>1.1000000000000001</v>
      </c>
      <c r="G590" s="145">
        <f>+Datos!G581</f>
        <v>1</v>
      </c>
      <c r="H590" s="143">
        <f t="shared" si="99"/>
        <v>1.1000000000000001</v>
      </c>
      <c r="I590" s="146">
        <f t="shared" si="100"/>
        <v>-1</v>
      </c>
      <c r="J590" s="29">
        <f t="shared" si="101"/>
        <v>173.94796178736181</v>
      </c>
      <c r="K590" s="147">
        <f t="shared" ref="K590:K653" si="108">+J590+$U$21</f>
        <v>207.62977996917999</v>
      </c>
      <c r="L590" s="29">
        <f t="shared" si="107"/>
        <v>-0.93611691490329463</v>
      </c>
      <c r="M590" s="30">
        <f t="shared" si="105"/>
        <v>1.0361169149032947</v>
      </c>
      <c r="N590" s="148">
        <f t="shared" si="106"/>
        <v>6.3883085096705372E-2</v>
      </c>
      <c r="O590" s="148">
        <f t="shared" si="102"/>
        <v>0</v>
      </c>
      <c r="P590" s="148">
        <f t="shared" si="103"/>
        <v>-6.3883085096705372E-2</v>
      </c>
      <c r="Q590" s="149">
        <f t="shared" ref="Q590:Q653" si="109">IF(K590-$U$15&gt;0,K590-$U$15,0)</f>
        <v>93.629779969179992</v>
      </c>
      <c r="R590" s="150">
        <f t="shared" ref="R590:R653" si="110">+O590+K590</f>
        <v>207.62977996917999</v>
      </c>
      <c r="S590" s="13"/>
      <c r="T590" s="13"/>
      <c r="U590" s="13"/>
      <c r="V590" s="13"/>
      <c r="W590" s="49">
        <f t="shared" si="104"/>
        <v>37468</v>
      </c>
    </row>
    <row r="591" spans="1:23" s="11" customFormat="1">
      <c r="A591" s="13"/>
      <c r="B591" s="140">
        <f>+Datos!B582</f>
        <v>2002</v>
      </c>
      <c r="C591" s="141">
        <f>+Datos!C582</f>
        <v>8</v>
      </c>
      <c r="D591" s="142">
        <f>+Datos!D582</f>
        <v>1</v>
      </c>
      <c r="E591" s="143">
        <f>+Datos!E582</f>
        <v>0</v>
      </c>
      <c r="F591" s="144">
        <f>+Datos!F582</f>
        <v>1.2</v>
      </c>
      <c r="G591" s="145">
        <f>+Datos!G582</f>
        <v>1</v>
      </c>
      <c r="H591" s="143">
        <f t="shared" ref="H591:H654" si="111">+F591*G591</f>
        <v>1.2</v>
      </c>
      <c r="I591" s="146">
        <f t="shared" ref="I591:I654" si="112">+E591-H591</f>
        <v>-1.2</v>
      </c>
      <c r="J591" s="29">
        <f t="shared" ref="J591:J654" si="113">IF(I591&lt;0,J590*EXP(I591/$U$20),IF((I591+J590)&gt;$U$20,+$U$20,I591+J590))</f>
        <v>172.83123342591844</v>
      </c>
      <c r="K591" s="147">
        <f t="shared" si="108"/>
        <v>206.51305160773663</v>
      </c>
      <c r="L591" s="29">
        <f t="shared" si="107"/>
        <v>-1.1167283614433643</v>
      </c>
      <c r="M591" s="30">
        <f t="shared" si="105"/>
        <v>1.1167283614433643</v>
      </c>
      <c r="N591" s="148">
        <f t="shared" si="106"/>
        <v>8.3271638556635663E-2</v>
      </c>
      <c r="O591" s="148">
        <f t="shared" ref="O591:O654" si="114">IF(K590+I591-$U$14&gt;0,K590+I591-$U$14,0)</f>
        <v>0</v>
      </c>
      <c r="P591" s="148">
        <f t="shared" ref="P591:P654" si="115">+IF(N591&gt;0,(-1)*N591,O591)</f>
        <v>-8.3271638556635663E-2</v>
      </c>
      <c r="Q591" s="149">
        <f t="shared" si="109"/>
        <v>92.513051607736628</v>
      </c>
      <c r="R591" s="150">
        <f t="shared" si="110"/>
        <v>206.51305160773663</v>
      </c>
      <c r="S591" s="13"/>
      <c r="T591" s="13"/>
      <c r="U591" s="13"/>
      <c r="V591" s="13"/>
      <c r="W591" s="49">
        <f t="shared" ref="W591:W654" si="116">+DATE(B591,C591,D591)</f>
        <v>37469</v>
      </c>
    </row>
    <row r="592" spans="1:23" s="11" customFormat="1">
      <c r="A592" s="13"/>
      <c r="B592" s="140">
        <f>+Datos!B583</f>
        <v>2002</v>
      </c>
      <c r="C592" s="141">
        <f>+Datos!C583</f>
        <v>8</v>
      </c>
      <c r="D592" s="142">
        <f>+Datos!D583</f>
        <v>2</v>
      </c>
      <c r="E592" s="143">
        <f>+Datos!E583</f>
        <v>0</v>
      </c>
      <c r="F592" s="144">
        <f>+Datos!F583</f>
        <v>1.6</v>
      </c>
      <c r="G592" s="145">
        <f>+Datos!G583</f>
        <v>1</v>
      </c>
      <c r="H592" s="143">
        <f t="shared" si="111"/>
        <v>1.6</v>
      </c>
      <c r="I592" s="146">
        <f t="shared" si="112"/>
        <v>-1.6</v>
      </c>
      <c r="J592" s="29">
        <f t="shared" si="113"/>
        <v>171.35340653228036</v>
      </c>
      <c r="K592" s="147">
        <f t="shared" si="108"/>
        <v>205.03522471409855</v>
      </c>
      <c r="L592" s="29">
        <f t="shared" si="107"/>
        <v>-1.4778268936380812</v>
      </c>
      <c r="M592" s="30">
        <f t="shared" ref="M592:M655" si="117">IF(I592&gt;=0,+H592,+E592+ABS(L592))</f>
        <v>1.4778268936380812</v>
      </c>
      <c r="N592" s="148">
        <f t="shared" ref="N592:N655" si="118">+H592-M592</f>
        <v>0.12217310636191892</v>
      </c>
      <c r="O592" s="148">
        <f t="shared" si="114"/>
        <v>0</v>
      </c>
      <c r="P592" s="148">
        <f t="shared" si="115"/>
        <v>-0.12217310636191892</v>
      </c>
      <c r="Q592" s="149">
        <f t="shared" si="109"/>
        <v>91.035224714098547</v>
      </c>
      <c r="R592" s="150">
        <f t="shared" si="110"/>
        <v>205.03522471409855</v>
      </c>
      <c r="S592" s="13"/>
      <c r="T592" s="13"/>
      <c r="U592" s="13"/>
      <c r="V592" s="13"/>
      <c r="W592" s="49">
        <f t="shared" si="116"/>
        <v>37470</v>
      </c>
    </row>
    <row r="593" spans="1:23" s="11" customFormat="1">
      <c r="A593" s="13"/>
      <c r="B593" s="140">
        <f>+Datos!B584</f>
        <v>2002</v>
      </c>
      <c r="C593" s="141">
        <f>+Datos!C584</f>
        <v>8</v>
      </c>
      <c r="D593" s="142">
        <f>+Datos!D584</f>
        <v>3</v>
      </c>
      <c r="E593" s="143">
        <f>+Datos!E584</f>
        <v>0</v>
      </c>
      <c r="F593" s="144">
        <f>+Datos!F584</f>
        <v>1.6</v>
      </c>
      <c r="G593" s="145">
        <f>+Datos!G584</f>
        <v>1</v>
      </c>
      <c r="H593" s="143">
        <f t="shared" si="111"/>
        <v>1.6</v>
      </c>
      <c r="I593" s="146">
        <f t="shared" si="112"/>
        <v>-1.6</v>
      </c>
      <c r="J593" s="29">
        <f t="shared" si="113"/>
        <v>169.88821608336508</v>
      </c>
      <c r="K593" s="147">
        <f t="shared" si="108"/>
        <v>203.57003426518327</v>
      </c>
      <c r="L593" s="29">
        <f t="shared" ref="L593:L656" si="119">+K593-K592</f>
        <v>-1.4651904489152798</v>
      </c>
      <c r="M593" s="30">
        <f t="shared" si="117"/>
        <v>1.4651904489152798</v>
      </c>
      <c r="N593" s="148">
        <f t="shared" si="118"/>
        <v>0.13480955108472026</v>
      </c>
      <c r="O593" s="148">
        <f t="shared" si="114"/>
        <v>0</v>
      </c>
      <c r="P593" s="148">
        <f t="shared" si="115"/>
        <v>-0.13480955108472026</v>
      </c>
      <c r="Q593" s="149">
        <f t="shared" si="109"/>
        <v>89.570034265183267</v>
      </c>
      <c r="R593" s="150">
        <f t="shared" si="110"/>
        <v>203.57003426518327</v>
      </c>
      <c r="S593" s="13"/>
      <c r="T593" s="13"/>
      <c r="U593" s="13"/>
      <c r="V593" s="13"/>
      <c r="W593" s="49">
        <f t="shared" si="116"/>
        <v>37471</v>
      </c>
    </row>
    <row r="594" spans="1:23" s="11" customFormat="1">
      <c r="A594" s="13"/>
      <c r="B594" s="140">
        <f>+Datos!B585</f>
        <v>2002</v>
      </c>
      <c r="C594" s="141">
        <f>+Datos!C585</f>
        <v>8</v>
      </c>
      <c r="D594" s="142">
        <f>+Datos!D585</f>
        <v>4</v>
      </c>
      <c r="E594" s="143">
        <f>+Datos!E585</f>
        <v>0</v>
      </c>
      <c r="F594" s="144">
        <f>+Datos!F585</f>
        <v>1.1000000000000001</v>
      </c>
      <c r="G594" s="145">
        <f>+Datos!G585</f>
        <v>1</v>
      </c>
      <c r="H594" s="143">
        <f t="shared" si="111"/>
        <v>1.1000000000000001</v>
      </c>
      <c r="I594" s="146">
        <f t="shared" si="112"/>
        <v>-1.1000000000000001</v>
      </c>
      <c r="J594" s="29">
        <f t="shared" si="113"/>
        <v>168.88817158857327</v>
      </c>
      <c r="K594" s="147">
        <f t="shared" si="108"/>
        <v>202.56998977039146</v>
      </c>
      <c r="L594" s="29">
        <f t="shared" si="119"/>
        <v>-1.0000444947918083</v>
      </c>
      <c r="M594" s="30">
        <f t="shared" si="117"/>
        <v>1.0000444947918083</v>
      </c>
      <c r="N594" s="148">
        <f t="shared" si="118"/>
        <v>9.9955505208191742E-2</v>
      </c>
      <c r="O594" s="148">
        <f t="shared" si="114"/>
        <v>0</v>
      </c>
      <c r="P594" s="148">
        <f t="shared" si="115"/>
        <v>-9.9955505208191742E-2</v>
      </c>
      <c r="Q594" s="149">
        <f t="shared" si="109"/>
        <v>88.569989770391459</v>
      </c>
      <c r="R594" s="150">
        <f t="shared" si="110"/>
        <v>202.56998977039146</v>
      </c>
      <c r="S594" s="13"/>
      <c r="T594" s="13"/>
      <c r="U594" s="13"/>
      <c r="V594" s="13"/>
      <c r="W594" s="49">
        <f t="shared" si="116"/>
        <v>37472</v>
      </c>
    </row>
    <row r="595" spans="1:23" s="11" customFormat="1">
      <c r="A595" s="13"/>
      <c r="B595" s="140">
        <f>+Datos!B586</f>
        <v>2002</v>
      </c>
      <c r="C595" s="141">
        <f>+Datos!C586</f>
        <v>8</v>
      </c>
      <c r="D595" s="142">
        <f>+Datos!D586</f>
        <v>5</v>
      </c>
      <c r="E595" s="143">
        <f>+Datos!E586</f>
        <v>0</v>
      </c>
      <c r="F595" s="144">
        <f>+Datos!F586</f>
        <v>1.1000000000000001</v>
      </c>
      <c r="G595" s="145">
        <f>+Datos!G586</f>
        <v>1</v>
      </c>
      <c r="H595" s="143">
        <f t="shared" si="111"/>
        <v>1.1000000000000001</v>
      </c>
      <c r="I595" s="146">
        <f t="shared" si="112"/>
        <v>-1.1000000000000001</v>
      </c>
      <c r="J595" s="29">
        <f t="shared" si="113"/>
        <v>167.8940138410475</v>
      </c>
      <c r="K595" s="147">
        <f t="shared" si="108"/>
        <v>201.57583202286568</v>
      </c>
      <c r="L595" s="29">
        <f t="shared" si="119"/>
        <v>-0.9941577475257759</v>
      </c>
      <c r="M595" s="30">
        <f t="shared" si="117"/>
        <v>0.9941577475257759</v>
      </c>
      <c r="N595" s="148">
        <f t="shared" si="118"/>
        <v>0.10584225247422419</v>
      </c>
      <c r="O595" s="148">
        <f t="shared" si="114"/>
        <v>0</v>
      </c>
      <c r="P595" s="148">
        <f t="shared" si="115"/>
        <v>-0.10584225247422419</v>
      </c>
      <c r="Q595" s="149">
        <f t="shared" si="109"/>
        <v>87.575832022865683</v>
      </c>
      <c r="R595" s="150">
        <f t="shared" si="110"/>
        <v>201.57583202286568</v>
      </c>
      <c r="S595" s="13"/>
      <c r="T595" s="13"/>
      <c r="U595" s="13"/>
      <c r="V595" s="13"/>
      <c r="W595" s="49">
        <f t="shared" si="116"/>
        <v>37473</v>
      </c>
    </row>
    <row r="596" spans="1:23" s="11" customFormat="1">
      <c r="A596" s="13"/>
      <c r="B596" s="140">
        <f>+Datos!B587</f>
        <v>2002</v>
      </c>
      <c r="C596" s="141">
        <f>+Datos!C587</f>
        <v>8</v>
      </c>
      <c r="D596" s="142">
        <f>+Datos!D587</f>
        <v>6</v>
      </c>
      <c r="E596" s="143">
        <f>+Datos!E587</f>
        <v>0</v>
      </c>
      <c r="F596" s="144">
        <f>+Datos!F587</f>
        <v>0.7</v>
      </c>
      <c r="G596" s="145">
        <f>+Datos!G587</f>
        <v>1</v>
      </c>
      <c r="H596" s="143">
        <f t="shared" si="111"/>
        <v>0.7</v>
      </c>
      <c r="I596" s="146">
        <f t="shared" si="112"/>
        <v>-0.7</v>
      </c>
      <c r="J596" s="29">
        <f t="shared" si="113"/>
        <v>167.26441713869485</v>
      </c>
      <c r="K596" s="147">
        <f t="shared" si="108"/>
        <v>200.94623532051304</v>
      </c>
      <c r="L596" s="29">
        <f t="shared" si="119"/>
        <v>-0.62959670235264298</v>
      </c>
      <c r="M596" s="30">
        <f t="shared" si="117"/>
        <v>0.62959670235264298</v>
      </c>
      <c r="N596" s="148">
        <f t="shared" si="118"/>
        <v>7.0403297647356977E-2</v>
      </c>
      <c r="O596" s="148">
        <f t="shared" si="114"/>
        <v>0</v>
      </c>
      <c r="P596" s="148">
        <f t="shared" si="115"/>
        <v>-7.0403297647356977E-2</v>
      </c>
      <c r="Q596" s="149">
        <f t="shared" si="109"/>
        <v>86.94623532051304</v>
      </c>
      <c r="R596" s="150">
        <f t="shared" si="110"/>
        <v>200.94623532051304</v>
      </c>
      <c r="S596" s="13"/>
      <c r="T596" s="13"/>
      <c r="U596" s="13"/>
      <c r="V596" s="13"/>
      <c r="W596" s="49">
        <f t="shared" si="116"/>
        <v>37474</v>
      </c>
    </row>
    <row r="597" spans="1:23" s="11" customFormat="1">
      <c r="A597" s="13"/>
      <c r="B597" s="140">
        <f>+Datos!B588</f>
        <v>2002</v>
      </c>
      <c r="C597" s="141">
        <f>+Datos!C588</f>
        <v>8</v>
      </c>
      <c r="D597" s="142">
        <f>+Datos!D588</f>
        <v>7</v>
      </c>
      <c r="E597" s="143">
        <f>+Datos!E588</f>
        <v>0</v>
      </c>
      <c r="F597" s="144">
        <f>+Datos!F588</f>
        <v>1.2</v>
      </c>
      <c r="G597" s="145">
        <f>+Datos!G588</f>
        <v>1</v>
      </c>
      <c r="H597" s="143">
        <f t="shared" si="111"/>
        <v>1.2</v>
      </c>
      <c r="I597" s="146">
        <f t="shared" si="112"/>
        <v>-1.2</v>
      </c>
      <c r="J597" s="29">
        <f t="shared" si="113"/>
        <v>166.19059645945396</v>
      </c>
      <c r="K597" s="147">
        <f t="shared" si="108"/>
        <v>199.87241464127214</v>
      </c>
      <c r="L597" s="29">
        <f t="shared" si="119"/>
        <v>-1.073820679240896</v>
      </c>
      <c r="M597" s="30">
        <f t="shared" si="117"/>
        <v>1.073820679240896</v>
      </c>
      <c r="N597" s="148">
        <f t="shared" si="118"/>
        <v>0.12617932075910399</v>
      </c>
      <c r="O597" s="148">
        <f t="shared" si="114"/>
        <v>0</v>
      </c>
      <c r="P597" s="148">
        <f t="shared" si="115"/>
        <v>-0.12617932075910399</v>
      </c>
      <c r="Q597" s="149">
        <f t="shared" si="109"/>
        <v>85.872414641272144</v>
      </c>
      <c r="R597" s="150">
        <f t="shared" si="110"/>
        <v>199.87241464127214</v>
      </c>
      <c r="S597" s="13"/>
      <c r="T597" s="13"/>
      <c r="U597" s="13"/>
      <c r="V597" s="13"/>
      <c r="W597" s="49">
        <f t="shared" si="116"/>
        <v>37475</v>
      </c>
    </row>
    <row r="598" spans="1:23" s="11" customFormat="1">
      <c r="A598" s="13"/>
      <c r="B598" s="140">
        <f>+Datos!B589</f>
        <v>2002</v>
      </c>
      <c r="C598" s="141">
        <f>+Datos!C589</f>
        <v>8</v>
      </c>
      <c r="D598" s="142">
        <f>+Datos!D589</f>
        <v>8</v>
      </c>
      <c r="E598" s="143">
        <f>+Datos!E589</f>
        <v>0</v>
      </c>
      <c r="F598" s="144">
        <f>+Datos!F589</f>
        <v>1.1000000000000001</v>
      </c>
      <c r="G598" s="145">
        <f>+Datos!G589</f>
        <v>1</v>
      </c>
      <c r="H598" s="143">
        <f t="shared" si="111"/>
        <v>1.1000000000000001</v>
      </c>
      <c r="I598" s="146">
        <f t="shared" si="112"/>
        <v>-1.1000000000000001</v>
      </c>
      <c r="J598" s="29">
        <f t="shared" si="113"/>
        <v>165.21231794840119</v>
      </c>
      <c r="K598" s="147">
        <f t="shared" si="108"/>
        <v>198.89413613021938</v>
      </c>
      <c r="L598" s="29">
        <f t="shared" si="119"/>
        <v>-0.97827851105276409</v>
      </c>
      <c r="M598" s="30">
        <f t="shared" si="117"/>
        <v>0.97827851105276409</v>
      </c>
      <c r="N598" s="148">
        <f t="shared" si="118"/>
        <v>0.121721488947236</v>
      </c>
      <c r="O598" s="148">
        <f t="shared" si="114"/>
        <v>0</v>
      </c>
      <c r="P598" s="148">
        <f t="shared" si="115"/>
        <v>-0.121721488947236</v>
      </c>
      <c r="Q598" s="149">
        <f t="shared" si="109"/>
        <v>84.89413613021938</v>
      </c>
      <c r="R598" s="150">
        <f t="shared" si="110"/>
        <v>198.89413613021938</v>
      </c>
      <c r="S598" s="13"/>
      <c r="T598" s="13"/>
      <c r="U598" s="13"/>
      <c r="V598" s="13"/>
      <c r="W598" s="49">
        <f t="shared" si="116"/>
        <v>37476</v>
      </c>
    </row>
    <row r="599" spans="1:23" s="11" customFormat="1">
      <c r="A599" s="13"/>
      <c r="B599" s="140">
        <f>+Datos!B590</f>
        <v>2002</v>
      </c>
      <c r="C599" s="141">
        <f>+Datos!C590</f>
        <v>8</v>
      </c>
      <c r="D599" s="142">
        <f>+Datos!D590</f>
        <v>9</v>
      </c>
      <c r="E599" s="143">
        <f>+Datos!E590</f>
        <v>0</v>
      </c>
      <c r="F599" s="144">
        <f>+Datos!F590</f>
        <v>2.4</v>
      </c>
      <c r="G599" s="145">
        <f>+Datos!G590</f>
        <v>1</v>
      </c>
      <c r="H599" s="143">
        <f t="shared" si="111"/>
        <v>2.4</v>
      </c>
      <c r="I599" s="146">
        <f t="shared" si="112"/>
        <v>-2.4</v>
      </c>
      <c r="J599" s="29">
        <f t="shared" si="113"/>
        <v>163.09783437228316</v>
      </c>
      <c r="K599" s="147">
        <f t="shared" si="108"/>
        <v>196.77965255410135</v>
      </c>
      <c r="L599" s="29">
        <f t="shared" si="119"/>
        <v>-2.1144835761180332</v>
      </c>
      <c r="M599" s="30">
        <f t="shared" si="117"/>
        <v>2.1144835761180332</v>
      </c>
      <c r="N599" s="148">
        <f t="shared" si="118"/>
        <v>0.28551642388196674</v>
      </c>
      <c r="O599" s="148">
        <f t="shared" si="114"/>
        <v>0</v>
      </c>
      <c r="P599" s="148">
        <f t="shared" si="115"/>
        <v>-0.28551642388196674</v>
      </c>
      <c r="Q599" s="149">
        <f t="shared" si="109"/>
        <v>82.779652554101347</v>
      </c>
      <c r="R599" s="150">
        <f t="shared" si="110"/>
        <v>196.77965255410135</v>
      </c>
      <c r="S599" s="13"/>
      <c r="T599" s="13"/>
      <c r="U599" s="13"/>
      <c r="V599" s="13"/>
      <c r="W599" s="49">
        <f t="shared" si="116"/>
        <v>37477</v>
      </c>
    </row>
    <row r="600" spans="1:23" s="11" customFormat="1">
      <c r="A600" s="13"/>
      <c r="B600" s="140">
        <f>+Datos!B591</f>
        <v>2002</v>
      </c>
      <c r="C600" s="141">
        <f>+Datos!C591</f>
        <v>8</v>
      </c>
      <c r="D600" s="142">
        <f>+Datos!D591</f>
        <v>10</v>
      </c>
      <c r="E600" s="143">
        <f>+Datos!E591</f>
        <v>0</v>
      </c>
      <c r="F600" s="144">
        <f>+Datos!F591</f>
        <v>3.9</v>
      </c>
      <c r="G600" s="145">
        <f>+Datos!G591</f>
        <v>1</v>
      </c>
      <c r="H600" s="143">
        <f t="shared" si="111"/>
        <v>3.9</v>
      </c>
      <c r="I600" s="146">
        <f t="shared" si="112"/>
        <v>-3.9</v>
      </c>
      <c r="J600" s="29">
        <f t="shared" si="113"/>
        <v>159.71936348703179</v>
      </c>
      <c r="K600" s="147">
        <f t="shared" si="108"/>
        <v>193.40118166884997</v>
      </c>
      <c r="L600" s="29">
        <f t="shared" si="119"/>
        <v>-3.3784708852513745</v>
      </c>
      <c r="M600" s="30">
        <f t="shared" si="117"/>
        <v>3.3784708852513745</v>
      </c>
      <c r="N600" s="148">
        <f t="shared" si="118"/>
        <v>0.5215291147486254</v>
      </c>
      <c r="O600" s="148">
        <f t="shared" si="114"/>
        <v>0</v>
      </c>
      <c r="P600" s="148">
        <f t="shared" si="115"/>
        <v>-0.5215291147486254</v>
      </c>
      <c r="Q600" s="149">
        <f t="shared" si="109"/>
        <v>79.401181668849972</v>
      </c>
      <c r="R600" s="150">
        <f t="shared" si="110"/>
        <v>193.40118166884997</v>
      </c>
      <c r="S600" s="13"/>
      <c r="T600" s="13"/>
      <c r="U600" s="13"/>
      <c r="V600" s="13"/>
      <c r="W600" s="49">
        <f t="shared" si="116"/>
        <v>37478</v>
      </c>
    </row>
    <row r="601" spans="1:23" s="11" customFormat="1">
      <c r="A601" s="13"/>
      <c r="B601" s="140">
        <f>+Datos!B592</f>
        <v>2002</v>
      </c>
      <c r="C601" s="141">
        <f>+Datos!C592</f>
        <v>8</v>
      </c>
      <c r="D601" s="142">
        <f>+Datos!D592</f>
        <v>11</v>
      </c>
      <c r="E601" s="143">
        <f>+Datos!E592</f>
        <v>0</v>
      </c>
      <c r="F601" s="144">
        <f>+Datos!F592</f>
        <v>1.9</v>
      </c>
      <c r="G601" s="145">
        <f>+Datos!G592</f>
        <v>1</v>
      </c>
      <c r="H601" s="143">
        <f t="shared" si="111"/>
        <v>1.9</v>
      </c>
      <c r="I601" s="146">
        <f t="shared" si="112"/>
        <v>-1.9</v>
      </c>
      <c r="J601" s="29">
        <f t="shared" si="113"/>
        <v>158.09888439003166</v>
      </c>
      <c r="K601" s="147">
        <f t="shared" si="108"/>
        <v>191.78070257184984</v>
      </c>
      <c r="L601" s="29">
        <f t="shared" si="119"/>
        <v>-1.6204790970001284</v>
      </c>
      <c r="M601" s="30">
        <f t="shared" si="117"/>
        <v>1.6204790970001284</v>
      </c>
      <c r="N601" s="148">
        <f t="shared" si="118"/>
        <v>0.27952090299987153</v>
      </c>
      <c r="O601" s="148">
        <f t="shared" si="114"/>
        <v>0</v>
      </c>
      <c r="P601" s="148">
        <f t="shared" si="115"/>
        <v>-0.27952090299987153</v>
      </c>
      <c r="Q601" s="149">
        <f t="shared" si="109"/>
        <v>77.780702571849844</v>
      </c>
      <c r="R601" s="150">
        <f t="shared" si="110"/>
        <v>191.78070257184984</v>
      </c>
      <c r="S601" s="13"/>
      <c r="T601" s="13"/>
      <c r="U601" s="13"/>
      <c r="V601" s="13"/>
      <c r="W601" s="49">
        <f t="shared" si="116"/>
        <v>37479</v>
      </c>
    </row>
    <row r="602" spans="1:23" s="11" customFormat="1">
      <c r="A602" s="13"/>
      <c r="B602" s="140">
        <f>+Datos!B593</f>
        <v>2002</v>
      </c>
      <c r="C602" s="141">
        <f>+Datos!C593</f>
        <v>8</v>
      </c>
      <c r="D602" s="142">
        <f>+Datos!D593</f>
        <v>12</v>
      </c>
      <c r="E602" s="143">
        <f>+Datos!E593</f>
        <v>0</v>
      </c>
      <c r="F602" s="144">
        <f>+Datos!F593</f>
        <v>1.7</v>
      </c>
      <c r="G602" s="145">
        <f>+Datos!G593</f>
        <v>1</v>
      </c>
      <c r="H602" s="143">
        <f t="shared" si="111"/>
        <v>1.7</v>
      </c>
      <c r="I602" s="146">
        <f t="shared" si="112"/>
        <v>-1.7</v>
      </c>
      <c r="J602" s="29">
        <f t="shared" si="113"/>
        <v>156.66292318795513</v>
      </c>
      <c r="K602" s="147">
        <f t="shared" si="108"/>
        <v>190.34474136977332</v>
      </c>
      <c r="L602" s="29">
        <f t="shared" si="119"/>
        <v>-1.4359612020765269</v>
      </c>
      <c r="M602" s="30">
        <f t="shared" si="117"/>
        <v>1.4359612020765269</v>
      </c>
      <c r="N602" s="148">
        <f t="shared" si="118"/>
        <v>0.26403879792347307</v>
      </c>
      <c r="O602" s="148">
        <f t="shared" si="114"/>
        <v>0</v>
      </c>
      <c r="P602" s="148">
        <f t="shared" si="115"/>
        <v>-0.26403879792347307</v>
      </c>
      <c r="Q602" s="149">
        <f t="shared" si="109"/>
        <v>76.344741369773317</v>
      </c>
      <c r="R602" s="150">
        <f t="shared" si="110"/>
        <v>190.34474136977332</v>
      </c>
      <c r="S602" s="13"/>
      <c r="T602" s="13"/>
      <c r="U602" s="13"/>
      <c r="V602" s="13"/>
      <c r="W602" s="49">
        <f t="shared" si="116"/>
        <v>37480</v>
      </c>
    </row>
    <row r="603" spans="1:23" s="11" customFormat="1">
      <c r="A603" s="13"/>
      <c r="B603" s="140">
        <f>+Datos!B594</f>
        <v>2002</v>
      </c>
      <c r="C603" s="141">
        <f>+Datos!C594</f>
        <v>8</v>
      </c>
      <c r="D603" s="142">
        <f>+Datos!D594</f>
        <v>13</v>
      </c>
      <c r="E603" s="143">
        <f>+Datos!E594</f>
        <v>0</v>
      </c>
      <c r="F603" s="144">
        <f>+Datos!F594</f>
        <v>2.2000000000000002</v>
      </c>
      <c r="G603" s="145">
        <f>+Datos!G594</f>
        <v>1</v>
      </c>
      <c r="H603" s="143">
        <f t="shared" si="111"/>
        <v>2.2000000000000002</v>
      </c>
      <c r="I603" s="146">
        <f t="shared" si="112"/>
        <v>-2.2000000000000002</v>
      </c>
      <c r="J603" s="29">
        <f t="shared" si="113"/>
        <v>154.82396366555869</v>
      </c>
      <c r="K603" s="147">
        <f t="shared" si="108"/>
        <v>188.50578184737688</v>
      </c>
      <c r="L603" s="29">
        <f t="shared" si="119"/>
        <v>-1.8389595223964363</v>
      </c>
      <c r="M603" s="30">
        <f t="shared" si="117"/>
        <v>1.8389595223964363</v>
      </c>
      <c r="N603" s="148">
        <f t="shared" si="118"/>
        <v>0.36104047760356384</v>
      </c>
      <c r="O603" s="148">
        <f t="shared" si="114"/>
        <v>0</v>
      </c>
      <c r="P603" s="148">
        <f t="shared" si="115"/>
        <v>-0.36104047760356384</v>
      </c>
      <c r="Q603" s="149">
        <f t="shared" si="109"/>
        <v>74.50578184737688</v>
      </c>
      <c r="R603" s="150">
        <f t="shared" si="110"/>
        <v>188.50578184737688</v>
      </c>
      <c r="S603" s="13"/>
      <c r="T603" s="13"/>
      <c r="U603" s="13"/>
      <c r="V603" s="13"/>
      <c r="W603" s="49">
        <f t="shared" si="116"/>
        <v>37481</v>
      </c>
    </row>
    <row r="604" spans="1:23" s="11" customFormat="1">
      <c r="A604" s="13"/>
      <c r="B604" s="140">
        <f>+Datos!B595</f>
        <v>2002</v>
      </c>
      <c r="C604" s="141">
        <f>+Datos!C595</f>
        <v>8</v>
      </c>
      <c r="D604" s="142">
        <f>+Datos!D595</f>
        <v>14</v>
      </c>
      <c r="E604" s="143">
        <f>+Datos!E595</f>
        <v>0</v>
      </c>
      <c r="F604" s="144">
        <f>+Datos!F595</f>
        <v>1.7</v>
      </c>
      <c r="G604" s="145">
        <f>+Datos!G595</f>
        <v>1</v>
      </c>
      <c r="H604" s="143">
        <f t="shared" si="111"/>
        <v>1.7</v>
      </c>
      <c r="I604" s="146">
        <f t="shared" si="112"/>
        <v>-1.7</v>
      </c>
      <c r="J604" s="29">
        <f t="shared" si="113"/>
        <v>153.4177475127174</v>
      </c>
      <c r="K604" s="147">
        <f t="shared" si="108"/>
        <v>187.09956569453558</v>
      </c>
      <c r="L604" s="29">
        <f t="shared" si="119"/>
        <v>-1.4062161528412958</v>
      </c>
      <c r="M604" s="30">
        <f t="shared" si="117"/>
        <v>1.4062161528412958</v>
      </c>
      <c r="N604" s="148">
        <f t="shared" si="118"/>
        <v>0.2937838471587042</v>
      </c>
      <c r="O604" s="148">
        <f t="shared" si="114"/>
        <v>0</v>
      </c>
      <c r="P604" s="148">
        <f t="shared" si="115"/>
        <v>-0.2937838471587042</v>
      </c>
      <c r="Q604" s="149">
        <f t="shared" si="109"/>
        <v>73.099565694535585</v>
      </c>
      <c r="R604" s="150">
        <f t="shared" si="110"/>
        <v>187.09956569453558</v>
      </c>
      <c r="S604" s="13"/>
      <c r="T604" s="13"/>
      <c r="U604" s="13"/>
      <c r="V604" s="13"/>
      <c r="W604" s="49">
        <f t="shared" si="116"/>
        <v>37482</v>
      </c>
    </row>
    <row r="605" spans="1:23" s="11" customFormat="1">
      <c r="A605" s="13"/>
      <c r="B605" s="140">
        <f>+Datos!B596</f>
        <v>2002</v>
      </c>
      <c r="C605" s="141">
        <f>+Datos!C596</f>
        <v>8</v>
      </c>
      <c r="D605" s="142">
        <f>+Datos!D596</f>
        <v>15</v>
      </c>
      <c r="E605" s="143">
        <f>+Datos!E596</f>
        <v>0</v>
      </c>
      <c r="F605" s="144">
        <f>+Datos!F596</f>
        <v>1.7</v>
      </c>
      <c r="G605" s="145">
        <f>+Datos!G596</f>
        <v>1</v>
      </c>
      <c r="H605" s="143">
        <f t="shared" si="111"/>
        <v>1.7</v>
      </c>
      <c r="I605" s="146">
        <f t="shared" si="112"/>
        <v>-1.7</v>
      </c>
      <c r="J605" s="29">
        <f t="shared" si="113"/>
        <v>152.02430356788381</v>
      </c>
      <c r="K605" s="147">
        <f t="shared" si="108"/>
        <v>185.70612174970199</v>
      </c>
      <c r="L605" s="29">
        <f t="shared" si="119"/>
        <v>-1.3934439448335922</v>
      </c>
      <c r="M605" s="30">
        <f t="shared" si="117"/>
        <v>1.3934439448335922</v>
      </c>
      <c r="N605" s="148">
        <f t="shared" si="118"/>
        <v>0.30655605516640771</v>
      </c>
      <c r="O605" s="148">
        <f t="shared" si="114"/>
        <v>0</v>
      </c>
      <c r="P605" s="148">
        <f t="shared" si="115"/>
        <v>-0.30655605516640771</v>
      </c>
      <c r="Q605" s="149">
        <f t="shared" si="109"/>
        <v>71.706121749701992</v>
      </c>
      <c r="R605" s="150">
        <f t="shared" si="110"/>
        <v>185.70612174970199</v>
      </c>
      <c r="S605" s="13"/>
      <c r="T605" s="13"/>
      <c r="U605" s="13"/>
      <c r="V605" s="13"/>
      <c r="W605" s="49">
        <f t="shared" si="116"/>
        <v>37483</v>
      </c>
    </row>
    <row r="606" spans="1:23" s="11" customFormat="1">
      <c r="A606" s="13"/>
      <c r="B606" s="140">
        <f>+Datos!B597</f>
        <v>2002</v>
      </c>
      <c r="C606" s="141">
        <f>+Datos!C597</f>
        <v>8</v>
      </c>
      <c r="D606" s="142">
        <f>+Datos!D597</f>
        <v>16</v>
      </c>
      <c r="E606" s="143">
        <f>+Datos!E597</f>
        <v>0.4</v>
      </c>
      <c r="F606" s="144">
        <f>+Datos!F597</f>
        <v>1.6</v>
      </c>
      <c r="G606" s="145">
        <f>+Datos!G597</f>
        <v>1</v>
      </c>
      <c r="H606" s="143">
        <f t="shared" si="111"/>
        <v>1.6</v>
      </c>
      <c r="I606" s="146">
        <f t="shared" si="112"/>
        <v>-1.2000000000000002</v>
      </c>
      <c r="J606" s="29">
        <f t="shared" si="113"/>
        <v>151.04832287987514</v>
      </c>
      <c r="K606" s="147">
        <f t="shared" si="108"/>
        <v>184.73014106169333</v>
      </c>
      <c r="L606" s="29">
        <f t="shared" si="119"/>
        <v>-0.97598068800866145</v>
      </c>
      <c r="M606" s="30">
        <f t="shared" si="117"/>
        <v>1.3759806880086614</v>
      </c>
      <c r="N606" s="148">
        <f t="shared" si="118"/>
        <v>0.22401931199133873</v>
      </c>
      <c r="O606" s="148">
        <f t="shared" si="114"/>
        <v>0</v>
      </c>
      <c r="P606" s="148">
        <f t="shared" si="115"/>
        <v>-0.22401931199133873</v>
      </c>
      <c r="Q606" s="149">
        <f t="shared" si="109"/>
        <v>70.730141061693331</v>
      </c>
      <c r="R606" s="150">
        <f t="shared" si="110"/>
        <v>184.73014106169333</v>
      </c>
      <c r="S606" s="13"/>
      <c r="T606" s="13"/>
      <c r="U606" s="13"/>
      <c r="V606" s="13"/>
      <c r="W606" s="49">
        <f t="shared" si="116"/>
        <v>37484</v>
      </c>
    </row>
    <row r="607" spans="1:23" s="11" customFormat="1">
      <c r="A607" s="13"/>
      <c r="B607" s="140">
        <f>+Datos!B598</f>
        <v>2002</v>
      </c>
      <c r="C607" s="141">
        <f>+Datos!C598</f>
        <v>8</v>
      </c>
      <c r="D607" s="142">
        <f>+Datos!D598</f>
        <v>17</v>
      </c>
      <c r="E607" s="143">
        <f>+Datos!E598</f>
        <v>46</v>
      </c>
      <c r="F607" s="144">
        <f>+Datos!F598</f>
        <v>1</v>
      </c>
      <c r="G607" s="145">
        <f>+Datos!G598</f>
        <v>1</v>
      </c>
      <c r="H607" s="143">
        <f t="shared" si="111"/>
        <v>1</v>
      </c>
      <c r="I607" s="146">
        <f t="shared" si="112"/>
        <v>45</v>
      </c>
      <c r="J607" s="29">
        <f t="shared" si="113"/>
        <v>186.31818181818181</v>
      </c>
      <c r="K607" s="147">
        <f t="shared" si="108"/>
        <v>220</v>
      </c>
      <c r="L607" s="29">
        <f t="shared" si="119"/>
        <v>35.269858938306669</v>
      </c>
      <c r="M607" s="30">
        <f t="shared" si="117"/>
        <v>1</v>
      </c>
      <c r="N607" s="148">
        <f t="shared" si="118"/>
        <v>0</v>
      </c>
      <c r="O607" s="148">
        <f t="shared" si="114"/>
        <v>9.730141061693331</v>
      </c>
      <c r="P607" s="148">
        <f t="shared" si="115"/>
        <v>9.730141061693331</v>
      </c>
      <c r="Q607" s="149">
        <f t="shared" si="109"/>
        <v>106</v>
      </c>
      <c r="R607" s="150">
        <f t="shared" si="110"/>
        <v>229.73014106169333</v>
      </c>
      <c r="S607" s="13"/>
      <c r="T607" s="13"/>
      <c r="U607" s="13"/>
      <c r="V607" s="13"/>
      <c r="W607" s="49">
        <f t="shared" si="116"/>
        <v>37485</v>
      </c>
    </row>
    <row r="608" spans="1:23" s="11" customFormat="1">
      <c r="A608" s="13"/>
      <c r="B608" s="140">
        <f>+Datos!B599</f>
        <v>2002</v>
      </c>
      <c r="C608" s="141">
        <f>+Datos!C599</f>
        <v>8</v>
      </c>
      <c r="D608" s="142">
        <f>+Datos!D599</f>
        <v>18</v>
      </c>
      <c r="E608" s="143">
        <f>+Datos!E599</f>
        <v>28</v>
      </c>
      <c r="F608" s="144">
        <f>+Datos!F599</f>
        <v>0.8</v>
      </c>
      <c r="G608" s="145">
        <f>+Datos!G599</f>
        <v>1</v>
      </c>
      <c r="H608" s="143">
        <f t="shared" si="111"/>
        <v>0.8</v>
      </c>
      <c r="I608" s="146">
        <f t="shared" si="112"/>
        <v>27.2</v>
      </c>
      <c r="J608" s="29">
        <f t="shared" si="113"/>
        <v>186.31818181818181</v>
      </c>
      <c r="K608" s="147">
        <f t="shared" si="108"/>
        <v>220</v>
      </c>
      <c r="L608" s="29">
        <f t="shared" si="119"/>
        <v>0</v>
      </c>
      <c r="M608" s="30">
        <f t="shared" si="117"/>
        <v>0.8</v>
      </c>
      <c r="N608" s="148">
        <f t="shared" si="118"/>
        <v>0</v>
      </c>
      <c r="O608" s="148">
        <f t="shared" si="114"/>
        <v>27.199999999999989</v>
      </c>
      <c r="P608" s="148">
        <f t="shared" si="115"/>
        <v>27.199999999999989</v>
      </c>
      <c r="Q608" s="149">
        <f t="shared" si="109"/>
        <v>106</v>
      </c>
      <c r="R608" s="150">
        <f t="shared" si="110"/>
        <v>247.2</v>
      </c>
      <c r="S608" s="13"/>
      <c r="T608" s="13"/>
      <c r="U608" s="13"/>
      <c r="V608" s="13"/>
      <c r="W608" s="49">
        <f t="shared" si="116"/>
        <v>37486</v>
      </c>
    </row>
    <row r="609" spans="1:23" s="11" customFormat="1">
      <c r="A609" s="13"/>
      <c r="B609" s="140">
        <f>+Datos!B600</f>
        <v>2002</v>
      </c>
      <c r="C609" s="141">
        <f>+Datos!C600</f>
        <v>8</v>
      </c>
      <c r="D609" s="142">
        <f>+Datos!D600</f>
        <v>19</v>
      </c>
      <c r="E609" s="143">
        <f>+Datos!E600</f>
        <v>0.6</v>
      </c>
      <c r="F609" s="144">
        <f>+Datos!F600</f>
        <v>1.2</v>
      </c>
      <c r="G609" s="145">
        <f>+Datos!G600</f>
        <v>1</v>
      </c>
      <c r="H609" s="143">
        <f t="shared" si="111"/>
        <v>1.2</v>
      </c>
      <c r="I609" s="146">
        <f t="shared" si="112"/>
        <v>-0.6</v>
      </c>
      <c r="J609" s="29">
        <f t="shared" si="113"/>
        <v>185.71914687127455</v>
      </c>
      <c r="K609" s="147">
        <f t="shared" si="108"/>
        <v>219.40096505309273</v>
      </c>
      <c r="L609" s="29">
        <f t="shared" si="119"/>
        <v>-0.59903494690726689</v>
      </c>
      <c r="M609" s="30">
        <f t="shared" si="117"/>
        <v>1.199034946907267</v>
      </c>
      <c r="N609" s="148">
        <f t="shared" si="118"/>
        <v>9.6505309273298145E-4</v>
      </c>
      <c r="O609" s="148">
        <f t="shared" si="114"/>
        <v>0</v>
      </c>
      <c r="P609" s="148">
        <f t="shared" si="115"/>
        <v>-9.6505309273298145E-4</v>
      </c>
      <c r="Q609" s="149">
        <f t="shared" si="109"/>
        <v>105.40096505309273</v>
      </c>
      <c r="R609" s="150">
        <f t="shared" si="110"/>
        <v>219.40096505309273</v>
      </c>
      <c r="S609" s="13"/>
      <c r="T609" s="13"/>
      <c r="U609" s="13"/>
      <c r="V609" s="13"/>
      <c r="W609" s="49">
        <f t="shared" si="116"/>
        <v>37487</v>
      </c>
    </row>
    <row r="610" spans="1:23" s="11" customFormat="1">
      <c r="A610" s="13"/>
      <c r="B610" s="140">
        <f>+Datos!B601</f>
        <v>2002</v>
      </c>
      <c r="C610" s="141">
        <f>+Datos!C601</f>
        <v>8</v>
      </c>
      <c r="D610" s="142">
        <f>+Datos!D601</f>
        <v>20</v>
      </c>
      <c r="E610" s="143">
        <f>+Datos!E601</f>
        <v>0.8</v>
      </c>
      <c r="F610" s="144">
        <f>+Datos!F601</f>
        <v>1.3</v>
      </c>
      <c r="G610" s="145">
        <f>+Datos!G601</f>
        <v>1</v>
      </c>
      <c r="H610" s="143">
        <f t="shared" si="111"/>
        <v>1.3</v>
      </c>
      <c r="I610" s="146">
        <f t="shared" si="112"/>
        <v>-0.5</v>
      </c>
      <c r="J610" s="29">
        <f t="shared" si="113"/>
        <v>185.221422570822</v>
      </c>
      <c r="K610" s="147">
        <f t="shared" si="108"/>
        <v>218.90324075264019</v>
      </c>
      <c r="L610" s="29">
        <f t="shared" si="119"/>
        <v>-0.49772430045254623</v>
      </c>
      <c r="M610" s="30">
        <f t="shared" si="117"/>
        <v>1.2977243004525463</v>
      </c>
      <c r="N610" s="148">
        <f t="shared" si="118"/>
        <v>2.2756995474537689E-3</v>
      </c>
      <c r="O610" s="148">
        <f t="shared" si="114"/>
        <v>0</v>
      </c>
      <c r="P610" s="148">
        <f t="shared" si="115"/>
        <v>-2.2756995474537689E-3</v>
      </c>
      <c r="Q610" s="149">
        <f t="shared" si="109"/>
        <v>104.90324075264019</v>
      </c>
      <c r="R610" s="150">
        <f t="shared" si="110"/>
        <v>218.90324075264019</v>
      </c>
      <c r="S610" s="13"/>
      <c r="T610" s="13"/>
      <c r="U610" s="13"/>
      <c r="V610" s="13"/>
      <c r="W610" s="49">
        <f t="shared" si="116"/>
        <v>37488</v>
      </c>
    </row>
    <row r="611" spans="1:23" s="11" customFormat="1">
      <c r="A611" s="13"/>
      <c r="B611" s="140">
        <f>+Datos!B602</f>
        <v>2002</v>
      </c>
      <c r="C611" s="141">
        <f>+Datos!C602</f>
        <v>8</v>
      </c>
      <c r="D611" s="142">
        <f>+Datos!D602</f>
        <v>21</v>
      </c>
      <c r="E611" s="143">
        <f>+Datos!E602</f>
        <v>0</v>
      </c>
      <c r="F611" s="144">
        <f>+Datos!F602</f>
        <v>1.9</v>
      </c>
      <c r="G611" s="145">
        <f>+Datos!G602</f>
        <v>1</v>
      </c>
      <c r="H611" s="143">
        <f t="shared" si="111"/>
        <v>1.9</v>
      </c>
      <c r="I611" s="146">
        <f t="shared" si="112"/>
        <v>-1.9</v>
      </c>
      <c r="J611" s="29">
        <f t="shared" si="113"/>
        <v>183.34220494160189</v>
      </c>
      <c r="K611" s="147">
        <f t="shared" si="108"/>
        <v>217.02402312342008</v>
      </c>
      <c r="L611" s="29">
        <f t="shared" si="119"/>
        <v>-1.8792176292201077</v>
      </c>
      <c r="M611" s="30">
        <f t="shared" si="117"/>
        <v>1.8792176292201077</v>
      </c>
      <c r="N611" s="148">
        <f t="shared" si="118"/>
        <v>2.0782370779892201E-2</v>
      </c>
      <c r="O611" s="148">
        <f t="shared" si="114"/>
        <v>0</v>
      </c>
      <c r="P611" s="148">
        <f t="shared" si="115"/>
        <v>-2.0782370779892201E-2</v>
      </c>
      <c r="Q611" s="149">
        <f t="shared" si="109"/>
        <v>103.02402312342008</v>
      </c>
      <c r="R611" s="150">
        <f t="shared" si="110"/>
        <v>217.02402312342008</v>
      </c>
      <c r="S611" s="13"/>
      <c r="T611" s="13"/>
      <c r="U611" s="13"/>
      <c r="V611" s="13"/>
      <c r="W611" s="49">
        <f t="shared" si="116"/>
        <v>37489</v>
      </c>
    </row>
    <row r="612" spans="1:23" s="11" customFormat="1">
      <c r="A612" s="13"/>
      <c r="B612" s="140">
        <f>+Datos!B603</f>
        <v>2002</v>
      </c>
      <c r="C612" s="141">
        <f>+Datos!C603</f>
        <v>8</v>
      </c>
      <c r="D612" s="142">
        <f>+Datos!D603</f>
        <v>22</v>
      </c>
      <c r="E612" s="143">
        <f>+Datos!E603</f>
        <v>0</v>
      </c>
      <c r="F612" s="144">
        <f>+Datos!F603</f>
        <v>2.8</v>
      </c>
      <c r="G612" s="145">
        <f>+Datos!G603</f>
        <v>1</v>
      </c>
      <c r="H612" s="143">
        <f t="shared" si="111"/>
        <v>2.8</v>
      </c>
      <c r="I612" s="146">
        <f t="shared" si="112"/>
        <v>-2.8</v>
      </c>
      <c r="J612" s="29">
        <f t="shared" si="113"/>
        <v>180.60752799326863</v>
      </c>
      <c r="K612" s="147">
        <f t="shared" si="108"/>
        <v>214.28934617508682</v>
      </c>
      <c r="L612" s="29">
        <f t="shared" si="119"/>
        <v>-2.7346769483332594</v>
      </c>
      <c r="M612" s="30">
        <f t="shared" si="117"/>
        <v>2.7346769483332594</v>
      </c>
      <c r="N612" s="148">
        <f t="shared" si="118"/>
        <v>6.5323051666740461E-2</v>
      </c>
      <c r="O612" s="148">
        <f t="shared" si="114"/>
        <v>0</v>
      </c>
      <c r="P612" s="148">
        <f t="shared" si="115"/>
        <v>-6.5323051666740461E-2</v>
      </c>
      <c r="Q612" s="149">
        <f t="shared" si="109"/>
        <v>100.28934617508682</v>
      </c>
      <c r="R612" s="150">
        <f t="shared" si="110"/>
        <v>214.28934617508682</v>
      </c>
      <c r="S612" s="13"/>
      <c r="T612" s="13"/>
      <c r="U612" s="13"/>
      <c r="V612" s="13"/>
      <c r="W612" s="49">
        <f t="shared" si="116"/>
        <v>37490</v>
      </c>
    </row>
    <row r="613" spans="1:23" s="11" customFormat="1">
      <c r="A613" s="13"/>
      <c r="B613" s="140">
        <f>+Datos!B604</f>
        <v>2002</v>
      </c>
      <c r="C613" s="141">
        <f>+Datos!C604</f>
        <v>8</v>
      </c>
      <c r="D613" s="142">
        <f>+Datos!D604</f>
        <v>23</v>
      </c>
      <c r="E613" s="143">
        <f>+Datos!E604</f>
        <v>0</v>
      </c>
      <c r="F613" s="144">
        <f>+Datos!F604</f>
        <v>2.7</v>
      </c>
      <c r="G613" s="145">
        <f>+Datos!G604</f>
        <v>1</v>
      </c>
      <c r="H613" s="143">
        <f t="shared" si="111"/>
        <v>2.7</v>
      </c>
      <c r="I613" s="146">
        <f t="shared" si="112"/>
        <v>-2.7</v>
      </c>
      <c r="J613" s="29">
        <f t="shared" si="113"/>
        <v>178.00915543613078</v>
      </c>
      <c r="K613" s="147">
        <f t="shared" si="108"/>
        <v>211.69097361794897</v>
      </c>
      <c r="L613" s="29">
        <f t="shared" si="119"/>
        <v>-2.59837255713785</v>
      </c>
      <c r="M613" s="30">
        <f t="shared" si="117"/>
        <v>2.59837255713785</v>
      </c>
      <c r="N613" s="148">
        <f t="shared" si="118"/>
        <v>0.1016274428621502</v>
      </c>
      <c r="O613" s="148">
        <f t="shared" si="114"/>
        <v>0</v>
      </c>
      <c r="P613" s="148">
        <f t="shared" si="115"/>
        <v>-0.1016274428621502</v>
      </c>
      <c r="Q613" s="149">
        <f t="shared" si="109"/>
        <v>97.69097361794897</v>
      </c>
      <c r="R613" s="150">
        <f t="shared" si="110"/>
        <v>211.69097361794897</v>
      </c>
      <c r="S613" s="13"/>
      <c r="T613" s="13"/>
      <c r="U613" s="13"/>
      <c r="V613" s="13"/>
      <c r="W613" s="49">
        <f t="shared" si="116"/>
        <v>37491</v>
      </c>
    </row>
    <row r="614" spans="1:23" s="11" customFormat="1">
      <c r="A614" s="13"/>
      <c r="B614" s="140">
        <f>+Datos!B605</f>
        <v>2002</v>
      </c>
      <c r="C614" s="141">
        <f>+Datos!C605</f>
        <v>8</v>
      </c>
      <c r="D614" s="142">
        <f>+Datos!D605</f>
        <v>24</v>
      </c>
      <c r="E614" s="143">
        <f>+Datos!E605</f>
        <v>0</v>
      </c>
      <c r="F614" s="144">
        <f>+Datos!F605</f>
        <v>1</v>
      </c>
      <c r="G614" s="145">
        <f>+Datos!G605</f>
        <v>1</v>
      </c>
      <c r="H614" s="143">
        <f t="shared" si="111"/>
        <v>1</v>
      </c>
      <c r="I614" s="146">
        <f t="shared" si="112"/>
        <v>-1</v>
      </c>
      <c r="J614" s="29">
        <f t="shared" si="113"/>
        <v>177.05631065661765</v>
      </c>
      <c r="K614" s="147">
        <f t="shared" si="108"/>
        <v>210.73812883843584</v>
      </c>
      <c r="L614" s="29">
        <f t="shared" si="119"/>
        <v>-0.95284477951312851</v>
      </c>
      <c r="M614" s="30">
        <f t="shared" si="117"/>
        <v>0.95284477951312851</v>
      </c>
      <c r="N614" s="148">
        <f t="shared" si="118"/>
        <v>4.7155220486871485E-2</v>
      </c>
      <c r="O614" s="148">
        <f t="shared" si="114"/>
        <v>0</v>
      </c>
      <c r="P614" s="148">
        <f t="shared" si="115"/>
        <v>-4.7155220486871485E-2</v>
      </c>
      <c r="Q614" s="149">
        <f t="shared" si="109"/>
        <v>96.738128838435841</v>
      </c>
      <c r="R614" s="150">
        <f t="shared" si="110"/>
        <v>210.73812883843584</v>
      </c>
      <c r="S614" s="13"/>
      <c r="T614" s="13"/>
      <c r="U614" s="13"/>
      <c r="V614" s="13"/>
      <c r="W614" s="49">
        <f t="shared" si="116"/>
        <v>37492</v>
      </c>
    </row>
    <row r="615" spans="1:23" s="11" customFormat="1">
      <c r="A615" s="13"/>
      <c r="B615" s="140">
        <f>+Datos!B606</f>
        <v>2002</v>
      </c>
      <c r="C615" s="141">
        <f>+Datos!C606</f>
        <v>8</v>
      </c>
      <c r="D615" s="142">
        <f>+Datos!D606</f>
        <v>25</v>
      </c>
      <c r="E615" s="143">
        <f>+Datos!E606</f>
        <v>3</v>
      </c>
      <c r="F615" s="144">
        <f>+Datos!F606</f>
        <v>2</v>
      </c>
      <c r="G615" s="145">
        <f>+Datos!G606</f>
        <v>1</v>
      </c>
      <c r="H615" s="143">
        <f t="shared" si="111"/>
        <v>2</v>
      </c>
      <c r="I615" s="146">
        <f t="shared" si="112"/>
        <v>1</v>
      </c>
      <c r="J615" s="29">
        <f t="shared" si="113"/>
        <v>178.05631065661765</v>
      </c>
      <c r="K615" s="147">
        <f t="shared" si="108"/>
        <v>211.73812883843584</v>
      </c>
      <c r="L615" s="29">
        <f t="shared" si="119"/>
        <v>1</v>
      </c>
      <c r="M615" s="30">
        <f t="shared" si="117"/>
        <v>2</v>
      </c>
      <c r="N615" s="148">
        <f t="shared" si="118"/>
        <v>0</v>
      </c>
      <c r="O615" s="148">
        <f t="shared" si="114"/>
        <v>0</v>
      </c>
      <c r="P615" s="148">
        <f t="shared" si="115"/>
        <v>0</v>
      </c>
      <c r="Q615" s="149">
        <f t="shared" si="109"/>
        <v>97.738128838435841</v>
      </c>
      <c r="R615" s="150">
        <f t="shared" si="110"/>
        <v>211.73812883843584</v>
      </c>
      <c r="S615" s="13"/>
      <c r="T615" s="13"/>
      <c r="U615" s="13"/>
      <c r="V615" s="13"/>
      <c r="W615" s="49">
        <f t="shared" si="116"/>
        <v>37493</v>
      </c>
    </row>
    <row r="616" spans="1:23" s="11" customFormat="1">
      <c r="A616" s="13"/>
      <c r="B616" s="140">
        <f>+Datos!B607</f>
        <v>2002</v>
      </c>
      <c r="C616" s="141">
        <f>+Datos!C607</f>
        <v>8</v>
      </c>
      <c r="D616" s="142">
        <f>+Datos!D607</f>
        <v>26</v>
      </c>
      <c r="E616" s="143">
        <f>+Datos!E607</f>
        <v>12</v>
      </c>
      <c r="F616" s="144">
        <f>+Datos!F607</f>
        <v>1.1000000000000001</v>
      </c>
      <c r="G616" s="145">
        <f>+Datos!G607</f>
        <v>1</v>
      </c>
      <c r="H616" s="143">
        <f t="shared" si="111"/>
        <v>1.1000000000000001</v>
      </c>
      <c r="I616" s="146">
        <f t="shared" si="112"/>
        <v>10.9</v>
      </c>
      <c r="J616" s="29">
        <f t="shared" si="113"/>
        <v>186.31818181818181</v>
      </c>
      <c r="K616" s="147">
        <f t="shared" si="108"/>
        <v>220</v>
      </c>
      <c r="L616" s="29">
        <f t="shared" si="119"/>
        <v>8.2618711615641587</v>
      </c>
      <c r="M616" s="30">
        <f t="shared" si="117"/>
        <v>1.1000000000000001</v>
      </c>
      <c r="N616" s="148">
        <f t="shared" si="118"/>
        <v>0</v>
      </c>
      <c r="O616" s="148">
        <f t="shared" si="114"/>
        <v>2.638128838435847</v>
      </c>
      <c r="P616" s="148">
        <f t="shared" si="115"/>
        <v>2.638128838435847</v>
      </c>
      <c r="Q616" s="149">
        <f t="shared" si="109"/>
        <v>106</v>
      </c>
      <c r="R616" s="150">
        <f t="shared" si="110"/>
        <v>222.63812883843585</v>
      </c>
      <c r="S616" s="13"/>
      <c r="T616" s="13"/>
      <c r="U616" s="13"/>
      <c r="V616" s="13"/>
      <c r="W616" s="49">
        <f t="shared" si="116"/>
        <v>37494</v>
      </c>
    </row>
    <row r="617" spans="1:23" s="11" customFormat="1">
      <c r="A617" s="13"/>
      <c r="B617" s="140">
        <f>+Datos!B608</f>
        <v>2002</v>
      </c>
      <c r="C617" s="141">
        <f>+Datos!C608</f>
        <v>8</v>
      </c>
      <c r="D617" s="142">
        <f>+Datos!D608</f>
        <v>27</v>
      </c>
      <c r="E617" s="143">
        <f>+Datos!E608</f>
        <v>13</v>
      </c>
      <c r="F617" s="144">
        <f>+Datos!F608</f>
        <v>1.1000000000000001</v>
      </c>
      <c r="G617" s="145">
        <f>+Datos!G608</f>
        <v>1</v>
      </c>
      <c r="H617" s="143">
        <f t="shared" si="111"/>
        <v>1.1000000000000001</v>
      </c>
      <c r="I617" s="146">
        <f t="shared" si="112"/>
        <v>11.9</v>
      </c>
      <c r="J617" s="29">
        <f t="shared" si="113"/>
        <v>186.31818181818181</v>
      </c>
      <c r="K617" s="147">
        <f t="shared" si="108"/>
        <v>220</v>
      </c>
      <c r="L617" s="29">
        <f t="shared" si="119"/>
        <v>0</v>
      </c>
      <c r="M617" s="30">
        <f t="shared" si="117"/>
        <v>1.1000000000000001</v>
      </c>
      <c r="N617" s="148">
        <f t="shared" si="118"/>
        <v>0</v>
      </c>
      <c r="O617" s="148">
        <f t="shared" si="114"/>
        <v>11.900000000000006</v>
      </c>
      <c r="P617" s="148">
        <f t="shared" si="115"/>
        <v>11.900000000000006</v>
      </c>
      <c r="Q617" s="149">
        <f t="shared" si="109"/>
        <v>106</v>
      </c>
      <c r="R617" s="150">
        <f t="shared" si="110"/>
        <v>231.9</v>
      </c>
      <c r="S617" s="13"/>
      <c r="T617" s="13"/>
      <c r="U617" s="13"/>
      <c r="V617" s="13"/>
      <c r="W617" s="49">
        <f t="shared" si="116"/>
        <v>37495</v>
      </c>
    </row>
    <row r="618" spans="1:23" s="11" customFormat="1">
      <c r="A618" s="13"/>
      <c r="B618" s="140">
        <f>+Datos!B609</f>
        <v>2002</v>
      </c>
      <c r="C618" s="141">
        <f>+Datos!C609</f>
        <v>8</v>
      </c>
      <c r="D618" s="142">
        <f>+Datos!D609</f>
        <v>28</v>
      </c>
      <c r="E618" s="143">
        <f>+Datos!E609</f>
        <v>18</v>
      </c>
      <c r="F618" s="144">
        <f>+Datos!F609</f>
        <v>1.2</v>
      </c>
      <c r="G618" s="145">
        <f>+Datos!G609</f>
        <v>1</v>
      </c>
      <c r="H618" s="143">
        <f t="shared" si="111"/>
        <v>1.2</v>
      </c>
      <c r="I618" s="146">
        <f t="shared" si="112"/>
        <v>16.8</v>
      </c>
      <c r="J618" s="29">
        <f t="shared" si="113"/>
        <v>186.31818181818181</v>
      </c>
      <c r="K618" s="147">
        <f t="shared" si="108"/>
        <v>220</v>
      </c>
      <c r="L618" s="29">
        <f t="shared" si="119"/>
        <v>0</v>
      </c>
      <c r="M618" s="30">
        <f t="shared" si="117"/>
        <v>1.2</v>
      </c>
      <c r="N618" s="148">
        <f t="shared" si="118"/>
        <v>0</v>
      </c>
      <c r="O618" s="148">
        <f t="shared" si="114"/>
        <v>16.800000000000011</v>
      </c>
      <c r="P618" s="148">
        <f t="shared" si="115"/>
        <v>16.800000000000011</v>
      </c>
      <c r="Q618" s="149">
        <f t="shared" si="109"/>
        <v>106</v>
      </c>
      <c r="R618" s="150">
        <f t="shared" si="110"/>
        <v>236.8</v>
      </c>
      <c r="S618" s="13"/>
      <c r="T618" s="13"/>
      <c r="U618" s="13"/>
      <c r="V618" s="13"/>
      <c r="W618" s="49">
        <f t="shared" si="116"/>
        <v>37496</v>
      </c>
    </row>
    <row r="619" spans="1:23" s="11" customFormat="1">
      <c r="A619" s="13"/>
      <c r="B619" s="140">
        <f>+Datos!B610</f>
        <v>2002</v>
      </c>
      <c r="C619" s="141">
        <f>+Datos!C610</f>
        <v>8</v>
      </c>
      <c r="D619" s="142">
        <f>+Datos!D610</f>
        <v>29</v>
      </c>
      <c r="E619" s="143">
        <f>+Datos!E610</f>
        <v>6</v>
      </c>
      <c r="F619" s="144">
        <f>+Datos!F610</f>
        <v>1.2</v>
      </c>
      <c r="G619" s="145">
        <f>+Datos!G610</f>
        <v>1</v>
      </c>
      <c r="H619" s="143">
        <f t="shared" si="111"/>
        <v>1.2</v>
      </c>
      <c r="I619" s="146">
        <f t="shared" si="112"/>
        <v>4.8</v>
      </c>
      <c r="J619" s="29">
        <f t="shared" si="113"/>
        <v>186.31818181818181</v>
      </c>
      <c r="K619" s="147">
        <f t="shared" si="108"/>
        <v>220</v>
      </c>
      <c r="L619" s="29">
        <f t="shared" si="119"/>
        <v>0</v>
      </c>
      <c r="M619" s="30">
        <f t="shared" si="117"/>
        <v>1.2</v>
      </c>
      <c r="N619" s="148">
        <f t="shared" si="118"/>
        <v>0</v>
      </c>
      <c r="O619" s="148">
        <f t="shared" si="114"/>
        <v>4.8000000000000114</v>
      </c>
      <c r="P619" s="148">
        <f t="shared" si="115"/>
        <v>4.8000000000000114</v>
      </c>
      <c r="Q619" s="149">
        <f t="shared" si="109"/>
        <v>106</v>
      </c>
      <c r="R619" s="150">
        <f t="shared" si="110"/>
        <v>224.8</v>
      </c>
      <c r="S619" s="13"/>
      <c r="T619" s="13"/>
      <c r="U619" s="13"/>
      <c r="V619" s="13"/>
      <c r="W619" s="49">
        <f t="shared" si="116"/>
        <v>37497</v>
      </c>
    </row>
    <row r="620" spans="1:23" s="11" customFormat="1">
      <c r="A620" s="13"/>
      <c r="B620" s="140">
        <f>+Datos!B611</f>
        <v>2002</v>
      </c>
      <c r="C620" s="141">
        <f>+Datos!C611</f>
        <v>8</v>
      </c>
      <c r="D620" s="142">
        <f>+Datos!D611</f>
        <v>30</v>
      </c>
      <c r="E620" s="143">
        <f>+Datos!E611</f>
        <v>5</v>
      </c>
      <c r="F620" s="144">
        <f>+Datos!F611</f>
        <v>1.2</v>
      </c>
      <c r="G620" s="145">
        <f>+Datos!G611</f>
        <v>1</v>
      </c>
      <c r="H620" s="143">
        <f t="shared" si="111"/>
        <v>1.2</v>
      </c>
      <c r="I620" s="146">
        <f t="shared" si="112"/>
        <v>3.8</v>
      </c>
      <c r="J620" s="29">
        <f t="shared" si="113"/>
        <v>186.31818181818181</v>
      </c>
      <c r="K620" s="147">
        <f t="shared" si="108"/>
        <v>220</v>
      </c>
      <c r="L620" s="29">
        <f t="shared" si="119"/>
        <v>0</v>
      </c>
      <c r="M620" s="30">
        <f t="shared" si="117"/>
        <v>1.2</v>
      </c>
      <c r="N620" s="148">
        <f t="shared" si="118"/>
        <v>0</v>
      </c>
      <c r="O620" s="148">
        <f t="shared" si="114"/>
        <v>3.8000000000000114</v>
      </c>
      <c r="P620" s="148">
        <f t="shared" si="115"/>
        <v>3.8000000000000114</v>
      </c>
      <c r="Q620" s="149">
        <f t="shared" si="109"/>
        <v>106</v>
      </c>
      <c r="R620" s="150">
        <f t="shared" si="110"/>
        <v>223.8</v>
      </c>
      <c r="S620" s="13"/>
      <c r="T620" s="13"/>
      <c r="U620" s="13"/>
      <c r="V620" s="13"/>
      <c r="W620" s="49">
        <f t="shared" si="116"/>
        <v>37498</v>
      </c>
    </row>
    <row r="621" spans="1:23" s="11" customFormat="1">
      <c r="A621" s="13"/>
      <c r="B621" s="140">
        <f>+Datos!B612</f>
        <v>2002</v>
      </c>
      <c r="C621" s="141">
        <f>+Datos!C612</f>
        <v>8</v>
      </c>
      <c r="D621" s="142">
        <f>+Datos!D612</f>
        <v>31</v>
      </c>
      <c r="E621" s="143">
        <f>+Datos!E612</f>
        <v>4</v>
      </c>
      <c r="F621" s="144">
        <f>+Datos!F612</f>
        <v>1.3</v>
      </c>
      <c r="G621" s="145">
        <f>+Datos!G612</f>
        <v>1</v>
      </c>
      <c r="H621" s="143">
        <f t="shared" si="111"/>
        <v>1.3</v>
      </c>
      <c r="I621" s="146">
        <f t="shared" si="112"/>
        <v>2.7</v>
      </c>
      <c r="J621" s="29">
        <f t="shared" si="113"/>
        <v>186.31818181818181</v>
      </c>
      <c r="K621" s="147">
        <f t="shared" si="108"/>
        <v>220</v>
      </c>
      <c r="L621" s="29">
        <f t="shared" si="119"/>
        <v>0</v>
      </c>
      <c r="M621" s="30">
        <f t="shared" si="117"/>
        <v>1.3</v>
      </c>
      <c r="N621" s="148">
        <f t="shared" si="118"/>
        <v>0</v>
      </c>
      <c r="O621" s="148">
        <f t="shared" si="114"/>
        <v>2.6999999999999886</v>
      </c>
      <c r="P621" s="148">
        <f t="shared" si="115"/>
        <v>2.6999999999999886</v>
      </c>
      <c r="Q621" s="149">
        <f t="shared" si="109"/>
        <v>106</v>
      </c>
      <c r="R621" s="150">
        <f t="shared" si="110"/>
        <v>222.7</v>
      </c>
      <c r="S621" s="13"/>
      <c r="T621" s="13"/>
      <c r="U621" s="13"/>
      <c r="V621" s="13"/>
      <c r="W621" s="49">
        <f t="shared" si="116"/>
        <v>37499</v>
      </c>
    </row>
    <row r="622" spans="1:23" s="11" customFormat="1">
      <c r="A622" s="13"/>
      <c r="B622" s="140">
        <f>+Datos!B613</f>
        <v>2002</v>
      </c>
      <c r="C622" s="141">
        <f>+Datos!C613</f>
        <v>9</v>
      </c>
      <c r="D622" s="142">
        <f>+Datos!D613</f>
        <v>1</v>
      </c>
      <c r="E622" s="143">
        <f>+Datos!E613</f>
        <v>0</v>
      </c>
      <c r="F622" s="144">
        <f>+Datos!F613</f>
        <v>1</v>
      </c>
      <c r="G622" s="145">
        <f>+Datos!G613</f>
        <v>1</v>
      </c>
      <c r="H622" s="143">
        <f t="shared" si="111"/>
        <v>1</v>
      </c>
      <c r="I622" s="146">
        <f t="shared" si="112"/>
        <v>-1</v>
      </c>
      <c r="J622" s="29">
        <f t="shared" si="113"/>
        <v>185.32086060490562</v>
      </c>
      <c r="K622" s="147">
        <f t="shared" si="108"/>
        <v>219.00267878672381</v>
      </c>
      <c r="L622" s="29">
        <f t="shared" si="119"/>
        <v>-0.99732121327619438</v>
      </c>
      <c r="M622" s="30">
        <f t="shared" si="117"/>
        <v>0.99732121327619438</v>
      </c>
      <c r="N622" s="148">
        <f t="shared" si="118"/>
        <v>2.6787867238056151E-3</v>
      </c>
      <c r="O622" s="148">
        <f t="shared" si="114"/>
        <v>0</v>
      </c>
      <c r="P622" s="148">
        <f t="shared" si="115"/>
        <v>-2.6787867238056151E-3</v>
      </c>
      <c r="Q622" s="149">
        <f t="shared" si="109"/>
        <v>105.00267878672381</v>
      </c>
      <c r="R622" s="150">
        <f t="shared" si="110"/>
        <v>219.00267878672381</v>
      </c>
      <c r="S622" s="13"/>
      <c r="T622" s="13"/>
      <c r="U622" s="13"/>
      <c r="V622" s="13"/>
      <c r="W622" s="49">
        <f t="shared" si="116"/>
        <v>37500</v>
      </c>
    </row>
    <row r="623" spans="1:23" s="11" customFormat="1">
      <c r="A623" s="13"/>
      <c r="B623" s="140">
        <f>+Datos!B614</f>
        <v>2002</v>
      </c>
      <c r="C623" s="141">
        <f>+Datos!C614</f>
        <v>9</v>
      </c>
      <c r="D623" s="142">
        <f>+Datos!D614</f>
        <v>2</v>
      </c>
      <c r="E623" s="143">
        <f>+Datos!E614</f>
        <v>0</v>
      </c>
      <c r="F623" s="144">
        <f>+Datos!F614</f>
        <v>2.2999999999999998</v>
      </c>
      <c r="G623" s="145">
        <f>+Datos!G614</f>
        <v>1</v>
      </c>
      <c r="H623" s="143">
        <f t="shared" si="111"/>
        <v>2.2999999999999998</v>
      </c>
      <c r="I623" s="146">
        <f t="shared" si="112"/>
        <v>-2.2999999999999998</v>
      </c>
      <c r="J623" s="29">
        <f t="shared" si="113"/>
        <v>183.04723424433598</v>
      </c>
      <c r="K623" s="147">
        <f t="shared" si="108"/>
        <v>216.72905242615417</v>
      </c>
      <c r="L623" s="29">
        <f t="shared" si="119"/>
        <v>-2.2736263605696365</v>
      </c>
      <c r="M623" s="30">
        <f t="shared" si="117"/>
        <v>2.2736263605696365</v>
      </c>
      <c r="N623" s="148">
        <f t="shared" si="118"/>
        <v>2.6373639430363305E-2</v>
      </c>
      <c r="O623" s="148">
        <f t="shared" si="114"/>
        <v>0</v>
      </c>
      <c r="P623" s="148">
        <f t="shared" si="115"/>
        <v>-2.6373639430363305E-2</v>
      </c>
      <c r="Q623" s="149">
        <f t="shared" si="109"/>
        <v>102.72905242615417</v>
      </c>
      <c r="R623" s="150">
        <f t="shared" si="110"/>
        <v>216.72905242615417</v>
      </c>
      <c r="S623" s="13"/>
      <c r="T623" s="13"/>
      <c r="U623" s="13"/>
      <c r="V623" s="13"/>
      <c r="W623" s="49">
        <f t="shared" si="116"/>
        <v>37501</v>
      </c>
    </row>
    <row r="624" spans="1:23" s="11" customFormat="1">
      <c r="A624" s="13"/>
      <c r="B624" s="140">
        <f>+Datos!B615</f>
        <v>2002</v>
      </c>
      <c r="C624" s="141">
        <f>+Datos!C615</f>
        <v>9</v>
      </c>
      <c r="D624" s="142">
        <f>+Datos!D615</f>
        <v>3</v>
      </c>
      <c r="E624" s="143">
        <f>+Datos!E615</f>
        <v>3.7</v>
      </c>
      <c r="F624" s="144">
        <f>+Datos!F615</f>
        <v>2.2000000000000002</v>
      </c>
      <c r="G624" s="145">
        <f>+Datos!G615</f>
        <v>1</v>
      </c>
      <c r="H624" s="143">
        <f t="shared" si="111"/>
        <v>2.2000000000000002</v>
      </c>
      <c r="I624" s="146">
        <f t="shared" si="112"/>
        <v>1.5</v>
      </c>
      <c r="J624" s="29">
        <f t="shared" si="113"/>
        <v>184.54723424433598</v>
      </c>
      <c r="K624" s="147">
        <f t="shared" si="108"/>
        <v>218.22905242615417</v>
      </c>
      <c r="L624" s="29">
        <f t="shared" si="119"/>
        <v>1.5</v>
      </c>
      <c r="M624" s="30">
        <f t="shared" si="117"/>
        <v>2.2000000000000002</v>
      </c>
      <c r="N624" s="148">
        <f t="shared" si="118"/>
        <v>0</v>
      </c>
      <c r="O624" s="148">
        <f t="shared" si="114"/>
        <v>0</v>
      </c>
      <c r="P624" s="148">
        <f t="shared" si="115"/>
        <v>0</v>
      </c>
      <c r="Q624" s="149">
        <f t="shared" si="109"/>
        <v>104.22905242615417</v>
      </c>
      <c r="R624" s="150">
        <f t="shared" si="110"/>
        <v>218.22905242615417</v>
      </c>
      <c r="S624" s="13"/>
      <c r="T624" s="13"/>
      <c r="U624" s="13"/>
      <c r="V624" s="13"/>
      <c r="W624" s="49">
        <f t="shared" si="116"/>
        <v>37502</v>
      </c>
    </row>
    <row r="625" spans="1:23" s="11" customFormat="1">
      <c r="A625" s="13"/>
      <c r="B625" s="140">
        <f>+Datos!B616</f>
        <v>2002</v>
      </c>
      <c r="C625" s="141">
        <f>+Datos!C616</f>
        <v>9</v>
      </c>
      <c r="D625" s="142">
        <f>+Datos!D616</f>
        <v>4</v>
      </c>
      <c r="E625" s="143">
        <f>+Datos!E616</f>
        <v>7</v>
      </c>
      <c r="F625" s="144">
        <f>+Datos!F616</f>
        <v>1.1000000000000001</v>
      </c>
      <c r="G625" s="145">
        <f>+Datos!G616</f>
        <v>1</v>
      </c>
      <c r="H625" s="143">
        <f t="shared" si="111"/>
        <v>1.1000000000000001</v>
      </c>
      <c r="I625" s="146">
        <f t="shared" si="112"/>
        <v>5.9</v>
      </c>
      <c r="J625" s="29">
        <f t="shared" si="113"/>
        <v>186.31818181818181</v>
      </c>
      <c r="K625" s="147">
        <f t="shared" si="108"/>
        <v>220</v>
      </c>
      <c r="L625" s="29">
        <f t="shared" si="119"/>
        <v>1.7709475738458309</v>
      </c>
      <c r="M625" s="30">
        <f t="shared" si="117"/>
        <v>1.1000000000000001</v>
      </c>
      <c r="N625" s="148">
        <f t="shared" si="118"/>
        <v>0</v>
      </c>
      <c r="O625" s="148">
        <f t="shared" si="114"/>
        <v>4.1290524261541748</v>
      </c>
      <c r="P625" s="148">
        <f t="shared" si="115"/>
        <v>4.1290524261541748</v>
      </c>
      <c r="Q625" s="149">
        <f t="shared" si="109"/>
        <v>106</v>
      </c>
      <c r="R625" s="150">
        <f t="shared" si="110"/>
        <v>224.12905242615417</v>
      </c>
      <c r="S625" s="13"/>
      <c r="T625" s="13"/>
      <c r="U625" s="13"/>
      <c r="V625" s="13"/>
      <c r="W625" s="49">
        <f t="shared" si="116"/>
        <v>37503</v>
      </c>
    </row>
    <row r="626" spans="1:23" s="11" customFormat="1">
      <c r="A626" s="13"/>
      <c r="B626" s="140">
        <f>+Datos!B617</f>
        <v>2002</v>
      </c>
      <c r="C626" s="141">
        <f>+Datos!C617</f>
        <v>9</v>
      </c>
      <c r="D626" s="142">
        <f>+Datos!D617</f>
        <v>5</v>
      </c>
      <c r="E626" s="143">
        <f>+Datos!E617</f>
        <v>0</v>
      </c>
      <c r="F626" s="144">
        <f>+Datos!F617</f>
        <v>1.2</v>
      </c>
      <c r="G626" s="145">
        <f>+Datos!G617</f>
        <v>1</v>
      </c>
      <c r="H626" s="143">
        <f t="shared" si="111"/>
        <v>1.2</v>
      </c>
      <c r="I626" s="146">
        <f t="shared" si="112"/>
        <v>-1.2</v>
      </c>
      <c r="J626" s="29">
        <f t="shared" si="113"/>
        <v>185.12203789242963</v>
      </c>
      <c r="K626" s="147">
        <f t="shared" si="108"/>
        <v>218.80385607424782</v>
      </c>
      <c r="L626" s="29">
        <f t="shared" si="119"/>
        <v>-1.1961439257521818</v>
      </c>
      <c r="M626" s="30">
        <f t="shared" si="117"/>
        <v>1.1961439257521818</v>
      </c>
      <c r="N626" s="148">
        <f t="shared" si="118"/>
        <v>3.8560742478181975E-3</v>
      </c>
      <c r="O626" s="148">
        <f t="shared" si="114"/>
        <v>0</v>
      </c>
      <c r="P626" s="148">
        <f t="shared" si="115"/>
        <v>-3.8560742478181975E-3</v>
      </c>
      <c r="Q626" s="149">
        <f t="shared" si="109"/>
        <v>104.80385607424782</v>
      </c>
      <c r="R626" s="150">
        <f t="shared" si="110"/>
        <v>218.80385607424782</v>
      </c>
      <c r="S626" s="13"/>
      <c r="T626" s="13"/>
      <c r="U626" s="13"/>
      <c r="V626" s="13"/>
      <c r="W626" s="49">
        <f t="shared" si="116"/>
        <v>37504</v>
      </c>
    </row>
    <row r="627" spans="1:23" s="11" customFormat="1">
      <c r="A627" s="13"/>
      <c r="B627" s="140">
        <f>+Datos!B618</f>
        <v>2002</v>
      </c>
      <c r="C627" s="141">
        <f>+Datos!C618</f>
        <v>9</v>
      </c>
      <c r="D627" s="142">
        <f>+Datos!D618</f>
        <v>6</v>
      </c>
      <c r="E627" s="143">
        <f>+Datos!E618</f>
        <v>0</v>
      </c>
      <c r="F627" s="144">
        <f>+Datos!F618</f>
        <v>1.5</v>
      </c>
      <c r="G627" s="145">
        <f>+Datos!G618</f>
        <v>1</v>
      </c>
      <c r="H627" s="143">
        <f t="shared" si="111"/>
        <v>1.5</v>
      </c>
      <c r="I627" s="146">
        <f t="shared" si="112"/>
        <v>-1.5</v>
      </c>
      <c r="J627" s="29">
        <f t="shared" si="113"/>
        <v>183.63765096815973</v>
      </c>
      <c r="K627" s="147">
        <f t="shared" si="108"/>
        <v>217.31946914997792</v>
      </c>
      <c r="L627" s="29">
        <f t="shared" si="119"/>
        <v>-1.4843869242698986</v>
      </c>
      <c r="M627" s="30">
        <f t="shared" si="117"/>
        <v>1.4843869242698986</v>
      </c>
      <c r="N627" s="148">
        <f t="shared" si="118"/>
        <v>1.56130757301014E-2</v>
      </c>
      <c r="O627" s="148">
        <f t="shared" si="114"/>
        <v>0</v>
      </c>
      <c r="P627" s="148">
        <f t="shared" si="115"/>
        <v>-1.56130757301014E-2</v>
      </c>
      <c r="Q627" s="149">
        <f t="shared" si="109"/>
        <v>103.31946914997792</v>
      </c>
      <c r="R627" s="150">
        <f t="shared" si="110"/>
        <v>217.31946914997792</v>
      </c>
      <c r="S627" s="13"/>
      <c r="T627" s="13"/>
      <c r="U627" s="13"/>
      <c r="V627" s="13"/>
      <c r="W627" s="49">
        <f t="shared" si="116"/>
        <v>37505</v>
      </c>
    </row>
    <row r="628" spans="1:23" s="11" customFormat="1">
      <c r="A628" s="13"/>
      <c r="B628" s="140">
        <f>+Datos!B619</f>
        <v>2002</v>
      </c>
      <c r="C628" s="141">
        <f>+Datos!C619</f>
        <v>9</v>
      </c>
      <c r="D628" s="142">
        <f>+Datos!D619</f>
        <v>7</v>
      </c>
      <c r="E628" s="143">
        <f>+Datos!E619</f>
        <v>0</v>
      </c>
      <c r="F628" s="144">
        <f>+Datos!F619</f>
        <v>1</v>
      </c>
      <c r="G628" s="145">
        <f>+Datos!G619</f>
        <v>1</v>
      </c>
      <c r="H628" s="143">
        <f t="shared" si="111"/>
        <v>1</v>
      </c>
      <c r="I628" s="146">
        <f t="shared" si="112"/>
        <v>-1</v>
      </c>
      <c r="J628" s="29">
        <f t="shared" si="113"/>
        <v>182.65467806084854</v>
      </c>
      <c r="K628" s="147">
        <f t="shared" si="108"/>
        <v>216.33649624266673</v>
      </c>
      <c r="L628" s="29">
        <f t="shared" si="119"/>
        <v>-0.98297290731119347</v>
      </c>
      <c r="M628" s="30">
        <f t="shared" si="117"/>
        <v>0.98297290731119347</v>
      </c>
      <c r="N628" s="148">
        <f t="shared" si="118"/>
        <v>1.7027092688806533E-2</v>
      </c>
      <c r="O628" s="148">
        <f t="shared" si="114"/>
        <v>0</v>
      </c>
      <c r="P628" s="148">
        <f t="shared" si="115"/>
        <v>-1.7027092688806533E-2</v>
      </c>
      <c r="Q628" s="149">
        <f t="shared" si="109"/>
        <v>102.33649624266673</v>
      </c>
      <c r="R628" s="150">
        <f t="shared" si="110"/>
        <v>216.33649624266673</v>
      </c>
      <c r="S628" s="13"/>
      <c r="T628" s="13"/>
      <c r="U628" s="13"/>
      <c r="V628" s="13"/>
      <c r="W628" s="49">
        <f t="shared" si="116"/>
        <v>37506</v>
      </c>
    </row>
    <row r="629" spans="1:23" s="11" customFormat="1">
      <c r="A629" s="13"/>
      <c r="B629" s="140">
        <f>+Datos!B620</f>
        <v>2002</v>
      </c>
      <c r="C629" s="141">
        <f>+Datos!C620</f>
        <v>9</v>
      </c>
      <c r="D629" s="142">
        <f>+Datos!D620</f>
        <v>8</v>
      </c>
      <c r="E629" s="143">
        <f>+Datos!E620</f>
        <v>0</v>
      </c>
      <c r="F629" s="144">
        <f>+Datos!F620</f>
        <v>1.8</v>
      </c>
      <c r="G629" s="145">
        <f>+Datos!G620</f>
        <v>1</v>
      </c>
      <c r="H629" s="143">
        <f t="shared" si="111"/>
        <v>1.8</v>
      </c>
      <c r="I629" s="146">
        <f t="shared" si="112"/>
        <v>-1.8</v>
      </c>
      <c r="J629" s="29">
        <f t="shared" si="113"/>
        <v>180.89856723613715</v>
      </c>
      <c r="K629" s="147">
        <f t="shared" si="108"/>
        <v>214.58038541795534</v>
      </c>
      <c r="L629" s="29">
        <f t="shared" si="119"/>
        <v>-1.756110824711385</v>
      </c>
      <c r="M629" s="30">
        <f t="shared" si="117"/>
        <v>1.756110824711385</v>
      </c>
      <c r="N629" s="148">
        <f t="shared" si="118"/>
        <v>4.3889175288615023E-2</v>
      </c>
      <c r="O629" s="148">
        <f t="shared" si="114"/>
        <v>0</v>
      </c>
      <c r="P629" s="148">
        <f t="shared" si="115"/>
        <v>-4.3889175288615023E-2</v>
      </c>
      <c r="Q629" s="149">
        <f t="shared" si="109"/>
        <v>100.58038541795534</v>
      </c>
      <c r="R629" s="150">
        <f t="shared" si="110"/>
        <v>214.58038541795534</v>
      </c>
      <c r="S629" s="13"/>
      <c r="T629" s="13"/>
      <c r="U629" s="13"/>
      <c r="V629" s="13"/>
      <c r="W629" s="49">
        <f t="shared" si="116"/>
        <v>37507</v>
      </c>
    </row>
    <row r="630" spans="1:23" s="11" customFormat="1">
      <c r="A630" s="13"/>
      <c r="B630" s="140">
        <f>+Datos!B621</f>
        <v>2002</v>
      </c>
      <c r="C630" s="141">
        <f>+Datos!C621</f>
        <v>9</v>
      </c>
      <c r="D630" s="142">
        <f>+Datos!D621</f>
        <v>9</v>
      </c>
      <c r="E630" s="143">
        <f>+Datos!E621</f>
        <v>0</v>
      </c>
      <c r="F630" s="144">
        <f>+Datos!F621</f>
        <v>3</v>
      </c>
      <c r="G630" s="145">
        <f>+Datos!G621</f>
        <v>1</v>
      </c>
      <c r="H630" s="143">
        <f t="shared" si="111"/>
        <v>3</v>
      </c>
      <c r="I630" s="146">
        <f t="shared" si="112"/>
        <v>-3</v>
      </c>
      <c r="J630" s="29">
        <f t="shared" si="113"/>
        <v>178.00915543613081</v>
      </c>
      <c r="K630" s="147">
        <f t="shared" si="108"/>
        <v>211.690973617949</v>
      </c>
      <c r="L630" s="29">
        <f t="shared" si="119"/>
        <v>-2.8894118000063429</v>
      </c>
      <c r="M630" s="30">
        <f t="shared" si="117"/>
        <v>2.8894118000063429</v>
      </c>
      <c r="N630" s="148">
        <f t="shared" si="118"/>
        <v>0.1105881999936571</v>
      </c>
      <c r="O630" s="148">
        <f t="shared" si="114"/>
        <v>0</v>
      </c>
      <c r="P630" s="148">
        <f t="shared" si="115"/>
        <v>-0.1105881999936571</v>
      </c>
      <c r="Q630" s="149">
        <f t="shared" si="109"/>
        <v>97.690973617948998</v>
      </c>
      <c r="R630" s="150">
        <f t="shared" si="110"/>
        <v>211.690973617949</v>
      </c>
      <c r="S630" s="13"/>
      <c r="T630" s="13"/>
      <c r="U630" s="13"/>
      <c r="V630" s="13"/>
      <c r="W630" s="49">
        <f t="shared" si="116"/>
        <v>37508</v>
      </c>
    </row>
    <row r="631" spans="1:23" s="11" customFormat="1">
      <c r="A631" s="13"/>
      <c r="B631" s="140">
        <f>+Datos!B622</f>
        <v>2002</v>
      </c>
      <c r="C631" s="141">
        <f>+Datos!C622</f>
        <v>9</v>
      </c>
      <c r="D631" s="142">
        <f>+Datos!D622</f>
        <v>10</v>
      </c>
      <c r="E631" s="143">
        <f>+Datos!E622</f>
        <v>0.5</v>
      </c>
      <c r="F631" s="144">
        <f>+Datos!F622</f>
        <v>2.2000000000000002</v>
      </c>
      <c r="G631" s="145">
        <f>+Datos!G622</f>
        <v>1</v>
      </c>
      <c r="H631" s="143">
        <f t="shared" si="111"/>
        <v>2.2000000000000002</v>
      </c>
      <c r="I631" s="146">
        <f t="shared" si="112"/>
        <v>-1.7000000000000002</v>
      </c>
      <c r="J631" s="29">
        <f t="shared" si="113"/>
        <v>176.39235566042782</v>
      </c>
      <c r="K631" s="147">
        <f t="shared" si="108"/>
        <v>210.07417384224601</v>
      </c>
      <c r="L631" s="29">
        <f t="shared" si="119"/>
        <v>-1.6167997757029866</v>
      </c>
      <c r="M631" s="30">
        <f t="shared" si="117"/>
        <v>2.1167997757029866</v>
      </c>
      <c r="N631" s="148">
        <f t="shared" si="118"/>
        <v>8.320022429701357E-2</v>
      </c>
      <c r="O631" s="148">
        <f t="shared" si="114"/>
        <v>0</v>
      </c>
      <c r="P631" s="148">
        <f t="shared" si="115"/>
        <v>-8.320022429701357E-2</v>
      </c>
      <c r="Q631" s="149">
        <f t="shared" si="109"/>
        <v>96.074173842246012</v>
      </c>
      <c r="R631" s="150">
        <f t="shared" si="110"/>
        <v>210.07417384224601</v>
      </c>
      <c r="S631" s="13"/>
      <c r="T631" s="13"/>
      <c r="U631" s="13"/>
      <c r="V631" s="13"/>
      <c r="W631" s="49">
        <f t="shared" si="116"/>
        <v>37509</v>
      </c>
    </row>
    <row r="632" spans="1:23" s="11" customFormat="1">
      <c r="A632" s="13"/>
      <c r="B632" s="140">
        <f>+Datos!B623</f>
        <v>2002</v>
      </c>
      <c r="C632" s="141">
        <f>+Datos!C623</f>
        <v>9</v>
      </c>
      <c r="D632" s="142">
        <f>+Datos!D623</f>
        <v>11</v>
      </c>
      <c r="E632" s="143">
        <f>+Datos!E623</f>
        <v>0.4</v>
      </c>
      <c r="F632" s="144">
        <f>+Datos!F623</f>
        <v>1.6</v>
      </c>
      <c r="G632" s="145">
        <f>+Datos!G623</f>
        <v>1</v>
      </c>
      <c r="H632" s="143">
        <f t="shared" si="111"/>
        <v>1.6</v>
      </c>
      <c r="I632" s="146">
        <f t="shared" si="112"/>
        <v>-1.2000000000000002</v>
      </c>
      <c r="J632" s="29">
        <f t="shared" si="113"/>
        <v>175.25993453698516</v>
      </c>
      <c r="K632" s="147">
        <f t="shared" si="108"/>
        <v>208.94175271880334</v>
      </c>
      <c r="L632" s="29">
        <f t="shared" si="119"/>
        <v>-1.1324211234426684</v>
      </c>
      <c r="M632" s="30">
        <f t="shared" si="117"/>
        <v>1.5324211234426683</v>
      </c>
      <c r="N632" s="148">
        <f t="shared" si="118"/>
        <v>6.7578876557331746E-2</v>
      </c>
      <c r="O632" s="148">
        <f t="shared" si="114"/>
        <v>0</v>
      </c>
      <c r="P632" s="148">
        <f t="shared" si="115"/>
        <v>-6.7578876557331746E-2</v>
      </c>
      <c r="Q632" s="149">
        <f t="shared" si="109"/>
        <v>94.941752718803343</v>
      </c>
      <c r="R632" s="150">
        <f t="shared" si="110"/>
        <v>208.94175271880334</v>
      </c>
      <c r="S632" s="13"/>
      <c r="T632" s="13"/>
      <c r="U632" s="13"/>
      <c r="V632" s="13"/>
      <c r="W632" s="49">
        <f t="shared" si="116"/>
        <v>37510</v>
      </c>
    </row>
    <row r="633" spans="1:23" s="11" customFormat="1">
      <c r="A633" s="13"/>
      <c r="B633" s="140">
        <f>+Datos!B624</f>
        <v>2002</v>
      </c>
      <c r="C633" s="141">
        <f>+Datos!C624</f>
        <v>9</v>
      </c>
      <c r="D633" s="142">
        <f>+Datos!D624</f>
        <v>12</v>
      </c>
      <c r="E633" s="143">
        <f>+Datos!E624</f>
        <v>0.1</v>
      </c>
      <c r="F633" s="144">
        <f>+Datos!F624</f>
        <v>1.3</v>
      </c>
      <c r="G633" s="145">
        <f>+Datos!G624</f>
        <v>1</v>
      </c>
      <c r="H633" s="143">
        <f t="shared" si="111"/>
        <v>1.3</v>
      </c>
      <c r="I633" s="146">
        <f t="shared" si="112"/>
        <v>-1.2</v>
      </c>
      <c r="J633" s="29">
        <f t="shared" si="113"/>
        <v>174.13478344288146</v>
      </c>
      <c r="K633" s="147">
        <f t="shared" si="108"/>
        <v>207.81660162469964</v>
      </c>
      <c r="L633" s="29">
        <f t="shared" si="119"/>
        <v>-1.1251510941036997</v>
      </c>
      <c r="M633" s="30">
        <f t="shared" si="117"/>
        <v>1.2251510941036998</v>
      </c>
      <c r="N633" s="148">
        <f t="shared" si="118"/>
        <v>7.4848905896300222E-2</v>
      </c>
      <c r="O633" s="148">
        <f t="shared" si="114"/>
        <v>0</v>
      </c>
      <c r="P633" s="148">
        <f t="shared" si="115"/>
        <v>-7.4848905896300222E-2</v>
      </c>
      <c r="Q633" s="149">
        <f t="shared" si="109"/>
        <v>93.816601624699643</v>
      </c>
      <c r="R633" s="150">
        <f t="shared" si="110"/>
        <v>207.81660162469964</v>
      </c>
      <c r="S633" s="13"/>
      <c r="T633" s="13"/>
      <c r="U633" s="13"/>
      <c r="V633" s="13"/>
      <c r="W633" s="49">
        <f t="shared" si="116"/>
        <v>37511</v>
      </c>
    </row>
    <row r="634" spans="1:23" s="11" customFormat="1">
      <c r="A634" s="13"/>
      <c r="B634" s="140">
        <f>+Datos!B625</f>
        <v>2002</v>
      </c>
      <c r="C634" s="141">
        <f>+Datos!C625</f>
        <v>9</v>
      </c>
      <c r="D634" s="142">
        <f>+Datos!D625</f>
        <v>13</v>
      </c>
      <c r="E634" s="143">
        <f>+Datos!E625</f>
        <v>0</v>
      </c>
      <c r="F634" s="144">
        <f>+Datos!F625</f>
        <v>1.8</v>
      </c>
      <c r="G634" s="145">
        <f>+Datos!G625</f>
        <v>1</v>
      </c>
      <c r="H634" s="143">
        <f t="shared" si="111"/>
        <v>1.8</v>
      </c>
      <c r="I634" s="146">
        <f t="shared" si="112"/>
        <v>-1.8</v>
      </c>
      <c r="J634" s="29">
        <f t="shared" si="113"/>
        <v>172.46058609185087</v>
      </c>
      <c r="K634" s="147">
        <f t="shared" si="108"/>
        <v>206.14240427366906</v>
      </c>
      <c r="L634" s="29">
        <f t="shared" si="119"/>
        <v>-1.6741973510305854</v>
      </c>
      <c r="M634" s="30">
        <f t="shared" si="117"/>
        <v>1.6741973510305854</v>
      </c>
      <c r="N634" s="148">
        <f t="shared" si="118"/>
        <v>0.12580264896941462</v>
      </c>
      <c r="O634" s="148">
        <f t="shared" si="114"/>
        <v>0</v>
      </c>
      <c r="P634" s="148">
        <f t="shared" si="115"/>
        <v>-0.12580264896941462</v>
      </c>
      <c r="Q634" s="149">
        <f t="shared" si="109"/>
        <v>92.142404273669058</v>
      </c>
      <c r="R634" s="150">
        <f t="shared" si="110"/>
        <v>206.14240427366906</v>
      </c>
      <c r="S634" s="13"/>
      <c r="T634" s="13"/>
      <c r="U634" s="13"/>
      <c r="V634" s="13"/>
      <c r="W634" s="49">
        <f t="shared" si="116"/>
        <v>37512</v>
      </c>
    </row>
    <row r="635" spans="1:23" s="11" customFormat="1">
      <c r="A635" s="13"/>
      <c r="B635" s="140">
        <f>+Datos!B626</f>
        <v>2002</v>
      </c>
      <c r="C635" s="141">
        <f>+Datos!C626</f>
        <v>9</v>
      </c>
      <c r="D635" s="142">
        <f>+Datos!D626</f>
        <v>14</v>
      </c>
      <c r="E635" s="143">
        <f>+Datos!E626</f>
        <v>0.5</v>
      </c>
      <c r="F635" s="144">
        <f>+Datos!F626</f>
        <v>1.4</v>
      </c>
      <c r="G635" s="145">
        <f>+Datos!G626</f>
        <v>1</v>
      </c>
      <c r="H635" s="143">
        <f t="shared" si="111"/>
        <v>1.4</v>
      </c>
      <c r="I635" s="146">
        <f t="shared" si="112"/>
        <v>-0.89999999999999991</v>
      </c>
      <c r="J635" s="29">
        <f t="shared" si="113"/>
        <v>171.62953325996557</v>
      </c>
      <c r="K635" s="147">
        <f t="shared" si="108"/>
        <v>205.31135144178376</v>
      </c>
      <c r="L635" s="29">
        <f t="shared" si="119"/>
        <v>-0.83105283188530166</v>
      </c>
      <c r="M635" s="30">
        <f t="shared" si="117"/>
        <v>1.3310528318853017</v>
      </c>
      <c r="N635" s="148">
        <f t="shared" si="118"/>
        <v>6.8947168114698254E-2</v>
      </c>
      <c r="O635" s="148">
        <f t="shared" si="114"/>
        <v>0</v>
      </c>
      <c r="P635" s="148">
        <f t="shared" si="115"/>
        <v>-6.8947168114698254E-2</v>
      </c>
      <c r="Q635" s="149">
        <f t="shared" si="109"/>
        <v>91.311351441783756</v>
      </c>
      <c r="R635" s="150">
        <f t="shared" si="110"/>
        <v>205.31135144178376</v>
      </c>
      <c r="S635" s="13"/>
      <c r="T635" s="13"/>
      <c r="U635" s="13"/>
      <c r="V635" s="13"/>
      <c r="W635" s="49">
        <f t="shared" si="116"/>
        <v>37513</v>
      </c>
    </row>
    <row r="636" spans="1:23" s="11" customFormat="1">
      <c r="A636" s="13"/>
      <c r="B636" s="140">
        <f>+Datos!B627</f>
        <v>2002</v>
      </c>
      <c r="C636" s="141">
        <f>+Datos!C627</f>
        <v>9</v>
      </c>
      <c r="D636" s="142">
        <f>+Datos!D627</f>
        <v>15</v>
      </c>
      <c r="E636" s="143">
        <f>+Datos!E627</f>
        <v>0</v>
      </c>
      <c r="F636" s="144">
        <f>+Datos!F627</f>
        <v>2.7</v>
      </c>
      <c r="G636" s="145">
        <f>+Datos!G627</f>
        <v>1</v>
      </c>
      <c r="H636" s="143">
        <f t="shared" si="111"/>
        <v>2.7</v>
      </c>
      <c r="I636" s="146">
        <f t="shared" si="112"/>
        <v>-2.7</v>
      </c>
      <c r="J636" s="29">
        <f t="shared" si="113"/>
        <v>169.1603257237565</v>
      </c>
      <c r="K636" s="147">
        <f t="shared" si="108"/>
        <v>202.84214390557469</v>
      </c>
      <c r="L636" s="29">
        <f t="shared" si="119"/>
        <v>-2.4692075362090691</v>
      </c>
      <c r="M636" s="30">
        <f t="shared" si="117"/>
        <v>2.4692075362090691</v>
      </c>
      <c r="N636" s="148">
        <f t="shared" si="118"/>
        <v>0.2307924637909311</v>
      </c>
      <c r="O636" s="148">
        <f t="shared" si="114"/>
        <v>0</v>
      </c>
      <c r="P636" s="148">
        <f t="shared" si="115"/>
        <v>-0.2307924637909311</v>
      </c>
      <c r="Q636" s="149">
        <f t="shared" si="109"/>
        <v>88.842143905574687</v>
      </c>
      <c r="R636" s="150">
        <f t="shared" si="110"/>
        <v>202.84214390557469</v>
      </c>
      <c r="S636" s="13"/>
      <c r="T636" s="13"/>
      <c r="U636" s="13"/>
      <c r="V636" s="13"/>
      <c r="W636" s="49">
        <f t="shared" si="116"/>
        <v>37514</v>
      </c>
    </row>
    <row r="637" spans="1:23" s="11" customFormat="1">
      <c r="A637" s="13"/>
      <c r="B637" s="140">
        <f>+Datos!B628</f>
        <v>2002</v>
      </c>
      <c r="C637" s="141">
        <f>+Datos!C628</f>
        <v>9</v>
      </c>
      <c r="D637" s="142">
        <f>+Datos!D628</f>
        <v>16</v>
      </c>
      <c r="E637" s="143">
        <f>+Datos!E628</f>
        <v>16</v>
      </c>
      <c r="F637" s="144">
        <f>+Datos!F628</f>
        <v>3.3</v>
      </c>
      <c r="G637" s="145">
        <f>+Datos!G628</f>
        <v>1</v>
      </c>
      <c r="H637" s="143">
        <f t="shared" si="111"/>
        <v>3.3</v>
      </c>
      <c r="I637" s="146">
        <f t="shared" si="112"/>
        <v>12.7</v>
      </c>
      <c r="J637" s="29">
        <f t="shared" si="113"/>
        <v>181.86032572375649</v>
      </c>
      <c r="K637" s="147">
        <f t="shared" si="108"/>
        <v>215.54214390557468</v>
      </c>
      <c r="L637" s="29">
        <f t="shared" si="119"/>
        <v>12.699999999999989</v>
      </c>
      <c r="M637" s="30">
        <f t="shared" si="117"/>
        <v>3.3</v>
      </c>
      <c r="N637" s="148">
        <f t="shared" si="118"/>
        <v>0</v>
      </c>
      <c r="O637" s="148">
        <f t="shared" si="114"/>
        <v>0</v>
      </c>
      <c r="P637" s="148">
        <f t="shared" si="115"/>
        <v>0</v>
      </c>
      <c r="Q637" s="149">
        <f t="shared" si="109"/>
        <v>101.54214390557468</v>
      </c>
      <c r="R637" s="150">
        <f t="shared" si="110"/>
        <v>215.54214390557468</v>
      </c>
      <c r="S637" s="13"/>
      <c r="T637" s="13"/>
      <c r="U637" s="13"/>
      <c r="V637" s="13"/>
      <c r="W637" s="49">
        <f t="shared" si="116"/>
        <v>37515</v>
      </c>
    </row>
    <row r="638" spans="1:23" s="11" customFormat="1">
      <c r="A638" s="13"/>
      <c r="B638" s="140">
        <f>+Datos!B629</f>
        <v>2002</v>
      </c>
      <c r="C638" s="141">
        <f>+Datos!C629</f>
        <v>9</v>
      </c>
      <c r="D638" s="142">
        <f>+Datos!D629</f>
        <v>17</v>
      </c>
      <c r="E638" s="143">
        <f>+Datos!E629</f>
        <v>0</v>
      </c>
      <c r="F638" s="144">
        <f>+Datos!F629</f>
        <v>2.6</v>
      </c>
      <c r="G638" s="145">
        <f>+Datos!G629</f>
        <v>1</v>
      </c>
      <c r="H638" s="143">
        <f t="shared" si="111"/>
        <v>2.6</v>
      </c>
      <c r="I638" s="146">
        <f t="shared" si="112"/>
        <v>-2.6</v>
      </c>
      <c r="J638" s="29">
        <f t="shared" si="113"/>
        <v>179.34015831463861</v>
      </c>
      <c r="K638" s="147">
        <f t="shared" si="108"/>
        <v>213.0219764964568</v>
      </c>
      <c r="L638" s="29">
        <f t="shared" si="119"/>
        <v>-2.5201674091178745</v>
      </c>
      <c r="M638" s="30">
        <f t="shared" si="117"/>
        <v>2.5201674091178745</v>
      </c>
      <c r="N638" s="148">
        <f t="shared" si="118"/>
        <v>7.9832590882125576E-2</v>
      </c>
      <c r="O638" s="148">
        <f t="shared" si="114"/>
        <v>0</v>
      </c>
      <c r="P638" s="148">
        <f t="shared" si="115"/>
        <v>-7.9832590882125576E-2</v>
      </c>
      <c r="Q638" s="149">
        <f t="shared" si="109"/>
        <v>99.021976496456801</v>
      </c>
      <c r="R638" s="150">
        <f t="shared" si="110"/>
        <v>213.0219764964568</v>
      </c>
      <c r="S638" s="13"/>
      <c r="T638" s="13"/>
      <c r="U638" s="13"/>
      <c r="V638" s="13"/>
      <c r="W638" s="49">
        <f t="shared" si="116"/>
        <v>37516</v>
      </c>
    </row>
    <row r="639" spans="1:23" s="11" customFormat="1">
      <c r="A639" s="13"/>
      <c r="B639" s="140">
        <f>+Datos!B630</f>
        <v>2002</v>
      </c>
      <c r="C639" s="141">
        <f>+Datos!C630</f>
        <v>9</v>
      </c>
      <c r="D639" s="142">
        <f>+Datos!D630</f>
        <v>18</v>
      </c>
      <c r="E639" s="143">
        <f>+Datos!E630</f>
        <v>5</v>
      </c>
      <c r="F639" s="144">
        <f>+Datos!F630</f>
        <v>1.4</v>
      </c>
      <c r="G639" s="145">
        <f>+Datos!G630</f>
        <v>1</v>
      </c>
      <c r="H639" s="143">
        <f t="shared" si="111"/>
        <v>1.4</v>
      </c>
      <c r="I639" s="146">
        <f t="shared" si="112"/>
        <v>3.6</v>
      </c>
      <c r="J639" s="29">
        <f t="shared" si="113"/>
        <v>182.94015831463861</v>
      </c>
      <c r="K639" s="147">
        <f t="shared" si="108"/>
        <v>216.6219764964568</v>
      </c>
      <c r="L639" s="29">
        <f t="shared" si="119"/>
        <v>3.5999999999999943</v>
      </c>
      <c r="M639" s="30">
        <f t="shared" si="117"/>
        <v>1.4</v>
      </c>
      <c r="N639" s="148">
        <f t="shared" si="118"/>
        <v>0</v>
      </c>
      <c r="O639" s="148">
        <f t="shared" si="114"/>
        <v>0</v>
      </c>
      <c r="P639" s="148">
        <f t="shared" si="115"/>
        <v>0</v>
      </c>
      <c r="Q639" s="149">
        <f t="shared" si="109"/>
        <v>102.6219764964568</v>
      </c>
      <c r="R639" s="150">
        <f t="shared" si="110"/>
        <v>216.6219764964568</v>
      </c>
      <c r="S639" s="13"/>
      <c r="T639" s="13"/>
      <c r="U639" s="13"/>
      <c r="V639" s="13"/>
      <c r="W639" s="49">
        <f t="shared" si="116"/>
        <v>37517</v>
      </c>
    </row>
    <row r="640" spans="1:23" s="11" customFormat="1">
      <c r="A640" s="13"/>
      <c r="B640" s="140">
        <f>+Datos!B631</f>
        <v>2002</v>
      </c>
      <c r="C640" s="141">
        <f>+Datos!C631</f>
        <v>9</v>
      </c>
      <c r="D640" s="142">
        <f>+Datos!D631</f>
        <v>19</v>
      </c>
      <c r="E640" s="143">
        <f>+Datos!E631</f>
        <v>0</v>
      </c>
      <c r="F640" s="144">
        <f>+Datos!F631</f>
        <v>2.4</v>
      </c>
      <c r="G640" s="145">
        <f>+Datos!G631</f>
        <v>1</v>
      </c>
      <c r="H640" s="143">
        <f t="shared" si="111"/>
        <v>2.4</v>
      </c>
      <c r="I640" s="146">
        <f t="shared" si="112"/>
        <v>-2.4</v>
      </c>
      <c r="J640" s="29">
        <f t="shared" si="113"/>
        <v>180.59878350086987</v>
      </c>
      <c r="K640" s="147">
        <f t="shared" si="108"/>
        <v>214.28060168268806</v>
      </c>
      <c r="L640" s="29">
        <f t="shared" si="119"/>
        <v>-2.3413748137687378</v>
      </c>
      <c r="M640" s="30">
        <f t="shared" si="117"/>
        <v>2.3413748137687378</v>
      </c>
      <c r="N640" s="148">
        <f t="shared" si="118"/>
        <v>5.8625186231262116E-2</v>
      </c>
      <c r="O640" s="148">
        <f t="shared" si="114"/>
        <v>0</v>
      </c>
      <c r="P640" s="148">
        <f t="shared" si="115"/>
        <v>-5.8625186231262116E-2</v>
      </c>
      <c r="Q640" s="149">
        <f t="shared" si="109"/>
        <v>100.28060168268806</v>
      </c>
      <c r="R640" s="150">
        <f t="shared" si="110"/>
        <v>214.28060168268806</v>
      </c>
      <c r="S640" s="13"/>
      <c r="T640" s="13"/>
      <c r="U640" s="13"/>
      <c r="V640" s="13"/>
      <c r="W640" s="49">
        <f t="shared" si="116"/>
        <v>37518</v>
      </c>
    </row>
    <row r="641" spans="1:23" s="11" customFormat="1">
      <c r="A641" s="13"/>
      <c r="B641" s="140">
        <f>+Datos!B632</f>
        <v>2002</v>
      </c>
      <c r="C641" s="141">
        <f>+Datos!C632</f>
        <v>9</v>
      </c>
      <c r="D641" s="142">
        <f>+Datos!D632</f>
        <v>20</v>
      </c>
      <c r="E641" s="143">
        <f>+Datos!E632</f>
        <v>0</v>
      </c>
      <c r="F641" s="144">
        <f>+Datos!F632</f>
        <v>2.5</v>
      </c>
      <c r="G641" s="145">
        <f>+Datos!G632</f>
        <v>1</v>
      </c>
      <c r="H641" s="143">
        <f t="shared" si="111"/>
        <v>2.5</v>
      </c>
      <c r="I641" s="146">
        <f t="shared" si="112"/>
        <v>-2.5</v>
      </c>
      <c r="J641" s="29">
        <f t="shared" si="113"/>
        <v>178.19171090640447</v>
      </c>
      <c r="K641" s="147">
        <f t="shared" si="108"/>
        <v>211.87352908822265</v>
      </c>
      <c r="L641" s="29">
        <f t="shared" si="119"/>
        <v>-2.4070725944654043</v>
      </c>
      <c r="M641" s="30">
        <f t="shared" si="117"/>
        <v>2.4070725944654043</v>
      </c>
      <c r="N641" s="148">
        <f t="shared" si="118"/>
        <v>9.2927405534595664E-2</v>
      </c>
      <c r="O641" s="148">
        <f t="shared" si="114"/>
        <v>0</v>
      </c>
      <c r="P641" s="148">
        <f t="shared" si="115"/>
        <v>-9.2927405534595664E-2</v>
      </c>
      <c r="Q641" s="149">
        <f t="shared" si="109"/>
        <v>97.873529088222654</v>
      </c>
      <c r="R641" s="150">
        <f t="shared" si="110"/>
        <v>211.87352908822265</v>
      </c>
      <c r="S641" s="13"/>
      <c r="T641" s="13"/>
      <c r="U641" s="13"/>
      <c r="V641" s="13"/>
      <c r="W641" s="49">
        <f t="shared" si="116"/>
        <v>37519</v>
      </c>
    </row>
    <row r="642" spans="1:23" s="11" customFormat="1">
      <c r="A642" s="13"/>
      <c r="B642" s="140">
        <f>+Datos!B633</f>
        <v>2002</v>
      </c>
      <c r="C642" s="141">
        <f>+Datos!C633</f>
        <v>9</v>
      </c>
      <c r="D642" s="142">
        <f>+Datos!D633</f>
        <v>21</v>
      </c>
      <c r="E642" s="143">
        <f>+Datos!E633</f>
        <v>0</v>
      </c>
      <c r="F642" s="144">
        <f>+Datos!F633</f>
        <v>2.1</v>
      </c>
      <c r="G642" s="145">
        <f>+Datos!G633</f>
        <v>1</v>
      </c>
      <c r="H642" s="143">
        <f t="shared" si="111"/>
        <v>2.1</v>
      </c>
      <c r="I642" s="146">
        <f t="shared" si="112"/>
        <v>-2.1</v>
      </c>
      <c r="J642" s="29">
        <f t="shared" si="113"/>
        <v>176.19458071024985</v>
      </c>
      <c r="K642" s="147">
        <f t="shared" si="108"/>
        <v>209.87639889206804</v>
      </c>
      <c r="L642" s="29">
        <f t="shared" si="119"/>
        <v>-1.9971301961546146</v>
      </c>
      <c r="M642" s="30">
        <f t="shared" si="117"/>
        <v>1.9971301961546146</v>
      </c>
      <c r="N642" s="148">
        <f t="shared" si="118"/>
        <v>0.10286980384538547</v>
      </c>
      <c r="O642" s="148">
        <f t="shared" si="114"/>
        <v>0</v>
      </c>
      <c r="P642" s="148">
        <f t="shared" si="115"/>
        <v>-0.10286980384538547</v>
      </c>
      <c r="Q642" s="149">
        <f t="shared" si="109"/>
        <v>95.876398892068039</v>
      </c>
      <c r="R642" s="150">
        <f t="shared" si="110"/>
        <v>209.87639889206804</v>
      </c>
      <c r="S642" s="13"/>
      <c r="T642" s="13"/>
      <c r="U642" s="13"/>
      <c r="V642" s="13"/>
      <c r="W642" s="49">
        <f t="shared" si="116"/>
        <v>37520</v>
      </c>
    </row>
    <row r="643" spans="1:23" s="11" customFormat="1">
      <c r="A643" s="13"/>
      <c r="B643" s="140">
        <f>+Datos!B634</f>
        <v>2002</v>
      </c>
      <c r="C643" s="141">
        <f>+Datos!C634</f>
        <v>9</v>
      </c>
      <c r="D643" s="142">
        <f>+Datos!D634</f>
        <v>22</v>
      </c>
      <c r="E643" s="143">
        <f>+Datos!E634</f>
        <v>0</v>
      </c>
      <c r="F643" s="144">
        <f>+Datos!F634</f>
        <v>2.4</v>
      </c>
      <c r="G643" s="145">
        <f>+Datos!G634</f>
        <v>1</v>
      </c>
      <c r="H643" s="143">
        <f t="shared" si="111"/>
        <v>2.4</v>
      </c>
      <c r="I643" s="146">
        <f t="shared" si="112"/>
        <v>-2.4</v>
      </c>
      <c r="J643" s="29">
        <f t="shared" si="113"/>
        <v>173.93953973183329</v>
      </c>
      <c r="K643" s="147">
        <f t="shared" si="108"/>
        <v>207.62135791365148</v>
      </c>
      <c r="L643" s="29">
        <f t="shared" si="119"/>
        <v>-2.2550409784165595</v>
      </c>
      <c r="M643" s="30">
        <f t="shared" si="117"/>
        <v>2.2550409784165595</v>
      </c>
      <c r="N643" s="148">
        <f t="shared" si="118"/>
        <v>0.14495902158344043</v>
      </c>
      <c r="O643" s="148">
        <f t="shared" si="114"/>
        <v>0</v>
      </c>
      <c r="P643" s="148">
        <f t="shared" si="115"/>
        <v>-0.14495902158344043</v>
      </c>
      <c r="Q643" s="149">
        <f t="shared" si="109"/>
        <v>93.62135791365148</v>
      </c>
      <c r="R643" s="150">
        <f t="shared" si="110"/>
        <v>207.62135791365148</v>
      </c>
      <c r="S643" s="13"/>
      <c r="T643" s="13"/>
      <c r="U643" s="13"/>
      <c r="V643" s="13"/>
      <c r="W643" s="49">
        <f t="shared" si="116"/>
        <v>37521</v>
      </c>
    </row>
    <row r="644" spans="1:23" s="11" customFormat="1">
      <c r="A644" s="13"/>
      <c r="B644" s="140">
        <f>+Datos!B635</f>
        <v>2002</v>
      </c>
      <c r="C644" s="141">
        <f>+Datos!C635</f>
        <v>9</v>
      </c>
      <c r="D644" s="142">
        <f>+Datos!D635</f>
        <v>23</v>
      </c>
      <c r="E644" s="143">
        <f>+Datos!E635</f>
        <v>0</v>
      </c>
      <c r="F644" s="144">
        <f>+Datos!F635</f>
        <v>2.8</v>
      </c>
      <c r="G644" s="145">
        <f>+Datos!G635</f>
        <v>1</v>
      </c>
      <c r="H644" s="143">
        <f t="shared" si="111"/>
        <v>2.8</v>
      </c>
      <c r="I644" s="146">
        <f t="shared" si="112"/>
        <v>-2.8</v>
      </c>
      <c r="J644" s="29">
        <f t="shared" si="113"/>
        <v>171.34511009758813</v>
      </c>
      <c r="K644" s="147">
        <f t="shared" si="108"/>
        <v>205.02692827940632</v>
      </c>
      <c r="L644" s="29">
        <f t="shared" si="119"/>
        <v>-2.5944296342451594</v>
      </c>
      <c r="M644" s="30">
        <f t="shared" si="117"/>
        <v>2.5944296342451594</v>
      </c>
      <c r="N644" s="148">
        <f t="shared" si="118"/>
        <v>0.20557036575484045</v>
      </c>
      <c r="O644" s="148">
        <f t="shared" si="114"/>
        <v>0</v>
      </c>
      <c r="P644" s="148">
        <f t="shared" si="115"/>
        <v>-0.20557036575484045</v>
      </c>
      <c r="Q644" s="149">
        <f t="shared" si="109"/>
        <v>91.02692827940632</v>
      </c>
      <c r="R644" s="150">
        <f t="shared" si="110"/>
        <v>205.02692827940632</v>
      </c>
      <c r="S644" s="13"/>
      <c r="T644" s="13"/>
      <c r="U644" s="13"/>
      <c r="V644" s="13"/>
      <c r="W644" s="49">
        <f t="shared" si="116"/>
        <v>37522</v>
      </c>
    </row>
    <row r="645" spans="1:23" s="11" customFormat="1">
      <c r="A645" s="13"/>
      <c r="B645" s="140">
        <f>+Datos!B636</f>
        <v>2002</v>
      </c>
      <c r="C645" s="141">
        <f>+Datos!C636</f>
        <v>9</v>
      </c>
      <c r="D645" s="142">
        <f>+Datos!D636</f>
        <v>24</v>
      </c>
      <c r="E645" s="143">
        <f>+Datos!E636</f>
        <v>0</v>
      </c>
      <c r="F645" s="144">
        <f>+Datos!F636</f>
        <v>3</v>
      </c>
      <c r="G645" s="145">
        <f>+Datos!G636</f>
        <v>1</v>
      </c>
      <c r="H645" s="143">
        <f t="shared" si="111"/>
        <v>3</v>
      </c>
      <c r="I645" s="146">
        <f t="shared" si="112"/>
        <v>-3</v>
      </c>
      <c r="J645" s="29">
        <f t="shared" si="113"/>
        <v>168.60829138999111</v>
      </c>
      <c r="K645" s="147">
        <f t="shared" si="108"/>
        <v>202.2901095718093</v>
      </c>
      <c r="L645" s="29">
        <f t="shared" si="119"/>
        <v>-2.7368187075970241</v>
      </c>
      <c r="M645" s="30">
        <f t="shared" si="117"/>
        <v>2.7368187075970241</v>
      </c>
      <c r="N645" s="148">
        <f t="shared" si="118"/>
        <v>0.26318129240297594</v>
      </c>
      <c r="O645" s="148">
        <f t="shared" si="114"/>
        <v>0</v>
      </c>
      <c r="P645" s="148">
        <f t="shared" si="115"/>
        <v>-0.26318129240297594</v>
      </c>
      <c r="Q645" s="149">
        <f t="shared" si="109"/>
        <v>88.290109571809296</v>
      </c>
      <c r="R645" s="150">
        <f t="shared" si="110"/>
        <v>202.2901095718093</v>
      </c>
      <c r="S645" s="13"/>
      <c r="T645" s="13"/>
      <c r="U645" s="13"/>
      <c r="V645" s="13"/>
      <c r="W645" s="49">
        <f t="shared" si="116"/>
        <v>37523</v>
      </c>
    </row>
    <row r="646" spans="1:23" s="11" customFormat="1">
      <c r="A646" s="13"/>
      <c r="B646" s="140">
        <f>+Datos!B637</f>
        <v>2002</v>
      </c>
      <c r="C646" s="141">
        <f>+Datos!C637</f>
        <v>9</v>
      </c>
      <c r="D646" s="142">
        <f>+Datos!D637</f>
        <v>25</v>
      </c>
      <c r="E646" s="143">
        <f>+Datos!E637</f>
        <v>0</v>
      </c>
      <c r="F646" s="144">
        <f>+Datos!F637</f>
        <v>3.9</v>
      </c>
      <c r="G646" s="145">
        <f>+Datos!G637</f>
        <v>1</v>
      </c>
      <c r="H646" s="143">
        <f t="shared" si="111"/>
        <v>3.9</v>
      </c>
      <c r="I646" s="146">
        <f t="shared" si="112"/>
        <v>-3.9</v>
      </c>
      <c r="J646" s="29">
        <f t="shared" si="113"/>
        <v>165.11567479170554</v>
      </c>
      <c r="K646" s="147">
        <f t="shared" si="108"/>
        <v>198.79749297352373</v>
      </c>
      <c r="L646" s="29">
        <f t="shared" si="119"/>
        <v>-3.492616598285565</v>
      </c>
      <c r="M646" s="30">
        <f t="shared" si="117"/>
        <v>3.492616598285565</v>
      </c>
      <c r="N646" s="148">
        <f t="shared" si="118"/>
        <v>0.40738340171443488</v>
      </c>
      <c r="O646" s="148">
        <f t="shared" si="114"/>
        <v>0</v>
      </c>
      <c r="P646" s="148">
        <f t="shared" si="115"/>
        <v>-0.40738340171443488</v>
      </c>
      <c r="Q646" s="149">
        <f t="shared" si="109"/>
        <v>84.797492973523731</v>
      </c>
      <c r="R646" s="150">
        <f t="shared" si="110"/>
        <v>198.79749297352373</v>
      </c>
      <c r="S646" s="13"/>
      <c r="T646" s="13"/>
      <c r="U646" s="13"/>
      <c r="V646" s="13"/>
      <c r="W646" s="49">
        <f t="shared" si="116"/>
        <v>37524</v>
      </c>
    </row>
    <row r="647" spans="1:23" s="11" customFormat="1">
      <c r="A647" s="13"/>
      <c r="B647" s="140">
        <f>+Datos!B638</f>
        <v>2002</v>
      </c>
      <c r="C647" s="141">
        <f>+Datos!C638</f>
        <v>9</v>
      </c>
      <c r="D647" s="142">
        <f>+Datos!D638</f>
        <v>26</v>
      </c>
      <c r="E647" s="143">
        <f>+Datos!E638</f>
        <v>0</v>
      </c>
      <c r="F647" s="144">
        <f>+Datos!F638</f>
        <v>3.5</v>
      </c>
      <c r="G647" s="145">
        <f>+Datos!G638</f>
        <v>1</v>
      </c>
      <c r="H647" s="143">
        <f t="shared" si="111"/>
        <v>3.5</v>
      </c>
      <c r="I647" s="146">
        <f t="shared" si="112"/>
        <v>-3.5</v>
      </c>
      <c r="J647" s="29">
        <f t="shared" si="113"/>
        <v>162.04291670627441</v>
      </c>
      <c r="K647" s="147">
        <f t="shared" si="108"/>
        <v>195.7247348880926</v>
      </c>
      <c r="L647" s="29">
        <f t="shared" si="119"/>
        <v>-3.0727580854311327</v>
      </c>
      <c r="M647" s="30">
        <f t="shared" si="117"/>
        <v>3.0727580854311327</v>
      </c>
      <c r="N647" s="148">
        <f t="shared" si="118"/>
        <v>0.42724191456886729</v>
      </c>
      <c r="O647" s="148">
        <f t="shared" si="114"/>
        <v>0</v>
      </c>
      <c r="P647" s="148">
        <f t="shared" si="115"/>
        <v>-0.42724191456886729</v>
      </c>
      <c r="Q647" s="149">
        <f t="shared" si="109"/>
        <v>81.724734888092598</v>
      </c>
      <c r="R647" s="150">
        <f t="shared" si="110"/>
        <v>195.7247348880926</v>
      </c>
      <c r="S647" s="13"/>
      <c r="T647" s="13"/>
      <c r="U647" s="13"/>
      <c r="V647" s="13"/>
      <c r="W647" s="49">
        <f t="shared" si="116"/>
        <v>37525</v>
      </c>
    </row>
    <row r="648" spans="1:23" s="11" customFormat="1">
      <c r="A648" s="13"/>
      <c r="B648" s="140">
        <f>+Datos!B639</f>
        <v>2002</v>
      </c>
      <c r="C648" s="141">
        <f>+Datos!C639</f>
        <v>9</v>
      </c>
      <c r="D648" s="142">
        <f>+Datos!D639</f>
        <v>27</v>
      </c>
      <c r="E648" s="143">
        <f>+Datos!E639</f>
        <v>16.7</v>
      </c>
      <c r="F648" s="144">
        <f>+Datos!F639</f>
        <v>3.1</v>
      </c>
      <c r="G648" s="145">
        <f>+Datos!G639</f>
        <v>1</v>
      </c>
      <c r="H648" s="143">
        <f t="shared" si="111"/>
        <v>3.1</v>
      </c>
      <c r="I648" s="146">
        <f t="shared" si="112"/>
        <v>13.6</v>
      </c>
      <c r="J648" s="29">
        <f t="shared" si="113"/>
        <v>175.64291670627441</v>
      </c>
      <c r="K648" s="147">
        <f t="shared" si="108"/>
        <v>209.32473488809259</v>
      </c>
      <c r="L648" s="29">
        <f t="shared" si="119"/>
        <v>13.599999999999994</v>
      </c>
      <c r="M648" s="30">
        <f t="shared" si="117"/>
        <v>3.1</v>
      </c>
      <c r="N648" s="148">
        <f t="shared" si="118"/>
        <v>0</v>
      </c>
      <c r="O648" s="148">
        <f t="shared" si="114"/>
        <v>0</v>
      </c>
      <c r="P648" s="148">
        <f t="shared" si="115"/>
        <v>0</v>
      </c>
      <c r="Q648" s="149">
        <f t="shared" si="109"/>
        <v>95.324734888092593</v>
      </c>
      <c r="R648" s="150">
        <f t="shared" si="110"/>
        <v>209.32473488809259</v>
      </c>
      <c r="S648" s="13"/>
      <c r="T648" s="13"/>
      <c r="U648" s="13"/>
      <c r="V648" s="13"/>
      <c r="W648" s="49">
        <f t="shared" si="116"/>
        <v>37526</v>
      </c>
    </row>
    <row r="649" spans="1:23" s="11" customFormat="1">
      <c r="A649" s="13"/>
      <c r="B649" s="140">
        <f>+Datos!B640</f>
        <v>2002</v>
      </c>
      <c r="C649" s="141">
        <f>+Datos!C640</f>
        <v>9</v>
      </c>
      <c r="D649" s="142">
        <f>+Datos!D640</f>
        <v>28</v>
      </c>
      <c r="E649" s="143">
        <f>+Datos!E640</f>
        <v>0</v>
      </c>
      <c r="F649" s="144">
        <f>+Datos!F640</f>
        <v>3.4</v>
      </c>
      <c r="G649" s="145">
        <f>+Datos!G640</f>
        <v>1</v>
      </c>
      <c r="H649" s="143">
        <f t="shared" si="111"/>
        <v>3.4</v>
      </c>
      <c r="I649" s="146">
        <f t="shared" si="112"/>
        <v>-3.4</v>
      </c>
      <c r="J649" s="29">
        <f t="shared" si="113"/>
        <v>172.46679039029911</v>
      </c>
      <c r="K649" s="147">
        <f t="shared" si="108"/>
        <v>206.1486085721173</v>
      </c>
      <c r="L649" s="29">
        <f t="shared" si="119"/>
        <v>-3.1761263159752957</v>
      </c>
      <c r="M649" s="30">
        <f t="shared" si="117"/>
        <v>3.1761263159752957</v>
      </c>
      <c r="N649" s="148">
        <f t="shared" si="118"/>
        <v>0.2238736840247042</v>
      </c>
      <c r="O649" s="148">
        <f t="shared" si="114"/>
        <v>0</v>
      </c>
      <c r="P649" s="148">
        <f t="shared" si="115"/>
        <v>-0.2238736840247042</v>
      </c>
      <c r="Q649" s="149">
        <f t="shared" si="109"/>
        <v>92.148608572117297</v>
      </c>
      <c r="R649" s="150">
        <f t="shared" si="110"/>
        <v>206.1486085721173</v>
      </c>
      <c r="S649" s="13"/>
      <c r="T649" s="13"/>
      <c r="U649" s="13"/>
      <c r="V649" s="13"/>
      <c r="W649" s="49">
        <f t="shared" si="116"/>
        <v>37527</v>
      </c>
    </row>
    <row r="650" spans="1:23" s="11" customFormat="1">
      <c r="A650" s="13"/>
      <c r="B650" s="140">
        <f>+Datos!B641</f>
        <v>2002</v>
      </c>
      <c r="C650" s="141">
        <f>+Datos!C641</f>
        <v>9</v>
      </c>
      <c r="D650" s="142">
        <f>+Datos!D641</f>
        <v>29</v>
      </c>
      <c r="E650" s="143">
        <f>+Datos!E641</f>
        <v>0</v>
      </c>
      <c r="F650" s="144">
        <f>+Datos!F641</f>
        <v>3.6</v>
      </c>
      <c r="G650" s="145">
        <f>+Datos!G641</f>
        <v>1</v>
      </c>
      <c r="H650" s="143">
        <f t="shared" si="111"/>
        <v>3.6</v>
      </c>
      <c r="I650" s="146">
        <f t="shared" si="112"/>
        <v>-3.6</v>
      </c>
      <c r="J650" s="29">
        <f t="shared" si="113"/>
        <v>169.16641129478563</v>
      </c>
      <c r="K650" s="147">
        <f t="shared" si="108"/>
        <v>202.84822947660382</v>
      </c>
      <c r="L650" s="29">
        <f t="shared" si="119"/>
        <v>-3.3003790955134775</v>
      </c>
      <c r="M650" s="30">
        <f t="shared" si="117"/>
        <v>3.3003790955134775</v>
      </c>
      <c r="N650" s="148">
        <f t="shared" si="118"/>
        <v>0.29962090448652257</v>
      </c>
      <c r="O650" s="148">
        <f t="shared" si="114"/>
        <v>0</v>
      </c>
      <c r="P650" s="148">
        <f t="shared" si="115"/>
        <v>-0.29962090448652257</v>
      </c>
      <c r="Q650" s="149">
        <f t="shared" si="109"/>
        <v>88.848229476603819</v>
      </c>
      <c r="R650" s="150">
        <f t="shared" si="110"/>
        <v>202.84822947660382</v>
      </c>
      <c r="S650" s="13"/>
      <c r="T650" s="13"/>
      <c r="U650" s="13"/>
      <c r="V650" s="13"/>
      <c r="W650" s="49">
        <f t="shared" si="116"/>
        <v>37528</v>
      </c>
    </row>
    <row r="651" spans="1:23" s="11" customFormat="1">
      <c r="A651" s="13"/>
      <c r="B651" s="140">
        <f>+Datos!B642</f>
        <v>2002</v>
      </c>
      <c r="C651" s="141">
        <f>+Datos!C642</f>
        <v>9</v>
      </c>
      <c r="D651" s="142">
        <f>+Datos!D642</f>
        <v>30</v>
      </c>
      <c r="E651" s="143">
        <f>+Datos!E642</f>
        <v>0</v>
      </c>
      <c r="F651" s="144">
        <f>+Datos!F642</f>
        <v>3.4</v>
      </c>
      <c r="G651" s="145">
        <f>+Datos!G642</f>
        <v>1</v>
      </c>
      <c r="H651" s="143">
        <f t="shared" si="111"/>
        <v>3.4</v>
      </c>
      <c r="I651" s="146">
        <f t="shared" si="112"/>
        <v>-3.4</v>
      </c>
      <c r="J651" s="29">
        <f t="shared" si="113"/>
        <v>166.10739872104784</v>
      </c>
      <c r="K651" s="147">
        <f t="shared" si="108"/>
        <v>199.78921690286603</v>
      </c>
      <c r="L651" s="29">
        <f t="shared" si="119"/>
        <v>-3.0590125737377889</v>
      </c>
      <c r="M651" s="30">
        <f t="shared" si="117"/>
        <v>3.0590125737377889</v>
      </c>
      <c r="N651" s="148">
        <f t="shared" si="118"/>
        <v>0.34098742626221101</v>
      </c>
      <c r="O651" s="148">
        <f t="shared" si="114"/>
        <v>0</v>
      </c>
      <c r="P651" s="148">
        <f t="shared" si="115"/>
        <v>-0.34098742626221101</v>
      </c>
      <c r="Q651" s="149">
        <f t="shared" si="109"/>
        <v>85.789216902866031</v>
      </c>
      <c r="R651" s="150">
        <f t="shared" si="110"/>
        <v>199.78921690286603</v>
      </c>
      <c r="S651" s="13"/>
      <c r="T651" s="13"/>
      <c r="U651" s="13"/>
      <c r="V651" s="13"/>
      <c r="W651" s="49">
        <f t="shared" si="116"/>
        <v>37529</v>
      </c>
    </row>
    <row r="652" spans="1:23" s="11" customFormat="1">
      <c r="A652" s="13"/>
      <c r="B652" s="140">
        <f>+Datos!B643</f>
        <v>2002</v>
      </c>
      <c r="C652" s="141">
        <f>+Datos!C643</f>
        <v>10</v>
      </c>
      <c r="D652" s="142">
        <f>+Datos!D643</f>
        <v>1</v>
      </c>
      <c r="E652" s="143">
        <f>+Datos!E643</f>
        <v>0</v>
      </c>
      <c r="F652" s="144">
        <f>+Datos!F643</f>
        <v>3.8</v>
      </c>
      <c r="G652" s="145">
        <f>+Datos!G643</f>
        <v>1</v>
      </c>
      <c r="H652" s="143">
        <f t="shared" si="111"/>
        <v>3.8</v>
      </c>
      <c r="I652" s="146">
        <f t="shared" si="112"/>
        <v>-3.8</v>
      </c>
      <c r="J652" s="29">
        <f t="shared" si="113"/>
        <v>162.75391580685181</v>
      </c>
      <c r="K652" s="147">
        <f t="shared" si="108"/>
        <v>196.43573398866999</v>
      </c>
      <c r="L652" s="29">
        <f t="shared" si="119"/>
        <v>-3.3534829141960358</v>
      </c>
      <c r="M652" s="30">
        <f t="shared" si="117"/>
        <v>3.3534829141960358</v>
      </c>
      <c r="N652" s="148">
        <f t="shared" si="118"/>
        <v>0.44651708580396399</v>
      </c>
      <c r="O652" s="148">
        <f t="shared" si="114"/>
        <v>0</v>
      </c>
      <c r="P652" s="148">
        <f t="shared" si="115"/>
        <v>-0.44651708580396399</v>
      </c>
      <c r="Q652" s="149">
        <f t="shared" si="109"/>
        <v>82.435733988669995</v>
      </c>
      <c r="R652" s="150">
        <f t="shared" si="110"/>
        <v>196.43573398866999</v>
      </c>
      <c r="S652" s="13"/>
      <c r="T652" s="13"/>
      <c r="U652" s="13"/>
      <c r="V652" s="13"/>
      <c r="W652" s="49">
        <f t="shared" si="116"/>
        <v>37530</v>
      </c>
    </row>
    <row r="653" spans="1:23" s="11" customFormat="1">
      <c r="A653" s="13"/>
      <c r="B653" s="140">
        <f>+Datos!B644</f>
        <v>2002</v>
      </c>
      <c r="C653" s="141">
        <f>+Datos!C644</f>
        <v>10</v>
      </c>
      <c r="D653" s="142">
        <f>+Datos!D644</f>
        <v>2</v>
      </c>
      <c r="E653" s="143">
        <f>+Datos!E644</f>
        <v>13</v>
      </c>
      <c r="F653" s="144">
        <f>+Datos!F644</f>
        <v>1.5</v>
      </c>
      <c r="G653" s="145">
        <f>+Datos!G644</f>
        <v>1</v>
      </c>
      <c r="H653" s="143">
        <f t="shared" si="111"/>
        <v>1.5</v>
      </c>
      <c r="I653" s="146">
        <f t="shared" si="112"/>
        <v>11.5</v>
      </c>
      <c r="J653" s="29">
        <f t="shared" si="113"/>
        <v>174.25391580685181</v>
      </c>
      <c r="K653" s="147">
        <f t="shared" si="108"/>
        <v>207.93573398866999</v>
      </c>
      <c r="L653" s="29">
        <f t="shared" si="119"/>
        <v>11.5</v>
      </c>
      <c r="M653" s="30">
        <f t="shared" si="117"/>
        <v>1.5</v>
      </c>
      <c r="N653" s="148">
        <f t="shared" si="118"/>
        <v>0</v>
      </c>
      <c r="O653" s="148">
        <f t="shared" si="114"/>
        <v>0</v>
      </c>
      <c r="P653" s="148">
        <f t="shared" si="115"/>
        <v>0</v>
      </c>
      <c r="Q653" s="149">
        <f t="shared" si="109"/>
        <v>93.935733988669995</v>
      </c>
      <c r="R653" s="150">
        <f t="shared" si="110"/>
        <v>207.93573398866999</v>
      </c>
      <c r="S653" s="13"/>
      <c r="T653" s="13"/>
      <c r="U653" s="13"/>
      <c r="V653" s="13"/>
      <c r="W653" s="49">
        <f t="shared" si="116"/>
        <v>37531</v>
      </c>
    </row>
    <row r="654" spans="1:23" s="11" customFormat="1">
      <c r="A654" s="13"/>
      <c r="B654" s="140">
        <f>+Datos!B645</f>
        <v>2002</v>
      </c>
      <c r="C654" s="141">
        <f>+Datos!C645</f>
        <v>10</v>
      </c>
      <c r="D654" s="142">
        <f>+Datos!D645</f>
        <v>3</v>
      </c>
      <c r="E654" s="143">
        <f>+Datos!E645</f>
        <v>0</v>
      </c>
      <c r="F654" s="144">
        <f>+Datos!F645</f>
        <v>2.6</v>
      </c>
      <c r="G654" s="145">
        <f>+Datos!G645</f>
        <v>1</v>
      </c>
      <c r="H654" s="143">
        <f t="shared" si="111"/>
        <v>2.6</v>
      </c>
      <c r="I654" s="146">
        <f t="shared" si="112"/>
        <v>-2.6</v>
      </c>
      <c r="J654" s="29">
        <f t="shared" si="113"/>
        <v>171.83915581024507</v>
      </c>
      <c r="K654" s="147">
        <f t="shared" ref="K654:K717" si="120">+J654+$U$21</f>
        <v>205.52097399206326</v>
      </c>
      <c r="L654" s="29">
        <f t="shared" si="119"/>
        <v>-2.4147599966067332</v>
      </c>
      <c r="M654" s="30">
        <f t="shared" si="117"/>
        <v>2.4147599966067332</v>
      </c>
      <c r="N654" s="148">
        <f t="shared" si="118"/>
        <v>0.18524000339326685</v>
      </c>
      <c r="O654" s="148">
        <f t="shared" si="114"/>
        <v>0</v>
      </c>
      <c r="P654" s="148">
        <f t="shared" si="115"/>
        <v>-0.18524000339326685</v>
      </c>
      <c r="Q654" s="149">
        <f t="shared" ref="Q654:Q717" si="121">IF(K654-$U$15&gt;0,K654-$U$15,0)</f>
        <v>91.520973992063261</v>
      </c>
      <c r="R654" s="150">
        <f t="shared" ref="R654:R717" si="122">+O654+K654</f>
        <v>205.52097399206326</v>
      </c>
      <c r="S654" s="13"/>
      <c r="T654" s="13"/>
      <c r="U654" s="13"/>
      <c r="V654" s="13"/>
      <c r="W654" s="49">
        <f t="shared" si="116"/>
        <v>37532</v>
      </c>
    </row>
    <row r="655" spans="1:23" s="11" customFormat="1">
      <c r="A655" s="13"/>
      <c r="B655" s="140">
        <f>+Datos!B646</f>
        <v>2002</v>
      </c>
      <c r="C655" s="141">
        <f>+Datos!C646</f>
        <v>10</v>
      </c>
      <c r="D655" s="142">
        <f>+Datos!D646</f>
        <v>4</v>
      </c>
      <c r="E655" s="143">
        <f>+Datos!E646</f>
        <v>0</v>
      </c>
      <c r="F655" s="144">
        <f>+Datos!F646</f>
        <v>3</v>
      </c>
      <c r="G655" s="145">
        <f>+Datos!G646</f>
        <v>1</v>
      </c>
      <c r="H655" s="143">
        <f t="shared" ref="H655:H718" si="123">+F655*G655</f>
        <v>3</v>
      </c>
      <c r="I655" s="146">
        <f t="shared" ref="I655:I718" si="124">+E655-H655</f>
        <v>-3</v>
      </c>
      <c r="J655" s="29">
        <f t="shared" ref="J655:J718" si="125">IF(I655&lt;0,J654*EXP(I655/$U$20),IF((I655+J654)&gt;$U$20,+$U$20,I655+J654))</f>
        <v>169.09444593173552</v>
      </c>
      <c r="K655" s="147">
        <f t="shared" si="120"/>
        <v>202.77626411355371</v>
      </c>
      <c r="L655" s="29">
        <f t="shared" si="119"/>
        <v>-2.7447098785095534</v>
      </c>
      <c r="M655" s="30">
        <f t="shared" si="117"/>
        <v>2.7447098785095534</v>
      </c>
      <c r="N655" s="148">
        <f t="shared" si="118"/>
        <v>0.25529012149044661</v>
      </c>
      <c r="O655" s="148">
        <f t="shared" ref="O655:O718" si="126">IF(K654+I655-$U$14&gt;0,K654+I655-$U$14,0)</f>
        <v>0</v>
      </c>
      <c r="P655" s="148">
        <f t="shared" ref="P655:P718" si="127">+IF(N655&gt;0,(-1)*N655,O655)</f>
        <v>-0.25529012149044661</v>
      </c>
      <c r="Q655" s="149">
        <f t="shared" si="121"/>
        <v>88.776264113553708</v>
      </c>
      <c r="R655" s="150">
        <f t="shared" si="122"/>
        <v>202.77626411355371</v>
      </c>
      <c r="S655" s="13"/>
      <c r="T655" s="13"/>
      <c r="U655" s="13"/>
      <c r="V655" s="13"/>
      <c r="W655" s="49">
        <f t="shared" ref="W655:W718" si="128">+DATE(B655,C655,D655)</f>
        <v>37533</v>
      </c>
    </row>
    <row r="656" spans="1:23" s="11" customFormat="1">
      <c r="A656" s="13"/>
      <c r="B656" s="140">
        <f>+Datos!B647</f>
        <v>2002</v>
      </c>
      <c r="C656" s="141">
        <f>+Datos!C647</f>
        <v>10</v>
      </c>
      <c r="D656" s="142">
        <f>+Datos!D647</f>
        <v>5</v>
      </c>
      <c r="E656" s="143">
        <f>+Datos!E647</f>
        <v>0</v>
      </c>
      <c r="F656" s="144">
        <f>+Datos!F647</f>
        <v>3.4</v>
      </c>
      <c r="G656" s="145">
        <f>+Datos!G647</f>
        <v>1</v>
      </c>
      <c r="H656" s="143">
        <f t="shared" si="123"/>
        <v>3.4</v>
      </c>
      <c r="I656" s="146">
        <f t="shared" si="124"/>
        <v>-3.4</v>
      </c>
      <c r="J656" s="29">
        <f t="shared" si="125"/>
        <v>166.03673469760034</v>
      </c>
      <c r="K656" s="147">
        <f t="shared" si="120"/>
        <v>199.71855287941852</v>
      </c>
      <c r="L656" s="29">
        <f t="shared" si="119"/>
        <v>-3.0577112341351835</v>
      </c>
      <c r="M656" s="30">
        <f t="shared" ref="M656:M719" si="129">IF(I656&gt;=0,+H656,+E656+ABS(L656))</f>
        <v>3.0577112341351835</v>
      </c>
      <c r="N656" s="148">
        <f t="shared" ref="N656:N719" si="130">+H656-M656</f>
        <v>0.34228876586481638</v>
      </c>
      <c r="O656" s="148">
        <f t="shared" si="126"/>
        <v>0</v>
      </c>
      <c r="P656" s="148">
        <f t="shared" si="127"/>
        <v>-0.34228876586481638</v>
      </c>
      <c r="Q656" s="149">
        <f t="shared" si="121"/>
        <v>85.718552879418525</v>
      </c>
      <c r="R656" s="150">
        <f t="shared" si="122"/>
        <v>199.71855287941852</v>
      </c>
      <c r="S656" s="13"/>
      <c r="T656" s="13"/>
      <c r="U656" s="13"/>
      <c r="V656" s="13"/>
      <c r="W656" s="49">
        <f t="shared" si="128"/>
        <v>37534</v>
      </c>
    </row>
    <row r="657" spans="1:23" s="11" customFormat="1">
      <c r="A657" s="13"/>
      <c r="B657" s="140">
        <f>+Datos!B648</f>
        <v>2002</v>
      </c>
      <c r="C657" s="141">
        <f>+Datos!C648</f>
        <v>10</v>
      </c>
      <c r="D657" s="142">
        <f>+Datos!D648</f>
        <v>6</v>
      </c>
      <c r="E657" s="143">
        <f>+Datos!E648</f>
        <v>5</v>
      </c>
      <c r="F657" s="144">
        <f>+Datos!F648</f>
        <v>4.0999999999999996</v>
      </c>
      <c r="G657" s="145">
        <f>+Datos!G648</f>
        <v>1</v>
      </c>
      <c r="H657" s="143">
        <f t="shared" si="123"/>
        <v>4.0999999999999996</v>
      </c>
      <c r="I657" s="146">
        <f t="shared" si="124"/>
        <v>0.90000000000000036</v>
      </c>
      <c r="J657" s="29">
        <f t="shared" si="125"/>
        <v>166.93673469760034</v>
      </c>
      <c r="K657" s="147">
        <f t="shared" si="120"/>
        <v>200.61855287941853</v>
      </c>
      <c r="L657" s="29">
        <f t="shared" ref="L657:L720" si="131">+K657-K656</f>
        <v>0.90000000000000568</v>
      </c>
      <c r="M657" s="30">
        <f t="shared" si="129"/>
        <v>4.0999999999999996</v>
      </c>
      <c r="N657" s="148">
        <f t="shared" si="130"/>
        <v>0</v>
      </c>
      <c r="O657" s="148">
        <f t="shared" si="126"/>
        <v>0</v>
      </c>
      <c r="P657" s="148">
        <f t="shared" si="127"/>
        <v>0</v>
      </c>
      <c r="Q657" s="149">
        <f t="shared" si="121"/>
        <v>86.61855287941853</v>
      </c>
      <c r="R657" s="150">
        <f t="shared" si="122"/>
        <v>200.61855287941853</v>
      </c>
      <c r="S657" s="13"/>
      <c r="T657" s="13"/>
      <c r="U657" s="13"/>
      <c r="V657" s="13"/>
      <c r="W657" s="49">
        <f t="shared" si="128"/>
        <v>37535</v>
      </c>
    </row>
    <row r="658" spans="1:23" s="11" customFormat="1">
      <c r="A658" s="13"/>
      <c r="B658" s="140">
        <f>+Datos!B649</f>
        <v>2002</v>
      </c>
      <c r="C658" s="141">
        <f>+Datos!C649</f>
        <v>10</v>
      </c>
      <c r="D658" s="142">
        <f>+Datos!D649</f>
        <v>7</v>
      </c>
      <c r="E658" s="143">
        <f>+Datos!E649</f>
        <v>0</v>
      </c>
      <c r="F658" s="144">
        <f>+Datos!F649</f>
        <v>3.6</v>
      </c>
      <c r="G658" s="145">
        <f>+Datos!G649</f>
        <v>1</v>
      </c>
      <c r="H658" s="143">
        <f t="shared" si="123"/>
        <v>3.6</v>
      </c>
      <c r="I658" s="146">
        <f t="shared" si="124"/>
        <v>-3.6</v>
      </c>
      <c r="J658" s="29">
        <f t="shared" si="125"/>
        <v>163.74218049836927</v>
      </c>
      <c r="K658" s="147">
        <f t="shared" si="120"/>
        <v>197.42399868018745</v>
      </c>
      <c r="L658" s="29">
        <f t="shared" si="131"/>
        <v>-3.194554199231078</v>
      </c>
      <c r="M658" s="30">
        <f t="shared" si="129"/>
        <v>3.194554199231078</v>
      </c>
      <c r="N658" s="148">
        <f t="shared" si="130"/>
        <v>0.40544580076892212</v>
      </c>
      <c r="O658" s="148">
        <f t="shared" si="126"/>
        <v>0</v>
      </c>
      <c r="P658" s="148">
        <f t="shared" si="127"/>
        <v>-0.40544580076892212</v>
      </c>
      <c r="Q658" s="149">
        <f t="shared" si="121"/>
        <v>83.423998680187452</v>
      </c>
      <c r="R658" s="150">
        <f t="shared" si="122"/>
        <v>197.42399868018745</v>
      </c>
      <c r="S658" s="13"/>
      <c r="T658" s="13"/>
      <c r="U658" s="13"/>
      <c r="V658" s="13"/>
      <c r="W658" s="49">
        <f t="shared" si="128"/>
        <v>37536</v>
      </c>
    </row>
    <row r="659" spans="1:23" s="11" customFormat="1">
      <c r="A659" s="13"/>
      <c r="B659" s="140">
        <f>+Datos!B650</f>
        <v>2002</v>
      </c>
      <c r="C659" s="141">
        <f>+Datos!C650</f>
        <v>10</v>
      </c>
      <c r="D659" s="142">
        <f>+Datos!D650</f>
        <v>8</v>
      </c>
      <c r="E659" s="143">
        <f>+Datos!E650</f>
        <v>3</v>
      </c>
      <c r="F659" s="144">
        <f>+Datos!F650</f>
        <v>4</v>
      </c>
      <c r="G659" s="145">
        <f>+Datos!G650</f>
        <v>1</v>
      </c>
      <c r="H659" s="143">
        <f t="shared" si="123"/>
        <v>4</v>
      </c>
      <c r="I659" s="146">
        <f t="shared" si="124"/>
        <v>-1</v>
      </c>
      <c r="J659" s="29">
        <f t="shared" si="125"/>
        <v>162.86570377169917</v>
      </c>
      <c r="K659" s="147">
        <f t="shared" si="120"/>
        <v>196.54752195351736</v>
      </c>
      <c r="L659" s="29">
        <f t="shared" si="131"/>
        <v>-0.87647672667009147</v>
      </c>
      <c r="M659" s="30">
        <f t="shared" si="129"/>
        <v>3.8764767266700915</v>
      </c>
      <c r="N659" s="148">
        <f t="shared" si="130"/>
        <v>0.12352327332990853</v>
      </c>
      <c r="O659" s="148">
        <f t="shared" si="126"/>
        <v>0</v>
      </c>
      <c r="P659" s="148">
        <f t="shared" si="127"/>
        <v>-0.12352327332990853</v>
      </c>
      <c r="Q659" s="149">
        <f t="shared" si="121"/>
        <v>82.547521953517361</v>
      </c>
      <c r="R659" s="150">
        <f t="shared" si="122"/>
        <v>196.54752195351736</v>
      </c>
      <c r="S659" s="13"/>
      <c r="T659" s="13"/>
      <c r="U659" s="13"/>
      <c r="V659" s="13"/>
      <c r="W659" s="49">
        <f t="shared" si="128"/>
        <v>37537</v>
      </c>
    </row>
    <row r="660" spans="1:23" s="11" customFormat="1">
      <c r="A660" s="13"/>
      <c r="B660" s="140">
        <f>+Datos!B651</f>
        <v>2002</v>
      </c>
      <c r="C660" s="141">
        <f>+Datos!C651</f>
        <v>10</v>
      </c>
      <c r="D660" s="142">
        <f>+Datos!D651</f>
        <v>9</v>
      </c>
      <c r="E660" s="143">
        <f>+Datos!E651</f>
        <v>0</v>
      </c>
      <c r="F660" s="144">
        <f>+Datos!F651</f>
        <v>4.2</v>
      </c>
      <c r="G660" s="145">
        <f>+Datos!G651</f>
        <v>1</v>
      </c>
      <c r="H660" s="143">
        <f t="shared" si="123"/>
        <v>4.2</v>
      </c>
      <c r="I660" s="146">
        <f t="shared" si="124"/>
        <v>-4.2</v>
      </c>
      <c r="J660" s="29">
        <f t="shared" si="125"/>
        <v>159.2354420437637</v>
      </c>
      <c r="K660" s="147">
        <f t="shared" si="120"/>
        <v>192.91726022558188</v>
      </c>
      <c r="L660" s="29">
        <f t="shared" si="131"/>
        <v>-3.6302617279354763</v>
      </c>
      <c r="M660" s="30">
        <f t="shared" si="129"/>
        <v>3.6302617279354763</v>
      </c>
      <c r="N660" s="148">
        <f t="shared" si="130"/>
        <v>0.56973827206452388</v>
      </c>
      <c r="O660" s="148">
        <f t="shared" si="126"/>
        <v>0</v>
      </c>
      <c r="P660" s="148">
        <f t="shared" si="127"/>
        <v>-0.56973827206452388</v>
      </c>
      <c r="Q660" s="149">
        <f t="shared" si="121"/>
        <v>78.917260225581884</v>
      </c>
      <c r="R660" s="150">
        <f t="shared" si="122"/>
        <v>192.91726022558188</v>
      </c>
      <c r="S660" s="13"/>
      <c r="T660" s="13"/>
      <c r="U660" s="13"/>
      <c r="V660" s="13"/>
      <c r="W660" s="49">
        <f t="shared" si="128"/>
        <v>37538</v>
      </c>
    </row>
    <row r="661" spans="1:23" s="11" customFormat="1">
      <c r="A661" s="13"/>
      <c r="B661" s="140">
        <f>+Datos!B652</f>
        <v>2002</v>
      </c>
      <c r="C661" s="141">
        <f>+Datos!C652</f>
        <v>10</v>
      </c>
      <c r="D661" s="142">
        <f>+Datos!D652</f>
        <v>10</v>
      </c>
      <c r="E661" s="143">
        <f>+Datos!E652</f>
        <v>0</v>
      </c>
      <c r="F661" s="144">
        <f>+Datos!F652</f>
        <v>4.3</v>
      </c>
      <c r="G661" s="145">
        <f>+Datos!G652</f>
        <v>1</v>
      </c>
      <c r="H661" s="143">
        <f t="shared" si="123"/>
        <v>4.3</v>
      </c>
      <c r="I661" s="146">
        <f t="shared" si="124"/>
        <v>-4.3</v>
      </c>
      <c r="J661" s="29">
        <f t="shared" si="125"/>
        <v>155.60256167700589</v>
      </c>
      <c r="K661" s="147">
        <f t="shared" si="120"/>
        <v>189.28437985882408</v>
      </c>
      <c r="L661" s="29">
        <f t="shared" si="131"/>
        <v>-3.6328803667578029</v>
      </c>
      <c r="M661" s="30">
        <f t="shared" si="129"/>
        <v>3.6328803667578029</v>
      </c>
      <c r="N661" s="148">
        <f t="shared" si="130"/>
        <v>0.66711963324219692</v>
      </c>
      <c r="O661" s="148">
        <f t="shared" si="126"/>
        <v>0</v>
      </c>
      <c r="P661" s="148">
        <f t="shared" si="127"/>
        <v>-0.66711963324219692</v>
      </c>
      <c r="Q661" s="149">
        <f t="shared" si="121"/>
        <v>75.284379858824082</v>
      </c>
      <c r="R661" s="150">
        <f t="shared" si="122"/>
        <v>189.28437985882408</v>
      </c>
      <c r="S661" s="13"/>
      <c r="T661" s="13"/>
      <c r="U661" s="13"/>
      <c r="V661" s="13"/>
      <c r="W661" s="49">
        <f t="shared" si="128"/>
        <v>37539</v>
      </c>
    </row>
    <row r="662" spans="1:23" s="11" customFormat="1">
      <c r="A662" s="13"/>
      <c r="B662" s="140">
        <f>+Datos!B653</f>
        <v>2002</v>
      </c>
      <c r="C662" s="141">
        <f>+Datos!C653</f>
        <v>10</v>
      </c>
      <c r="D662" s="142">
        <f>+Datos!D653</f>
        <v>11</v>
      </c>
      <c r="E662" s="143">
        <f>+Datos!E653</f>
        <v>0</v>
      </c>
      <c r="F662" s="144">
        <f>+Datos!F653</f>
        <v>4</v>
      </c>
      <c r="G662" s="145">
        <f>+Datos!G653</f>
        <v>1</v>
      </c>
      <c r="H662" s="143">
        <f t="shared" si="123"/>
        <v>4</v>
      </c>
      <c r="I662" s="146">
        <f t="shared" si="124"/>
        <v>-4</v>
      </c>
      <c r="J662" s="29">
        <f t="shared" si="125"/>
        <v>152.29758820193612</v>
      </c>
      <c r="K662" s="147">
        <f t="shared" si="120"/>
        <v>185.97940638375431</v>
      </c>
      <c r="L662" s="29">
        <f t="shared" si="131"/>
        <v>-3.3049734750697723</v>
      </c>
      <c r="M662" s="30">
        <f t="shared" si="129"/>
        <v>3.3049734750697723</v>
      </c>
      <c r="N662" s="148">
        <f t="shared" si="130"/>
        <v>0.69502652493022765</v>
      </c>
      <c r="O662" s="148">
        <f t="shared" si="126"/>
        <v>0</v>
      </c>
      <c r="P662" s="148">
        <f t="shared" si="127"/>
        <v>-0.69502652493022765</v>
      </c>
      <c r="Q662" s="149">
        <f t="shared" si="121"/>
        <v>71.979406383754309</v>
      </c>
      <c r="R662" s="150">
        <f t="shared" si="122"/>
        <v>185.97940638375431</v>
      </c>
      <c r="S662" s="13"/>
      <c r="T662" s="13"/>
      <c r="U662" s="13"/>
      <c r="V662" s="13"/>
      <c r="W662" s="49">
        <f t="shared" si="128"/>
        <v>37540</v>
      </c>
    </row>
    <row r="663" spans="1:23" s="11" customFormat="1">
      <c r="A663" s="13"/>
      <c r="B663" s="140">
        <f>+Datos!B654</f>
        <v>2002</v>
      </c>
      <c r="C663" s="141">
        <f>+Datos!C654</f>
        <v>10</v>
      </c>
      <c r="D663" s="142">
        <f>+Datos!D654</f>
        <v>12</v>
      </c>
      <c r="E663" s="143">
        <f>+Datos!E654</f>
        <v>0.6</v>
      </c>
      <c r="F663" s="144">
        <f>+Datos!F654</f>
        <v>3.9</v>
      </c>
      <c r="G663" s="145">
        <f>+Datos!G654</f>
        <v>1</v>
      </c>
      <c r="H663" s="143">
        <f t="shared" si="123"/>
        <v>3.9</v>
      </c>
      <c r="I663" s="146">
        <f t="shared" si="124"/>
        <v>-3.3</v>
      </c>
      <c r="J663" s="29">
        <f t="shared" si="125"/>
        <v>149.62389623172456</v>
      </c>
      <c r="K663" s="147">
        <f t="shared" si="120"/>
        <v>183.30571441354274</v>
      </c>
      <c r="L663" s="29">
        <f t="shared" si="131"/>
        <v>-2.6736919702115642</v>
      </c>
      <c r="M663" s="30">
        <f t="shared" si="129"/>
        <v>3.2736919702115643</v>
      </c>
      <c r="N663" s="148">
        <f t="shared" si="130"/>
        <v>0.62630802978843558</v>
      </c>
      <c r="O663" s="148">
        <f t="shared" si="126"/>
        <v>0</v>
      </c>
      <c r="P663" s="148">
        <f t="shared" si="127"/>
        <v>-0.62630802978843558</v>
      </c>
      <c r="Q663" s="149">
        <f t="shared" si="121"/>
        <v>69.305714413542745</v>
      </c>
      <c r="R663" s="150">
        <f t="shared" si="122"/>
        <v>183.30571441354274</v>
      </c>
      <c r="S663" s="13"/>
      <c r="T663" s="13"/>
      <c r="U663" s="13"/>
      <c r="V663" s="13"/>
      <c r="W663" s="49">
        <f t="shared" si="128"/>
        <v>37541</v>
      </c>
    </row>
    <row r="664" spans="1:23" s="11" customFormat="1">
      <c r="A664" s="13"/>
      <c r="B664" s="140">
        <f>+Datos!B655</f>
        <v>2002</v>
      </c>
      <c r="C664" s="141">
        <f>+Datos!C655</f>
        <v>10</v>
      </c>
      <c r="D664" s="142">
        <f>+Datos!D655</f>
        <v>13</v>
      </c>
      <c r="E664" s="143">
        <f>+Datos!E655</f>
        <v>25</v>
      </c>
      <c r="F664" s="144">
        <f>+Datos!F655</f>
        <v>2.2999999999999998</v>
      </c>
      <c r="G664" s="145">
        <f>+Datos!G655</f>
        <v>1</v>
      </c>
      <c r="H664" s="143">
        <f t="shared" si="123"/>
        <v>2.2999999999999998</v>
      </c>
      <c r="I664" s="146">
        <f t="shared" si="124"/>
        <v>22.7</v>
      </c>
      <c r="J664" s="29">
        <f t="shared" si="125"/>
        <v>172.32389623172455</v>
      </c>
      <c r="K664" s="147">
        <f t="shared" si="120"/>
        <v>206.00571441354273</v>
      </c>
      <c r="L664" s="29">
        <f t="shared" si="131"/>
        <v>22.699999999999989</v>
      </c>
      <c r="M664" s="30">
        <f t="shared" si="129"/>
        <v>2.2999999999999998</v>
      </c>
      <c r="N664" s="148">
        <f t="shared" si="130"/>
        <v>0</v>
      </c>
      <c r="O664" s="148">
        <f t="shared" si="126"/>
        <v>0</v>
      </c>
      <c r="P664" s="148">
        <f t="shared" si="127"/>
        <v>0</v>
      </c>
      <c r="Q664" s="149">
        <f t="shared" si="121"/>
        <v>92.005714413542734</v>
      </c>
      <c r="R664" s="150">
        <f t="shared" si="122"/>
        <v>206.00571441354273</v>
      </c>
      <c r="S664" s="13"/>
      <c r="T664" s="13"/>
      <c r="U664" s="13"/>
      <c r="V664" s="13"/>
      <c r="W664" s="49">
        <f t="shared" si="128"/>
        <v>37542</v>
      </c>
    </row>
    <row r="665" spans="1:23" s="11" customFormat="1">
      <c r="A665" s="13"/>
      <c r="B665" s="140">
        <f>+Datos!B656</f>
        <v>2002</v>
      </c>
      <c r="C665" s="141">
        <f>+Datos!C656</f>
        <v>10</v>
      </c>
      <c r="D665" s="142">
        <f>+Datos!D656</f>
        <v>14</v>
      </c>
      <c r="E665" s="143">
        <f>+Datos!E656</f>
        <v>1</v>
      </c>
      <c r="F665" s="144">
        <f>+Datos!F656</f>
        <v>2.8</v>
      </c>
      <c r="G665" s="145">
        <f>+Datos!G656</f>
        <v>1</v>
      </c>
      <c r="H665" s="143">
        <f t="shared" si="123"/>
        <v>2.8</v>
      </c>
      <c r="I665" s="146">
        <f t="shared" si="124"/>
        <v>-1.7999999999999998</v>
      </c>
      <c r="J665" s="29">
        <f t="shared" si="125"/>
        <v>170.66710943194622</v>
      </c>
      <c r="K665" s="147">
        <f t="shared" si="120"/>
        <v>204.3489276137644</v>
      </c>
      <c r="L665" s="29">
        <f t="shared" si="131"/>
        <v>-1.656786799778331</v>
      </c>
      <c r="M665" s="30">
        <f t="shared" si="129"/>
        <v>2.656786799778331</v>
      </c>
      <c r="N665" s="148">
        <f t="shared" si="130"/>
        <v>0.14321320022166883</v>
      </c>
      <c r="O665" s="148">
        <f t="shared" si="126"/>
        <v>0</v>
      </c>
      <c r="P665" s="148">
        <f t="shared" si="127"/>
        <v>-0.14321320022166883</v>
      </c>
      <c r="Q665" s="149">
        <f t="shared" si="121"/>
        <v>90.348927613764403</v>
      </c>
      <c r="R665" s="150">
        <f t="shared" si="122"/>
        <v>204.3489276137644</v>
      </c>
      <c r="S665" s="13"/>
      <c r="T665" s="13"/>
      <c r="U665" s="13"/>
      <c r="V665" s="13"/>
      <c r="W665" s="49">
        <f t="shared" si="128"/>
        <v>37543</v>
      </c>
    </row>
    <row r="666" spans="1:23" s="11" customFormat="1">
      <c r="A666" s="13"/>
      <c r="B666" s="140">
        <f>+Datos!B657</f>
        <v>2002</v>
      </c>
      <c r="C666" s="141">
        <f>+Datos!C657</f>
        <v>10</v>
      </c>
      <c r="D666" s="142">
        <f>+Datos!D657</f>
        <v>15</v>
      </c>
      <c r="E666" s="143">
        <f>+Datos!E657</f>
        <v>16</v>
      </c>
      <c r="F666" s="144">
        <f>+Datos!F657</f>
        <v>1.5</v>
      </c>
      <c r="G666" s="145">
        <f>+Datos!G657</f>
        <v>1</v>
      </c>
      <c r="H666" s="143">
        <f t="shared" si="123"/>
        <v>1.5</v>
      </c>
      <c r="I666" s="146">
        <f t="shared" si="124"/>
        <v>14.5</v>
      </c>
      <c r="J666" s="29">
        <f t="shared" si="125"/>
        <v>185.16710943194622</v>
      </c>
      <c r="K666" s="147">
        <f t="shared" si="120"/>
        <v>218.8489276137644</v>
      </c>
      <c r="L666" s="29">
        <f t="shared" si="131"/>
        <v>14.5</v>
      </c>
      <c r="M666" s="30">
        <f t="shared" si="129"/>
        <v>1.5</v>
      </c>
      <c r="N666" s="148">
        <f t="shared" si="130"/>
        <v>0</v>
      </c>
      <c r="O666" s="148">
        <f t="shared" si="126"/>
        <v>0</v>
      </c>
      <c r="P666" s="148">
        <f t="shared" si="127"/>
        <v>0</v>
      </c>
      <c r="Q666" s="149">
        <f t="shared" si="121"/>
        <v>104.8489276137644</v>
      </c>
      <c r="R666" s="150">
        <f t="shared" si="122"/>
        <v>218.8489276137644</v>
      </c>
      <c r="S666" s="13"/>
      <c r="T666" s="13"/>
      <c r="U666" s="13"/>
      <c r="V666" s="13"/>
      <c r="W666" s="49">
        <f t="shared" si="128"/>
        <v>37544</v>
      </c>
    </row>
    <row r="667" spans="1:23" s="11" customFormat="1">
      <c r="A667" s="13"/>
      <c r="B667" s="140">
        <f>+Datos!B658</f>
        <v>2002</v>
      </c>
      <c r="C667" s="141">
        <f>+Datos!C658</f>
        <v>10</v>
      </c>
      <c r="D667" s="142">
        <f>+Datos!D658</f>
        <v>16</v>
      </c>
      <c r="E667" s="143">
        <f>+Datos!E658</f>
        <v>0</v>
      </c>
      <c r="F667" s="144">
        <f>+Datos!F658</f>
        <v>3.7</v>
      </c>
      <c r="G667" s="145">
        <f>+Datos!G658</f>
        <v>1</v>
      </c>
      <c r="H667" s="143">
        <f t="shared" si="123"/>
        <v>3.7</v>
      </c>
      <c r="I667" s="146">
        <f t="shared" si="124"/>
        <v>-3.7</v>
      </c>
      <c r="J667" s="29">
        <f t="shared" si="125"/>
        <v>181.52623877445745</v>
      </c>
      <c r="K667" s="147">
        <f t="shared" si="120"/>
        <v>215.20805695627564</v>
      </c>
      <c r="L667" s="29">
        <f t="shared" si="131"/>
        <v>-3.6408706574887617</v>
      </c>
      <c r="M667" s="30">
        <f t="shared" si="129"/>
        <v>3.6408706574887617</v>
      </c>
      <c r="N667" s="148">
        <f t="shared" si="130"/>
        <v>5.912934251123847E-2</v>
      </c>
      <c r="O667" s="148">
        <f t="shared" si="126"/>
        <v>0</v>
      </c>
      <c r="P667" s="148">
        <f t="shared" si="127"/>
        <v>-5.912934251123847E-2</v>
      </c>
      <c r="Q667" s="149">
        <f t="shared" si="121"/>
        <v>101.20805695627564</v>
      </c>
      <c r="R667" s="150">
        <f t="shared" si="122"/>
        <v>215.20805695627564</v>
      </c>
      <c r="S667" s="13"/>
      <c r="T667" s="13"/>
      <c r="U667" s="13"/>
      <c r="V667" s="13"/>
      <c r="W667" s="49">
        <f t="shared" si="128"/>
        <v>37545</v>
      </c>
    </row>
    <row r="668" spans="1:23" s="11" customFormat="1">
      <c r="A668" s="13"/>
      <c r="B668" s="140">
        <f>+Datos!B659</f>
        <v>2002</v>
      </c>
      <c r="C668" s="141">
        <f>+Datos!C659</f>
        <v>10</v>
      </c>
      <c r="D668" s="142">
        <f>+Datos!D659</f>
        <v>17</v>
      </c>
      <c r="E668" s="143">
        <f>+Datos!E659</f>
        <v>0</v>
      </c>
      <c r="F668" s="144">
        <f>+Datos!F659</f>
        <v>4</v>
      </c>
      <c r="G668" s="145">
        <f>+Datos!G659</f>
        <v>1</v>
      </c>
      <c r="H668" s="143">
        <f t="shared" si="123"/>
        <v>4</v>
      </c>
      <c r="I668" s="146">
        <f t="shared" si="124"/>
        <v>-4</v>
      </c>
      <c r="J668" s="29">
        <f t="shared" si="125"/>
        <v>177.67065055204699</v>
      </c>
      <c r="K668" s="147">
        <f t="shared" si="120"/>
        <v>211.35246873386518</v>
      </c>
      <c r="L668" s="29">
        <f t="shared" si="131"/>
        <v>-3.8555882224104607</v>
      </c>
      <c r="M668" s="30">
        <f t="shared" si="129"/>
        <v>3.8555882224104607</v>
      </c>
      <c r="N668" s="148">
        <f t="shared" si="130"/>
        <v>0.14441177758953927</v>
      </c>
      <c r="O668" s="148">
        <f t="shared" si="126"/>
        <v>0</v>
      </c>
      <c r="P668" s="148">
        <f t="shared" si="127"/>
        <v>-0.14441177758953927</v>
      </c>
      <c r="Q668" s="149">
        <f t="shared" si="121"/>
        <v>97.35246873386518</v>
      </c>
      <c r="R668" s="150">
        <f t="shared" si="122"/>
        <v>211.35246873386518</v>
      </c>
      <c r="S668" s="13"/>
      <c r="T668" s="13"/>
      <c r="U668" s="13"/>
      <c r="V668" s="13"/>
      <c r="W668" s="49">
        <f t="shared" si="128"/>
        <v>37546</v>
      </c>
    </row>
    <row r="669" spans="1:23" s="11" customFormat="1">
      <c r="A669" s="13"/>
      <c r="B669" s="140">
        <f>+Datos!B660</f>
        <v>2002</v>
      </c>
      <c r="C669" s="141">
        <f>+Datos!C660</f>
        <v>10</v>
      </c>
      <c r="D669" s="142">
        <f>+Datos!D660</f>
        <v>18</v>
      </c>
      <c r="E669" s="143">
        <f>+Datos!E660</f>
        <v>0</v>
      </c>
      <c r="F669" s="144">
        <f>+Datos!F660</f>
        <v>4.9000000000000004</v>
      </c>
      <c r="G669" s="145">
        <f>+Datos!G660</f>
        <v>1</v>
      </c>
      <c r="H669" s="143">
        <f t="shared" si="123"/>
        <v>4.9000000000000004</v>
      </c>
      <c r="I669" s="146">
        <f t="shared" si="124"/>
        <v>-4.9000000000000004</v>
      </c>
      <c r="J669" s="29">
        <f t="shared" si="125"/>
        <v>173.0589800041177</v>
      </c>
      <c r="K669" s="147">
        <f t="shared" si="120"/>
        <v>206.74079818593589</v>
      </c>
      <c r="L669" s="29">
        <f t="shared" si="131"/>
        <v>-4.6116705479292932</v>
      </c>
      <c r="M669" s="30">
        <f t="shared" si="129"/>
        <v>4.6116705479292932</v>
      </c>
      <c r="N669" s="148">
        <f t="shared" si="130"/>
        <v>0.28832945207070715</v>
      </c>
      <c r="O669" s="148">
        <f t="shared" si="126"/>
        <v>0</v>
      </c>
      <c r="P669" s="148">
        <f t="shared" si="127"/>
        <v>-0.28832945207070715</v>
      </c>
      <c r="Q669" s="149">
        <f t="shared" si="121"/>
        <v>92.740798185935887</v>
      </c>
      <c r="R669" s="150">
        <f t="shared" si="122"/>
        <v>206.74079818593589</v>
      </c>
      <c r="S669" s="13"/>
      <c r="T669" s="13"/>
      <c r="U669" s="13"/>
      <c r="V669" s="13"/>
      <c r="W669" s="49">
        <f t="shared" si="128"/>
        <v>37547</v>
      </c>
    </row>
    <row r="670" spans="1:23" s="11" customFormat="1">
      <c r="A670" s="13"/>
      <c r="B670" s="140">
        <f>+Datos!B661</f>
        <v>2002</v>
      </c>
      <c r="C670" s="141">
        <f>+Datos!C661</f>
        <v>10</v>
      </c>
      <c r="D670" s="142">
        <f>+Datos!D661</f>
        <v>19</v>
      </c>
      <c r="E670" s="143">
        <f>+Datos!E661</f>
        <v>20</v>
      </c>
      <c r="F670" s="144">
        <f>+Datos!F661</f>
        <v>2.8</v>
      </c>
      <c r="G670" s="145">
        <f>+Datos!G661</f>
        <v>1</v>
      </c>
      <c r="H670" s="143">
        <f t="shared" si="123"/>
        <v>2.8</v>
      </c>
      <c r="I670" s="146">
        <f t="shared" si="124"/>
        <v>17.2</v>
      </c>
      <c r="J670" s="29">
        <f t="shared" si="125"/>
        <v>186.31818181818181</v>
      </c>
      <c r="K670" s="147">
        <f t="shared" si="120"/>
        <v>220</v>
      </c>
      <c r="L670" s="29">
        <f t="shared" si="131"/>
        <v>13.259201814064113</v>
      </c>
      <c r="M670" s="30">
        <f t="shared" si="129"/>
        <v>2.8</v>
      </c>
      <c r="N670" s="148">
        <f t="shared" si="130"/>
        <v>0</v>
      </c>
      <c r="O670" s="148">
        <f t="shared" si="126"/>
        <v>3.9407981859358756</v>
      </c>
      <c r="P670" s="148">
        <f t="shared" si="127"/>
        <v>3.9407981859358756</v>
      </c>
      <c r="Q670" s="149">
        <f t="shared" si="121"/>
        <v>106</v>
      </c>
      <c r="R670" s="150">
        <f t="shared" si="122"/>
        <v>223.94079818593588</v>
      </c>
      <c r="S670" s="13"/>
      <c r="T670" s="13"/>
      <c r="U670" s="13"/>
      <c r="V670" s="13"/>
      <c r="W670" s="49">
        <f t="shared" si="128"/>
        <v>37548</v>
      </c>
    </row>
    <row r="671" spans="1:23" s="11" customFormat="1">
      <c r="A671" s="13"/>
      <c r="B671" s="140">
        <f>+Datos!B662</f>
        <v>2002</v>
      </c>
      <c r="C671" s="141">
        <f>+Datos!C662</f>
        <v>10</v>
      </c>
      <c r="D671" s="142">
        <f>+Datos!D662</f>
        <v>20</v>
      </c>
      <c r="E671" s="143">
        <f>+Datos!E662</f>
        <v>24</v>
      </c>
      <c r="F671" s="144">
        <f>+Datos!F662</f>
        <v>1.4</v>
      </c>
      <c r="G671" s="145">
        <f>+Datos!G662</f>
        <v>1</v>
      </c>
      <c r="H671" s="143">
        <f t="shared" si="123"/>
        <v>1.4</v>
      </c>
      <c r="I671" s="146">
        <f t="shared" si="124"/>
        <v>22.6</v>
      </c>
      <c r="J671" s="29">
        <f t="shared" si="125"/>
        <v>186.31818181818181</v>
      </c>
      <c r="K671" s="147">
        <f t="shared" si="120"/>
        <v>220</v>
      </c>
      <c r="L671" s="29">
        <f t="shared" si="131"/>
        <v>0</v>
      </c>
      <c r="M671" s="30">
        <f t="shared" si="129"/>
        <v>1.4</v>
      </c>
      <c r="N671" s="148">
        <f t="shared" si="130"/>
        <v>0</v>
      </c>
      <c r="O671" s="148">
        <f t="shared" si="126"/>
        <v>22.599999999999994</v>
      </c>
      <c r="P671" s="148">
        <f t="shared" si="127"/>
        <v>22.599999999999994</v>
      </c>
      <c r="Q671" s="149">
        <f t="shared" si="121"/>
        <v>106</v>
      </c>
      <c r="R671" s="150">
        <f t="shared" si="122"/>
        <v>242.6</v>
      </c>
      <c r="S671" s="13"/>
      <c r="T671" s="13"/>
      <c r="U671" s="13"/>
      <c r="V671" s="13"/>
      <c r="W671" s="49">
        <f t="shared" si="128"/>
        <v>37549</v>
      </c>
    </row>
    <row r="672" spans="1:23" s="11" customFormat="1">
      <c r="A672" s="13"/>
      <c r="B672" s="140">
        <f>+Datos!B663</f>
        <v>2002</v>
      </c>
      <c r="C672" s="141">
        <f>+Datos!C663</f>
        <v>10</v>
      </c>
      <c r="D672" s="142">
        <f>+Datos!D663</f>
        <v>21</v>
      </c>
      <c r="E672" s="143">
        <f>+Datos!E663</f>
        <v>0</v>
      </c>
      <c r="F672" s="144">
        <f>+Datos!F663</f>
        <v>3.3</v>
      </c>
      <c r="G672" s="145">
        <f>+Datos!G663</f>
        <v>1</v>
      </c>
      <c r="H672" s="143">
        <f t="shared" si="123"/>
        <v>3.3</v>
      </c>
      <c r="I672" s="146">
        <f t="shared" si="124"/>
        <v>-3.3</v>
      </c>
      <c r="J672" s="29">
        <f t="shared" si="125"/>
        <v>183.04723424433598</v>
      </c>
      <c r="K672" s="147">
        <f t="shared" si="120"/>
        <v>216.72905242615417</v>
      </c>
      <c r="L672" s="29">
        <f t="shared" si="131"/>
        <v>-3.2709475738458309</v>
      </c>
      <c r="M672" s="30">
        <f t="shared" si="129"/>
        <v>3.2709475738458309</v>
      </c>
      <c r="N672" s="148">
        <f t="shared" si="130"/>
        <v>2.905242615416892E-2</v>
      </c>
      <c r="O672" s="148">
        <f t="shared" si="126"/>
        <v>0</v>
      </c>
      <c r="P672" s="148">
        <f t="shared" si="127"/>
        <v>-2.905242615416892E-2</v>
      </c>
      <c r="Q672" s="149">
        <f t="shared" si="121"/>
        <v>102.72905242615417</v>
      </c>
      <c r="R672" s="150">
        <f t="shared" si="122"/>
        <v>216.72905242615417</v>
      </c>
      <c r="S672" s="13"/>
      <c r="T672" s="13"/>
      <c r="U672" s="13"/>
      <c r="V672" s="13"/>
      <c r="W672" s="49">
        <f t="shared" si="128"/>
        <v>37550</v>
      </c>
    </row>
    <row r="673" spans="1:23" s="11" customFormat="1">
      <c r="A673" s="13"/>
      <c r="B673" s="140">
        <f>+Datos!B664</f>
        <v>2002</v>
      </c>
      <c r="C673" s="141">
        <f>+Datos!C664</f>
        <v>10</v>
      </c>
      <c r="D673" s="142">
        <f>+Datos!D664</f>
        <v>22</v>
      </c>
      <c r="E673" s="143">
        <f>+Datos!E664</f>
        <v>0</v>
      </c>
      <c r="F673" s="144">
        <f>+Datos!F664</f>
        <v>4.3</v>
      </c>
      <c r="G673" s="145">
        <f>+Datos!G664</f>
        <v>1</v>
      </c>
      <c r="H673" s="143">
        <f t="shared" si="123"/>
        <v>4.3</v>
      </c>
      <c r="I673" s="146">
        <f t="shared" si="124"/>
        <v>-4.3</v>
      </c>
      <c r="J673" s="29">
        <f t="shared" si="125"/>
        <v>178.87109923983868</v>
      </c>
      <c r="K673" s="147">
        <f t="shared" si="120"/>
        <v>212.55291742165687</v>
      </c>
      <c r="L673" s="29">
        <f t="shared" si="131"/>
        <v>-4.1761350044972971</v>
      </c>
      <c r="M673" s="30">
        <f t="shared" si="129"/>
        <v>4.1761350044972971</v>
      </c>
      <c r="N673" s="148">
        <f t="shared" si="130"/>
        <v>0.12386499550270269</v>
      </c>
      <c r="O673" s="148">
        <f t="shared" si="126"/>
        <v>0</v>
      </c>
      <c r="P673" s="148">
        <f t="shared" si="127"/>
        <v>-0.12386499550270269</v>
      </c>
      <c r="Q673" s="149">
        <f t="shared" si="121"/>
        <v>98.552917421656872</v>
      </c>
      <c r="R673" s="150">
        <f t="shared" si="122"/>
        <v>212.55291742165687</v>
      </c>
      <c r="S673" s="13"/>
      <c r="T673" s="13"/>
      <c r="U673" s="13"/>
      <c r="V673" s="13"/>
      <c r="W673" s="49">
        <f t="shared" si="128"/>
        <v>37551</v>
      </c>
    </row>
    <row r="674" spans="1:23" s="11" customFormat="1">
      <c r="A674" s="13"/>
      <c r="B674" s="140">
        <f>+Datos!B665</f>
        <v>2002</v>
      </c>
      <c r="C674" s="141">
        <f>+Datos!C665</f>
        <v>10</v>
      </c>
      <c r="D674" s="142">
        <f>+Datos!D665</f>
        <v>23</v>
      </c>
      <c r="E674" s="143">
        <f>+Datos!E665</f>
        <v>0</v>
      </c>
      <c r="F674" s="144">
        <f>+Datos!F665</f>
        <v>4.2</v>
      </c>
      <c r="G674" s="145">
        <f>+Datos!G665</f>
        <v>1</v>
      </c>
      <c r="H674" s="143">
        <f t="shared" si="123"/>
        <v>4.2</v>
      </c>
      <c r="I674" s="146">
        <f t="shared" si="124"/>
        <v>-4.2</v>
      </c>
      <c r="J674" s="29">
        <f t="shared" si="125"/>
        <v>174.88407870226513</v>
      </c>
      <c r="K674" s="147">
        <f t="shared" si="120"/>
        <v>208.56589688408332</v>
      </c>
      <c r="L674" s="29">
        <f t="shared" si="131"/>
        <v>-3.9870205375735566</v>
      </c>
      <c r="M674" s="30">
        <f t="shared" si="129"/>
        <v>3.9870205375735566</v>
      </c>
      <c r="N674" s="148">
        <f t="shared" si="130"/>
        <v>0.21297946242644361</v>
      </c>
      <c r="O674" s="148">
        <f t="shared" si="126"/>
        <v>0</v>
      </c>
      <c r="P674" s="148">
        <f t="shared" si="127"/>
        <v>-0.21297946242644361</v>
      </c>
      <c r="Q674" s="149">
        <f t="shared" si="121"/>
        <v>94.565896884083315</v>
      </c>
      <c r="R674" s="150">
        <f t="shared" si="122"/>
        <v>208.56589688408332</v>
      </c>
      <c r="S674" s="13"/>
      <c r="T674" s="13"/>
      <c r="U674" s="13"/>
      <c r="V674" s="13"/>
      <c r="W674" s="49">
        <f t="shared" si="128"/>
        <v>37552</v>
      </c>
    </row>
    <row r="675" spans="1:23" s="11" customFormat="1">
      <c r="A675" s="13"/>
      <c r="B675" s="140">
        <f>+Datos!B666</f>
        <v>2002</v>
      </c>
      <c r="C675" s="141">
        <f>+Datos!C666</f>
        <v>10</v>
      </c>
      <c r="D675" s="142">
        <f>+Datos!D666</f>
        <v>24</v>
      </c>
      <c r="E675" s="143">
        <f>+Datos!E666</f>
        <v>0</v>
      </c>
      <c r="F675" s="144">
        <f>+Datos!F666</f>
        <v>5.2</v>
      </c>
      <c r="G675" s="145">
        <f>+Datos!G666</f>
        <v>1</v>
      </c>
      <c r="H675" s="143">
        <f t="shared" si="123"/>
        <v>5.2</v>
      </c>
      <c r="I675" s="146">
        <f t="shared" si="124"/>
        <v>-5.2</v>
      </c>
      <c r="J675" s="29">
        <f t="shared" si="125"/>
        <v>170.07067753595041</v>
      </c>
      <c r="K675" s="147">
        <f t="shared" si="120"/>
        <v>203.7524957177686</v>
      </c>
      <c r="L675" s="29">
        <f t="shared" si="131"/>
        <v>-4.8134011663147191</v>
      </c>
      <c r="M675" s="30">
        <f t="shared" si="129"/>
        <v>4.8134011663147191</v>
      </c>
      <c r="N675" s="148">
        <f t="shared" si="130"/>
        <v>0.38659883368528103</v>
      </c>
      <c r="O675" s="148">
        <f t="shared" si="126"/>
        <v>0</v>
      </c>
      <c r="P675" s="148">
        <f t="shared" si="127"/>
        <v>-0.38659883368528103</v>
      </c>
      <c r="Q675" s="149">
        <f t="shared" si="121"/>
        <v>89.752495717768596</v>
      </c>
      <c r="R675" s="150">
        <f t="shared" si="122"/>
        <v>203.7524957177686</v>
      </c>
      <c r="S675" s="13"/>
      <c r="T675" s="13"/>
      <c r="U675" s="13"/>
      <c r="V675" s="13"/>
      <c r="W675" s="49">
        <f t="shared" si="128"/>
        <v>37553</v>
      </c>
    </row>
    <row r="676" spans="1:23" s="11" customFormat="1">
      <c r="A676" s="13"/>
      <c r="B676" s="140">
        <f>+Datos!B667</f>
        <v>2002</v>
      </c>
      <c r="C676" s="141">
        <f>+Datos!C667</f>
        <v>10</v>
      </c>
      <c r="D676" s="142">
        <f>+Datos!D667</f>
        <v>25</v>
      </c>
      <c r="E676" s="143">
        <f>+Datos!E667</f>
        <v>3</v>
      </c>
      <c r="F676" s="144">
        <f>+Datos!F667</f>
        <v>2.4</v>
      </c>
      <c r="G676" s="145">
        <f>+Datos!G667</f>
        <v>1</v>
      </c>
      <c r="H676" s="143">
        <f t="shared" si="123"/>
        <v>2.4</v>
      </c>
      <c r="I676" s="146">
        <f t="shared" si="124"/>
        <v>0.60000000000000009</v>
      </c>
      <c r="J676" s="29">
        <f t="shared" si="125"/>
        <v>170.6706775359504</v>
      </c>
      <c r="K676" s="147">
        <f t="shared" si="120"/>
        <v>204.35249571776859</v>
      </c>
      <c r="L676" s="29">
        <f t="shared" si="131"/>
        <v>0.59999999999999432</v>
      </c>
      <c r="M676" s="30">
        <f t="shared" si="129"/>
        <v>2.4</v>
      </c>
      <c r="N676" s="148">
        <f t="shared" si="130"/>
        <v>0</v>
      </c>
      <c r="O676" s="148">
        <f t="shared" si="126"/>
        <v>0</v>
      </c>
      <c r="P676" s="148">
        <f t="shared" si="127"/>
        <v>0</v>
      </c>
      <c r="Q676" s="149">
        <f t="shared" si="121"/>
        <v>90.352495717768591</v>
      </c>
      <c r="R676" s="150">
        <f t="shared" si="122"/>
        <v>204.35249571776859</v>
      </c>
      <c r="S676" s="13"/>
      <c r="T676" s="13"/>
      <c r="U676" s="13"/>
      <c r="V676" s="13"/>
      <c r="W676" s="49">
        <f t="shared" si="128"/>
        <v>37554</v>
      </c>
    </row>
    <row r="677" spans="1:23" s="11" customFormat="1">
      <c r="A677" s="13"/>
      <c r="B677" s="140">
        <f>+Datos!B668</f>
        <v>2002</v>
      </c>
      <c r="C677" s="141">
        <f>+Datos!C668</f>
        <v>10</v>
      </c>
      <c r="D677" s="142">
        <f>+Datos!D668</f>
        <v>26</v>
      </c>
      <c r="E677" s="143">
        <f>+Datos!E668</f>
        <v>0</v>
      </c>
      <c r="F677" s="144">
        <f>+Datos!F668</f>
        <v>3.1</v>
      </c>
      <c r="G677" s="145">
        <f>+Datos!G668</f>
        <v>1</v>
      </c>
      <c r="H677" s="143">
        <f t="shared" si="123"/>
        <v>3.1</v>
      </c>
      <c r="I677" s="146">
        <f t="shared" si="124"/>
        <v>-3.1</v>
      </c>
      <c r="J677" s="29">
        <f t="shared" si="125"/>
        <v>167.85451680629927</v>
      </c>
      <c r="K677" s="147">
        <f t="shared" si="120"/>
        <v>201.53633498811746</v>
      </c>
      <c r="L677" s="29">
        <f t="shared" si="131"/>
        <v>-2.8161607296511306</v>
      </c>
      <c r="M677" s="30">
        <f t="shared" si="129"/>
        <v>2.8161607296511306</v>
      </c>
      <c r="N677" s="148">
        <f t="shared" si="130"/>
        <v>0.28383927034886947</v>
      </c>
      <c r="O677" s="148">
        <f t="shared" si="126"/>
        <v>0</v>
      </c>
      <c r="P677" s="148">
        <f t="shared" si="127"/>
        <v>-0.28383927034886947</v>
      </c>
      <c r="Q677" s="149">
        <f t="shared" si="121"/>
        <v>87.53633498811746</v>
      </c>
      <c r="R677" s="150">
        <f t="shared" si="122"/>
        <v>201.53633498811746</v>
      </c>
      <c r="S677" s="13"/>
      <c r="T677" s="13"/>
      <c r="U677" s="13"/>
      <c r="V677" s="13"/>
      <c r="W677" s="49">
        <f t="shared" si="128"/>
        <v>37555</v>
      </c>
    </row>
    <row r="678" spans="1:23" s="11" customFormat="1">
      <c r="A678" s="13"/>
      <c r="B678" s="140">
        <f>+Datos!B669</f>
        <v>2002</v>
      </c>
      <c r="C678" s="141">
        <f>+Datos!C669</f>
        <v>10</v>
      </c>
      <c r="D678" s="142">
        <f>+Datos!D669</f>
        <v>27</v>
      </c>
      <c r="E678" s="143">
        <f>+Datos!E669</f>
        <v>0.8</v>
      </c>
      <c r="F678" s="144">
        <f>+Datos!F669</f>
        <v>4.0999999999999996</v>
      </c>
      <c r="G678" s="145">
        <f>+Datos!G669</f>
        <v>1</v>
      </c>
      <c r="H678" s="143">
        <f t="shared" si="123"/>
        <v>4.0999999999999996</v>
      </c>
      <c r="I678" s="146">
        <f t="shared" si="124"/>
        <v>-3.3</v>
      </c>
      <c r="J678" s="29">
        <f t="shared" si="125"/>
        <v>164.90771194190654</v>
      </c>
      <c r="K678" s="147">
        <f t="shared" si="120"/>
        <v>198.58953012372473</v>
      </c>
      <c r="L678" s="29">
        <f t="shared" si="131"/>
        <v>-2.9468048643927318</v>
      </c>
      <c r="M678" s="30">
        <f t="shared" si="129"/>
        <v>3.7468048643927316</v>
      </c>
      <c r="N678" s="148">
        <f t="shared" si="130"/>
        <v>0.35319513560726801</v>
      </c>
      <c r="O678" s="148">
        <f t="shared" si="126"/>
        <v>0</v>
      </c>
      <c r="P678" s="148">
        <f t="shared" si="127"/>
        <v>-0.35319513560726801</v>
      </c>
      <c r="Q678" s="149">
        <f t="shared" si="121"/>
        <v>84.589530123724728</v>
      </c>
      <c r="R678" s="150">
        <f t="shared" si="122"/>
        <v>198.58953012372473</v>
      </c>
      <c r="S678" s="13"/>
      <c r="T678" s="13"/>
      <c r="U678" s="13"/>
      <c r="V678" s="13"/>
      <c r="W678" s="49">
        <f t="shared" si="128"/>
        <v>37556</v>
      </c>
    </row>
    <row r="679" spans="1:23" s="11" customFormat="1">
      <c r="A679" s="13"/>
      <c r="B679" s="140">
        <f>+Datos!B670</f>
        <v>2002</v>
      </c>
      <c r="C679" s="141">
        <f>+Datos!C670</f>
        <v>10</v>
      </c>
      <c r="D679" s="142">
        <f>+Datos!D670</f>
        <v>28</v>
      </c>
      <c r="E679" s="143">
        <f>+Datos!E670</f>
        <v>0</v>
      </c>
      <c r="F679" s="144">
        <f>+Datos!F670</f>
        <v>3.9</v>
      </c>
      <c r="G679" s="145">
        <f>+Datos!G670</f>
        <v>1</v>
      </c>
      <c r="H679" s="143">
        <f t="shared" si="123"/>
        <v>3.9</v>
      </c>
      <c r="I679" s="146">
        <f t="shared" si="124"/>
        <v>-3.9</v>
      </c>
      <c r="J679" s="29">
        <f t="shared" si="125"/>
        <v>161.49175056085321</v>
      </c>
      <c r="K679" s="147">
        <f t="shared" si="120"/>
        <v>195.17356874267139</v>
      </c>
      <c r="L679" s="29">
        <f t="shared" si="131"/>
        <v>-3.4159613810533358</v>
      </c>
      <c r="M679" s="30">
        <f t="shared" si="129"/>
        <v>3.4159613810533358</v>
      </c>
      <c r="N679" s="148">
        <f t="shared" si="130"/>
        <v>0.48403861894666411</v>
      </c>
      <c r="O679" s="148">
        <f t="shared" si="126"/>
        <v>0</v>
      </c>
      <c r="P679" s="148">
        <f t="shared" si="127"/>
        <v>-0.48403861894666411</v>
      </c>
      <c r="Q679" s="149">
        <f t="shared" si="121"/>
        <v>81.173568742671392</v>
      </c>
      <c r="R679" s="150">
        <f t="shared" si="122"/>
        <v>195.17356874267139</v>
      </c>
      <c r="S679" s="13"/>
      <c r="T679" s="13"/>
      <c r="U679" s="13"/>
      <c r="V679" s="13"/>
      <c r="W679" s="49">
        <f t="shared" si="128"/>
        <v>37557</v>
      </c>
    </row>
    <row r="680" spans="1:23" s="11" customFormat="1">
      <c r="A680" s="13"/>
      <c r="B680" s="140">
        <f>+Datos!B671</f>
        <v>2002</v>
      </c>
      <c r="C680" s="141">
        <f>+Datos!C671</f>
        <v>10</v>
      </c>
      <c r="D680" s="142">
        <f>+Datos!D671</f>
        <v>29</v>
      </c>
      <c r="E680" s="143">
        <f>+Datos!E671</f>
        <v>0</v>
      </c>
      <c r="F680" s="144">
        <f>+Datos!F671</f>
        <v>4.9000000000000004</v>
      </c>
      <c r="G680" s="145">
        <f>+Datos!G671</f>
        <v>1</v>
      </c>
      <c r="H680" s="143">
        <f t="shared" si="123"/>
        <v>4.9000000000000004</v>
      </c>
      <c r="I680" s="146">
        <f t="shared" si="124"/>
        <v>-4.9000000000000004</v>
      </c>
      <c r="J680" s="29">
        <f t="shared" si="125"/>
        <v>157.30002419816472</v>
      </c>
      <c r="K680" s="147">
        <f t="shared" si="120"/>
        <v>190.98184237998291</v>
      </c>
      <c r="L680" s="29">
        <f t="shared" si="131"/>
        <v>-4.1917263626884846</v>
      </c>
      <c r="M680" s="30">
        <f t="shared" si="129"/>
        <v>4.1917263626884846</v>
      </c>
      <c r="N680" s="148">
        <f t="shared" si="130"/>
        <v>0.70827363731151571</v>
      </c>
      <c r="O680" s="148">
        <f t="shared" si="126"/>
        <v>0</v>
      </c>
      <c r="P680" s="148">
        <f t="shared" si="127"/>
        <v>-0.70827363731151571</v>
      </c>
      <c r="Q680" s="149">
        <f t="shared" si="121"/>
        <v>76.981842379982908</v>
      </c>
      <c r="R680" s="150">
        <f t="shared" si="122"/>
        <v>190.98184237998291</v>
      </c>
      <c r="S680" s="13"/>
      <c r="T680" s="13"/>
      <c r="U680" s="13"/>
      <c r="V680" s="13"/>
      <c r="W680" s="49">
        <f t="shared" si="128"/>
        <v>37558</v>
      </c>
    </row>
    <row r="681" spans="1:23" s="11" customFormat="1">
      <c r="A681" s="13"/>
      <c r="B681" s="140">
        <f>+Datos!B672</f>
        <v>2002</v>
      </c>
      <c r="C681" s="141">
        <f>+Datos!C672</f>
        <v>10</v>
      </c>
      <c r="D681" s="142">
        <f>+Datos!D672</f>
        <v>30</v>
      </c>
      <c r="E681" s="143">
        <f>+Datos!E672</f>
        <v>0</v>
      </c>
      <c r="F681" s="144">
        <f>+Datos!F672</f>
        <v>5.0999999999999996</v>
      </c>
      <c r="G681" s="145">
        <f>+Datos!G672</f>
        <v>1</v>
      </c>
      <c r="H681" s="143">
        <f t="shared" si="123"/>
        <v>5.0999999999999996</v>
      </c>
      <c r="I681" s="146">
        <f t="shared" si="124"/>
        <v>-5.0999999999999996</v>
      </c>
      <c r="J681" s="29">
        <f t="shared" si="125"/>
        <v>153.05271951174996</v>
      </c>
      <c r="K681" s="147">
        <f t="shared" si="120"/>
        <v>186.73453769356814</v>
      </c>
      <c r="L681" s="29">
        <f t="shared" si="131"/>
        <v>-4.2473046864147648</v>
      </c>
      <c r="M681" s="30">
        <f t="shared" si="129"/>
        <v>4.2473046864147648</v>
      </c>
      <c r="N681" s="148">
        <f t="shared" si="130"/>
        <v>0.85269531358523487</v>
      </c>
      <c r="O681" s="148">
        <f t="shared" si="126"/>
        <v>0</v>
      </c>
      <c r="P681" s="148">
        <f t="shared" si="127"/>
        <v>-0.85269531358523487</v>
      </c>
      <c r="Q681" s="149">
        <f t="shared" si="121"/>
        <v>72.734537693568143</v>
      </c>
      <c r="R681" s="150">
        <f t="shared" si="122"/>
        <v>186.73453769356814</v>
      </c>
      <c r="S681" s="13"/>
      <c r="T681" s="13"/>
      <c r="U681" s="13"/>
      <c r="V681" s="13"/>
      <c r="W681" s="49">
        <f t="shared" si="128"/>
        <v>37559</v>
      </c>
    </row>
    <row r="682" spans="1:23" s="11" customFormat="1">
      <c r="A682" s="13"/>
      <c r="B682" s="140">
        <f>+Datos!B673</f>
        <v>2002</v>
      </c>
      <c r="C682" s="141">
        <f>+Datos!C673</f>
        <v>10</v>
      </c>
      <c r="D682" s="142">
        <f>+Datos!D673</f>
        <v>31</v>
      </c>
      <c r="E682" s="143">
        <f>+Datos!E673</f>
        <v>0</v>
      </c>
      <c r="F682" s="144">
        <f>+Datos!F673</f>
        <v>5.5</v>
      </c>
      <c r="G682" s="145">
        <f>+Datos!G673</f>
        <v>1</v>
      </c>
      <c r="H682" s="143">
        <f t="shared" si="123"/>
        <v>5.5</v>
      </c>
      <c r="I682" s="146">
        <f t="shared" si="124"/>
        <v>-5.5</v>
      </c>
      <c r="J682" s="29">
        <f t="shared" si="125"/>
        <v>148.60072914563031</v>
      </c>
      <c r="K682" s="147">
        <f t="shared" si="120"/>
        <v>182.2825473274485</v>
      </c>
      <c r="L682" s="29">
        <f t="shared" si="131"/>
        <v>-4.4519903661196452</v>
      </c>
      <c r="M682" s="30">
        <f t="shared" si="129"/>
        <v>4.4519903661196452</v>
      </c>
      <c r="N682" s="148">
        <f t="shared" si="130"/>
        <v>1.0480096338803548</v>
      </c>
      <c r="O682" s="148">
        <f t="shared" si="126"/>
        <v>0</v>
      </c>
      <c r="P682" s="148">
        <f t="shared" si="127"/>
        <v>-1.0480096338803548</v>
      </c>
      <c r="Q682" s="149">
        <f t="shared" si="121"/>
        <v>68.282547327448498</v>
      </c>
      <c r="R682" s="150">
        <f t="shared" si="122"/>
        <v>182.2825473274485</v>
      </c>
      <c r="S682" s="13"/>
      <c r="T682" s="13"/>
      <c r="U682" s="13"/>
      <c r="V682" s="13"/>
      <c r="W682" s="49">
        <f t="shared" si="128"/>
        <v>37560</v>
      </c>
    </row>
    <row r="683" spans="1:23" s="11" customFormat="1">
      <c r="A683" s="13"/>
      <c r="B683" s="140">
        <f>+Datos!B674</f>
        <v>2002</v>
      </c>
      <c r="C683" s="141">
        <f>+Datos!C674</f>
        <v>11</v>
      </c>
      <c r="D683" s="142">
        <f>+Datos!D674</f>
        <v>1</v>
      </c>
      <c r="E683" s="143">
        <f>+Datos!E674</f>
        <v>0</v>
      </c>
      <c r="F683" s="144">
        <f>+Datos!F674</f>
        <v>5.0999999999999996</v>
      </c>
      <c r="G683" s="145">
        <f>+Datos!G674</f>
        <v>1</v>
      </c>
      <c r="H683" s="143">
        <f t="shared" si="123"/>
        <v>5.0999999999999996</v>
      </c>
      <c r="I683" s="146">
        <f t="shared" si="124"/>
        <v>-5.0999999999999996</v>
      </c>
      <c r="J683" s="29">
        <f t="shared" si="125"/>
        <v>144.58831670944551</v>
      </c>
      <c r="K683" s="147">
        <f t="shared" si="120"/>
        <v>178.27013489126369</v>
      </c>
      <c r="L683" s="29">
        <f t="shared" si="131"/>
        <v>-4.0124124361848033</v>
      </c>
      <c r="M683" s="30">
        <f t="shared" si="129"/>
        <v>4.0124124361848033</v>
      </c>
      <c r="N683" s="148">
        <f t="shared" si="130"/>
        <v>1.0875875638151964</v>
      </c>
      <c r="O683" s="148">
        <f t="shared" si="126"/>
        <v>0</v>
      </c>
      <c r="P683" s="148">
        <f t="shared" si="127"/>
        <v>-1.0875875638151964</v>
      </c>
      <c r="Q683" s="149">
        <f t="shared" si="121"/>
        <v>64.270134891263694</v>
      </c>
      <c r="R683" s="150">
        <f t="shared" si="122"/>
        <v>178.27013489126369</v>
      </c>
      <c r="S683" s="13"/>
      <c r="T683" s="13"/>
      <c r="U683" s="13"/>
      <c r="V683" s="13"/>
      <c r="W683" s="49">
        <f t="shared" si="128"/>
        <v>37561</v>
      </c>
    </row>
    <row r="684" spans="1:23" s="11" customFormat="1">
      <c r="A684" s="13"/>
      <c r="B684" s="140">
        <f>+Datos!B675</f>
        <v>2002</v>
      </c>
      <c r="C684" s="141">
        <f>+Datos!C675</f>
        <v>11</v>
      </c>
      <c r="D684" s="142">
        <f>+Datos!D675</f>
        <v>2</v>
      </c>
      <c r="E684" s="143">
        <f>+Datos!E675</f>
        <v>48</v>
      </c>
      <c r="F684" s="144">
        <f>+Datos!F675</f>
        <v>3</v>
      </c>
      <c r="G684" s="145">
        <f>+Datos!G675</f>
        <v>1</v>
      </c>
      <c r="H684" s="143">
        <f t="shared" si="123"/>
        <v>3</v>
      </c>
      <c r="I684" s="146">
        <f t="shared" si="124"/>
        <v>45</v>
      </c>
      <c r="J684" s="29">
        <f t="shared" si="125"/>
        <v>186.31818181818181</v>
      </c>
      <c r="K684" s="147">
        <f t="shared" si="120"/>
        <v>220</v>
      </c>
      <c r="L684" s="29">
        <f t="shared" si="131"/>
        <v>41.729865108736306</v>
      </c>
      <c r="M684" s="30">
        <f t="shared" si="129"/>
        <v>3</v>
      </c>
      <c r="N684" s="148">
        <f t="shared" si="130"/>
        <v>0</v>
      </c>
      <c r="O684" s="148">
        <f t="shared" si="126"/>
        <v>3.2701348912636945</v>
      </c>
      <c r="P684" s="148">
        <f t="shared" si="127"/>
        <v>3.2701348912636945</v>
      </c>
      <c r="Q684" s="149">
        <f t="shared" si="121"/>
        <v>106</v>
      </c>
      <c r="R684" s="150">
        <f t="shared" si="122"/>
        <v>223.27013489126369</v>
      </c>
      <c r="S684" s="13"/>
      <c r="T684" s="13"/>
      <c r="U684" s="13"/>
      <c r="V684" s="13"/>
      <c r="W684" s="49">
        <f t="shared" si="128"/>
        <v>37562</v>
      </c>
    </row>
    <row r="685" spans="1:23" s="11" customFormat="1">
      <c r="A685" s="13"/>
      <c r="B685" s="140">
        <f>+Datos!B676</f>
        <v>2002</v>
      </c>
      <c r="C685" s="141">
        <f>+Datos!C676</f>
        <v>11</v>
      </c>
      <c r="D685" s="142">
        <f>+Datos!D676</f>
        <v>3</v>
      </c>
      <c r="E685" s="143">
        <f>+Datos!E676</f>
        <v>0</v>
      </c>
      <c r="F685" s="144">
        <f>+Datos!F676</f>
        <v>3.3</v>
      </c>
      <c r="G685" s="145">
        <f>+Datos!G676</f>
        <v>1</v>
      </c>
      <c r="H685" s="143">
        <f t="shared" si="123"/>
        <v>3.3</v>
      </c>
      <c r="I685" s="146">
        <f t="shared" si="124"/>
        <v>-3.3</v>
      </c>
      <c r="J685" s="29">
        <f t="shared" si="125"/>
        <v>183.04723424433598</v>
      </c>
      <c r="K685" s="147">
        <f t="shared" si="120"/>
        <v>216.72905242615417</v>
      </c>
      <c r="L685" s="29">
        <f t="shared" si="131"/>
        <v>-3.2709475738458309</v>
      </c>
      <c r="M685" s="30">
        <f t="shared" si="129"/>
        <v>3.2709475738458309</v>
      </c>
      <c r="N685" s="148">
        <f t="shared" si="130"/>
        <v>2.905242615416892E-2</v>
      </c>
      <c r="O685" s="148">
        <f t="shared" si="126"/>
        <v>0</v>
      </c>
      <c r="P685" s="148">
        <f t="shared" si="127"/>
        <v>-2.905242615416892E-2</v>
      </c>
      <c r="Q685" s="149">
        <f t="shared" si="121"/>
        <v>102.72905242615417</v>
      </c>
      <c r="R685" s="150">
        <f t="shared" si="122"/>
        <v>216.72905242615417</v>
      </c>
      <c r="S685" s="13"/>
      <c r="T685" s="13"/>
      <c r="U685" s="13"/>
      <c r="V685" s="13"/>
      <c r="W685" s="49">
        <f t="shared" si="128"/>
        <v>37563</v>
      </c>
    </row>
    <row r="686" spans="1:23" s="11" customFormat="1">
      <c r="A686" s="13"/>
      <c r="B686" s="140">
        <f>+Datos!B677</f>
        <v>2002</v>
      </c>
      <c r="C686" s="141">
        <f>+Datos!C677</f>
        <v>11</v>
      </c>
      <c r="D686" s="142">
        <f>+Datos!D677</f>
        <v>4</v>
      </c>
      <c r="E686" s="143">
        <f>+Datos!E677</f>
        <v>0</v>
      </c>
      <c r="F686" s="144">
        <f>+Datos!F677</f>
        <v>3.7</v>
      </c>
      <c r="G686" s="145">
        <f>+Datos!G677</f>
        <v>1</v>
      </c>
      <c r="H686" s="143">
        <f t="shared" si="123"/>
        <v>3.7</v>
      </c>
      <c r="I686" s="146">
        <f t="shared" si="124"/>
        <v>-3.7</v>
      </c>
      <c r="J686" s="29">
        <f t="shared" si="125"/>
        <v>179.44804588880564</v>
      </c>
      <c r="K686" s="147">
        <f t="shared" si="120"/>
        <v>213.12986407062382</v>
      </c>
      <c r="L686" s="29">
        <f t="shared" si="131"/>
        <v>-3.5991883555303446</v>
      </c>
      <c r="M686" s="30">
        <f t="shared" si="129"/>
        <v>3.5991883555303446</v>
      </c>
      <c r="N686" s="148">
        <f t="shared" si="130"/>
        <v>0.10081164446965563</v>
      </c>
      <c r="O686" s="148">
        <f t="shared" si="126"/>
        <v>0</v>
      </c>
      <c r="P686" s="148">
        <f t="shared" si="127"/>
        <v>-0.10081164446965563</v>
      </c>
      <c r="Q686" s="149">
        <f t="shared" si="121"/>
        <v>99.129864070623825</v>
      </c>
      <c r="R686" s="150">
        <f t="shared" si="122"/>
        <v>213.12986407062382</v>
      </c>
      <c r="S686" s="13"/>
      <c r="T686" s="13"/>
      <c r="U686" s="13"/>
      <c r="V686" s="13"/>
      <c r="W686" s="49">
        <f t="shared" si="128"/>
        <v>37564</v>
      </c>
    </row>
    <row r="687" spans="1:23" s="11" customFormat="1">
      <c r="A687" s="13"/>
      <c r="B687" s="140">
        <f>+Datos!B678</f>
        <v>2002</v>
      </c>
      <c r="C687" s="141">
        <f>+Datos!C678</f>
        <v>11</v>
      </c>
      <c r="D687" s="142">
        <f>+Datos!D678</f>
        <v>5</v>
      </c>
      <c r="E687" s="143">
        <f>+Datos!E678</f>
        <v>0</v>
      </c>
      <c r="F687" s="144">
        <f>+Datos!F678</f>
        <v>4.8</v>
      </c>
      <c r="G687" s="145">
        <f>+Datos!G678</f>
        <v>1</v>
      </c>
      <c r="H687" s="143">
        <f t="shared" si="123"/>
        <v>4.8</v>
      </c>
      <c r="I687" s="146">
        <f t="shared" si="124"/>
        <v>-4.8</v>
      </c>
      <c r="J687" s="29">
        <f t="shared" si="125"/>
        <v>174.88407870226513</v>
      </c>
      <c r="K687" s="147">
        <f t="shared" si="120"/>
        <v>208.56589688408332</v>
      </c>
      <c r="L687" s="29">
        <f t="shared" si="131"/>
        <v>-4.5639671865405091</v>
      </c>
      <c r="M687" s="30">
        <f t="shared" si="129"/>
        <v>4.5639671865405091</v>
      </c>
      <c r="N687" s="148">
        <f t="shared" si="130"/>
        <v>0.23603281345949068</v>
      </c>
      <c r="O687" s="148">
        <f t="shared" si="126"/>
        <v>0</v>
      </c>
      <c r="P687" s="148">
        <f t="shared" si="127"/>
        <v>-0.23603281345949068</v>
      </c>
      <c r="Q687" s="149">
        <f t="shared" si="121"/>
        <v>94.565896884083315</v>
      </c>
      <c r="R687" s="150">
        <f t="shared" si="122"/>
        <v>208.56589688408332</v>
      </c>
      <c r="S687" s="13"/>
      <c r="T687" s="13"/>
      <c r="U687" s="13"/>
      <c r="V687" s="13"/>
      <c r="W687" s="49">
        <f t="shared" si="128"/>
        <v>37565</v>
      </c>
    </row>
    <row r="688" spans="1:23" s="11" customFormat="1">
      <c r="A688" s="13"/>
      <c r="B688" s="140">
        <f>+Datos!B679</f>
        <v>2002</v>
      </c>
      <c r="C688" s="141">
        <f>+Datos!C679</f>
        <v>11</v>
      </c>
      <c r="D688" s="142">
        <f>+Datos!D679</f>
        <v>6</v>
      </c>
      <c r="E688" s="143">
        <f>+Datos!E679</f>
        <v>0</v>
      </c>
      <c r="F688" s="144">
        <f>+Datos!F679</f>
        <v>4.5</v>
      </c>
      <c r="G688" s="145">
        <f>+Datos!G679</f>
        <v>1</v>
      </c>
      <c r="H688" s="143">
        <f t="shared" si="123"/>
        <v>4.5</v>
      </c>
      <c r="I688" s="146">
        <f t="shared" si="124"/>
        <v>-4.5</v>
      </c>
      <c r="J688" s="29">
        <f t="shared" si="125"/>
        <v>170.71083722786341</v>
      </c>
      <c r="K688" s="147">
        <f t="shared" si="120"/>
        <v>204.39265540968159</v>
      </c>
      <c r="L688" s="29">
        <f t="shared" si="131"/>
        <v>-4.1732414744017206</v>
      </c>
      <c r="M688" s="30">
        <f t="shared" si="129"/>
        <v>4.1732414744017206</v>
      </c>
      <c r="N688" s="148">
        <f t="shared" si="130"/>
        <v>0.32675852559827945</v>
      </c>
      <c r="O688" s="148">
        <f t="shared" si="126"/>
        <v>0</v>
      </c>
      <c r="P688" s="148">
        <f t="shared" si="127"/>
        <v>-0.32675852559827945</v>
      </c>
      <c r="Q688" s="149">
        <f t="shared" si="121"/>
        <v>90.392655409681595</v>
      </c>
      <c r="R688" s="150">
        <f t="shared" si="122"/>
        <v>204.39265540968159</v>
      </c>
      <c r="S688" s="13"/>
      <c r="T688" s="13"/>
      <c r="U688" s="13"/>
      <c r="V688" s="13"/>
      <c r="W688" s="49">
        <f t="shared" si="128"/>
        <v>37566</v>
      </c>
    </row>
    <row r="689" spans="1:23" s="11" customFormat="1">
      <c r="A689" s="13"/>
      <c r="B689" s="140">
        <f>+Datos!B680</f>
        <v>2002</v>
      </c>
      <c r="C689" s="141">
        <f>+Datos!C680</f>
        <v>11</v>
      </c>
      <c r="D689" s="142">
        <f>+Datos!D680</f>
        <v>7</v>
      </c>
      <c r="E689" s="143">
        <f>+Datos!E680</f>
        <v>0.4</v>
      </c>
      <c r="F689" s="144">
        <f>+Datos!F680</f>
        <v>4.8</v>
      </c>
      <c r="G689" s="145">
        <f>+Datos!G680</f>
        <v>1</v>
      </c>
      <c r="H689" s="143">
        <f t="shared" si="123"/>
        <v>4.8</v>
      </c>
      <c r="I689" s="146">
        <f t="shared" si="124"/>
        <v>-4.3999999999999995</v>
      </c>
      <c r="J689" s="29">
        <f t="shared" si="125"/>
        <v>166.72664229427349</v>
      </c>
      <c r="K689" s="147">
        <f t="shared" si="120"/>
        <v>200.40846047609168</v>
      </c>
      <c r="L689" s="29">
        <f t="shared" si="131"/>
        <v>-3.9841949335899187</v>
      </c>
      <c r="M689" s="30">
        <f t="shared" si="129"/>
        <v>4.3841949335899191</v>
      </c>
      <c r="N689" s="148">
        <f t="shared" si="130"/>
        <v>0.41580506641008075</v>
      </c>
      <c r="O689" s="148">
        <f t="shared" si="126"/>
        <v>0</v>
      </c>
      <c r="P689" s="148">
        <f t="shared" si="127"/>
        <v>-0.41580506641008075</v>
      </c>
      <c r="Q689" s="149">
        <f t="shared" si="121"/>
        <v>86.408460476091676</v>
      </c>
      <c r="R689" s="150">
        <f t="shared" si="122"/>
        <v>200.40846047609168</v>
      </c>
      <c r="S689" s="13"/>
      <c r="T689" s="13"/>
      <c r="U689" s="13"/>
      <c r="V689" s="13"/>
      <c r="W689" s="49">
        <f t="shared" si="128"/>
        <v>37567</v>
      </c>
    </row>
    <row r="690" spans="1:23" s="11" customFormat="1">
      <c r="A690" s="13"/>
      <c r="B690" s="140">
        <f>+Datos!B681</f>
        <v>2002</v>
      </c>
      <c r="C690" s="141">
        <f>+Datos!C681</f>
        <v>11</v>
      </c>
      <c r="D690" s="142">
        <f>+Datos!D681</f>
        <v>8</v>
      </c>
      <c r="E690" s="143">
        <f>+Datos!E681</f>
        <v>19</v>
      </c>
      <c r="F690" s="144">
        <f>+Datos!F681</f>
        <v>3.5</v>
      </c>
      <c r="G690" s="145">
        <f>+Datos!G681</f>
        <v>1</v>
      </c>
      <c r="H690" s="143">
        <f t="shared" si="123"/>
        <v>3.5</v>
      </c>
      <c r="I690" s="146">
        <f t="shared" si="124"/>
        <v>15.5</v>
      </c>
      <c r="J690" s="29">
        <f t="shared" si="125"/>
        <v>182.22664229427349</v>
      </c>
      <c r="K690" s="147">
        <f t="shared" si="120"/>
        <v>215.90846047609168</v>
      </c>
      <c r="L690" s="29">
        <f t="shared" si="131"/>
        <v>15.5</v>
      </c>
      <c r="M690" s="30">
        <f t="shared" si="129"/>
        <v>3.5</v>
      </c>
      <c r="N690" s="148">
        <f t="shared" si="130"/>
        <v>0</v>
      </c>
      <c r="O690" s="148">
        <f t="shared" si="126"/>
        <v>0</v>
      </c>
      <c r="P690" s="148">
        <f t="shared" si="127"/>
        <v>0</v>
      </c>
      <c r="Q690" s="149">
        <f t="shared" si="121"/>
        <v>101.90846047609168</v>
      </c>
      <c r="R690" s="150">
        <f t="shared" si="122"/>
        <v>215.90846047609168</v>
      </c>
      <c r="S690" s="13"/>
      <c r="T690" s="13"/>
      <c r="U690" s="13"/>
      <c r="V690" s="13"/>
      <c r="W690" s="49">
        <f t="shared" si="128"/>
        <v>37568</v>
      </c>
    </row>
    <row r="691" spans="1:23" s="11" customFormat="1">
      <c r="A691" s="13"/>
      <c r="B691" s="140">
        <f>+Datos!B682</f>
        <v>2002</v>
      </c>
      <c r="C691" s="141">
        <f>+Datos!C682</f>
        <v>11</v>
      </c>
      <c r="D691" s="142">
        <f>+Datos!D682</f>
        <v>9</v>
      </c>
      <c r="E691" s="143">
        <f>+Datos!E682</f>
        <v>85</v>
      </c>
      <c r="F691" s="144">
        <f>+Datos!F682</f>
        <v>1.6</v>
      </c>
      <c r="G691" s="145">
        <f>+Datos!G682</f>
        <v>1</v>
      </c>
      <c r="H691" s="143">
        <f t="shared" si="123"/>
        <v>1.6</v>
      </c>
      <c r="I691" s="146">
        <f t="shared" si="124"/>
        <v>83.4</v>
      </c>
      <c r="J691" s="29">
        <f t="shared" si="125"/>
        <v>186.31818181818181</v>
      </c>
      <c r="K691" s="147">
        <f t="shared" si="120"/>
        <v>220</v>
      </c>
      <c r="L691" s="29">
        <f t="shared" si="131"/>
        <v>4.0915395239083239</v>
      </c>
      <c r="M691" s="30">
        <f t="shared" si="129"/>
        <v>1.6</v>
      </c>
      <c r="N691" s="148">
        <f t="shared" si="130"/>
        <v>0</v>
      </c>
      <c r="O691" s="148">
        <f t="shared" si="126"/>
        <v>79.308460476091682</v>
      </c>
      <c r="P691" s="148">
        <f t="shared" si="127"/>
        <v>79.308460476091682</v>
      </c>
      <c r="Q691" s="149">
        <f t="shared" si="121"/>
        <v>106</v>
      </c>
      <c r="R691" s="150">
        <f t="shared" si="122"/>
        <v>299.30846047609168</v>
      </c>
      <c r="S691" s="13"/>
      <c r="T691" s="13"/>
      <c r="U691" s="13"/>
      <c r="V691" s="13"/>
      <c r="W691" s="49">
        <f t="shared" si="128"/>
        <v>37569</v>
      </c>
    </row>
    <row r="692" spans="1:23" s="11" customFormat="1">
      <c r="A692" s="13"/>
      <c r="B692" s="140">
        <f>+Datos!B683</f>
        <v>2002</v>
      </c>
      <c r="C692" s="141">
        <f>+Datos!C683</f>
        <v>11</v>
      </c>
      <c r="D692" s="142">
        <f>+Datos!D683</f>
        <v>10</v>
      </c>
      <c r="E692" s="143">
        <f>+Datos!E683</f>
        <v>31</v>
      </c>
      <c r="F692" s="144">
        <f>+Datos!F683</f>
        <v>1.2</v>
      </c>
      <c r="G692" s="145">
        <f>+Datos!G683</f>
        <v>1</v>
      </c>
      <c r="H692" s="143">
        <f t="shared" si="123"/>
        <v>1.2</v>
      </c>
      <c r="I692" s="146">
        <f t="shared" si="124"/>
        <v>29.8</v>
      </c>
      <c r="J692" s="29">
        <f t="shared" si="125"/>
        <v>186.31818181818181</v>
      </c>
      <c r="K692" s="147">
        <f t="shared" si="120"/>
        <v>220</v>
      </c>
      <c r="L692" s="29">
        <f t="shared" si="131"/>
        <v>0</v>
      </c>
      <c r="M692" s="30">
        <f t="shared" si="129"/>
        <v>1.2</v>
      </c>
      <c r="N692" s="148">
        <f t="shared" si="130"/>
        <v>0</v>
      </c>
      <c r="O692" s="148">
        <f t="shared" si="126"/>
        <v>29.800000000000011</v>
      </c>
      <c r="P692" s="148">
        <f t="shared" si="127"/>
        <v>29.800000000000011</v>
      </c>
      <c r="Q692" s="149">
        <f t="shared" si="121"/>
        <v>106</v>
      </c>
      <c r="R692" s="150">
        <f t="shared" si="122"/>
        <v>249.8</v>
      </c>
      <c r="S692" s="13"/>
      <c r="T692" s="13"/>
      <c r="U692" s="13"/>
      <c r="V692" s="13"/>
      <c r="W692" s="49">
        <f t="shared" si="128"/>
        <v>37570</v>
      </c>
    </row>
    <row r="693" spans="1:23" s="11" customFormat="1">
      <c r="A693" s="13"/>
      <c r="B693" s="140">
        <f>+Datos!B684</f>
        <v>2002</v>
      </c>
      <c r="C693" s="141">
        <f>+Datos!C684</f>
        <v>11</v>
      </c>
      <c r="D693" s="142">
        <f>+Datos!D684</f>
        <v>11</v>
      </c>
      <c r="E693" s="143">
        <f>+Datos!E684</f>
        <v>0</v>
      </c>
      <c r="F693" s="144">
        <f>+Datos!F684</f>
        <v>2.9</v>
      </c>
      <c r="G693" s="145">
        <f>+Datos!G684</f>
        <v>1</v>
      </c>
      <c r="H693" s="143">
        <f t="shared" si="123"/>
        <v>2.9</v>
      </c>
      <c r="I693" s="146">
        <f t="shared" si="124"/>
        <v>-2.9</v>
      </c>
      <c r="J693" s="29">
        <f t="shared" si="125"/>
        <v>183.44063409828857</v>
      </c>
      <c r="K693" s="147">
        <f t="shared" si="120"/>
        <v>217.12245228010676</v>
      </c>
      <c r="L693" s="29">
        <f t="shared" si="131"/>
        <v>-2.8775477198932435</v>
      </c>
      <c r="M693" s="30">
        <f t="shared" si="129"/>
        <v>2.8775477198932435</v>
      </c>
      <c r="N693" s="148">
        <f t="shared" si="130"/>
        <v>2.2452280106756373E-2</v>
      </c>
      <c r="O693" s="148">
        <f t="shared" si="126"/>
        <v>0</v>
      </c>
      <c r="P693" s="148">
        <f t="shared" si="127"/>
        <v>-2.2452280106756373E-2</v>
      </c>
      <c r="Q693" s="149">
        <f t="shared" si="121"/>
        <v>103.12245228010676</v>
      </c>
      <c r="R693" s="150">
        <f t="shared" si="122"/>
        <v>217.12245228010676</v>
      </c>
      <c r="S693" s="13"/>
      <c r="T693" s="13"/>
      <c r="U693" s="13"/>
      <c r="V693" s="13"/>
      <c r="W693" s="49">
        <f t="shared" si="128"/>
        <v>37571</v>
      </c>
    </row>
    <row r="694" spans="1:23" s="11" customFormat="1">
      <c r="A694" s="13"/>
      <c r="B694" s="140">
        <f>+Datos!B685</f>
        <v>2002</v>
      </c>
      <c r="C694" s="141">
        <f>+Datos!C685</f>
        <v>11</v>
      </c>
      <c r="D694" s="142">
        <f>+Datos!D685</f>
        <v>12</v>
      </c>
      <c r="E694" s="143">
        <f>+Datos!E685</f>
        <v>0</v>
      </c>
      <c r="F694" s="144">
        <f>+Datos!F685</f>
        <v>4.5999999999999996</v>
      </c>
      <c r="G694" s="145">
        <f>+Datos!G685</f>
        <v>1</v>
      </c>
      <c r="H694" s="143">
        <f t="shared" si="123"/>
        <v>4.5999999999999996</v>
      </c>
      <c r="I694" s="146">
        <f t="shared" si="124"/>
        <v>-4.5999999999999996</v>
      </c>
      <c r="J694" s="29">
        <f t="shared" si="125"/>
        <v>178.96712803724193</v>
      </c>
      <c r="K694" s="147">
        <f t="shared" si="120"/>
        <v>212.64894621906012</v>
      </c>
      <c r="L694" s="29">
        <f t="shared" si="131"/>
        <v>-4.4735060610466348</v>
      </c>
      <c r="M694" s="30">
        <f t="shared" si="129"/>
        <v>4.4735060610466348</v>
      </c>
      <c r="N694" s="148">
        <f t="shared" si="130"/>
        <v>0.1264939389533648</v>
      </c>
      <c r="O694" s="148">
        <f t="shared" si="126"/>
        <v>0</v>
      </c>
      <c r="P694" s="148">
        <f t="shared" si="127"/>
        <v>-0.1264939389533648</v>
      </c>
      <c r="Q694" s="149">
        <f t="shared" si="121"/>
        <v>98.648946219060122</v>
      </c>
      <c r="R694" s="150">
        <f t="shared" si="122"/>
        <v>212.64894621906012</v>
      </c>
      <c r="S694" s="13"/>
      <c r="T694" s="13"/>
      <c r="U694" s="13"/>
      <c r="V694" s="13"/>
      <c r="W694" s="49">
        <f t="shared" si="128"/>
        <v>37572</v>
      </c>
    </row>
    <row r="695" spans="1:23" s="11" customFormat="1">
      <c r="A695" s="13"/>
      <c r="B695" s="140">
        <f>+Datos!B686</f>
        <v>2002</v>
      </c>
      <c r="C695" s="141">
        <f>+Datos!C686</f>
        <v>11</v>
      </c>
      <c r="D695" s="142">
        <f>+Datos!D686</f>
        <v>13</v>
      </c>
      <c r="E695" s="143">
        <f>+Datos!E686</f>
        <v>0</v>
      </c>
      <c r="F695" s="144">
        <f>+Datos!F686</f>
        <v>4.7</v>
      </c>
      <c r="G695" s="145">
        <f>+Datos!G686</f>
        <v>1</v>
      </c>
      <c r="H695" s="143">
        <f t="shared" si="123"/>
        <v>4.7</v>
      </c>
      <c r="I695" s="146">
        <f t="shared" si="124"/>
        <v>-4.7</v>
      </c>
      <c r="J695" s="29">
        <f t="shared" si="125"/>
        <v>174.50902891376936</v>
      </c>
      <c r="K695" s="147">
        <f t="shared" si="120"/>
        <v>208.19084709558754</v>
      </c>
      <c r="L695" s="29">
        <f t="shared" si="131"/>
        <v>-4.4580991234725786</v>
      </c>
      <c r="M695" s="30">
        <f t="shared" si="129"/>
        <v>4.4580991234725786</v>
      </c>
      <c r="N695" s="148">
        <f t="shared" si="130"/>
        <v>0.24190087652742154</v>
      </c>
      <c r="O695" s="148">
        <f t="shared" si="126"/>
        <v>0</v>
      </c>
      <c r="P695" s="148">
        <f t="shared" si="127"/>
        <v>-0.24190087652742154</v>
      </c>
      <c r="Q695" s="149">
        <f t="shared" si="121"/>
        <v>94.190847095587543</v>
      </c>
      <c r="R695" s="150">
        <f t="shared" si="122"/>
        <v>208.19084709558754</v>
      </c>
      <c r="S695" s="13"/>
      <c r="T695" s="13"/>
      <c r="U695" s="13"/>
      <c r="V695" s="13"/>
      <c r="W695" s="49">
        <f t="shared" si="128"/>
        <v>37573</v>
      </c>
    </row>
    <row r="696" spans="1:23" s="11" customFormat="1">
      <c r="A696" s="13"/>
      <c r="B696" s="140">
        <f>+Datos!B687</f>
        <v>2002</v>
      </c>
      <c r="C696" s="141">
        <f>+Datos!C687</f>
        <v>11</v>
      </c>
      <c r="D696" s="142">
        <f>+Datos!D687</f>
        <v>14</v>
      </c>
      <c r="E696" s="143">
        <f>+Datos!E687</f>
        <v>0</v>
      </c>
      <c r="F696" s="144">
        <f>+Datos!F687</f>
        <v>4</v>
      </c>
      <c r="G696" s="145">
        <f>+Datos!G687</f>
        <v>1</v>
      </c>
      <c r="H696" s="143">
        <f t="shared" si="123"/>
        <v>4</v>
      </c>
      <c r="I696" s="146">
        <f t="shared" si="124"/>
        <v>-4</v>
      </c>
      <c r="J696" s="29">
        <f t="shared" si="125"/>
        <v>170.80248510430829</v>
      </c>
      <c r="K696" s="147">
        <f t="shared" si="120"/>
        <v>204.48430328612648</v>
      </c>
      <c r="L696" s="29">
        <f t="shared" si="131"/>
        <v>-3.706543809461067</v>
      </c>
      <c r="M696" s="30">
        <f t="shared" si="129"/>
        <v>3.706543809461067</v>
      </c>
      <c r="N696" s="148">
        <f t="shared" si="130"/>
        <v>0.29345619053893301</v>
      </c>
      <c r="O696" s="148">
        <f t="shared" si="126"/>
        <v>0</v>
      </c>
      <c r="P696" s="148">
        <f t="shared" si="127"/>
        <v>-0.29345619053893301</v>
      </c>
      <c r="Q696" s="149">
        <f t="shared" si="121"/>
        <v>90.484303286126476</v>
      </c>
      <c r="R696" s="150">
        <f t="shared" si="122"/>
        <v>204.48430328612648</v>
      </c>
      <c r="S696" s="13"/>
      <c r="T696" s="13"/>
      <c r="U696" s="13"/>
      <c r="V696" s="13"/>
      <c r="W696" s="49">
        <f t="shared" si="128"/>
        <v>37574</v>
      </c>
    </row>
    <row r="697" spans="1:23" s="11" customFormat="1">
      <c r="A697" s="13"/>
      <c r="B697" s="140">
        <f>+Datos!B688</f>
        <v>2002</v>
      </c>
      <c r="C697" s="141">
        <f>+Datos!C688</f>
        <v>11</v>
      </c>
      <c r="D697" s="142">
        <f>+Datos!D688</f>
        <v>15</v>
      </c>
      <c r="E697" s="143">
        <f>+Datos!E688</f>
        <v>17</v>
      </c>
      <c r="F697" s="144">
        <f>+Datos!F688</f>
        <v>5.5</v>
      </c>
      <c r="G697" s="145">
        <f>+Datos!G688</f>
        <v>1</v>
      </c>
      <c r="H697" s="143">
        <f t="shared" si="123"/>
        <v>5.5</v>
      </c>
      <c r="I697" s="146">
        <f t="shared" si="124"/>
        <v>11.5</v>
      </c>
      <c r="J697" s="29">
        <f t="shared" si="125"/>
        <v>182.30248510430829</v>
      </c>
      <c r="K697" s="147">
        <f t="shared" si="120"/>
        <v>215.98430328612648</v>
      </c>
      <c r="L697" s="29">
        <f t="shared" si="131"/>
        <v>11.5</v>
      </c>
      <c r="M697" s="30">
        <f t="shared" si="129"/>
        <v>5.5</v>
      </c>
      <c r="N697" s="148">
        <f t="shared" si="130"/>
        <v>0</v>
      </c>
      <c r="O697" s="148">
        <f t="shared" si="126"/>
        <v>0</v>
      </c>
      <c r="P697" s="148">
        <f t="shared" si="127"/>
        <v>0</v>
      </c>
      <c r="Q697" s="149">
        <f t="shared" si="121"/>
        <v>101.98430328612648</v>
      </c>
      <c r="R697" s="150">
        <f t="shared" si="122"/>
        <v>215.98430328612648</v>
      </c>
      <c r="S697" s="13"/>
      <c r="T697" s="13"/>
      <c r="U697" s="13"/>
      <c r="V697" s="13"/>
      <c r="W697" s="49">
        <f t="shared" si="128"/>
        <v>37575</v>
      </c>
    </row>
    <row r="698" spans="1:23" s="11" customFormat="1">
      <c r="A698" s="13"/>
      <c r="B698" s="140">
        <f>+Datos!B689</f>
        <v>2002</v>
      </c>
      <c r="C698" s="141">
        <f>+Datos!C689</f>
        <v>11</v>
      </c>
      <c r="D698" s="142">
        <f>+Datos!D689</f>
        <v>16</v>
      </c>
      <c r="E698" s="143">
        <f>+Datos!E689</f>
        <v>0.3</v>
      </c>
      <c r="F698" s="144">
        <f>+Datos!F689</f>
        <v>3.3</v>
      </c>
      <c r="G698" s="145">
        <f>+Datos!G689</f>
        <v>1</v>
      </c>
      <c r="H698" s="143">
        <f t="shared" si="123"/>
        <v>3.3</v>
      </c>
      <c r="I698" s="146">
        <f t="shared" si="124"/>
        <v>-3</v>
      </c>
      <c r="J698" s="29">
        <f t="shared" si="125"/>
        <v>179.39064915293076</v>
      </c>
      <c r="K698" s="147">
        <f t="shared" si="120"/>
        <v>213.07246733474895</v>
      </c>
      <c r="L698" s="29">
        <f t="shared" si="131"/>
        <v>-2.911835951377526</v>
      </c>
      <c r="M698" s="30">
        <f t="shared" si="129"/>
        <v>3.2118359513775259</v>
      </c>
      <c r="N698" s="148">
        <f t="shared" si="130"/>
        <v>8.8164048622473956E-2</v>
      </c>
      <c r="O698" s="148">
        <f t="shared" si="126"/>
        <v>0</v>
      </c>
      <c r="P698" s="148">
        <f t="shared" si="127"/>
        <v>-8.8164048622473956E-2</v>
      </c>
      <c r="Q698" s="149">
        <f t="shared" si="121"/>
        <v>99.07246733474895</v>
      </c>
      <c r="R698" s="150">
        <f t="shared" si="122"/>
        <v>213.07246733474895</v>
      </c>
      <c r="S698" s="13"/>
      <c r="T698" s="13"/>
      <c r="U698" s="13"/>
      <c r="V698" s="13"/>
      <c r="W698" s="49">
        <f t="shared" si="128"/>
        <v>37576</v>
      </c>
    </row>
    <row r="699" spans="1:23" s="11" customFormat="1">
      <c r="A699" s="13"/>
      <c r="B699" s="140">
        <f>+Datos!B690</f>
        <v>2002</v>
      </c>
      <c r="C699" s="141">
        <f>+Datos!C690</f>
        <v>11</v>
      </c>
      <c r="D699" s="142">
        <f>+Datos!D690</f>
        <v>17</v>
      </c>
      <c r="E699" s="143">
        <f>+Datos!E690</f>
        <v>1</v>
      </c>
      <c r="F699" s="144">
        <f>+Datos!F690</f>
        <v>3.8</v>
      </c>
      <c r="G699" s="145">
        <f>+Datos!G690</f>
        <v>1</v>
      </c>
      <c r="H699" s="143">
        <f t="shared" si="123"/>
        <v>3.8</v>
      </c>
      <c r="I699" s="146">
        <f t="shared" si="124"/>
        <v>-2.8</v>
      </c>
      <c r="J699" s="29">
        <f t="shared" si="125"/>
        <v>176.71491241712945</v>
      </c>
      <c r="K699" s="147">
        <f t="shared" si="120"/>
        <v>210.39673059894764</v>
      </c>
      <c r="L699" s="29">
        <f t="shared" si="131"/>
        <v>-2.6757367358013084</v>
      </c>
      <c r="M699" s="30">
        <f t="shared" si="129"/>
        <v>3.6757367358013084</v>
      </c>
      <c r="N699" s="148">
        <f t="shared" si="130"/>
        <v>0.12426326419869138</v>
      </c>
      <c r="O699" s="148">
        <f t="shared" si="126"/>
        <v>0</v>
      </c>
      <c r="P699" s="148">
        <f t="shared" si="127"/>
        <v>-0.12426326419869138</v>
      </c>
      <c r="Q699" s="149">
        <f t="shared" si="121"/>
        <v>96.396730598947642</v>
      </c>
      <c r="R699" s="150">
        <f t="shared" si="122"/>
        <v>210.39673059894764</v>
      </c>
      <c r="S699" s="13"/>
      <c r="T699" s="13"/>
      <c r="U699" s="13"/>
      <c r="V699" s="13"/>
      <c r="W699" s="49">
        <f t="shared" si="128"/>
        <v>37577</v>
      </c>
    </row>
    <row r="700" spans="1:23" s="11" customFormat="1">
      <c r="A700" s="13"/>
      <c r="B700" s="140">
        <f>+Datos!B691</f>
        <v>2002</v>
      </c>
      <c r="C700" s="141">
        <f>+Datos!C691</f>
        <v>11</v>
      </c>
      <c r="D700" s="142">
        <f>+Datos!D691</f>
        <v>18</v>
      </c>
      <c r="E700" s="143">
        <f>+Datos!E691</f>
        <v>0</v>
      </c>
      <c r="F700" s="144">
        <f>+Datos!F691</f>
        <v>5.3</v>
      </c>
      <c r="G700" s="145">
        <f>+Datos!G691</f>
        <v>1</v>
      </c>
      <c r="H700" s="143">
        <f t="shared" si="123"/>
        <v>5.3</v>
      </c>
      <c r="I700" s="146">
        <f t="shared" si="124"/>
        <v>-5.3</v>
      </c>
      <c r="J700" s="29">
        <f t="shared" si="125"/>
        <v>171.75890997141775</v>
      </c>
      <c r="K700" s="147">
        <f t="shared" si="120"/>
        <v>205.44072815323594</v>
      </c>
      <c r="L700" s="29">
        <f t="shared" si="131"/>
        <v>-4.9560024457117038</v>
      </c>
      <c r="M700" s="30">
        <f t="shared" si="129"/>
        <v>4.9560024457117038</v>
      </c>
      <c r="N700" s="148">
        <f t="shared" si="130"/>
        <v>0.34399755428829604</v>
      </c>
      <c r="O700" s="148">
        <f t="shared" si="126"/>
        <v>0</v>
      </c>
      <c r="P700" s="148">
        <f t="shared" si="127"/>
        <v>-0.34399755428829604</v>
      </c>
      <c r="Q700" s="149">
        <f t="shared" si="121"/>
        <v>91.440728153235938</v>
      </c>
      <c r="R700" s="150">
        <f t="shared" si="122"/>
        <v>205.44072815323594</v>
      </c>
      <c r="S700" s="13"/>
      <c r="T700" s="13"/>
      <c r="U700" s="13"/>
      <c r="V700" s="13"/>
      <c r="W700" s="49">
        <f t="shared" si="128"/>
        <v>37578</v>
      </c>
    </row>
    <row r="701" spans="1:23" s="11" customFormat="1">
      <c r="A701" s="13"/>
      <c r="B701" s="140">
        <f>+Datos!B692</f>
        <v>2002</v>
      </c>
      <c r="C701" s="141">
        <f>+Datos!C692</f>
        <v>11</v>
      </c>
      <c r="D701" s="142">
        <f>+Datos!D692</f>
        <v>19</v>
      </c>
      <c r="E701" s="143">
        <f>+Datos!E692</f>
        <v>0</v>
      </c>
      <c r="F701" s="144">
        <f>+Datos!F692</f>
        <v>4.2</v>
      </c>
      <c r="G701" s="145">
        <f>+Datos!G692</f>
        <v>1</v>
      </c>
      <c r="H701" s="143">
        <f t="shared" si="123"/>
        <v>4.2</v>
      </c>
      <c r="I701" s="146">
        <f t="shared" si="124"/>
        <v>-4.2</v>
      </c>
      <c r="J701" s="29">
        <f t="shared" si="125"/>
        <v>167.93041948593651</v>
      </c>
      <c r="K701" s="147">
        <f t="shared" si="120"/>
        <v>201.6122376677547</v>
      </c>
      <c r="L701" s="29">
        <f t="shared" si="131"/>
        <v>-3.8284904854812396</v>
      </c>
      <c r="M701" s="30">
        <f t="shared" si="129"/>
        <v>3.8284904854812396</v>
      </c>
      <c r="N701" s="148">
        <f t="shared" si="130"/>
        <v>0.37150951451876058</v>
      </c>
      <c r="O701" s="148">
        <f t="shared" si="126"/>
        <v>0</v>
      </c>
      <c r="P701" s="148">
        <f t="shared" si="127"/>
        <v>-0.37150951451876058</v>
      </c>
      <c r="Q701" s="149">
        <f t="shared" si="121"/>
        <v>87.612237667754698</v>
      </c>
      <c r="R701" s="150">
        <f t="shared" si="122"/>
        <v>201.6122376677547</v>
      </c>
      <c r="S701" s="13"/>
      <c r="T701" s="13"/>
      <c r="U701" s="13"/>
      <c r="V701" s="13"/>
      <c r="W701" s="49">
        <f t="shared" si="128"/>
        <v>37579</v>
      </c>
    </row>
    <row r="702" spans="1:23" s="11" customFormat="1">
      <c r="A702" s="13"/>
      <c r="B702" s="140">
        <f>+Datos!B693</f>
        <v>2002</v>
      </c>
      <c r="C702" s="141">
        <f>+Datos!C693</f>
        <v>11</v>
      </c>
      <c r="D702" s="142">
        <f>+Datos!D693</f>
        <v>20</v>
      </c>
      <c r="E702" s="143">
        <f>+Datos!E693</f>
        <v>0</v>
      </c>
      <c r="F702" s="144">
        <f>+Datos!F693</f>
        <v>6.4</v>
      </c>
      <c r="G702" s="145">
        <f>+Datos!G693</f>
        <v>1</v>
      </c>
      <c r="H702" s="143">
        <f t="shared" si="123"/>
        <v>6.4</v>
      </c>
      <c r="I702" s="146">
        <f t="shared" si="124"/>
        <v>-6.4</v>
      </c>
      <c r="J702" s="29">
        <f t="shared" si="125"/>
        <v>162.25998304270539</v>
      </c>
      <c r="K702" s="147">
        <f t="shared" si="120"/>
        <v>195.94180122452357</v>
      </c>
      <c r="L702" s="29">
        <f t="shared" si="131"/>
        <v>-5.6704364432311252</v>
      </c>
      <c r="M702" s="30">
        <f t="shared" si="129"/>
        <v>5.6704364432311252</v>
      </c>
      <c r="N702" s="148">
        <f t="shared" si="130"/>
        <v>0.72956355676887519</v>
      </c>
      <c r="O702" s="148">
        <f t="shared" si="126"/>
        <v>0</v>
      </c>
      <c r="P702" s="148">
        <f t="shared" si="127"/>
        <v>-0.72956355676887519</v>
      </c>
      <c r="Q702" s="149">
        <f t="shared" si="121"/>
        <v>81.941801224523573</v>
      </c>
      <c r="R702" s="150">
        <f t="shared" si="122"/>
        <v>195.94180122452357</v>
      </c>
      <c r="S702" s="13"/>
      <c r="T702" s="13"/>
      <c r="U702" s="13"/>
      <c r="V702" s="13"/>
      <c r="W702" s="49">
        <f t="shared" si="128"/>
        <v>37580</v>
      </c>
    </row>
    <row r="703" spans="1:23" s="11" customFormat="1">
      <c r="A703" s="13"/>
      <c r="B703" s="140">
        <f>+Datos!B694</f>
        <v>2002</v>
      </c>
      <c r="C703" s="141">
        <f>+Datos!C694</f>
        <v>11</v>
      </c>
      <c r="D703" s="142">
        <f>+Datos!D694</f>
        <v>21</v>
      </c>
      <c r="E703" s="143">
        <f>+Datos!E694</f>
        <v>0</v>
      </c>
      <c r="F703" s="144">
        <f>+Datos!F694</f>
        <v>5.3</v>
      </c>
      <c r="G703" s="145">
        <f>+Datos!G694</f>
        <v>1</v>
      </c>
      <c r="H703" s="143">
        <f t="shared" si="123"/>
        <v>5.3</v>
      </c>
      <c r="I703" s="146">
        <f t="shared" si="124"/>
        <v>-5.3</v>
      </c>
      <c r="J703" s="29">
        <f t="shared" si="125"/>
        <v>157.70937176830091</v>
      </c>
      <c r="K703" s="147">
        <f t="shared" si="120"/>
        <v>191.3911899501191</v>
      </c>
      <c r="L703" s="29">
        <f t="shared" si="131"/>
        <v>-4.5506112744044742</v>
      </c>
      <c r="M703" s="30">
        <f t="shared" si="129"/>
        <v>4.5506112744044742</v>
      </c>
      <c r="N703" s="148">
        <f t="shared" si="130"/>
        <v>0.74938872559552561</v>
      </c>
      <c r="O703" s="148">
        <f t="shared" si="126"/>
        <v>0</v>
      </c>
      <c r="P703" s="148">
        <f t="shared" si="127"/>
        <v>-0.74938872559552561</v>
      </c>
      <c r="Q703" s="149">
        <f t="shared" si="121"/>
        <v>77.391189950119099</v>
      </c>
      <c r="R703" s="150">
        <f t="shared" si="122"/>
        <v>191.3911899501191</v>
      </c>
      <c r="S703" s="13"/>
      <c r="T703" s="13"/>
      <c r="U703" s="13"/>
      <c r="V703" s="13"/>
      <c r="W703" s="49">
        <f t="shared" si="128"/>
        <v>37581</v>
      </c>
    </row>
    <row r="704" spans="1:23" s="11" customFormat="1">
      <c r="A704" s="13"/>
      <c r="B704" s="140">
        <f>+Datos!B695</f>
        <v>2002</v>
      </c>
      <c r="C704" s="141">
        <f>+Datos!C695</f>
        <v>11</v>
      </c>
      <c r="D704" s="142">
        <f>+Datos!D695</f>
        <v>22</v>
      </c>
      <c r="E704" s="143">
        <f>+Datos!E695</f>
        <v>0</v>
      </c>
      <c r="F704" s="144">
        <f>+Datos!F695</f>
        <v>6.1</v>
      </c>
      <c r="G704" s="145">
        <f>+Datos!G695</f>
        <v>1</v>
      </c>
      <c r="H704" s="143">
        <f t="shared" si="123"/>
        <v>6.1</v>
      </c>
      <c r="I704" s="146">
        <f t="shared" si="124"/>
        <v>-6.1</v>
      </c>
      <c r="J704" s="29">
        <f t="shared" si="125"/>
        <v>152.62962384308639</v>
      </c>
      <c r="K704" s="147">
        <f t="shared" si="120"/>
        <v>186.31144202490458</v>
      </c>
      <c r="L704" s="29">
        <f t="shared" si="131"/>
        <v>-5.0797479252145195</v>
      </c>
      <c r="M704" s="30">
        <f t="shared" si="129"/>
        <v>5.0797479252145195</v>
      </c>
      <c r="N704" s="148">
        <f t="shared" si="130"/>
        <v>1.0202520747854802</v>
      </c>
      <c r="O704" s="148">
        <f t="shared" si="126"/>
        <v>0</v>
      </c>
      <c r="P704" s="148">
        <f t="shared" si="127"/>
        <v>-1.0202520747854802</v>
      </c>
      <c r="Q704" s="149">
        <f t="shared" si="121"/>
        <v>72.311442024904579</v>
      </c>
      <c r="R704" s="150">
        <f t="shared" si="122"/>
        <v>186.31144202490458</v>
      </c>
      <c r="S704" s="13"/>
      <c r="T704" s="13"/>
      <c r="U704" s="13"/>
      <c r="V704" s="13"/>
      <c r="W704" s="49">
        <f t="shared" si="128"/>
        <v>37582</v>
      </c>
    </row>
    <row r="705" spans="1:23" s="11" customFormat="1">
      <c r="A705" s="13"/>
      <c r="B705" s="140">
        <f>+Datos!B696</f>
        <v>2002</v>
      </c>
      <c r="C705" s="141">
        <f>+Datos!C696</f>
        <v>11</v>
      </c>
      <c r="D705" s="142">
        <f>+Datos!D696</f>
        <v>23</v>
      </c>
      <c r="E705" s="143">
        <f>+Datos!E696</f>
        <v>0</v>
      </c>
      <c r="F705" s="144">
        <f>+Datos!F696</f>
        <v>6.5</v>
      </c>
      <c r="G705" s="145">
        <f>+Datos!G696</f>
        <v>1</v>
      </c>
      <c r="H705" s="143">
        <f t="shared" si="123"/>
        <v>6.5</v>
      </c>
      <c r="I705" s="146">
        <f t="shared" si="124"/>
        <v>-6.5</v>
      </c>
      <c r="J705" s="29">
        <f t="shared" si="125"/>
        <v>147.39671153825108</v>
      </c>
      <c r="K705" s="147">
        <f t="shared" si="120"/>
        <v>181.07852972006927</v>
      </c>
      <c r="L705" s="29">
        <f t="shared" si="131"/>
        <v>-5.2329123048353097</v>
      </c>
      <c r="M705" s="30">
        <f t="shared" si="129"/>
        <v>5.2329123048353097</v>
      </c>
      <c r="N705" s="148">
        <f t="shared" si="130"/>
        <v>1.2670876951646903</v>
      </c>
      <c r="O705" s="148">
        <f t="shared" si="126"/>
        <v>0</v>
      </c>
      <c r="P705" s="148">
        <f t="shared" si="127"/>
        <v>-1.2670876951646903</v>
      </c>
      <c r="Q705" s="149">
        <f t="shared" si="121"/>
        <v>67.07852972006927</v>
      </c>
      <c r="R705" s="150">
        <f t="shared" si="122"/>
        <v>181.07852972006927</v>
      </c>
      <c r="S705" s="13"/>
      <c r="T705" s="13"/>
      <c r="U705" s="13"/>
      <c r="V705" s="13"/>
      <c r="W705" s="49">
        <f t="shared" si="128"/>
        <v>37583</v>
      </c>
    </row>
    <row r="706" spans="1:23" s="11" customFormat="1">
      <c r="A706" s="13"/>
      <c r="B706" s="140">
        <f>+Datos!B697</f>
        <v>2002</v>
      </c>
      <c r="C706" s="141">
        <f>+Datos!C697</f>
        <v>11</v>
      </c>
      <c r="D706" s="142">
        <f>+Datos!D697</f>
        <v>24</v>
      </c>
      <c r="E706" s="143">
        <f>+Datos!E697</f>
        <v>0</v>
      </c>
      <c r="F706" s="144">
        <f>+Datos!F697</f>
        <v>5.9</v>
      </c>
      <c r="G706" s="145">
        <f>+Datos!G697</f>
        <v>1</v>
      </c>
      <c r="H706" s="143">
        <f t="shared" si="123"/>
        <v>5.9</v>
      </c>
      <c r="I706" s="146">
        <f t="shared" si="124"/>
        <v>-5.9</v>
      </c>
      <c r="J706" s="29">
        <f t="shared" si="125"/>
        <v>142.80233619230293</v>
      </c>
      <c r="K706" s="147">
        <f t="shared" si="120"/>
        <v>176.48415437412112</v>
      </c>
      <c r="L706" s="29">
        <f t="shared" si="131"/>
        <v>-4.5943753459481513</v>
      </c>
      <c r="M706" s="30">
        <f t="shared" si="129"/>
        <v>4.5943753459481513</v>
      </c>
      <c r="N706" s="148">
        <f t="shared" si="130"/>
        <v>1.305624654051849</v>
      </c>
      <c r="O706" s="148">
        <f t="shared" si="126"/>
        <v>0</v>
      </c>
      <c r="P706" s="148">
        <f t="shared" si="127"/>
        <v>-1.305624654051849</v>
      </c>
      <c r="Q706" s="149">
        <f t="shared" si="121"/>
        <v>62.484154374121118</v>
      </c>
      <c r="R706" s="150">
        <f t="shared" si="122"/>
        <v>176.48415437412112</v>
      </c>
      <c r="S706" s="13"/>
      <c r="T706" s="13"/>
      <c r="U706" s="13"/>
      <c r="V706" s="13"/>
      <c r="W706" s="49">
        <f t="shared" si="128"/>
        <v>37584</v>
      </c>
    </row>
    <row r="707" spans="1:23" s="11" customFormat="1">
      <c r="A707" s="13"/>
      <c r="B707" s="140">
        <f>+Datos!B698</f>
        <v>2002</v>
      </c>
      <c r="C707" s="141">
        <f>+Datos!C698</f>
        <v>11</v>
      </c>
      <c r="D707" s="142">
        <f>+Datos!D698</f>
        <v>25</v>
      </c>
      <c r="E707" s="143">
        <f>+Datos!E698</f>
        <v>0</v>
      </c>
      <c r="F707" s="144">
        <f>+Datos!F698</f>
        <v>5.4</v>
      </c>
      <c r="G707" s="145">
        <f>+Datos!G698</f>
        <v>1</v>
      </c>
      <c r="H707" s="143">
        <f t="shared" si="123"/>
        <v>5.4</v>
      </c>
      <c r="I707" s="146">
        <f t="shared" si="124"/>
        <v>-5.4</v>
      </c>
      <c r="J707" s="29">
        <f t="shared" si="125"/>
        <v>138.72294338211296</v>
      </c>
      <c r="K707" s="147">
        <f t="shared" si="120"/>
        <v>172.40476156393115</v>
      </c>
      <c r="L707" s="29">
        <f t="shared" si="131"/>
        <v>-4.0793928101899724</v>
      </c>
      <c r="M707" s="30">
        <f t="shared" si="129"/>
        <v>4.0793928101899724</v>
      </c>
      <c r="N707" s="148">
        <f t="shared" si="130"/>
        <v>1.320607189810028</v>
      </c>
      <c r="O707" s="148">
        <f t="shared" si="126"/>
        <v>0</v>
      </c>
      <c r="P707" s="148">
        <f t="shared" si="127"/>
        <v>-1.320607189810028</v>
      </c>
      <c r="Q707" s="149">
        <f t="shared" si="121"/>
        <v>58.404761563931146</v>
      </c>
      <c r="R707" s="150">
        <f t="shared" si="122"/>
        <v>172.40476156393115</v>
      </c>
      <c r="S707" s="13"/>
      <c r="T707" s="13"/>
      <c r="U707" s="13"/>
      <c r="V707" s="13"/>
      <c r="W707" s="49">
        <f t="shared" si="128"/>
        <v>37585</v>
      </c>
    </row>
    <row r="708" spans="1:23" s="11" customFormat="1">
      <c r="A708" s="13"/>
      <c r="B708" s="140">
        <f>+Datos!B699</f>
        <v>2002</v>
      </c>
      <c r="C708" s="141">
        <f>+Datos!C699</f>
        <v>11</v>
      </c>
      <c r="D708" s="142">
        <f>+Datos!D699</f>
        <v>26</v>
      </c>
      <c r="E708" s="143">
        <f>+Datos!E699</f>
        <v>13</v>
      </c>
      <c r="F708" s="144">
        <f>+Datos!F699</f>
        <v>3.9</v>
      </c>
      <c r="G708" s="145">
        <f>+Datos!G699</f>
        <v>1</v>
      </c>
      <c r="H708" s="143">
        <f t="shared" si="123"/>
        <v>3.9</v>
      </c>
      <c r="I708" s="146">
        <f t="shared" si="124"/>
        <v>9.1</v>
      </c>
      <c r="J708" s="29">
        <f t="shared" si="125"/>
        <v>147.82294338211295</v>
      </c>
      <c r="K708" s="147">
        <f t="shared" si="120"/>
        <v>181.50476156393114</v>
      </c>
      <c r="L708" s="29">
        <f t="shared" si="131"/>
        <v>9.0999999999999943</v>
      </c>
      <c r="M708" s="30">
        <f t="shared" si="129"/>
        <v>3.9</v>
      </c>
      <c r="N708" s="148">
        <f t="shared" si="130"/>
        <v>0</v>
      </c>
      <c r="O708" s="148">
        <f t="shared" si="126"/>
        <v>0</v>
      </c>
      <c r="P708" s="148">
        <f t="shared" si="127"/>
        <v>0</v>
      </c>
      <c r="Q708" s="149">
        <f t="shared" si="121"/>
        <v>67.50476156393114</v>
      </c>
      <c r="R708" s="150">
        <f t="shared" si="122"/>
        <v>181.50476156393114</v>
      </c>
      <c r="S708" s="13"/>
      <c r="T708" s="13"/>
      <c r="U708" s="13"/>
      <c r="V708" s="13"/>
      <c r="W708" s="49">
        <f t="shared" si="128"/>
        <v>37586</v>
      </c>
    </row>
    <row r="709" spans="1:23" s="11" customFormat="1">
      <c r="A709" s="13"/>
      <c r="B709" s="140">
        <f>+Datos!B700</f>
        <v>2002</v>
      </c>
      <c r="C709" s="141">
        <f>+Datos!C700</f>
        <v>11</v>
      </c>
      <c r="D709" s="142">
        <f>+Datos!D700</f>
        <v>27</v>
      </c>
      <c r="E709" s="143">
        <f>+Datos!E700</f>
        <v>0</v>
      </c>
      <c r="F709" s="144">
        <f>+Datos!F700</f>
        <v>5.0999999999999996</v>
      </c>
      <c r="G709" s="145">
        <f>+Datos!G700</f>
        <v>1</v>
      </c>
      <c r="H709" s="143">
        <f t="shared" si="123"/>
        <v>5.0999999999999996</v>
      </c>
      <c r="I709" s="146">
        <f t="shared" si="124"/>
        <v>-5.0999999999999996</v>
      </c>
      <c r="J709" s="29">
        <f t="shared" si="125"/>
        <v>143.8315321704051</v>
      </c>
      <c r="K709" s="147">
        <f t="shared" si="120"/>
        <v>177.51335035222328</v>
      </c>
      <c r="L709" s="29">
        <f t="shared" si="131"/>
        <v>-3.991411211707856</v>
      </c>
      <c r="M709" s="30">
        <f t="shared" si="129"/>
        <v>3.991411211707856</v>
      </c>
      <c r="N709" s="148">
        <f t="shared" si="130"/>
        <v>1.1085887882921437</v>
      </c>
      <c r="O709" s="148">
        <f t="shared" si="126"/>
        <v>0</v>
      </c>
      <c r="P709" s="148">
        <f t="shared" si="127"/>
        <v>-1.1085887882921437</v>
      </c>
      <c r="Q709" s="149">
        <f t="shared" si="121"/>
        <v>63.513350352223284</v>
      </c>
      <c r="R709" s="150">
        <f t="shared" si="122"/>
        <v>177.51335035222328</v>
      </c>
      <c r="S709" s="13"/>
      <c r="T709" s="13"/>
      <c r="U709" s="13"/>
      <c r="V709" s="13"/>
      <c r="W709" s="49">
        <f t="shared" si="128"/>
        <v>37587</v>
      </c>
    </row>
    <row r="710" spans="1:23" s="11" customFormat="1">
      <c r="A710" s="13"/>
      <c r="B710" s="140">
        <f>+Datos!B701</f>
        <v>2002</v>
      </c>
      <c r="C710" s="141">
        <f>+Datos!C701</f>
        <v>11</v>
      </c>
      <c r="D710" s="142">
        <f>+Datos!D701</f>
        <v>28</v>
      </c>
      <c r="E710" s="143">
        <f>+Datos!E701</f>
        <v>0</v>
      </c>
      <c r="F710" s="144">
        <f>+Datos!F701</f>
        <v>6.6</v>
      </c>
      <c r="G710" s="145">
        <f>+Datos!G701</f>
        <v>1</v>
      </c>
      <c r="H710" s="143">
        <f t="shared" si="123"/>
        <v>6.6</v>
      </c>
      <c r="I710" s="146">
        <f t="shared" si="124"/>
        <v>-6.6</v>
      </c>
      <c r="J710" s="29">
        <f t="shared" si="125"/>
        <v>138.82573273561388</v>
      </c>
      <c r="K710" s="147">
        <f t="shared" si="120"/>
        <v>172.50755091743207</v>
      </c>
      <c r="L710" s="29">
        <f t="shared" si="131"/>
        <v>-5.0057994347912143</v>
      </c>
      <c r="M710" s="30">
        <f t="shared" si="129"/>
        <v>5.0057994347912143</v>
      </c>
      <c r="N710" s="148">
        <f t="shared" si="130"/>
        <v>1.5942005652087854</v>
      </c>
      <c r="O710" s="148">
        <f t="shared" si="126"/>
        <v>0</v>
      </c>
      <c r="P710" s="148">
        <f t="shared" si="127"/>
        <v>-1.5942005652087854</v>
      </c>
      <c r="Q710" s="149">
        <f t="shared" si="121"/>
        <v>58.50755091743207</v>
      </c>
      <c r="R710" s="150">
        <f t="shared" si="122"/>
        <v>172.50755091743207</v>
      </c>
      <c r="S710" s="13"/>
      <c r="T710" s="13"/>
      <c r="U710" s="13"/>
      <c r="V710" s="13"/>
      <c r="W710" s="49">
        <f t="shared" si="128"/>
        <v>37588</v>
      </c>
    </row>
    <row r="711" spans="1:23" s="11" customFormat="1">
      <c r="A711" s="13"/>
      <c r="B711" s="140">
        <f>+Datos!B702</f>
        <v>2002</v>
      </c>
      <c r="C711" s="141">
        <f>+Datos!C702</f>
        <v>11</v>
      </c>
      <c r="D711" s="142">
        <f>+Datos!D702</f>
        <v>29</v>
      </c>
      <c r="E711" s="143">
        <f>+Datos!E702</f>
        <v>0</v>
      </c>
      <c r="F711" s="144">
        <f>+Datos!F702</f>
        <v>6.1</v>
      </c>
      <c r="G711" s="145">
        <f>+Datos!G702</f>
        <v>1</v>
      </c>
      <c r="H711" s="143">
        <f t="shared" si="123"/>
        <v>6.1</v>
      </c>
      <c r="I711" s="146">
        <f t="shared" si="124"/>
        <v>-6.1</v>
      </c>
      <c r="J711" s="29">
        <f t="shared" si="125"/>
        <v>134.35421832956982</v>
      </c>
      <c r="K711" s="147">
        <f t="shared" si="120"/>
        <v>168.03603651138801</v>
      </c>
      <c r="L711" s="29">
        <f t="shared" si="131"/>
        <v>-4.471514406044065</v>
      </c>
      <c r="M711" s="30">
        <f t="shared" si="129"/>
        <v>4.471514406044065</v>
      </c>
      <c r="N711" s="148">
        <f t="shared" si="130"/>
        <v>1.6284855939559346</v>
      </c>
      <c r="O711" s="148">
        <f t="shared" si="126"/>
        <v>0</v>
      </c>
      <c r="P711" s="148">
        <f t="shared" si="127"/>
        <v>-1.6284855939559346</v>
      </c>
      <c r="Q711" s="149">
        <f t="shared" si="121"/>
        <v>54.036036511388005</v>
      </c>
      <c r="R711" s="150">
        <f t="shared" si="122"/>
        <v>168.03603651138801</v>
      </c>
      <c r="S711" s="13"/>
      <c r="T711" s="13"/>
      <c r="U711" s="13"/>
      <c r="V711" s="13"/>
      <c r="W711" s="49">
        <f t="shared" si="128"/>
        <v>37589</v>
      </c>
    </row>
    <row r="712" spans="1:23" s="11" customFormat="1">
      <c r="A712" s="13"/>
      <c r="B712" s="140">
        <f>+Datos!B703</f>
        <v>2002</v>
      </c>
      <c r="C712" s="141">
        <f>+Datos!C703</f>
        <v>11</v>
      </c>
      <c r="D712" s="142">
        <f>+Datos!D703</f>
        <v>30</v>
      </c>
      <c r="E712" s="143">
        <f>+Datos!E703</f>
        <v>0</v>
      </c>
      <c r="F712" s="144">
        <f>+Datos!F703</f>
        <v>4</v>
      </c>
      <c r="G712" s="145">
        <f>+Datos!G703</f>
        <v>1</v>
      </c>
      <c r="H712" s="143">
        <f t="shared" si="123"/>
        <v>4</v>
      </c>
      <c r="I712" s="146">
        <f t="shared" si="124"/>
        <v>-4</v>
      </c>
      <c r="J712" s="29">
        <f t="shared" si="125"/>
        <v>131.50055626220183</v>
      </c>
      <c r="K712" s="147">
        <f t="shared" si="120"/>
        <v>165.18237444402001</v>
      </c>
      <c r="L712" s="29">
        <f t="shared" si="131"/>
        <v>-2.853662067367992</v>
      </c>
      <c r="M712" s="30">
        <f t="shared" si="129"/>
        <v>2.853662067367992</v>
      </c>
      <c r="N712" s="148">
        <f t="shared" si="130"/>
        <v>1.146337932632008</v>
      </c>
      <c r="O712" s="148">
        <f t="shared" si="126"/>
        <v>0</v>
      </c>
      <c r="P712" s="148">
        <f t="shared" si="127"/>
        <v>-1.146337932632008</v>
      </c>
      <c r="Q712" s="149">
        <f t="shared" si="121"/>
        <v>51.182374444020013</v>
      </c>
      <c r="R712" s="150">
        <f t="shared" si="122"/>
        <v>165.18237444402001</v>
      </c>
      <c r="S712" s="13"/>
      <c r="T712" s="13"/>
      <c r="U712" s="13"/>
      <c r="V712" s="13"/>
      <c r="W712" s="49">
        <f t="shared" si="128"/>
        <v>37590</v>
      </c>
    </row>
    <row r="713" spans="1:23" s="11" customFormat="1">
      <c r="A713" s="13"/>
      <c r="B713" s="140">
        <f>+Datos!B704</f>
        <v>2002</v>
      </c>
      <c r="C713" s="141">
        <f>+Datos!C704</f>
        <v>12</v>
      </c>
      <c r="D713" s="142">
        <f>+Datos!D704</f>
        <v>1</v>
      </c>
      <c r="E713" s="143">
        <f>+Datos!E704</f>
        <v>0</v>
      </c>
      <c r="F713" s="144">
        <f>+Datos!F704</f>
        <v>4.8</v>
      </c>
      <c r="G713" s="145">
        <f>+Datos!G704</f>
        <v>1</v>
      </c>
      <c r="H713" s="143">
        <f t="shared" si="123"/>
        <v>4.8</v>
      </c>
      <c r="I713" s="146">
        <f t="shared" si="124"/>
        <v>-4.8</v>
      </c>
      <c r="J713" s="29">
        <f t="shared" si="125"/>
        <v>128.15605495643447</v>
      </c>
      <c r="K713" s="147">
        <f t="shared" si="120"/>
        <v>161.83787313825266</v>
      </c>
      <c r="L713" s="29">
        <f t="shared" si="131"/>
        <v>-3.3445013057673521</v>
      </c>
      <c r="M713" s="30">
        <f t="shared" si="129"/>
        <v>3.3445013057673521</v>
      </c>
      <c r="N713" s="148">
        <f t="shared" si="130"/>
        <v>1.4554986942326478</v>
      </c>
      <c r="O713" s="148">
        <f t="shared" si="126"/>
        <v>0</v>
      </c>
      <c r="P713" s="148">
        <f t="shared" si="127"/>
        <v>-1.4554986942326478</v>
      </c>
      <c r="Q713" s="149">
        <f t="shared" si="121"/>
        <v>47.837873138252661</v>
      </c>
      <c r="R713" s="150">
        <f t="shared" si="122"/>
        <v>161.83787313825266</v>
      </c>
      <c r="S713" s="13"/>
      <c r="T713" s="13"/>
      <c r="U713" s="13"/>
      <c r="V713" s="13"/>
      <c r="W713" s="49">
        <f t="shared" si="128"/>
        <v>37591</v>
      </c>
    </row>
    <row r="714" spans="1:23" s="11" customFormat="1">
      <c r="A714" s="13"/>
      <c r="B714" s="140">
        <f>+Datos!B705</f>
        <v>2002</v>
      </c>
      <c r="C714" s="141">
        <f>+Datos!C705</f>
        <v>12</v>
      </c>
      <c r="D714" s="142">
        <f>+Datos!D705</f>
        <v>2</v>
      </c>
      <c r="E714" s="143">
        <f>+Datos!E705</f>
        <v>0</v>
      </c>
      <c r="F714" s="144">
        <f>+Datos!F705</f>
        <v>6.7</v>
      </c>
      <c r="G714" s="145">
        <f>+Datos!G705</f>
        <v>1</v>
      </c>
      <c r="H714" s="143">
        <f t="shared" si="123"/>
        <v>6.7</v>
      </c>
      <c r="I714" s="146">
        <f t="shared" si="124"/>
        <v>-6.7</v>
      </c>
      <c r="J714" s="29">
        <f t="shared" si="125"/>
        <v>123.62944074992883</v>
      </c>
      <c r="K714" s="147">
        <f t="shared" si="120"/>
        <v>157.31125893174701</v>
      </c>
      <c r="L714" s="29">
        <f t="shared" si="131"/>
        <v>-4.5266142065056556</v>
      </c>
      <c r="M714" s="30">
        <f t="shared" si="129"/>
        <v>4.5266142065056556</v>
      </c>
      <c r="N714" s="148">
        <f t="shared" si="130"/>
        <v>2.1733857934943446</v>
      </c>
      <c r="O714" s="148">
        <f t="shared" si="126"/>
        <v>0</v>
      </c>
      <c r="P714" s="148">
        <f t="shared" si="127"/>
        <v>-2.1733857934943446</v>
      </c>
      <c r="Q714" s="149">
        <f t="shared" si="121"/>
        <v>43.311258931747005</v>
      </c>
      <c r="R714" s="150">
        <f t="shared" si="122"/>
        <v>157.31125893174701</v>
      </c>
      <c r="S714" s="13"/>
      <c r="T714" s="13"/>
      <c r="U714" s="13"/>
      <c r="V714" s="13"/>
      <c r="W714" s="49">
        <f t="shared" si="128"/>
        <v>37592</v>
      </c>
    </row>
    <row r="715" spans="1:23" s="11" customFormat="1">
      <c r="A715" s="13"/>
      <c r="B715" s="140">
        <f>+Datos!B706</f>
        <v>2002</v>
      </c>
      <c r="C715" s="141">
        <f>+Datos!C706</f>
        <v>12</v>
      </c>
      <c r="D715" s="142">
        <f>+Datos!D706</f>
        <v>3</v>
      </c>
      <c r="E715" s="143">
        <f>+Datos!E706</f>
        <v>0</v>
      </c>
      <c r="F715" s="144">
        <f>+Datos!F706</f>
        <v>6.1</v>
      </c>
      <c r="G715" s="145">
        <f>+Datos!G706</f>
        <v>1</v>
      </c>
      <c r="H715" s="143">
        <f t="shared" si="123"/>
        <v>6.1</v>
      </c>
      <c r="I715" s="146">
        <f t="shared" si="124"/>
        <v>-6.1</v>
      </c>
      <c r="J715" s="29">
        <f t="shared" si="125"/>
        <v>119.64739207328127</v>
      </c>
      <c r="K715" s="147">
        <f t="shared" si="120"/>
        <v>153.32921025509944</v>
      </c>
      <c r="L715" s="29">
        <f t="shared" si="131"/>
        <v>-3.9820486766475653</v>
      </c>
      <c r="M715" s="30">
        <f t="shared" si="129"/>
        <v>3.9820486766475653</v>
      </c>
      <c r="N715" s="148">
        <f t="shared" si="130"/>
        <v>2.1179513233524343</v>
      </c>
      <c r="O715" s="148">
        <f t="shared" si="126"/>
        <v>0</v>
      </c>
      <c r="P715" s="148">
        <f t="shared" si="127"/>
        <v>-2.1179513233524343</v>
      </c>
      <c r="Q715" s="149">
        <f t="shared" si="121"/>
        <v>39.32921025509944</v>
      </c>
      <c r="R715" s="150">
        <f t="shared" si="122"/>
        <v>153.32921025509944</v>
      </c>
      <c r="S715" s="13"/>
      <c r="T715" s="13"/>
      <c r="U715" s="13"/>
      <c r="V715" s="13"/>
      <c r="W715" s="49">
        <f t="shared" si="128"/>
        <v>37593</v>
      </c>
    </row>
    <row r="716" spans="1:23" s="11" customFormat="1">
      <c r="A716" s="13"/>
      <c r="B716" s="140">
        <f>+Datos!B707</f>
        <v>2002</v>
      </c>
      <c r="C716" s="141">
        <f>+Datos!C707</f>
        <v>12</v>
      </c>
      <c r="D716" s="142">
        <f>+Datos!D707</f>
        <v>4</v>
      </c>
      <c r="E716" s="143">
        <f>+Datos!E707</f>
        <v>0</v>
      </c>
      <c r="F716" s="144">
        <f>+Datos!F707</f>
        <v>6.8</v>
      </c>
      <c r="G716" s="145">
        <f>+Datos!G707</f>
        <v>1</v>
      </c>
      <c r="H716" s="143">
        <f t="shared" si="123"/>
        <v>6.8</v>
      </c>
      <c r="I716" s="146">
        <f t="shared" si="124"/>
        <v>-6.8</v>
      </c>
      <c r="J716" s="29">
        <f t="shared" si="125"/>
        <v>115.35938141494795</v>
      </c>
      <c r="K716" s="147">
        <f t="shared" si="120"/>
        <v>149.04119959676612</v>
      </c>
      <c r="L716" s="29">
        <f t="shared" si="131"/>
        <v>-4.2880106583333202</v>
      </c>
      <c r="M716" s="30">
        <f t="shared" si="129"/>
        <v>4.2880106583333202</v>
      </c>
      <c r="N716" s="148">
        <f t="shared" si="130"/>
        <v>2.5119893416666796</v>
      </c>
      <c r="O716" s="148">
        <f t="shared" si="126"/>
        <v>0</v>
      </c>
      <c r="P716" s="148">
        <f t="shared" si="127"/>
        <v>-2.5119893416666796</v>
      </c>
      <c r="Q716" s="149">
        <f t="shared" si="121"/>
        <v>35.04119959676612</v>
      </c>
      <c r="R716" s="150">
        <f t="shared" si="122"/>
        <v>149.04119959676612</v>
      </c>
      <c r="S716" s="13"/>
      <c r="T716" s="13"/>
      <c r="U716" s="13"/>
      <c r="V716" s="13"/>
      <c r="W716" s="49">
        <f t="shared" si="128"/>
        <v>37594</v>
      </c>
    </row>
    <row r="717" spans="1:23" s="11" customFormat="1">
      <c r="A717" s="13"/>
      <c r="B717" s="140">
        <f>+Datos!B708</f>
        <v>2002</v>
      </c>
      <c r="C717" s="141">
        <f>+Datos!C708</f>
        <v>12</v>
      </c>
      <c r="D717" s="142">
        <f>+Datos!D708</f>
        <v>5</v>
      </c>
      <c r="E717" s="143">
        <f>+Datos!E708</f>
        <v>0.6</v>
      </c>
      <c r="F717" s="144">
        <f>+Datos!F708</f>
        <v>7</v>
      </c>
      <c r="G717" s="145">
        <f>+Datos!G708</f>
        <v>1</v>
      </c>
      <c r="H717" s="143">
        <f t="shared" si="123"/>
        <v>7</v>
      </c>
      <c r="I717" s="146">
        <f t="shared" si="124"/>
        <v>-6.4</v>
      </c>
      <c r="J717" s="29">
        <f t="shared" si="125"/>
        <v>111.46408929070775</v>
      </c>
      <c r="K717" s="147">
        <f t="shared" si="120"/>
        <v>145.14590747252592</v>
      </c>
      <c r="L717" s="29">
        <f t="shared" si="131"/>
        <v>-3.8952921242401999</v>
      </c>
      <c r="M717" s="30">
        <f t="shared" si="129"/>
        <v>4.4952921242401995</v>
      </c>
      <c r="N717" s="148">
        <f t="shared" si="130"/>
        <v>2.5047078757598005</v>
      </c>
      <c r="O717" s="148">
        <f t="shared" si="126"/>
        <v>0</v>
      </c>
      <c r="P717" s="148">
        <f t="shared" si="127"/>
        <v>-2.5047078757598005</v>
      </c>
      <c r="Q717" s="149">
        <f t="shared" si="121"/>
        <v>31.14590747252592</v>
      </c>
      <c r="R717" s="150">
        <f t="shared" si="122"/>
        <v>145.14590747252592</v>
      </c>
      <c r="S717" s="13"/>
      <c r="T717" s="13"/>
      <c r="U717" s="13"/>
      <c r="V717" s="13"/>
      <c r="W717" s="49">
        <f t="shared" si="128"/>
        <v>37595</v>
      </c>
    </row>
    <row r="718" spans="1:23" s="11" customFormat="1">
      <c r="A718" s="13"/>
      <c r="B718" s="140">
        <f>+Datos!B709</f>
        <v>2002</v>
      </c>
      <c r="C718" s="141">
        <f>+Datos!C709</f>
        <v>12</v>
      </c>
      <c r="D718" s="142">
        <f>+Datos!D709</f>
        <v>6</v>
      </c>
      <c r="E718" s="143">
        <f>+Datos!E709</f>
        <v>0</v>
      </c>
      <c r="F718" s="144">
        <f>+Datos!F709</f>
        <v>7.3</v>
      </c>
      <c r="G718" s="145">
        <f>+Datos!G709</f>
        <v>1</v>
      </c>
      <c r="H718" s="143">
        <f t="shared" si="123"/>
        <v>7.3</v>
      </c>
      <c r="I718" s="146">
        <f t="shared" si="124"/>
        <v>-7.3</v>
      </c>
      <c r="J718" s="29">
        <f t="shared" si="125"/>
        <v>107.1813416813502</v>
      </c>
      <c r="K718" s="147">
        <f t="shared" ref="K718:K781" si="132">+J718+$U$21</f>
        <v>140.86315986316839</v>
      </c>
      <c r="L718" s="29">
        <f t="shared" si="131"/>
        <v>-4.2827476093575285</v>
      </c>
      <c r="M718" s="30">
        <f t="shared" si="129"/>
        <v>4.2827476093575285</v>
      </c>
      <c r="N718" s="148">
        <f t="shared" si="130"/>
        <v>3.0172523906424713</v>
      </c>
      <c r="O718" s="148">
        <f t="shared" si="126"/>
        <v>0</v>
      </c>
      <c r="P718" s="148">
        <f t="shared" si="127"/>
        <v>-3.0172523906424713</v>
      </c>
      <c r="Q718" s="149">
        <f t="shared" ref="Q718:Q781" si="133">IF(K718-$U$15&gt;0,K718-$U$15,0)</f>
        <v>26.863159863168391</v>
      </c>
      <c r="R718" s="150">
        <f t="shared" ref="R718:R781" si="134">+O718+K718</f>
        <v>140.86315986316839</v>
      </c>
      <c r="S718" s="13"/>
      <c r="T718" s="13"/>
      <c r="U718" s="13"/>
      <c r="V718" s="13"/>
      <c r="W718" s="49">
        <f t="shared" si="128"/>
        <v>37596</v>
      </c>
    </row>
    <row r="719" spans="1:23" s="11" customFormat="1">
      <c r="A719" s="13"/>
      <c r="B719" s="140">
        <f>+Datos!B710</f>
        <v>2002</v>
      </c>
      <c r="C719" s="141">
        <f>+Datos!C710</f>
        <v>12</v>
      </c>
      <c r="D719" s="142">
        <f>+Datos!D710</f>
        <v>7</v>
      </c>
      <c r="E719" s="143">
        <f>+Datos!E710</f>
        <v>0</v>
      </c>
      <c r="F719" s="144">
        <f>+Datos!F710</f>
        <v>4.5</v>
      </c>
      <c r="G719" s="145">
        <f>+Datos!G710</f>
        <v>1</v>
      </c>
      <c r="H719" s="143">
        <f t="shared" ref="H719:H782" si="135">+F719*G719</f>
        <v>4.5</v>
      </c>
      <c r="I719" s="146">
        <f t="shared" ref="I719:I782" si="136">+E719-H719</f>
        <v>-4.5</v>
      </c>
      <c r="J719" s="29">
        <f t="shared" ref="J719:J782" si="137">IF(I719&lt;0,J718*EXP(I719/$U$20),IF((I719+J718)&gt;$U$20,+$U$20,I719+J718))</f>
        <v>104.62368392481916</v>
      </c>
      <c r="K719" s="147">
        <f t="shared" si="132"/>
        <v>138.30550210663733</v>
      </c>
      <c r="L719" s="29">
        <f t="shared" si="131"/>
        <v>-2.5576577565310572</v>
      </c>
      <c r="M719" s="30">
        <f t="shared" si="129"/>
        <v>2.5576577565310572</v>
      </c>
      <c r="N719" s="148">
        <f t="shared" si="130"/>
        <v>1.9423422434689428</v>
      </c>
      <c r="O719" s="148">
        <f t="shared" ref="O719:O782" si="138">IF(K718+I719-$U$14&gt;0,K718+I719-$U$14,0)</f>
        <v>0</v>
      </c>
      <c r="P719" s="148">
        <f t="shared" ref="P719:P782" si="139">+IF(N719&gt;0,(-1)*N719,O719)</f>
        <v>-1.9423422434689428</v>
      </c>
      <c r="Q719" s="149">
        <f t="shared" si="133"/>
        <v>24.305502106637334</v>
      </c>
      <c r="R719" s="150">
        <f t="shared" si="134"/>
        <v>138.30550210663733</v>
      </c>
      <c r="S719" s="13"/>
      <c r="T719" s="13"/>
      <c r="U719" s="13"/>
      <c r="V719" s="13"/>
      <c r="W719" s="49">
        <f t="shared" ref="W719:W782" si="140">+DATE(B719,C719,D719)</f>
        <v>37597</v>
      </c>
    </row>
    <row r="720" spans="1:23" s="11" customFormat="1">
      <c r="A720" s="13"/>
      <c r="B720" s="140">
        <f>+Datos!B711</f>
        <v>2002</v>
      </c>
      <c r="C720" s="141">
        <f>+Datos!C711</f>
        <v>12</v>
      </c>
      <c r="D720" s="142">
        <f>+Datos!D711</f>
        <v>8</v>
      </c>
      <c r="E720" s="143">
        <f>+Datos!E711</f>
        <v>0</v>
      </c>
      <c r="F720" s="144">
        <f>+Datos!F711</f>
        <v>4.2</v>
      </c>
      <c r="G720" s="145">
        <f>+Datos!G711</f>
        <v>1</v>
      </c>
      <c r="H720" s="143">
        <f t="shared" si="135"/>
        <v>4.2</v>
      </c>
      <c r="I720" s="146">
        <f t="shared" si="136"/>
        <v>-4.2</v>
      </c>
      <c r="J720" s="29">
        <f t="shared" si="137"/>
        <v>102.29163152341057</v>
      </c>
      <c r="K720" s="147">
        <f t="shared" si="132"/>
        <v>135.97344970522875</v>
      </c>
      <c r="L720" s="29">
        <f t="shared" si="131"/>
        <v>-2.332052401408589</v>
      </c>
      <c r="M720" s="30">
        <f t="shared" ref="M720:M783" si="141">IF(I720&gt;=0,+H720,+E720+ABS(L720))</f>
        <v>2.332052401408589</v>
      </c>
      <c r="N720" s="148">
        <f t="shared" ref="N720:N783" si="142">+H720-M720</f>
        <v>1.8679475985914111</v>
      </c>
      <c r="O720" s="148">
        <f t="shared" si="138"/>
        <v>0</v>
      </c>
      <c r="P720" s="148">
        <f t="shared" si="139"/>
        <v>-1.8679475985914111</v>
      </c>
      <c r="Q720" s="149">
        <f t="shared" si="133"/>
        <v>21.973449705228745</v>
      </c>
      <c r="R720" s="150">
        <f t="shared" si="134"/>
        <v>135.97344970522875</v>
      </c>
      <c r="S720" s="13"/>
      <c r="T720" s="13"/>
      <c r="U720" s="13"/>
      <c r="V720" s="13"/>
      <c r="W720" s="49">
        <f t="shared" si="140"/>
        <v>37598</v>
      </c>
    </row>
    <row r="721" spans="1:23" s="11" customFormat="1">
      <c r="A721" s="13"/>
      <c r="B721" s="140">
        <f>+Datos!B712</f>
        <v>2002</v>
      </c>
      <c r="C721" s="141">
        <f>+Datos!C712</f>
        <v>12</v>
      </c>
      <c r="D721" s="142">
        <f>+Datos!D712</f>
        <v>9</v>
      </c>
      <c r="E721" s="143">
        <f>+Datos!E712</f>
        <v>2</v>
      </c>
      <c r="F721" s="144">
        <f>+Datos!F712</f>
        <v>4.5</v>
      </c>
      <c r="G721" s="145">
        <f>+Datos!G712</f>
        <v>1</v>
      </c>
      <c r="H721" s="143">
        <f t="shared" si="135"/>
        <v>4.5</v>
      </c>
      <c r="I721" s="146">
        <f t="shared" si="136"/>
        <v>-2.5</v>
      </c>
      <c r="J721" s="29">
        <f t="shared" si="137"/>
        <v>100.92825920101633</v>
      </c>
      <c r="K721" s="147">
        <f t="shared" si="132"/>
        <v>134.6100773828345</v>
      </c>
      <c r="L721" s="29">
        <f t="shared" ref="L721:L784" si="143">+K721-K720</f>
        <v>-1.3633723223942411</v>
      </c>
      <c r="M721" s="30">
        <f t="shared" si="141"/>
        <v>3.3633723223942411</v>
      </c>
      <c r="N721" s="148">
        <f t="shared" si="142"/>
        <v>1.1366276776057589</v>
      </c>
      <c r="O721" s="148">
        <f t="shared" si="138"/>
        <v>0</v>
      </c>
      <c r="P721" s="148">
        <f t="shared" si="139"/>
        <v>-1.1366276776057589</v>
      </c>
      <c r="Q721" s="149">
        <f t="shared" si="133"/>
        <v>20.610077382834504</v>
      </c>
      <c r="R721" s="150">
        <f t="shared" si="134"/>
        <v>134.6100773828345</v>
      </c>
      <c r="S721" s="13"/>
      <c r="T721" s="13"/>
      <c r="U721" s="13"/>
      <c r="V721" s="13"/>
      <c r="W721" s="49">
        <f t="shared" si="140"/>
        <v>37599</v>
      </c>
    </row>
    <row r="722" spans="1:23" s="11" customFormat="1">
      <c r="A722" s="13"/>
      <c r="B722" s="140">
        <f>+Datos!B713</f>
        <v>2002</v>
      </c>
      <c r="C722" s="141">
        <f>+Datos!C713</f>
        <v>12</v>
      </c>
      <c r="D722" s="142">
        <f>+Datos!D713</f>
        <v>10</v>
      </c>
      <c r="E722" s="143">
        <f>+Datos!E713</f>
        <v>0.7</v>
      </c>
      <c r="F722" s="144">
        <f>+Datos!F713</f>
        <v>4.4000000000000004</v>
      </c>
      <c r="G722" s="145">
        <f>+Datos!G713</f>
        <v>1</v>
      </c>
      <c r="H722" s="143">
        <f t="shared" si="135"/>
        <v>4.4000000000000004</v>
      </c>
      <c r="I722" s="146">
        <f t="shared" si="136"/>
        <v>-3.7</v>
      </c>
      <c r="J722" s="29">
        <f t="shared" si="137"/>
        <v>98.943745112290145</v>
      </c>
      <c r="K722" s="147">
        <f t="shared" si="132"/>
        <v>132.62556329410833</v>
      </c>
      <c r="L722" s="29">
        <f t="shared" si="143"/>
        <v>-1.9845140887261721</v>
      </c>
      <c r="M722" s="30">
        <f t="shared" si="141"/>
        <v>2.6845140887261723</v>
      </c>
      <c r="N722" s="148">
        <f t="shared" si="142"/>
        <v>1.7154859112738281</v>
      </c>
      <c r="O722" s="148">
        <f t="shared" si="138"/>
        <v>0</v>
      </c>
      <c r="P722" s="148">
        <f t="shared" si="139"/>
        <v>-1.7154859112738281</v>
      </c>
      <c r="Q722" s="149">
        <f t="shared" si="133"/>
        <v>18.625563294108332</v>
      </c>
      <c r="R722" s="150">
        <f t="shared" si="134"/>
        <v>132.62556329410833</v>
      </c>
      <c r="S722" s="13"/>
      <c r="T722" s="13"/>
      <c r="U722" s="13"/>
      <c r="V722" s="13"/>
      <c r="W722" s="49">
        <f t="shared" si="140"/>
        <v>37600</v>
      </c>
    </row>
    <row r="723" spans="1:23" s="11" customFormat="1">
      <c r="A723" s="13"/>
      <c r="B723" s="140">
        <f>+Datos!B714</f>
        <v>2002</v>
      </c>
      <c r="C723" s="141">
        <f>+Datos!C714</f>
        <v>12</v>
      </c>
      <c r="D723" s="142">
        <f>+Datos!D714</f>
        <v>11</v>
      </c>
      <c r="E723" s="143">
        <f>+Datos!E714</f>
        <v>0</v>
      </c>
      <c r="F723" s="144">
        <f>+Datos!F714</f>
        <v>6</v>
      </c>
      <c r="G723" s="145">
        <f>+Datos!G714</f>
        <v>1</v>
      </c>
      <c r="H723" s="143">
        <f t="shared" si="135"/>
        <v>6</v>
      </c>
      <c r="I723" s="146">
        <f t="shared" si="136"/>
        <v>-6</v>
      </c>
      <c r="J723" s="29">
        <f t="shared" si="137"/>
        <v>95.808219621717711</v>
      </c>
      <c r="K723" s="147">
        <f t="shared" si="132"/>
        <v>129.4900378035359</v>
      </c>
      <c r="L723" s="29">
        <f t="shared" si="143"/>
        <v>-3.1355254905724337</v>
      </c>
      <c r="M723" s="30">
        <f t="shared" si="141"/>
        <v>3.1355254905724337</v>
      </c>
      <c r="N723" s="148">
        <f t="shared" si="142"/>
        <v>2.8644745094275663</v>
      </c>
      <c r="O723" s="148">
        <f t="shared" si="138"/>
        <v>0</v>
      </c>
      <c r="P723" s="148">
        <f t="shared" si="139"/>
        <v>-2.8644745094275663</v>
      </c>
      <c r="Q723" s="149">
        <f t="shared" si="133"/>
        <v>15.490037803535898</v>
      </c>
      <c r="R723" s="150">
        <f t="shared" si="134"/>
        <v>129.4900378035359</v>
      </c>
      <c r="S723" s="13"/>
      <c r="T723" s="13"/>
      <c r="U723" s="13"/>
      <c r="V723" s="13"/>
      <c r="W723" s="49">
        <f t="shared" si="140"/>
        <v>37601</v>
      </c>
    </row>
    <row r="724" spans="1:23" s="11" customFormat="1">
      <c r="A724" s="13"/>
      <c r="B724" s="140">
        <f>+Datos!B715</f>
        <v>2002</v>
      </c>
      <c r="C724" s="141">
        <f>+Datos!C715</f>
        <v>12</v>
      </c>
      <c r="D724" s="142">
        <f>+Datos!D715</f>
        <v>12</v>
      </c>
      <c r="E724" s="143">
        <f>+Datos!E715</f>
        <v>0</v>
      </c>
      <c r="F724" s="144">
        <f>+Datos!F715</f>
        <v>4.8</v>
      </c>
      <c r="G724" s="145">
        <f>+Datos!G715</f>
        <v>1</v>
      </c>
      <c r="H724" s="143">
        <f t="shared" si="135"/>
        <v>4.8</v>
      </c>
      <c r="I724" s="146">
        <f t="shared" si="136"/>
        <v>-4.8</v>
      </c>
      <c r="J724" s="29">
        <f t="shared" si="137"/>
        <v>93.371494449322483</v>
      </c>
      <c r="K724" s="147">
        <f t="shared" si="132"/>
        <v>127.05331263114067</v>
      </c>
      <c r="L724" s="29">
        <f t="shared" si="143"/>
        <v>-2.4367251723952279</v>
      </c>
      <c r="M724" s="30">
        <f t="shared" si="141"/>
        <v>2.4367251723952279</v>
      </c>
      <c r="N724" s="148">
        <f t="shared" si="142"/>
        <v>2.3632748276047719</v>
      </c>
      <c r="O724" s="148">
        <f t="shared" si="138"/>
        <v>0</v>
      </c>
      <c r="P724" s="148">
        <f t="shared" si="139"/>
        <v>-2.3632748276047719</v>
      </c>
      <c r="Q724" s="149">
        <f t="shared" si="133"/>
        <v>13.05331263114067</v>
      </c>
      <c r="R724" s="150">
        <f t="shared" si="134"/>
        <v>127.05331263114067</v>
      </c>
      <c r="S724" s="13"/>
      <c r="T724" s="13"/>
      <c r="U724" s="13"/>
      <c r="V724" s="13"/>
      <c r="W724" s="49">
        <f t="shared" si="140"/>
        <v>37602</v>
      </c>
    </row>
    <row r="725" spans="1:23" s="11" customFormat="1">
      <c r="A725" s="13"/>
      <c r="B725" s="140">
        <f>+Datos!B716</f>
        <v>2002</v>
      </c>
      <c r="C725" s="141">
        <f>+Datos!C716</f>
        <v>12</v>
      </c>
      <c r="D725" s="142">
        <f>+Datos!D716</f>
        <v>13</v>
      </c>
      <c r="E725" s="143">
        <f>+Datos!E716</f>
        <v>0</v>
      </c>
      <c r="F725" s="144">
        <f>+Datos!F716</f>
        <v>6.2</v>
      </c>
      <c r="G725" s="145">
        <f>+Datos!G716</f>
        <v>1</v>
      </c>
      <c r="H725" s="143">
        <f t="shared" si="135"/>
        <v>6.2</v>
      </c>
      <c r="I725" s="146">
        <f t="shared" si="136"/>
        <v>-6.2</v>
      </c>
      <c r="J725" s="29">
        <f t="shared" si="137"/>
        <v>90.315553774631496</v>
      </c>
      <c r="K725" s="147">
        <f t="shared" si="132"/>
        <v>123.99737195644968</v>
      </c>
      <c r="L725" s="29">
        <f t="shared" si="143"/>
        <v>-3.0559406746909872</v>
      </c>
      <c r="M725" s="30">
        <f t="shared" si="141"/>
        <v>3.0559406746909872</v>
      </c>
      <c r="N725" s="148">
        <f t="shared" si="142"/>
        <v>3.144059325309013</v>
      </c>
      <c r="O725" s="148">
        <f t="shared" si="138"/>
        <v>0</v>
      </c>
      <c r="P725" s="148">
        <f t="shared" si="139"/>
        <v>-3.144059325309013</v>
      </c>
      <c r="Q725" s="149">
        <f t="shared" si="133"/>
        <v>9.9973719564496832</v>
      </c>
      <c r="R725" s="150">
        <f t="shared" si="134"/>
        <v>123.99737195644968</v>
      </c>
      <c r="S725" s="13"/>
      <c r="T725" s="13"/>
      <c r="U725" s="13"/>
      <c r="V725" s="13"/>
      <c r="W725" s="49">
        <f t="shared" si="140"/>
        <v>37603</v>
      </c>
    </row>
    <row r="726" spans="1:23" s="11" customFormat="1">
      <c r="A726" s="13"/>
      <c r="B726" s="140">
        <f>+Datos!B717</f>
        <v>2002</v>
      </c>
      <c r="C726" s="141">
        <f>+Datos!C717</f>
        <v>12</v>
      </c>
      <c r="D726" s="142">
        <f>+Datos!D717</f>
        <v>14</v>
      </c>
      <c r="E726" s="143">
        <f>+Datos!E717</f>
        <v>0</v>
      </c>
      <c r="F726" s="144">
        <f>+Datos!F717</f>
        <v>6.1</v>
      </c>
      <c r="G726" s="145">
        <f>+Datos!G717</f>
        <v>1</v>
      </c>
      <c r="H726" s="143">
        <f t="shared" si="135"/>
        <v>6.1</v>
      </c>
      <c r="I726" s="146">
        <f t="shared" si="136"/>
        <v>-6.1</v>
      </c>
      <c r="J726" s="29">
        <f t="shared" si="137"/>
        <v>87.40653041249864</v>
      </c>
      <c r="K726" s="147">
        <f t="shared" si="132"/>
        <v>121.08834859431681</v>
      </c>
      <c r="L726" s="29">
        <f t="shared" si="143"/>
        <v>-2.9090233621328707</v>
      </c>
      <c r="M726" s="30">
        <f t="shared" si="141"/>
        <v>2.9090233621328707</v>
      </c>
      <c r="N726" s="148">
        <f t="shared" si="142"/>
        <v>3.1909766378671289</v>
      </c>
      <c r="O726" s="148">
        <f t="shared" si="138"/>
        <v>0</v>
      </c>
      <c r="P726" s="148">
        <f t="shared" si="139"/>
        <v>-3.1909766378671289</v>
      </c>
      <c r="Q726" s="149">
        <f t="shared" si="133"/>
        <v>7.0883485943168125</v>
      </c>
      <c r="R726" s="150">
        <f t="shared" si="134"/>
        <v>121.08834859431681</v>
      </c>
      <c r="S726" s="13"/>
      <c r="T726" s="13"/>
      <c r="U726" s="13"/>
      <c r="V726" s="13"/>
      <c r="W726" s="49">
        <f t="shared" si="140"/>
        <v>37604</v>
      </c>
    </row>
    <row r="727" spans="1:23" s="11" customFormat="1">
      <c r="A727" s="13"/>
      <c r="B727" s="140">
        <f>+Datos!B718</f>
        <v>2002</v>
      </c>
      <c r="C727" s="141">
        <f>+Datos!C718</f>
        <v>12</v>
      </c>
      <c r="D727" s="142">
        <f>+Datos!D718</f>
        <v>15</v>
      </c>
      <c r="E727" s="143">
        <f>+Datos!E718</f>
        <v>8</v>
      </c>
      <c r="F727" s="144">
        <f>+Datos!F718</f>
        <v>4.8</v>
      </c>
      <c r="G727" s="145">
        <f>+Datos!G718</f>
        <v>1</v>
      </c>
      <c r="H727" s="143">
        <f t="shared" si="135"/>
        <v>4.8</v>
      </c>
      <c r="I727" s="146">
        <f t="shared" si="136"/>
        <v>3.2</v>
      </c>
      <c r="J727" s="29">
        <f t="shared" si="137"/>
        <v>90.606530412498643</v>
      </c>
      <c r="K727" s="147">
        <f t="shared" si="132"/>
        <v>124.28834859431683</v>
      </c>
      <c r="L727" s="29">
        <f t="shared" si="143"/>
        <v>3.2000000000000171</v>
      </c>
      <c r="M727" s="30">
        <f t="shared" si="141"/>
        <v>4.8</v>
      </c>
      <c r="N727" s="148">
        <f t="shared" si="142"/>
        <v>0</v>
      </c>
      <c r="O727" s="148">
        <f t="shared" si="138"/>
        <v>0</v>
      </c>
      <c r="P727" s="148">
        <f t="shared" si="139"/>
        <v>0</v>
      </c>
      <c r="Q727" s="149">
        <f t="shared" si="133"/>
        <v>10.28834859431683</v>
      </c>
      <c r="R727" s="150">
        <f t="shared" si="134"/>
        <v>124.28834859431683</v>
      </c>
      <c r="S727" s="13"/>
      <c r="T727" s="13"/>
      <c r="U727" s="13"/>
      <c r="V727" s="13"/>
      <c r="W727" s="49">
        <f t="shared" si="140"/>
        <v>37605</v>
      </c>
    </row>
    <row r="728" spans="1:23" s="11" customFormat="1">
      <c r="A728" s="13"/>
      <c r="B728" s="140">
        <f>+Datos!B719</f>
        <v>2002</v>
      </c>
      <c r="C728" s="141">
        <f>+Datos!C719</f>
        <v>12</v>
      </c>
      <c r="D728" s="142">
        <f>+Datos!D719</f>
        <v>16</v>
      </c>
      <c r="E728" s="143">
        <f>+Datos!E719</f>
        <v>0</v>
      </c>
      <c r="F728" s="144">
        <f>+Datos!F719</f>
        <v>5.4</v>
      </c>
      <c r="G728" s="145">
        <f>+Datos!G719</f>
        <v>1</v>
      </c>
      <c r="H728" s="143">
        <f t="shared" si="135"/>
        <v>5.4</v>
      </c>
      <c r="I728" s="146">
        <f t="shared" si="136"/>
        <v>-5.4</v>
      </c>
      <c r="J728" s="29">
        <f t="shared" si="137"/>
        <v>88.018200007152444</v>
      </c>
      <c r="K728" s="147">
        <f t="shared" si="132"/>
        <v>121.70001818897063</v>
      </c>
      <c r="L728" s="29">
        <f t="shared" si="143"/>
        <v>-2.5883304053461984</v>
      </c>
      <c r="M728" s="30">
        <f t="shared" si="141"/>
        <v>2.5883304053461984</v>
      </c>
      <c r="N728" s="148">
        <f t="shared" si="142"/>
        <v>2.811669594653802</v>
      </c>
      <c r="O728" s="148">
        <f t="shared" si="138"/>
        <v>0</v>
      </c>
      <c r="P728" s="148">
        <f t="shared" si="139"/>
        <v>-2.811669594653802</v>
      </c>
      <c r="Q728" s="149">
        <f t="shared" si="133"/>
        <v>7.7000181889706312</v>
      </c>
      <c r="R728" s="150">
        <f t="shared" si="134"/>
        <v>121.70001818897063</v>
      </c>
      <c r="S728" s="13"/>
      <c r="T728" s="13"/>
      <c r="U728" s="13"/>
      <c r="V728" s="13"/>
      <c r="W728" s="49">
        <f t="shared" si="140"/>
        <v>37606</v>
      </c>
    </row>
    <row r="729" spans="1:23" s="11" customFormat="1">
      <c r="A729" s="13"/>
      <c r="B729" s="140">
        <f>+Datos!B720</f>
        <v>2002</v>
      </c>
      <c r="C729" s="141">
        <f>+Datos!C720</f>
        <v>12</v>
      </c>
      <c r="D729" s="142">
        <f>+Datos!D720</f>
        <v>17</v>
      </c>
      <c r="E729" s="143">
        <f>+Datos!E720</f>
        <v>2</v>
      </c>
      <c r="F729" s="144">
        <f>+Datos!F720</f>
        <v>5.9</v>
      </c>
      <c r="G729" s="145">
        <f>+Datos!G720</f>
        <v>1</v>
      </c>
      <c r="H729" s="143">
        <f t="shared" si="135"/>
        <v>5.9</v>
      </c>
      <c r="I729" s="146">
        <f t="shared" si="136"/>
        <v>-3.9000000000000004</v>
      </c>
      <c r="J729" s="29">
        <f t="shared" si="137"/>
        <v>86.194957367292275</v>
      </c>
      <c r="K729" s="147">
        <f t="shared" si="132"/>
        <v>119.87677554911045</v>
      </c>
      <c r="L729" s="29">
        <f t="shared" si="143"/>
        <v>-1.8232426398601831</v>
      </c>
      <c r="M729" s="30">
        <f t="shared" si="141"/>
        <v>3.8232426398601831</v>
      </c>
      <c r="N729" s="148">
        <f t="shared" si="142"/>
        <v>2.0767573601398173</v>
      </c>
      <c r="O729" s="148">
        <f t="shared" si="138"/>
        <v>0</v>
      </c>
      <c r="P729" s="148">
        <f t="shared" si="139"/>
        <v>-2.0767573601398173</v>
      </c>
      <c r="Q729" s="149">
        <f t="shared" si="133"/>
        <v>5.8767755491104481</v>
      </c>
      <c r="R729" s="150">
        <f t="shared" si="134"/>
        <v>119.87677554911045</v>
      </c>
      <c r="S729" s="13"/>
      <c r="T729" s="13"/>
      <c r="U729" s="13"/>
      <c r="V729" s="13"/>
      <c r="W729" s="49">
        <f t="shared" si="140"/>
        <v>37607</v>
      </c>
    </row>
    <row r="730" spans="1:23" s="11" customFormat="1">
      <c r="A730" s="13"/>
      <c r="B730" s="140">
        <f>+Datos!B721</f>
        <v>2002</v>
      </c>
      <c r="C730" s="141">
        <f>+Datos!C721</f>
        <v>12</v>
      </c>
      <c r="D730" s="142">
        <f>+Datos!D721</f>
        <v>18</v>
      </c>
      <c r="E730" s="143">
        <f>+Datos!E721</f>
        <v>27</v>
      </c>
      <c r="F730" s="144">
        <f>+Datos!F721</f>
        <v>4.7</v>
      </c>
      <c r="G730" s="145">
        <f>+Datos!G721</f>
        <v>1</v>
      </c>
      <c r="H730" s="143">
        <f t="shared" si="135"/>
        <v>4.7</v>
      </c>
      <c r="I730" s="146">
        <f t="shared" si="136"/>
        <v>22.3</v>
      </c>
      <c r="J730" s="29">
        <f t="shared" si="137"/>
        <v>108.49495736729227</v>
      </c>
      <c r="K730" s="147">
        <f t="shared" si="132"/>
        <v>142.17677554911046</v>
      </c>
      <c r="L730" s="29">
        <f t="shared" si="143"/>
        <v>22.300000000000011</v>
      </c>
      <c r="M730" s="30">
        <f t="shared" si="141"/>
        <v>4.7</v>
      </c>
      <c r="N730" s="148">
        <f t="shared" si="142"/>
        <v>0</v>
      </c>
      <c r="O730" s="148">
        <f t="shared" si="138"/>
        <v>0</v>
      </c>
      <c r="P730" s="148">
        <f t="shared" si="139"/>
        <v>0</v>
      </c>
      <c r="Q730" s="149">
        <f t="shared" si="133"/>
        <v>28.176775549110459</v>
      </c>
      <c r="R730" s="150">
        <f t="shared" si="134"/>
        <v>142.17677554911046</v>
      </c>
      <c r="S730" s="13"/>
      <c r="T730" s="13"/>
      <c r="U730" s="13"/>
      <c r="V730" s="13"/>
      <c r="W730" s="49">
        <f t="shared" si="140"/>
        <v>37608</v>
      </c>
    </row>
    <row r="731" spans="1:23" s="11" customFormat="1">
      <c r="A731" s="13"/>
      <c r="B731" s="140">
        <f>+Datos!B722</f>
        <v>2002</v>
      </c>
      <c r="C731" s="141">
        <f>+Datos!C722</f>
        <v>12</v>
      </c>
      <c r="D731" s="142">
        <f>+Datos!D722</f>
        <v>19</v>
      </c>
      <c r="E731" s="143">
        <f>+Datos!E722</f>
        <v>0</v>
      </c>
      <c r="F731" s="144">
        <f>+Datos!F722</f>
        <v>6.3</v>
      </c>
      <c r="G731" s="145">
        <f>+Datos!G722</f>
        <v>1</v>
      </c>
      <c r="H731" s="143">
        <f t="shared" si="135"/>
        <v>6.3</v>
      </c>
      <c r="I731" s="146">
        <f t="shared" si="136"/>
        <v>-6.3</v>
      </c>
      <c r="J731" s="29">
        <f t="shared" si="137"/>
        <v>104.88773323589983</v>
      </c>
      <c r="K731" s="147">
        <f t="shared" si="132"/>
        <v>138.569551417718</v>
      </c>
      <c r="L731" s="29">
        <f t="shared" si="143"/>
        <v>-3.6072241313924565</v>
      </c>
      <c r="M731" s="30">
        <f t="shared" si="141"/>
        <v>3.6072241313924565</v>
      </c>
      <c r="N731" s="148">
        <f t="shared" si="142"/>
        <v>2.6927758686075434</v>
      </c>
      <c r="O731" s="148">
        <f t="shared" si="138"/>
        <v>0</v>
      </c>
      <c r="P731" s="148">
        <f t="shared" si="139"/>
        <v>-2.6927758686075434</v>
      </c>
      <c r="Q731" s="149">
        <f t="shared" si="133"/>
        <v>24.569551417718003</v>
      </c>
      <c r="R731" s="150">
        <f t="shared" si="134"/>
        <v>138.569551417718</v>
      </c>
      <c r="S731" s="13"/>
      <c r="T731" s="13"/>
      <c r="U731" s="13"/>
      <c r="V731" s="13"/>
      <c r="W731" s="49">
        <f t="shared" si="140"/>
        <v>37609</v>
      </c>
    </row>
    <row r="732" spans="1:23" s="11" customFormat="1">
      <c r="A732" s="13"/>
      <c r="B732" s="140">
        <f>+Datos!B723</f>
        <v>2002</v>
      </c>
      <c r="C732" s="141">
        <f>+Datos!C723</f>
        <v>12</v>
      </c>
      <c r="D732" s="142">
        <f>+Datos!D723</f>
        <v>20</v>
      </c>
      <c r="E732" s="143">
        <f>+Datos!E723</f>
        <v>0</v>
      </c>
      <c r="F732" s="144">
        <f>+Datos!F723</f>
        <v>7.5</v>
      </c>
      <c r="G732" s="145">
        <f>+Datos!G723</f>
        <v>1</v>
      </c>
      <c r="H732" s="143">
        <f t="shared" si="135"/>
        <v>7.5</v>
      </c>
      <c r="I732" s="146">
        <f t="shared" si="136"/>
        <v>-7.5</v>
      </c>
      <c r="J732" s="29">
        <f t="shared" si="137"/>
        <v>100.74946095107049</v>
      </c>
      <c r="K732" s="147">
        <f t="shared" si="132"/>
        <v>134.43127913288868</v>
      </c>
      <c r="L732" s="29">
        <f t="shared" si="143"/>
        <v>-4.138272284829327</v>
      </c>
      <c r="M732" s="30">
        <f t="shared" si="141"/>
        <v>4.138272284829327</v>
      </c>
      <c r="N732" s="148">
        <f t="shared" si="142"/>
        <v>3.361727715170673</v>
      </c>
      <c r="O732" s="148">
        <f t="shared" si="138"/>
        <v>0</v>
      </c>
      <c r="P732" s="148">
        <f t="shared" si="139"/>
        <v>-3.361727715170673</v>
      </c>
      <c r="Q732" s="149">
        <f t="shared" si="133"/>
        <v>20.431279132888676</v>
      </c>
      <c r="R732" s="150">
        <f t="shared" si="134"/>
        <v>134.43127913288868</v>
      </c>
      <c r="S732" s="13"/>
      <c r="T732" s="13"/>
      <c r="U732" s="13"/>
      <c r="V732" s="13"/>
      <c r="W732" s="49">
        <f t="shared" si="140"/>
        <v>37610</v>
      </c>
    </row>
    <row r="733" spans="1:23" s="11" customFormat="1">
      <c r="A733" s="13"/>
      <c r="B733" s="140">
        <f>+Datos!B724</f>
        <v>2002</v>
      </c>
      <c r="C733" s="141">
        <f>+Datos!C724</f>
        <v>12</v>
      </c>
      <c r="D733" s="142">
        <f>+Datos!D724</f>
        <v>21</v>
      </c>
      <c r="E733" s="143">
        <f>+Datos!E724</f>
        <v>0</v>
      </c>
      <c r="F733" s="144">
        <f>+Datos!F724</f>
        <v>6.8</v>
      </c>
      <c r="G733" s="145">
        <f>+Datos!G724</f>
        <v>1</v>
      </c>
      <c r="H733" s="143">
        <f t="shared" si="135"/>
        <v>6.8</v>
      </c>
      <c r="I733" s="146">
        <f t="shared" si="136"/>
        <v>-6.8</v>
      </c>
      <c r="J733" s="29">
        <f t="shared" si="137"/>
        <v>97.138728156201651</v>
      </c>
      <c r="K733" s="147">
        <f t="shared" si="132"/>
        <v>130.82054633801982</v>
      </c>
      <c r="L733" s="29">
        <f t="shared" si="143"/>
        <v>-3.6107327948688521</v>
      </c>
      <c r="M733" s="30">
        <f t="shared" si="141"/>
        <v>3.6107327948688521</v>
      </c>
      <c r="N733" s="148">
        <f t="shared" si="142"/>
        <v>3.1892672051311477</v>
      </c>
      <c r="O733" s="148">
        <f t="shared" si="138"/>
        <v>0</v>
      </c>
      <c r="P733" s="148">
        <f t="shared" si="139"/>
        <v>-3.1892672051311477</v>
      </c>
      <c r="Q733" s="149">
        <f t="shared" si="133"/>
        <v>16.820546338019824</v>
      </c>
      <c r="R733" s="150">
        <f t="shared" si="134"/>
        <v>130.82054633801982</v>
      </c>
      <c r="S733" s="13"/>
      <c r="T733" s="13"/>
      <c r="U733" s="13"/>
      <c r="V733" s="13"/>
      <c r="W733" s="49">
        <f t="shared" si="140"/>
        <v>37611</v>
      </c>
    </row>
    <row r="734" spans="1:23" s="11" customFormat="1">
      <c r="A734" s="13"/>
      <c r="B734" s="140">
        <f>+Datos!B725</f>
        <v>2002</v>
      </c>
      <c r="C734" s="141">
        <f>+Datos!C725</f>
        <v>12</v>
      </c>
      <c r="D734" s="142">
        <f>+Datos!D725</f>
        <v>22</v>
      </c>
      <c r="E734" s="143">
        <f>+Datos!E725</f>
        <v>0</v>
      </c>
      <c r="F734" s="144">
        <f>+Datos!F725</f>
        <v>4.8</v>
      </c>
      <c r="G734" s="145">
        <f>+Datos!G725</f>
        <v>1</v>
      </c>
      <c r="H734" s="143">
        <f t="shared" si="135"/>
        <v>4.8</v>
      </c>
      <c r="I734" s="146">
        <f t="shared" si="136"/>
        <v>-4.8</v>
      </c>
      <c r="J734" s="29">
        <f t="shared" si="137"/>
        <v>94.66816367804681</v>
      </c>
      <c r="K734" s="147">
        <f t="shared" si="132"/>
        <v>128.34998185986498</v>
      </c>
      <c r="L734" s="29">
        <f t="shared" si="143"/>
        <v>-2.4705644781548415</v>
      </c>
      <c r="M734" s="30">
        <f t="shared" si="141"/>
        <v>2.4705644781548415</v>
      </c>
      <c r="N734" s="148">
        <f t="shared" si="142"/>
        <v>2.3294355218451583</v>
      </c>
      <c r="O734" s="148">
        <f t="shared" si="138"/>
        <v>0</v>
      </c>
      <c r="P734" s="148">
        <f t="shared" si="139"/>
        <v>-2.3294355218451583</v>
      </c>
      <c r="Q734" s="149">
        <f t="shared" si="133"/>
        <v>14.349981859864982</v>
      </c>
      <c r="R734" s="150">
        <f t="shared" si="134"/>
        <v>128.34998185986498</v>
      </c>
      <c r="S734" s="13"/>
      <c r="T734" s="13"/>
      <c r="U734" s="13"/>
      <c r="V734" s="13"/>
      <c r="W734" s="49">
        <f t="shared" si="140"/>
        <v>37612</v>
      </c>
    </row>
    <row r="735" spans="1:23" s="11" customFormat="1">
      <c r="A735" s="13"/>
      <c r="B735" s="140">
        <f>+Datos!B726</f>
        <v>2002</v>
      </c>
      <c r="C735" s="141">
        <f>+Datos!C726</f>
        <v>12</v>
      </c>
      <c r="D735" s="142">
        <f>+Datos!D726</f>
        <v>23</v>
      </c>
      <c r="E735" s="143">
        <f>+Datos!E726</f>
        <v>0</v>
      </c>
      <c r="F735" s="144">
        <f>+Datos!F726</f>
        <v>4.9000000000000004</v>
      </c>
      <c r="G735" s="145">
        <f>+Datos!G726</f>
        <v>1</v>
      </c>
      <c r="H735" s="143">
        <f t="shared" si="135"/>
        <v>4.9000000000000004</v>
      </c>
      <c r="I735" s="146">
        <f t="shared" si="136"/>
        <v>-4.9000000000000004</v>
      </c>
      <c r="J735" s="29">
        <f t="shared" si="137"/>
        <v>92.210929571546444</v>
      </c>
      <c r="K735" s="147">
        <f t="shared" si="132"/>
        <v>125.89274775336463</v>
      </c>
      <c r="L735" s="29">
        <f t="shared" si="143"/>
        <v>-2.4572341065003513</v>
      </c>
      <c r="M735" s="30">
        <f t="shared" si="141"/>
        <v>2.4572341065003513</v>
      </c>
      <c r="N735" s="148">
        <f t="shared" si="142"/>
        <v>2.442765893499649</v>
      </c>
      <c r="O735" s="148">
        <f t="shared" si="138"/>
        <v>0</v>
      </c>
      <c r="P735" s="148">
        <f t="shared" si="139"/>
        <v>-2.442765893499649</v>
      </c>
      <c r="Q735" s="149">
        <f t="shared" si="133"/>
        <v>11.892747753364631</v>
      </c>
      <c r="R735" s="150">
        <f t="shared" si="134"/>
        <v>125.89274775336463</v>
      </c>
      <c r="S735" s="13"/>
      <c r="T735" s="13"/>
      <c r="U735" s="13"/>
      <c r="V735" s="13"/>
      <c r="W735" s="49">
        <f t="shared" si="140"/>
        <v>37613</v>
      </c>
    </row>
    <row r="736" spans="1:23" s="11" customFormat="1">
      <c r="A736" s="13"/>
      <c r="B736" s="140">
        <f>+Datos!B727</f>
        <v>2002</v>
      </c>
      <c r="C736" s="141">
        <f>+Datos!C727</f>
        <v>12</v>
      </c>
      <c r="D736" s="142">
        <f>+Datos!D727</f>
        <v>24</v>
      </c>
      <c r="E736" s="143">
        <f>+Datos!E727</f>
        <v>0</v>
      </c>
      <c r="F736" s="144">
        <f>+Datos!F727</f>
        <v>8</v>
      </c>
      <c r="G736" s="145">
        <f>+Datos!G727</f>
        <v>1</v>
      </c>
      <c r="H736" s="143">
        <f t="shared" si="135"/>
        <v>8</v>
      </c>
      <c r="I736" s="146">
        <f t="shared" si="136"/>
        <v>-8</v>
      </c>
      <c r="J736" s="29">
        <f t="shared" si="137"/>
        <v>88.335438026276208</v>
      </c>
      <c r="K736" s="147">
        <f t="shared" si="132"/>
        <v>122.01725620809438</v>
      </c>
      <c r="L736" s="29">
        <f t="shared" si="143"/>
        <v>-3.8754915452702505</v>
      </c>
      <c r="M736" s="30">
        <f t="shared" si="141"/>
        <v>3.8754915452702505</v>
      </c>
      <c r="N736" s="148">
        <f t="shared" si="142"/>
        <v>4.1245084547297495</v>
      </c>
      <c r="O736" s="148">
        <f t="shared" si="138"/>
        <v>0</v>
      </c>
      <c r="P736" s="148">
        <f t="shared" si="139"/>
        <v>-4.1245084547297495</v>
      </c>
      <c r="Q736" s="149">
        <f t="shared" si="133"/>
        <v>8.0172562080943806</v>
      </c>
      <c r="R736" s="150">
        <f t="shared" si="134"/>
        <v>122.01725620809438</v>
      </c>
      <c r="S736" s="13"/>
      <c r="T736" s="13"/>
      <c r="U736" s="13"/>
      <c r="V736" s="13"/>
      <c r="W736" s="49">
        <f t="shared" si="140"/>
        <v>37614</v>
      </c>
    </row>
    <row r="737" spans="1:23" s="11" customFormat="1">
      <c r="A737" s="13"/>
      <c r="B737" s="140">
        <f>+Datos!B728</f>
        <v>2002</v>
      </c>
      <c r="C737" s="141">
        <f>+Datos!C728</f>
        <v>12</v>
      </c>
      <c r="D737" s="142">
        <f>+Datos!D728</f>
        <v>25</v>
      </c>
      <c r="E737" s="143">
        <f>+Datos!E728</f>
        <v>0</v>
      </c>
      <c r="F737" s="144">
        <f>+Datos!F728</f>
        <v>7</v>
      </c>
      <c r="G737" s="145">
        <f>+Datos!G728</f>
        <v>1</v>
      </c>
      <c r="H737" s="143">
        <f t="shared" si="135"/>
        <v>7</v>
      </c>
      <c r="I737" s="146">
        <f t="shared" si="136"/>
        <v>-7</v>
      </c>
      <c r="J737" s="29">
        <f t="shared" si="137"/>
        <v>85.078233277392812</v>
      </c>
      <c r="K737" s="147">
        <f t="shared" si="132"/>
        <v>118.76005145921098</v>
      </c>
      <c r="L737" s="29">
        <f t="shared" si="143"/>
        <v>-3.257204748883396</v>
      </c>
      <c r="M737" s="30">
        <f t="shared" si="141"/>
        <v>3.257204748883396</v>
      </c>
      <c r="N737" s="148">
        <f t="shared" si="142"/>
        <v>3.742795251116604</v>
      </c>
      <c r="O737" s="148">
        <f t="shared" si="138"/>
        <v>0</v>
      </c>
      <c r="P737" s="148">
        <f t="shared" si="139"/>
        <v>-3.742795251116604</v>
      </c>
      <c r="Q737" s="149">
        <f t="shared" si="133"/>
        <v>4.7600514592109846</v>
      </c>
      <c r="R737" s="150">
        <f t="shared" si="134"/>
        <v>118.76005145921098</v>
      </c>
      <c r="S737" s="13"/>
      <c r="T737" s="13"/>
      <c r="U737" s="13"/>
      <c r="V737" s="13"/>
      <c r="W737" s="49">
        <f t="shared" si="140"/>
        <v>37615</v>
      </c>
    </row>
    <row r="738" spans="1:23" s="11" customFormat="1">
      <c r="A738" s="13"/>
      <c r="B738" s="140">
        <f>+Datos!B729</f>
        <v>2002</v>
      </c>
      <c r="C738" s="141">
        <f>+Datos!C729</f>
        <v>12</v>
      </c>
      <c r="D738" s="142">
        <f>+Datos!D729</f>
        <v>26</v>
      </c>
      <c r="E738" s="143">
        <f>+Datos!E729</f>
        <v>0</v>
      </c>
      <c r="F738" s="144">
        <f>+Datos!F729</f>
        <v>7.6</v>
      </c>
      <c r="G738" s="145">
        <f>+Datos!G729</f>
        <v>1</v>
      </c>
      <c r="H738" s="143">
        <f t="shared" si="135"/>
        <v>7.6</v>
      </c>
      <c r="I738" s="146">
        <f t="shared" si="136"/>
        <v>-7.6</v>
      </c>
      <c r="J738" s="29">
        <f t="shared" si="137"/>
        <v>81.677681475880689</v>
      </c>
      <c r="K738" s="147">
        <f t="shared" si="132"/>
        <v>115.35949965769888</v>
      </c>
      <c r="L738" s="29">
        <f t="shared" si="143"/>
        <v>-3.4005518015121083</v>
      </c>
      <c r="M738" s="30">
        <f t="shared" si="141"/>
        <v>3.4005518015121083</v>
      </c>
      <c r="N738" s="148">
        <f t="shared" si="142"/>
        <v>4.1994481984878913</v>
      </c>
      <c r="O738" s="148">
        <f t="shared" si="138"/>
        <v>0</v>
      </c>
      <c r="P738" s="148">
        <f t="shared" si="139"/>
        <v>-4.1994481984878913</v>
      </c>
      <c r="Q738" s="149">
        <f t="shared" si="133"/>
        <v>1.3594996576988763</v>
      </c>
      <c r="R738" s="150">
        <f t="shared" si="134"/>
        <v>115.35949965769888</v>
      </c>
      <c r="S738" s="13"/>
      <c r="T738" s="13"/>
      <c r="U738" s="13"/>
      <c r="V738" s="13"/>
      <c r="W738" s="49">
        <f t="shared" si="140"/>
        <v>37616</v>
      </c>
    </row>
    <row r="739" spans="1:23" s="11" customFormat="1">
      <c r="A739" s="13"/>
      <c r="B739" s="140">
        <f>+Datos!B730</f>
        <v>2002</v>
      </c>
      <c r="C739" s="141">
        <f>+Datos!C730</f>
        <v>12</v>
      </c>
      <c r="D739" s="142">
        <f>+Datos!D730</f>
        <v>27</v>
      </c>
      <c r="E739" s="143">
        <f>+Datos!E730</f>
        <v>0</v>
      </c>
      <c r="F739" s="144">
        <f>+Datos!F730</f>
        <v>7.3</v>
      </c>
      <c r="G739" s="145">
        <f>+Datos!G730</f>
        <v>1</v>
      </c>
      <c r="H739" s="143">
        <f t="shared" si="135"/>
        <v>7.3</v>
      </c>
      <c r="I739" s="146">
        <f t="shared" si="136"/>
        <v>-7.3</v>
      </c>
      <c r="J739" s="29">
        <f t="shared" si="137"/>
        <v>78.539407101553962</v>
      </c>
      <c r="K739" s="147">
        <f t="shared" si="132"/>
        <v>112.22122528337215</v>
      </c>
      <c r="L739" s="29">
        <f t="shared" si="143"/>
        <v>-3.138274374326727</v>
      </c>
      <c r="M739" s="30">
        <f t="shared" si="141"/>
        <v>3.138274374326727</v>
      </c>
      <c r="N739" s="148">
        <f t="shared" si="142"/>
        <v>4.1617256256732729</v>
      </c>
      <c r="O739" s="148">
        <f t="shared" si="138"/>
        <v>0</v>
      </c>
      <c r="P739" s="148">
        <f t="shared" si="139"/>
        <v>-4.1617256256732729</v>
      </c>
      <c r="Q739" s="149">
        <f t="shared" si="133"/>
        <v>0</v>
      </c>
      <c r="R739" s="150">
        <f t="shared" si="134"/>
        <v>112.22122528337215</v>
      </c>
      <c r="S739" s="13"/>
      <c r="T739" s="13"/>
      <c r="U739" s="13"/>
      <c r="V739" s="13"/>
      <c r="W739" s="49">
        <f t="shared" si="140"/>
        <v>37617</v>
      </c>
    </row>
    <row r="740" spans="1:23" s="11" customFormat="1">
      <c r="A740" s="13"/>
      <c r="B740" s="140">
        <f>+Datos!B731</f>
        <v>2002</v>
      </c>
      <c r="C740" s="141">
        <f>+Datos!C731</f>
        <v>12</v>
      </c>
      <c r="D740" s="142">
        <f>+Datos!D731</f>
        <v>28</v>
      </c>
      <c r="E740" s="143">
        <f>+Datos!E731</f>
        <v>0</v>
      </c>
      <c r="F740" s="144">
        <f>+Datos!F731</f>
        <v>6.3</v>
      </c>
      <c r="G740" s="145">
        <f>+Datos!G731</f>
        <v>1</v>
      </c>
      <c r="H740" s="143">
        <f t="shared" si="135"/>
        <v>6.3</v>
      </c>
      <c r="I740" s="146">
        <f t="shared" si="136"/>
        <v>-6.3</v>
      </c>
      <c r="J740" s="29">
        <f t="shared" si="137"/>
        <v>75.928140629482982</v>
      </c>
      <c r="K740" s="147">
        <f t="shared" si="132"/>
        <v>109.60995881130117</v>
      </c>
      <c r="L740" s="29">
        <f t="shared" si="143"/>
        <v>-2.6112664720709802</v>
      </c>
      <c r="M740" s="30">
        <f t="shared" si="141"/>
        <v>2.6112664720709802</v>
      </c>
      <c r="N740" s="148">
        <f t="shared" si="142"/>
        <v>3.6887335279290197</v>
      </c>
      <c r="O740" s="148">
        <f t="shared" si="138"/>
        <v>0</v>
      </c>
      <c r="P740" s="148">
        <f t="shared" si="139"/>
        <v>-3.6887335279290197</v>
      </c>
      <c r="Q740" s="149">
        <f t="shared" si="133"/>
        <v>0</v>
      </c>
      <c r="R740" s="150">
        <f t="shared" si="134"/>
        <v>109.60995881130117</v>
      </c>
      <c r="S740" s="13"/>
      <c r="T740" s="13"/>
      <c r="U740" s="13"/>
      <c r="V740" s="13"/>
      <c r="W740" s="49">
        <f t="shared" si="140"/>
        <v>37618</v>
      </c>
    </row>
    <row r="741" spans="1:23" s="11" customFormat="1">
      <c r="A741" s="13"/>
      <c r="B741" s="140">
        <f>+Datos!B732</f>
        <v>2002</v>
      </c>
      <c r="C741" s="141">
        <f>+Datos!C732</f>
        <v>12</v>
      </c>
      <c r="D741" s="142">
        <f>+Datos!D732</f>
        <v>29</v>
      </c>
      <c r="E741" s="143">
        <f>+Datos!E732</f>
        <v>0</v>
      </c>
      <c r="F741" s="144">
        <f>+Datos!F732</f>
        <v>4.4000000000000004</v>
      </c>
      <c r="G741" s="145">
        <f>+Datos!G732</f>
        <v>1</v>
      </c>
      <c r="H741" s="143">
        <f t="shared" si="135"/>
        <v>4.4000000000000004</v>
      </c>
      <c r="I741" s="146">
        <f t="shared" si="136"/>
        <v>-4.4000000000000004</v>
      </c>
      <c r="J741" s="29">
        <f t="shared" si="137"/>
        <v>74.156065006603242</v>
      </c>
      <c r="K741" s="147">
        <f t="shared" si="132"/>
        <v>107.83788318842142</v>
      </c>
      <c r="L741" s="29">
        <f t="shared" si="143"/>
        <v>-1.7720756228797541</v>
      </c>
      <c r="M741" s="30">
        <f t="shared" si="141"/>
        <v>1.7720756228797541</v>
      </c>
      <c r="N741" s="148">
        <f t="shared" si="142"/>
        <v>2.6279243771202463</v>
      </c>
      <c r="O741" s="148">
        <f t="shared" si="138"/>
        <v>0</v>
      </c>
      <c r="P741" s="148">
        <f t="shared" si="139"/>
        <v>-2.6279243771202463</v>
      </c>
      <c r="Q741" s="149">
        <f t="shared" si="133"/>
        <v>0</v>
      </c>
      <c r="R741" s="150">
        <f t="shared" si="134"/>
        <v>107.83788318842142</v>
      </c>
      <c r="S741" s="13"/>
      <c r="T741" s="13"/>
      <c r="U741" s="13"/>
      <c r="V741" s="13"/>
      <c r="W741" s="49">
        <f t="shared" si="140"/>
        <v>37619</v>
      </c>
    </row>
    <row r="742" spans="1:23" s="11" customFormat="1">
      <c r="A742" s="13"/>
      <c r="B742" s="140">
        <f>+Datos!B733</f>
        <v>2002</v>
      </c>
      <c r="C742" s="141">
        <f>+Datos!C733</f>
        <v>12</v>
      </c>
      <c r="D742" s="142">
        <f>+Datos!D733</f>
        <v>30</v>
      </c>
      <c r="E742" s="143">
        <f>+Datos!E733</f>
        <v>0</v>
      </c>
      <c r="F742" s="144">
        <f>+Datos!F733</f>
        <v>6</v>
      </c>
      <c r="G742" s="145">
        <f>+Datos!G733</f>
        <v>1</v>
      </c>
      <c r="H742" s="143">
        <f t="shared" si="135"/>
        <v>6</v>
      </c>
      <c r="I742" s="146">
        <f t="shared" si="136"/>
        <v>-6</v>
      </c>
      <c r="J742" s="29">
        <f t="shared" si="137"/>
        <v>71.806060649633849</v>
      </c>
      <c r="K742" s="147">
        <f t="shared" si="132"/>
        <v>105.48787883145204</v>
      </c>
      <c r="L742" s="29">
        <f t="shared" si="143"/>
        <v>-2.3500043569693787</v>
      </c>
      <c r="M742" s="30">
        <f t="shared" si="141"/>
        <v>2.3500043569693787</v>
      </c>
      <c r="N742" s="148">
        <f t="shared" si="142"/>
        <v>3.6499956430306213</v>
      </c>
      <c r="O742" s="148">
        <f t="shared" si="138"/>
        <v>0</v>
      </c>
      <c r="P742" s="148">
        <f t="shared" si="139"/>
        <v>-3.6499956430306213</v>
      </c>
      <c r="Q742" s="149">
        <f t="shared" si="133"/>
        <v>0</v>
      </c>
      <c r="R742" s="150">
        <f t="shared" si="134"/>
        <v>105.48787883145204</v>
      </c>
      <c r="S742" s="13"/>
      <c r="T742" s="13"/>
      <c r="U742" s="13"/>
      <c r="V742" s="13"/>
      <c r="W742" s="49">
        <f t="shared" si="140"/>
        <v>37620</v>
      </c>
    </row>
    <row r="743" spans="1:23" s="11" customFormat="1">
      <c r="A743" s="13"/>
      <c r="B743" s="140">
        <f>+Datos!B734</f>
        <v>2002</v>
      </c>
      <c r="C743" s="141">
        <f>+Datos!C734</f>
        <v>12</v>
      </c>
      <c r="D743" s="142">
        <f>+Datos!D734</f>
        <v>31</v>
      </c>
      <c r="E743" s="143">
        <f>+Datos!E734</f>
        <v>0</v>
      </c>
      <c r="F743" s="144">
        <f>+Datos!F734</f>
        <v>5.0999999999999996</v>
      </c>
      <c r="G743" s="145">
        <f>+Datos!G734</f>
        <v>1</v>
      </c>
      <c r="H743" s="143">
        <f t="shared" si="135"/>
        <v>5.0999999999999996</v>
      </c>
      <c r="I743" s="146">
        <f t="shared" si="136"/>
        <v>-5.0999999999999996</v>
      </c>
      <c r="J743" s="29">
        <f t="shared" si="137"/>
        <v>69.867203872816319</v>
      </c>
      <c r="K743" s="147">
        <f t="shared" si="132"/>
        <v>103.54902205463449</v>
      </c>
      <c r="L743" s="29">
        <f t="shared" si="143"/>
        <v>-1.9388567768175449</v>
      </c>
      <c r="M743" s="30">
        <f t="shared" si="141"/>
        <v>1.9388567768175449</v>
      </c>
      <c r="N743" s="148">
        <f t="shared" si="142"/>
        <v>3.1611432231824548</v>
      </c>
      <c r="O743" s="148">
        <f t="shared" si="138"/>
        <v>0</v>
      </c>
      <c r="P743" s="148">
        <f t="shared" si="139"/>
        <v>-3.1611432231824548</v>
      </c>
      <c r="Q743" s="149">
        <f t="shared" si="133"/>
        <v>0</v>
      </c>
      <c r="R743" s="150">
        <f t="shared" si="134"/>
        <v>103.54902205463449</v>
      </c>
      <c r="S743" s="13"/>
      <c r="T743" s="13"/>
      <c r="U743" s="13"/>
      <c r="V743" s="13"/>
      <c r="W743" s="49">
        <f t="shared" si="140"/>
        <v>37621</v>
      </c>
    </row>
    <row r="744" spans="1:23" s="11" customFormat="1">
      <c r="A744" s="13"/>
      <c r="B744" s="140">
        <f>+Datos!B735</f>
        <v>2003</v>
      </c>
      <c r="C744" s="141">
        <f>+Datos!C735</f>
        <v>1</v>
      </c>
      <c r="D744" s="142">
        <f>+Datos!D735</f>
        <v>1</v>
      </c>
      <c r="E744" s="143">
        <f>+Datos!E735</f>
        <v>0</v>
      </c>
      <c r="F744" s="144">
        <f>+Datos!F735</f>
        <v>6</v>
      </c>
      <c r="G744" s="145">
        <f>+Datos!G735</f>
        <v>1</v>
      </c>
      <c r="H744" s="143">
        <f t="shared" si="135"/>
        <v>6</v>
      </c>
      <c r="I744" s="146">
        <f t="shared" si="136"/>
        <v>-6</v>
      </c>
      <c r="J744" s="29">
        <f t="shared" si="137"/>
        <v>67.653113447498214</v>
      </c>
      <c r="K744" s="147">
        <f t="shared" si="132"/>
        <v>101.3349316293164</v>
      </c>
      <c r="L744" s="29">
        <f t="shared" si="143"/>
        <v>-2.2140904253180906</v>
      </c>
      <c r="M744" s="30">
        <f t="shared" si="141"/>
        <v>2.2140904253180906</v>
      </c>
      <c r="N744" s="148">
        <f t="shared" si="142"/>
        <v>3.7859095746819094</v>
      </c>
      <c r="O744" s="148">
        <f t="shared" si="138"/>
        <v>0</v>
      </c>
      <c r="P744" s="148">
        <f t="shared" si="139"/>
        <v>-3.7859095746819094</v>
      </c>
      <c r="Q744" s="149">
        <f t="shared" si="133"/>
        <v>0</v>
      </c>
      <c r="R744" s="150">
        <f t="shared" si="134"/>
        <v>101.3349316293164</v>
      </c>
      <c r="S744" s="13"/>
      <c r="T744" s="13"/>
      <c r="U744" s="13"/>
      <c r="V744" s="13"/>
      <c r="W744" s="49">
        <f t="shared" si="140"/>
        <v>37622</v>
      </c>
    </row>
    <row r="745" spans="1:23" s="11" customFormat="1">
      <c r="A745" s="13"/>
      <c r="B745" s="140">
        <f>+Datos!B736</f>
        <v>2003</v>
      </c>
      <c r="C745" s="141">
        <f>+Datos!C736</f>
        <v>1</v>
      </c>
      <c r="D745" s="142">
        <f>+Datos!D736</f>
        <v>2</v>
      </c>
      <c r="E745" s="143">
        <f>+Datos!E736</f>
        <v>26</v>
      </c>
      <c r="F745" s="144">
        <f>+Datos!F736</f>
        <v>5.4</v>
      </c>
      <c r="G745" s="145">
        <f>+Datos!G736</f>
        <v>1</v>
      </c>
      <c r="H745" s="143">
        <f t="shared" si="135"/>
        <v>5.4</v>
      </c>
      <c r="I745" s="146">
        <f t="shared" si="136"/>
        <v>20.6</v>
      </c>
      <c r="J745" s="29">
        <f t="shared" si="137"/>
        <v>88.253113447498208</v>
      </c>
      <c r="K745" s="147">
        <f t="shared" si="132"/>
        <v>121.9349316293164</v>
      </c>
      <c r="L745" s="29">
        <f t="shared" si="143"/>
        <v>20.599999999999994</v>
      </c>
      <c r="M745" s="30">
        <f t="shared" si="141"/>
        <v>5.4</v>
      </c>
      <c r="N745" s="148">
        <f t="shared" si="142"/>
        <v>0</v>
      </c>
      <c r="O745" s="148">
        <f t="shared" si="138"/>
        <v>0</v>
      </c>
      <c r="P745" s="148">
        <f t="shared" si="139"/>
        <v>0</v>
      </c>
      <c r="Q745" s="149">
        <f t="shared" si="133"/>
        <v>7.9349316293163952</v>
      </c>
      <c r="R745" s="150">
        <f t="shared" si="134"/>
        <v>121.9349316293164</v>
      </c>
      <c r="S745" s="13"/>
      <c r="T745" s="13"/>
      <c r="U745" s="13"/>
      <c r="V745" s="13"/>
      <c r="W745" s="49">
        <f t="shared" si="140"/>
        <v>37623</v>
      </c>
    </row>
    <row r="746" spans="1:23" s="11" customFormat="1">
      <c r="A746" s="13"/>
      <c r="B746" s="140">
        <f>+Datos!B737</f>
        <v>2003</v>
      </c>
      <c r="C746" s="141">
        <f>+Datos!C737</f>
        <v>1</v>
      </c>
      <c r="D746" s="142">
        <f>+Datos!D737</f>
        <v>3</v>
      </c>
      <c r="E746" s="143">
        <f>+Datos!E737</f>
        <v>0</v>
      </c>
      <c r="F746" s="144">
        <f>+Datos!F737</f>
        <v>6.4</v>
      </c>
      <c r="G746" s="145">
        <f>+Datos!G737</f>
        <v>1</v>
      </c>
      <c r="H746" s="143">
        <f t="shared" si="135"/>
        <v>6.4</v>
      </c>
      <c r="I746" s="146">
        <f t="shared" si="136"/>
        <v>-6.4</v>
      </c>
      <c r="J746" s="29">
        <f t="shared" si="137"/>
        <v>85.273107369664203</v>
      </c>
      <c r="K746" s="147">
        <f t="shared" si="132"/>
        <v>118.95492555148238</v>
      </c>
      <c r="L746" s="29">
        <f t="shared" si="143"/>
        <v>-2.9800060778340196</v>
      </c>
      <c r="M746" s="30">
        <f t="shared" si="141"/>
        <v>2.9800060778340196</v>
      </c>
      <c r="N746" s="148">
        <f t="shared" si="142"/>
        <v>3.4199939221659807</v>
      </c>
      <c r="O746" s="148">
        <f t="shared" si="138"/>
        <v>0</v>
      </c>
      <c r="P746" s="148">
        <f t="shared" si="139"/>
        <v>-3.4199939221659807</v>
      </c>
      <c r="Q746" s="149">
        <f t="shared" si="133"/>
        <v>4.9549255514823756</v>
      </c>
      <c r="R746" s="150">
        <f t="shared" si="134"/>
        <v>118.95492555148238</v>
      </c>
      <c r="S746" s="13"/>
      <c r="T746" s="13"/>
      <c r="U746" s="13"/>
      <c r="V746" s="13"/>
      <c r="W746" s="49">
        <f t="shared" si="140"/>
        <v>37624</v>
      </c>
    </row>
    <row r="747" spans="1:23" s="11" customFormat="1">
      <c r="A747" s="13"/>
      <c r="B747" s="140">
        <f>+Datos!B738</f>
        <v>2003</v>
      </c>
      <c r="C747" s="141">
        <f>+Datos!C738</f>
        <v>1</v>
      </c>
      <c r="D747" s="142">
        <f>+Datos!D738</f>
        <v>4</v>
      </c>
      <c r="E747" s="143">
        <f>+Datos!E738</f>
        <v>0</v>
      </c>
      <c r="F747" s="144">
        <f>+Datos!F738</f>
        <v>5.4</v>
      </c>
      <c r="G747" s="145">
        <f>+Datos!G738</f>
        <v>1</v>
      </c>
      <c r="H747" s="143">
        <f t="shared" si="135"/>
        <v>5.4</v>
      </c>
      <c r="I747" s="146">
        <f t="shared" si="136"/>
        <v>-5.4</v>
      </c>
      <c r="J747" s="29">
        <f t="shared" si="137"/>
        <v>82.837135309389765</v>
      </c>
      <c r="K747" s="147">
        <f t="shared" si="132"/>
        <v>116.51895349120795</v>
      </c>
      <c r="L747" s="29">
        <f t="shared" si="143"/>
        <v>-2.4359720602744233</v>
      </c>
      <c r="M747" s="30">
        <f t="shared" si="141"/>
        <v>2.4359720602744233</v>
      </c>
      <c r="N747" s="148">
        <f t="shared" si="142"/>
        <v>2.9640279397255771</v>
      </c>
      <c r="O747" s="148">
        <f t="shared" si="138"/>
        <v>0</v>
      </c>
      <c r="P747" s="148">
        <f t="shared" si="139"/>
        <v>-2.9640279397255771</v>
      </c>
      <c r="Q747" s="149">
        <f t="shared" si="133"/>
        <v>2.5189534912079523</v>
      </c>
      <c r="R747" s="150">
        <f t="shared" si="134"/>
        <v>116.51895349120795</v>
      </c>
      <c r="S747" s="13"/>
      <c r="T747" s="13"/>
      <c r="U747" s="13"/>
      <c r="V747" s="13"/>
      <c r="W747" s="49">
        <f t="shared" si="140"/>
        <v>37625</v>
      </c>
    </row>
    <row r="748" spans="1:23" s="11" customFormat="1">
      <c r="A748" s="13"/>
      <c r="B748" s="140">
        <f>+Datos!B739</f>
        <v>2003</v>
      </c>
      <c r="C748" s="141">
        <f>+Datos!C739</f>
        <v>1</v>
      </c>
      <c r="D748" s="142">
        <f>+Datos!D739</f>
        <v>5</v>
      </c>
      <c r="E748" s="143">
        <f>+Datos!E739</f>
        <v>0</v>
      </c>
      <c r="F748" s="144">
        <f>+Datos!F739</f>
        <v>7</v>
      </c>
      <c r="G748" s="145">
        <f>+Datos!G739</f>
        <v>1</v>
      </c>
      <c r="H748" s="143">
        <f t="shared" si="135"/>
        <v>7</v>
      </c>
      <c r="I748" s="146">
        <f t="shared" si="136"/>
        <v>-7</v>
      </c>
      <c r="J748" s="29">
        <f t="shared" si="137"/>
        <v>79.782670232379786</v>
      </c>
      <c r="K748" s="147">
        <f t="shared" si="132"/>
        <v>113.46448841419797</v>
      </c>
      <c r="L748" s="29">
        <f t="shared" si="143"/>
        <v>-3.0544650770099793</v>
      </c>
      <c r="M748" s="30">
        <f t="shared" si="141"/>
        <v>3.0544650770099793</v>
      </c>
      <c r="N748" s="148">
        <f t="shared" si="142"/>
        <v>3.9455349229900207</v>
      </c>
      <c r="O748" s="148">
        <f t="shared" si="138"/>
        <v>0</v>
      </c>
      <c r="P748" s="148">
        <f t="shared" si="139"/>
        <v>-3.9455349229900207</v>
      </c>
      <c r="Q748" s="149">
        <f t="shared" si="133"/>
        <v>0</v>
      </c>
      <c r="R748" s="150">
        <f t="shared" si="134"/>
        <v>113.46448841419797</v>
      </c>
      <c r="S748" s="13"/>
      <c r="T748" s="13"/>
      <c r="U748" s="13"/>
      <c r="V748" s="13"/>
      <c r="W748" s="49">
        <f t="shared" si="140"/>
        <v>37626</v>
      </c>
    </row>
    <row r="749" spans="1:23" s="11" customFormat="1">
      <c r="A749" s="13"/>
      <c r="B749" s="140">
        <f>+Datos!B740</f>
        <v>2003</v>
      </c>
      <c r="C749" s="141">
        <f>+Datos!C740</f>
        <v>1</v>
      </c>
      <c r="D749" s="142">
        <f>+Datos!D740</f>
        <v>6</v>
      </c>
      <c r="E749" s="143">
        <f>+Datos!E740</f>
        <v>0</v>
      </c>
      <c r="F749" s="144">
        <f>+Datos!F740</f>
        <v>8</v>
      </c>
      <c r="G749" s="145">
        <f>+Datos!G740</f>
        <v>1</v>
      </c>
      <c r="H749" s="143">
        <f t="shared" si="135"/>
        <v>8</v>
      </c>
      <c r="I749" s="146">
        <f t="shared" si="136"/>
        <v>-8</v>
      </c>
      <c r="J749" s="29">
        <f t="shared" si="137"/>
        <v>76.42952039015023</v>
      </c>
      <c r="K749" s="147">
        <f t="shared" si="132"/>
        <v>110.11133857196842</v>
      </c>
      <c r="L749" s="29">
        <f t="shared" si="143"/>
        <v>-3.3531498422295556</v>
      </c>
      <c r="M749" s="30">
        <f t="shared" si="141"/>
        <v>3.3531498422295556</v>
      </c>
      <c r="N749" s="148">
        <f t="shared" si="142"/>
        <v>4.6468501577704444</v>
      </c>
      <c r="O749" s="148">
        <f t="shared" si="138"/>
        <v>0</v>
      </c>
      <c r="P749" s="148">
        <f t="shared" si="139"/>
        <v>-4.6468501577704444</v>
      </c>
      <c r="Q749" s="149">
        <f t="shared" si="133"/>
        <v>0</v>
      </c>
      <c r="R749" s="150">
        <f t="shared" si="134"/>
        <v>110.11133857196842</v>
      </c>
      <c r="S749" s="13"/>
      <c r="T749" s="13"/>
      <c r="U749" s="13"/>
      <c r="V749" s="13"/>
      <c r="W749" s="49">
        <f t="shared" si="140"/>
        <v>37627</v>
      </c>
    </row>
    <row r="750" spans="1:23" s="11" customFormat="1">
      <c r="A750" s="13"/>
      <c r="B750" s="140">
        <f>+Datos!B741</f>
        <v>2003</v>
      </c>
      <c r="C750" s="141">
        <f>+Datos!C741</f>
        <v>1</v>
      </c>
      <c r="D750" s="142">
        <f>+Datos!D741</f>
        <v>7</v>
      </c>
      <c r="E750" s="143">
        <f>+Datos!E741</f>
        <v>0</v>
      </c>
      <c r="F750" s="144">
        <f>+Datos!F741</f>
        <v>5.5</v>
      </c>
      <c r="G750" s="145">
        <f>+Datos!G741</f>
        <v>1</v>
      </c>
      <c r="H750" s="143">
        <f t="shared" si="135"/>
        <v>5.5</v>
      </c>
      <c r="I750" s="146">
        <f t="shared" si="136"/>
        <v>-5.5</v>
      </c>
      <c r="J750" s="29">
        <f t="shared" si="137"/>
        <v>74.206342066043604</v>
      </c>
      <c r="K750" s="147">
        <f t="shared" si="132"/>
        <v>107.88816024786178</v>
      </c>
      <c r="L750" s="29">
        <f t="shared" si="143"/>
        <v>-2.223178324106641</v>
      </c>
      <c r="M750" s="30">
        <f t="shared" si="141"/>
        <v>2.223178324106641</v>
      </c>
      <c r="N750" s="148">
        <f t="shared" si="142"/>
        <v>3.276821675893359</v>
      </c>
      <c r="O750" s="148">
        <f t="shared" si="138"/>
        <v>0</v>
      </c>
      <c r="P750" s="148">
        <f t="shared" si="139"/>
        <v>-3.276821675893359</v>
      </c>
      <c r="Q750" s="149">
        <f t="shared" si="133"/>
        <v>0</v>
      </c>
      <c r="R750" s="150">
        <f t="shared" si="134"/>
        <v>107.88816024786178</v>
      </c>
      <c r="S750" s="13"/>
      <c r="T750" s="13"/>
      <c r="U750" s="13"/>
      <c r="V750" s="13"/>
      <c r="W750" s="49">
        <f t="shared" si="140"/>
        <v>37628</v>
      </c>
    </row>
    <row r="751" spans="1:23" s="11" customFormat="1">
      <c r="A751" s="13"/>
      <c r="B751" s="140">
        <f>+Datos!B742</f>
        <v>2003</v>
      </c>
      <c r="C751" s="141">
        <f>+Datos!C742</f>
        <v>1</v>
      </c>
      <c r="D751" s="142">
        <f>+Datos!D742</f>
        <v>8</v>
      </c>
      <c r="E751" s="143">
        <f>+Datos!E742</f>
        <v>1</v>
      </c>
      <c r="F751" s="144">
        <f>+Datos!F742</f>
        <v>6.3</v>
      </c>
      <c r="G751" s="145">
        <f>+Datos!G742</f>
        <v>1</v>
      </c>
      <c r="H751" s="143">
        <f t="shared" si="135"/>
        <v>6.3</v>
      </c>
      <c r="I751" s="146">
        <f t="shared" si="136"/>
        <v>-5.3</v>
      </c>
      <c r="J751" s="29">
        <f t="shared" si="137"/>
        <v>72.125211460050764</v>
      </c>
      <c r="K751" s="147">
        <f t="shared" si="132"/>
        <v>105.80702964186895</v>
      </c>
      <c r="L751" s="29">
        <f t="shared" si="143"/>
        <v>-2.0811306059928256</v>
      </c>
      <c r="M751" s="30">
        <f t="shared" si="141"/>
        <v>3.0811306059928256</v>
      </c>
      <c r="N751" s="148">
        <f t="shared" si="142"/>
        <v>3.2188693940071742</v>
      </c>
      <c r="O751" s="148">
        <f t="shared" si="138"/>
        <v>0</v>
      </c>
      <c r="P751" s="148">
        <f t="shared" si="139"/>
        <v>-3.2188693940071742</v>
      </c>
      <c r="Q751" s="149">
        <f t="shared" si="133"/>
        <v>0</v>
      </c>
      <c r="R751" s="150">
        <f t="shared" si="134"/>
        <v>105.80702964186895</v>
      </c>
      <c r="S751" s="13"/>
      <c r="T751" s="13"/>
      <c r="U751" s="13"/>
      <c r="V751" s="13"/>
      <c r="W751" s="49">
        <f t="shared" si="140"/>
        <v>37629</v>
      </c>
    </row>
    <row r="752" spans="1:23" s="11" customFormat="1">
      <c r="A752" s="13"/>
      <c r="B752" s="140">
        <f>+Datos!B743</f>
        <v>2003</v>
      </c>
      <c r="C752" s="141">
        <f>+Datos!C743</f>
        <v>1</v>
      </c>
      <c r="D752" s="142">
        <f>+Datos!D743</f>
        <v>9</v>
      </c>
      <c r="E752" s="143">
        <f>+Datos!E743</f>
        <v>0</v>
      </c>
      <c r="F752" s="144">
        <f>+Datos!F743</f>
        <v>5.2</v>
      </c>
      <c r="G752" s="145">
        <f>+Datos!G743</f>
        <v>1</v>
      </c>
      <c r="H752" s="143">
        <f t="shared" si="135"/>
        <v>5.2</v>
      </c>
      <c r="I752" s="146">
        <f t="shared" si="136"/>
        <v>-5.2</v>
      </c>
      <c r="J752" s="29">
        <f t="shared" si="137"/>
        <v>70.140081769923015</v>
      </c>
      <c r="K752" s="147">
        <f t="shared" si="132"/>
        <v>103.82189995174119</v>
      </c>
      <c r="L752" s="29">
        <f t="shared" si="143"/>
        <v>-1.9851296901277635</v>
      </c>
      <c r="M752" s="30">
        <f t="shared" si="141"/>
        <v>1.9851296901277635</v>
      </c>
      <c r="N752" s="148">
        <f t="shared" si="142"/>
        <v>3.2148703098722367</v>
      </c>
      <c r="O752" s="148">
        <f t="shared" si="138"/>
        <v>0</v>
      </c>
      <c r="P752" s="148">
        <f t="shared" si="139"/>
        <v>-3.2148703098722367</v>
      </c>
      <c r="Q752" s="149">
        <f t="shared" si="133"/>
        <v>0</v>
      </c>
      <c r="R752" s="150">
        <f t="shared" si="134"/>
        <v>103.82189995174119</v>
      </c>
      <c r="S752" s="13"/>
      <c r="T752" s="13"/>
      <c r="U752" s="13"/>
      <c r="V752" s="13"/>
      <c r="W752" s="49">
        <f t="shared" si="140"/>
        <v>37630</v>
      </c>
    </row>
    <row r="753" spans="1:23" s="11" customFormat="1">
      <c r="A753" s="13"/>
      <c r="B753" s="140">
        <f>+Datos!B744</f>
        <v>2003</v>
      </c>
      <c r="C753" s="141">
        <f>+Datos!C744</f>
        <v>1</v>
      </c>
      <c r="D753" s="142">
        <f>+Datos!D744</f>
        <v>10</v>
      </c>
      <c r="E753" s="143">
        <f>+Datos!E744</f>
        <v>0</v>
      </c>
      <c r="F753" s="144">
        <f>+Datos!F744</f>
        <v>8.4</v>
      </c>
      <c r="G753" s="145">
        <f>+Datos!G744</f>
        <v>1</v>
      </c>
      <c r="H753" s="143">
        <f t="shared" si="135"/>
        <v>8.4</v>
      </c>
      <c r="I753" s="146">
        <f t="shared" si="136"/>
        <v>-8.4</v>
      </c>
      <c r="J753" s="29">
        <f t="shared" si="137"/>
        <v>67.04809808156817</v>
      </c>
      <c r="K753" s="147">
        <f t="shared" si="132"/>
        <v>100.72991626338634</v>
      </c>
      <c r="L753" s="29">
        <f t="shared" si="143"/>
        <v>-3.0919836883548442</v>
      </c>
      <c r="M753" s="30">
        <f t="shared" si="141"/>
        <v>3.0919836883548442</v>
      </c>
      <c r="N753" s="148">
        <f t="shared" si="142"/>
        <v>5.3080163116451562</v>
      </c>
      <c r="O753" s="148">
        <f t="shared" si="138"/>
        <v>0</v>
      </c>
      <c r="P753" s="148">
        <f t="shared" si="139"/>
        <v>-5.3080163116451562</v>
      </c>
      <c r="Q753" s="149">
        <f t="shared" si="133"/>
        <v>0</v>
      </c>
      <c r="R753" s="150">
        <f t="shared" si="134"/>
        <v>100.72991626338634</v>
      </c>
      <c r="S753" s="13"/>
      <c r="T753" s="13"/>
      <c r="U753" s="13"/>
      <c r="V753" s="13"/>
      <c r="W753" s="49">
        <f t="shared" si="140"/>
        <v>37631</v>
      </c>
    </row>
    <row r="754" spans="1:23" s="11" customFormat="1">
      <c r="A754" s="13"/>
      <c r="B754" s="140">
        <f>+Datos!B745</f>
        <v>2003</v>
      </c>
      <c r="C754" s="141">
        <f>+Datos!C745</f>
        <v>1</v>
      </c>
      <c r="D754" s="142">
        <f>+Datos!D745</f>
        <v>11</v>
      </c>
      <c r="E754" s="143">
        <f>+Datos!E745</f>
        <v>0</v>
      </c>
      <c r="F754" s="144">
        <f>+Datos!F745</f>
        <v>5.8</v>
      </c>
      <c r="G754" s="145">
        <f>+Datos!G745</f>
        <v>1</v>
      </c>
      <c r="H754" s="143">
        <f t="shared" si="135"/>
        <v>5.8</v>
      </c>
      <c r="I754" s="146">
        <f t="shared" si="136"/>
        <v>-5.8</v>
      </c>
      <c r="J754" s="29">
        <f t="shared" si="137"/>
        <v>64.993073316801514</v>
      </c>
      <c r="K754" s="147">
        <f t="shared" si="132"/>
        <v>98.674891498619701</v>
      </c>
      <c r="L754" s="29">
        <f t="shared" si="143"/>
        <v>-2.0550247647666424</v>
      </c>
      <c r="M754" s="30">
        <f t="shared" si="141"/>
        <v>2.0550247647666424</v>
      </c>
      <c r="N754" s="148">
        <f t="shared" si="142"/>
        <v>3.7449752352333574</v>
      </c>
      <c r="O754" s="148">
        <f t="shared" si="138"/>
        <v>0</v>
      </c>
      <c r="P754" s="148">
        <f t="shared" si="139"/>
        <v>-3.7449752352333574</v>
      </c>
      <c r="Q754" s="149">
        <f t="shared" si="133"/>
        <v>0</v>
      </c>
      <c r="R754" s="150">
        <f t="shared" si="134"/>
        <v>98.674891498619701</v>
      </c>
      <c r="S754" s="13"/>
      <c r="T754" s="13"/>
      <c r="U754" s="13"/>
      <c r="V754" s="13"/>
      <c r="W754" s="49">
        <f t="shared" si="140"/>
        <v>37632</v>
      </c>
    </row>
    <row r="755" spans="1:23" s="11" customFormat="1">
      <c r="A755" s="13"/>
      <c r="B755" s="140">
        <f>+Datos!B746</f>
        <v>2003</v>
      </c>
      <c r="C755" s="141">
        <f>+Datos!C746</f>
        <v>1</v>
      </c>
      <c r="D755" s="142">
        <f>+Datos!D746</f>
        <v>12</v>
      </c>
      <c r="E755" s="143">
        <f>+Datos!E746</f>
        <v>0.9</v>
      </c>
      <c r="F755" s="144">
        <f>+Datos!F746</f>
        <v>8.3000000000000007</v>
      </c>
      <c r="G755" s="145">
        <f>+Datos!G746</f>
        <v>1</v>
      </c>
      <c r="H755" s="143">
        <f t="shared" si="135"/>
        <v>8.3000000000000007</v>
      </c>
      <c r="I755" s="146">
        <f t="shared" si="136"/>
        <v>-7.4</v>
      </c>
      <c r="J755" s="29">
        <f t="shared" si="137"/>
        <v>62.462332540927648</v>
      </c>
      <c r="K755" s="147">
        <f t="shared" si="132"/>
        <v>96.14415072274582</v>
      </c>
      <c r="L755" s="29">
        <f t="shared" si="143"/>
        <v>-2.5307407758738805</v>
      </c>
      <c r="M755" s="30">
        <f t="shared" si="141"/>
        <v>3.4307407758738804</v>
      </c>
      <c r="N755" s="148">
        <f t="shared" si="142"/>
        <v>4.8692592241261199</v>
      </c>
      <c r="O755" s="148">
        <f t="shared" si="138"/>
        <v>0</v>
      </c>
      <c r="P755" s="148">
        <f t="shared" si="139"/>
        <v>-4.8692592241261199</v>
      </c>
      <c r="Q755" s="149">
        <f t="shared" si="133"/>
        <v>0</v>
      </c>
      <c r="R755" s="150">
        <f t="shared" si="134"/>
        <v>96.14415072274582</v>
      </c>
      <c r="S755" s="13"/>
      <c r="T755" s="13"/>
      <c r="U755" s="13"/>
      <c r="V755" s="13"/>
      <c r="W755" s="49">
        <f t="shared" si="140"/>
        <v>37633</v>
      </c>
    </row>
    <row r="756" spans="1:23" s="11" customFormat="1">
      <c r="A756" s="13"/>
      <c r="B756" s="140">
        <f>+Datos!B747</f>
        <v>2003</v>
      </c>
      <c r="C756" s="141">
        <f>+Datos!C747</f>
        <v>1</v>
      </c>
      <c r="D756" s="142">
        <f>+Datos!D747</f>
        <v>13</v>
      </c>
      <c r="E756" s="143">
        <f>+Datos!E747</f>
        <v>0</v>
      </c>
      <c r="F756" s="144">
        <f>+Datos!F747</f>
        <v>8.6999999999999993</v>
      </c>
      <c r="G756" s="145">
        <f>+Datos!G747</f>
        <v>1</v>
      </c>
      <c r="H756" s="143">
        <f t="shared" si="135"/>
        <v>8.6999999999999993</v>
      </c>
      <c r="I756" s="146">
        <f t="shared" si="136"/>
        <v>-8.6999999999999993</v>
      </c>
      <c r="J756" s="29">
        <f t="shared" si="137"/>
        <v>59.612744197258678</v>
      </c>
      <c r="K756" s="147">
        <f t="shared" si="132"/>
        <v>93.294562379076865</v>
      </c>
      <c r="L756" s="29">
        <f t="shared" si="143"/>
        <v>-2.8495883436689553</v>
      </c>
      <c r="M756" s="30">
        <f t="shared" si="141"/>
        <v>2.8495883436689553</v>
      </c>
      <c r="N756" s="148">
        <f t="shared" si="142"/>
        <v>5.850411656331044</v>
      </c>
      <c r="O756" s="148">
        <f t="shared" si="138"/>
        <v>0</v>
      </c>
      <c r="P756" s="148">
        <f t="shared" si="139"/>
        <v>-5.850411656331044</v>
      </c>
      <c r="Q756" s="149">
        <f t="shared" si="133"/>
        <v>0</v>
      </c>
      <c r="R756" s="150">
        <f t="shared" si="134"/>
        <v>93.294562379076865</v>
      </c>
      <c r="S756" s="13"/>
      <c r="T756" s="13"/>
      <c r="U756" s="13"/>
      <c r="V756" s="13"/>
      <c r="W756" s="49">
        <f t="shared" si="140"/>
        <v>37634</v>
      </c>
    </row>
    <row r="757" spans="1:23" s="11" customFormat="1">
      <c r="A757" s="13"/>
      <c r="B757" s="140">
        <f>+Datos!B748</f>
        <v>2003</v>
      </c>
      <c r="C757" s="141">
        <f>+Datos!C748</f>
        <v>1</v>
      </c>
      <c r="D757" s="142">
        <f>+Datos!D748</f>
        <v>14</v>
      </c>
      <c r="E757" s="143">
        <f>+Datos!E748</f>
        <v>0</v>
      </c>
      <c r="F757" s="144">
        <f>+Datos!F748</f>
        <v>6.8</v>
      </c>
      <c r="G757" s="145">
        <f>+Datos!G748</f>
        <v>1</v>
      </c>
      <c r="H757" s="143">
        <f t="shared" si="135"/>
        <v>6.8</v>
      </c>
      <c r="I757" s="146">
        <f t="shared" si="136"/>
        <v>-6.8</v>
      </c>
      <c r="J757" s="29">
        <f t="shared" si="137"/>
        <v>57.476299114245236</v>
      </c>
      <c r="K757" s="147">
        <f t="shared" si="132"/>
        <v>91.158117296063409</v>
      </c>
      <c r="L757" s="29">
        <f t="shared" si="143"/>
        <v>-2.1364450830134558</v>
      </c>
      <c r="M757" s="30">
        <f t="shared" si="141"/>
        <v>2.1364450830134558</v>
      </c>
      <c r="N757" s="148">
        <f t="shared" si="142"/>
        <v>4.663554916986544</v>
      </c>
      <c r="O757" s="148">
        <f t="shared" si="138"/>
        <v>0</v>
      </c>
      <c r="P757" s="148">
        <f t="shared" si="139"/>
        <v>-4.663554916986544</v>
      </c>
      <c r="Q757" s="149">
        <f t="shared" si="133"/>
        <v>0</v>
      </c>
      <c r="R757" s="150">
        <f t="shared" si="134"/>
        <v>91.158117296063409</v>
      </c>
      <c r="S757" s="13"/>
      <c r="T757" s="13"/>
      <c r="U757" s="13"/>
      <c r="V757" s="13"/>
      <c r="W757" s="49">
        <f t="shared" si="140"/>
        <v>37635</v>
      </c>
    </row>
    <row r="758" spans="1:23" s="11" customFormat="1">
      <c r="A758" s="13"/>
      <c r="B758" s="140">
        <f>+Datos!B749</f>
        <v>2003</v>
      </c>
      <c r="C758" s="141">
        <f>+Datos!C749</f>
        <v>1</v>
      </c>
      <c r="D758" s="142">
        <f>+Datos!D749</f>
        <v>15</v>
      </c>
      <c r="E758" s="143">
        <f>+Datos!E749</f>
        <v>0.1</v>
      </c>
      <c r="F758" s="144">
        <f>+Datos!F749</f>
        <v>5.2</v>
      </c>
      <c r="G758" s="145">
        <f>+Datos!G749</f>
        <v>1</v>
      </c>
      <c r="H758" s="143">
        <f t="shared" si="135"/>
        <v>5.2</v>
      </c>
      <c r="I758" s="146">
        <f t="shared" si="136"/>
        <v>-5.1000000000000005</v>
      </c>
      <c r="J758" s="29">
        <f t="shared" si="137"/>
        <v>55.924364485944274</v>
      </c>
      <c r="K758" s="147">
        <f t="shared" si="132"/>
        <v>89.606182667762454</v>
      </c>
      <c r="L758" s="29">
        <f t="shared" si="143"/>
        <v>-1.5519346283009554</v>
      </c>
      <c r="M758" s="30">
        <f t="shared" si="141"/>
        <v>1.6519346283009555</v>
      </c>
      <c r="N758" s="148">
        <f t="shared" si="142"/>
        <v>3.5480653716990447</v>
      </c>
      <c r="O758" s="148">
        <f t="shared" si="138"/>
        <v>0</v>
      </c>
      <c r="P758" s="148">
        <f t="shared" si="139"/>
        <v>-3.5480653716990447</v>
      </c>
      <c r="Q758" s="149">
        <f t="shared" si="133"/>
        <v>0</v>
      </c>
      <c r="R758" s="150">
        <f t="shared" si="134"/>
        <v>89.606182667762454</v>
      </c>
      <c r="S758" s="13"/>
      <c r="T758" s="13"/>
      <c r="U758" s="13"/>
      <c r="V758" s="13"/>
      <c r="W758" s="49">
        <f t="shared" si="140"/>
        <v>37636</v>
      </c>
    </row>
    <row r="759" spans="1:23" s="11" customFormat="1">
      <c r="A759" s="13"/>
      <c r="B759" s="140">
        <f>+Datos!B750</f>
        <v>2003</v>
      </c>
      <c r="C759" s="141">
        <f>+Datos!C750</f>
        <v>1</v>
      </c>
      <c r="D759" s="142">
        <f>+Datos!D750</f>
        <v>16</v>
      </c>
      <c r="E759" s="143">
        <f>+Datos!E750</f>
        <v>2</v>
      </c>
      <c r="F759" s="144">
        <f>+Datos!F750</f>
        <v>7.9</v>
      </c>
      <c r="G759" s="145">
        <f>+Datos!G750</f>
        <v>1</v>
      </c>
      <c r="H759" s="143">
        <f t="shared" si="135"/>
        <v>7.9</v>
      </c>
      <c r="I759" s="146">
        <f t="shared" si="136"/>
        <v>-5.9</v>
      </c>
      <c r="J759" s="29">
        <f t="shared" si="137"/>
        <v>54.181194514575118</v>
      </c>
      <c r="K759" s="147">
        <f t="shared" si="132"/>
        <v>87.863012696393298</v>
      </c>
      <c r="L759" s="29">
        <f t="shared" si="143"/>
        <v>-1.7431699713691557</v>
      </c>
      <c r="M759" s="30">
        <f t="shared" si="141"/>
        <v>3.7431699713691557</v>
      </c>
      <c r="N759" s="148">
        <f t="shared" si="142"/>
        <v>4.1568300286308446</v>
      </c>
      <c r="O759" s="148">
        <f t="shared" si="138"/>
        <v>0</v>
      </c>
      <c r="P759" s="148">
        <f t="shared" si="139"/>
        <v>-4.1568300286308446</v>
      </c>
      <c r="Q759" s="149">
        <f t="shared" si="133"/>
        <v>0</v>
      </c>
      <c r="R759" s="150">
        <f t="shared" si="134"/>
        <v>87.863012696393298</v>
      </c>
      <c r="S759" s="13"/>
      <c r="T759" s="13"/>
      <c r="U759" s="13"/>
      <c r="V759" s="13"/>
      <c r="W759" s="49">
        <f t="shared" si="140"/>
        <v>37637</v>
      </c>
    </row>
    <row r="760" spans="1:23" s="11" customFormat="1">
      <c r="A760" s="13"/>
      <c r="B760" s="140">
        <f>+Datos!B751</f>
        <v>2003</v>
      </c>
      <c r="C760" s="141">
        <f>+Datos!C751</f>
        <v>1</v>
      </c>
      <c r="D760" s="142">
        <f>+Datos!D751</f>
        <v>17</v>
      </c>
      <c r="E760" s="143">
        <f>+Datos!E751</f>
        <v>0.2</v>
      </c>
      <c r="F760" s="144">
        <f>+Datos!F751</f>
        <v>6</v>
      </c>
      <c r="G760" s="145">
        <f>+Datos!G751</f>
        <v>1</v>
      </c>
      <c r="H760" s="143">
        <f t="shared" si="135"/>
        <v>6</v>
      </c>
      <c r="I760" s="146">
        <f t="shared" si="136"/>
        <v>-5.8</v>
      </c>
      <c r="J760" s="29">
        <f t="shared" si="137"/>
        <v>52.520540451328834</v>
      </c>
      <c r="K760" s="147">
        <f t="shared" si="132"/>
        <v>86.202358633147014</v>
      </c>
      <c r="L760" s="29">
        <f t="shared" si="143"/>
        <v>-1.6606540632462838</v>
      </c>
      <c r="M760" s="30">
        <f t="shared" si="141"/>
        <v>1.8606540632462838</v>
      </c>
      <c r="N760" s="148">
        <f t="shared" si="142"/>
        <v>4.139345936753716</v>
      </c>
      <c r="O760" s="148">
        <f t="shared" si="138"/>
        <v>0</v>
      </c>
      <c r="P760" s="148">
        <f t="shared" si="139"/>
        <v>-4.139345936753716</v>
      </c>
      <c r="Q760" s="149">
        <f t="shared" si="133"/>
        <v>0</v>
      </c>
      <c r="R760" s="150">
        <f t="shared" si="134"/>
        <v>86.202358633147014</v>
      </c>
      <c r="S760" s="13"/>
      <c r="T760" s="13"/>
      <c r="U760" s="13"/>
      <c r="V760" s="13"/>
      <c r="W760" s="49">
        <f t="shared" si="140"/>
        <v>37638</v>
      </c>
    </row>
    <row r="761" spans="1:23" s="11" customFormat="1">
      <c r="A761" s="13"/>
      <c r="B761" s="140">
        <f>+Datos!B752</f>
        <v>2003</v>
      </c>
      <c r="C761" s="141">
        <f>+Datos!C752</f>
        <v>1</v>
      </c>
      <c r="D761" s="142">
        <f>+Datos!D752</f>
        <v>18</v>
      </c>
      <c r="E761" s="143">
        <f>+Datos!E752</f>
        <v>0</v>
      </c>
      <c r="F761" s="144">
        <f>+Datos!F752</f>
        <v>5.8</v>
      </c>
      <c r="G761" s="145">
        <f>+Datos!G752</f>
        <v>1</v>
      </c>
      <c r="H761" s="143">
        <f t="shared" si="135"/>
        <v>5.8</v>
      </c>
      <c r="I761" s="146">
        <f t="shared" si="136"/>
        <v>-5.8</v>
      </c>
      <c r="J761" s="29">
        <f t="shared" si="137"/>
        <v>50.910785448955686</v>
      </c>
      <c r="K761" s="147">
        <f t="shared" si="132"/>
        <v>84.592603630773866</v>
      </c>
      <c r="L761" s="29">
        <f t="shared" si="143"/>
        <v>-1.6097550023731486</v>
      </c>
      <c r="M761" s="30">
        <f t="shared" si="141"/>
        <v>1.6097550023731486</v>
      </c>
      <c r="N761" s="148">
        <f t="shared" si="142"/>
        <v>4.1902449976268512</v>
      </c>
      <c r="O761" s="148">
        <f t="shared" si="138"/>
        <v>0</v>
      </c>
      <c r="P761" s="148">
        <f t="shared" si="139"/>
        <v>-4.1902449976268512</v>
      </c>
      <c r="Q761" s="149">
        <f t="shared" si="133"/>
        <v>0</v>
      </c>
      <c r="R761" s="150">
        <f t="shared" si="134"/>
        <v>84.592603630773866</v>
      </c>
      <c r="S761" s="13"/>
      <c r="T761" s="13"/>
      <c r="U761" s="13"/>
      <c r="V761" s="13"/>
      <c r="W761" s="49">
        <f t="shared" si="140"/>
        <v>37639</v>
      </c>
    </row>
    <row r="762" spans="1:23" s="11" customFormat="1">
      <c r="A762" s="13"/>
      <c r="B762" s="140">
        <f>+Datos!B753</f>
        <v>2003</v>
      </c>
      <c r="C762" s="141">
        <f>+Datos!C753</f>
        <v>1</v>
      </c>
      <c r="D762" s="142">
        <f>+Datos!D753</f>
        <v>19</v>
      </c>
      <c r="E762" s="143">
        <f>+Datos!E753</f>
        <v>0</v>
      </c>
      <c r="F762" s="144">
        <f>+Datos!F753</f>
        <v>9.4</v>
      </c>
      <c r="G762" s="145">
        <f>+Datos!G753</f>
        <v>1</v>
      </c>
      <c r="H762" s="143">
        <f t="shared" si="135"/>
        <v>9.4</v>
      </c>
      <c r="I762" s="146">
        <f t="shared" si="136"/>
        <v>-9.4</v>
      </c>
      <c r="J762" s="29">
        <f t="shared" si="137"/>
        <v>48.405985159076316</v>
      </c>
      <c r="K762" s="147">
        <f t="shared" si="132"/>
        <v>82.087803340894496</v>
      </c>
      <c r="L762" s="29">
        <f t="shared" si="143"/>
        <v>-2.5048002898793698</v>
      </c>
      <c r="M762" s="30">
        <f t="shared" si="141"/>
        <v>2.5048002898793698</v>
      </c>
      <c r="N762" s="148">
        <f t="shared" si="142"/>
        <v>6.8951997101206306</v>
      </c>
      <c r="O762" s="148">
        <f t="shared" si="138"/>
        <v>0</v>
      </c>
      <c r="P762" s="148">
        <f t="shared" si="139"/>
        <v>-6.8951997101206306</v>
      </c>
      <c r="Q762" s="149">
        <f t="shared" si="133"/>
        <v>0</v>
      </c>
      <c r="R762" s="150">
        <f t="shared" si="134"/>
        <v>82.087803340894496</v>
      </c>
      <c r="S762" s="13"/>
      <c r="T762" s="13"/>
      <c r="U762" s="13"/>
      <c r="V762" s="13"/>
      <c r="W762" s="49">
        <f t="shared" si="140"/>
        <v>37640</v>
      </c>
    </row>
    <row r="763" spans="1:23" s="11" customFormat="1">
      <c r="A763" s="13"/>
      <c r="B763" s="140">
        <f>+Datos!B754</f>
        <v>2003</v>
      </c>
      <c r="C763" s="141">
        <f>+Datos!C754</f>
        <v>1</v>
      </c>
      <c r="D763" s="142">
        <f>+Datos!D754</f>
        <v>20</v>
      </c>
      <c r="E763" s="143">
        <f>+Datos!E754</f>
        <v>0</v>
      </c>
      <c r="F763" s="144">
        <f>+Datos!F754</f>
        <v>6.6</v>
      </c>
      <c r="G763" s="145">
        <f>+Datos!G754</f>
        <v>1</v>
      </c>
      <c r="H763" s="143">
        <f t="shared" si="135"/>
        <v>6.6</v>
      </c>
      <c r="I763" s="146">
        <f t="shared" si="136"/>
        <v>-6.6</v>
      </c>
      <c r="J763" s="29">
        <f t="shared" si="137"/>
        <v>46.72130135231037</v>
      </c>
      <c r="K763" s="147">
        <f t="shared" si="132"/>
        <v>80.40311953412855</v>
      </c>
      <c r="L763" s="29">
        <f t="shared" si="143"/>
        <v>-1.6846838067659462</v>
      </c>
      <c r="M763" s="30">
        <f t="shared" si="141"/>
        <v>1.6846838067659462</v>
      </c>
      <c r="N763" s="148">
        <f t="shared" si="142"/>
        <v>4.9153161932340534</v>
      </c>
      <c r="O763" s="148">
        <f t="shared" si="138"/>
        <v>0</v>
      </c>
      <c r="P763" s="148">
        <f t="shared" si="139"/>
        <v>-4.9153161932340534</v>
      </c>
      <c r="Q763" s="149">
        <f t="shared" si="133"/>
        <v>0</v>
      </c>
      <c r="R763" s="150">
        <f t="shared" si="134"/>
        <v>80.40311953412855</v>
      </c>
      <c r="S763" s="13"/>
      <c r="T763" s="13"/>
      <c r="U763" s="13"/>
      <c r="V763" s="13"/>
      <c r="W763" s="49">
        <f t="shared" si="140"/>
        <v>37641</v>
      </c>
    </row>
    <row r="764" spans="1:23" s="11" customFormat="1">
      <c r="A764" s="13"/>
      <c r="B764" s="140">
        <f>+Datos!B755</f>
        <v>2003</v>
      </c>
      <c r="C764" s="141">
        <f>+Datos!C755</f>
        <v>1</v>
      </c>
      <c r="D764" s="142">
        <f>+Datos!D755</f>
        <v>21</v>
      </c>
      <c r="E764" s="143">
        <f>+Datos!E755</f>
        <v>0</v>
      </c>
      <c r="F764" s="144">
        <f>+Datos!F755</f>
        <v>7.7</v>
      </c>
      <c r="G764" s="145">
        <f>+Datos!G755</f>
        <v>1</v>
      </c>
      <c r="H764" s="143">
        <f t="shared" si="135"/>
        <v>7.7</v>
      </c>
      <c r="I764" s="146">
        <f t="shared" si="136"/>
        <v>-7.7</v>
      </c>
      <c r="J764" s="29">
        <f t="shared" si="137"/>
        <v>44.82979742659996</v>
      </c>
      <c r="K764" s="147">
        <f t="shared" si="132"/>
        <v>78.51161560841814</v>
      </c>
      <c r="L764" s="29">
        <f t="shared" si="143"/>
        <v>-1.8915039257104098</v>
      </c>
      <c r="M764" s="30">
        <f t="shared" si="141"/>
        <v>1.8915039257104098</v>
      </c>
      <c r="N764" s="148">
        <f t="shared" si="142"/>
        <v>5.8084960742895904</v>
      </c>
      <c r="O764" s="148">
        <f t="shared" si="138"/>
        <v>0</v>
      </c>
      <c r="P764" s="148">
        <f t="shared" si="139"/>
        <v>-5.8084960742895904</v>
      </c>
      <c r="Q764" s="149">
        <f t="shared" si="133"/>
        <v>0</v>
      </c>
      <c r="R764" s="150">
        <f t="shared" si="134"/>
        <v>78.51161560841814</v>
      </c>
      <c r="S764" s="13"/>
      <c r="T764" s="13"/>
      <c r="U764" s="13"/>
      <c r="V764" s="13"/>
      <c r="W764" s="49">
        <f t="shared" si="140"/>
        <v>37642</v>
      </c>
    </row>
    <row r="765" spans="1:23" s="11" customFormat="1">
      <c r="A765" s="13"/>
      <c r="B765" s="140">
        <f>+Datos!B756</f>
        <v>2003</v>
      </c>
      <c r="C765" s="141">
        <f>+Datos!C756</f>
        <v>1</v>
      </c>
      <c r="D765" s="142">
        <f>+Datos!D756</f>
        <v>22</v>
      </c>
      <c r="E765" s="143">
        <f>+Datos!E756</f>
        <v>0.3</v>
      </c>
      <c r="F765" s="144">
        <f>+Datos!F756</f>
        <v>6.1</v>
      </c>
      <c r="G765" s="145">
        <f>+Datos!G756</f>
        <v>1</v>
      </c>
      <c r="H765" s="143">
        <f t="shared" si="135"/>
        <v>6.1</v>
      </c>
      <c r="I765" s="146">
        <f t="shared" si="136"/>
        <v>-5.8</v>
      </c>
      <c r="J765" s="29">
        <f t="shared" si="137"/>
        <v>43.455763762005056</v>
      </c>
      <c r="K765" s="147">
        <f t="shared" si="132"/>
        <v>77.137581943823236</v>
      </c>
      <c r="L765" s="29">
        <f t="shared" si="143"/>
        <v>-1.3740336645949043</v>
      </c>
      <c r="M765" s="30">
        <f t="shared" si="141"/>
        <v>1.6740336645949043</v>
      </c>
      <c r="N765" s="148">
        <f t="shared" si="142"/>
        <v>4.4259663354050955</v>
      </c>
      <c r="O765" s="148">
        <f t="shared" si="138"/>
        <v>0</v>
      </c>
      <c r="P765" s="148">
        <f t="shared" si="139"/>
        <v>-4.4259663354050955</v>
      </c>
      <c r="Q765" s="149">
        <f t="shared" si="133"/>
        <v>0</v>
      </c>
      <c r="R765" s="150">
        <f t="shared" si="134"/>
        <v>77.137581943823236</v>
      </c>
      <c r="S765" s="13"/>
      <c r="T765" s="13"/>
      <c r="U765" s="13"/>
      <c r="V765" s="13"/>
      <c r="W765" s="49">
        <f t="shared" si="140"/>
        <v>37643</v>
      </c>
    </row>
    <row r="766" spans="1:23" s="11" customFormat="1">
      <c r="A766" s="13"/>
      <c r="B766" s="140">
        <f>+Datos!B757</f>
        <v>2003</v>
      </c>
      <c r="C766" s="141">
        <f>+Datos!C757</f>
        <v>1</v>
      </c>
      <c r="D766" s="142">
        <f>+Datos!D757</f>
        <v>23</v>
      </c>
      <c r="E766" s="143">
        <f>+Datos!E757</f>
        <v>0.6</v>
      </c>
      <c r="F766" s="144">
        <f>+Datos!F757</f>
        <v>5.2</v>
      </c>
      <c r="G766" s="145">
        <f>+Datos!G757</f>
        <v>1</v>
      </c>
      <c r="H766" s="143">
        <f t="shared" si="135"/>
        <v>5.2</v>
      </c>
      <c r="I766" s="146">
        <f t="shared" si="136"/>
        <v>-4.6000000000000005</v>
      </c>
      <c r="J766" s="29">
        <f t="shared" si="137"/>
        <v>42.396022426437163</v>
      </c>
      <c r="K766" s="147">
        <f t="shared" si="132"/>
        <v>76.077840608255343</v>
      </c>
      <c r="L766" s="29">
        <f t="shared" si="143"/>
        <v>-1.0597413355678924</v>
      </c>
      <c r="M766" s="30">
        <f t="shared" si="141"/>
        <v>1.6597413355678925</v>
      </c>
      <c r="N766" s="148">
        <f t="shared" si="142"/>
        <v>3.5402586644321077</v>
      </c>
      <c r="O766" s="148">
        <f t="shared" si="138"/>
        <v>0</v>
      </c>
      <c r="P766" s="148">
        <f t="shared" si="139"/>
        <v>-3.5402586644321077</v>
      </c>
      <c r="Q766" s="149">
        <f t="shared" si="133"/>
        <v>0</v>
      </c>
      <c r="R766" s="150">
        <f t="shared" si="134"/>
        <v>76.077840608255343</v>
      </c>
      <c r="S766" s="13"/>
      <c r="T766" s="13"/>
      <c r="U766" s="13"/>
      <c r="V766" s="13"/>
      <c r="W766" s="49">
        <f t="shared" si="140"/>
        <v>37644</v>
      </c>
    </row>
    <row r="767" spans="1:23" s="11" customFormat="1">
      <c r="A767" s="13"/>
      <c r="B767" s="140">
        <f>+Datos!B758</f>
        <v>2003</v>
      </c>
      <c r="C767" s="141">
        <f>+Datos!C758</f>
        <v>1</v>
      </c>
      <c r="D767" s="142">
        <f>+Datos!D758</f>
        <v>24</v>
      </c>
      <c r="E767" s="143">
        <f>+Datos!E758</f>
        <v>0</v>
      </c>
      <c r="F767" s="144">
        <f>+Datos!F758</f>
        <v>8.6999999999999993</v>
      </c>
      <c r="G767" s="145">
        <f>+Datos!G758</f>
        <v>1</v>
      </c>
      <c r="H767" s="143">
        <f t="shared" si="135"/>
        <v>8.6999999999999993</v>
      </c>
      <c r="I767" s="146">
        <f t="shared" si="136"/>
        <v>-8.6999999999999993</v>
      </c>
      <c r="J767" s="29">
        <f t="shared" si="137"/>
        <v>40.461877375975853</v>
      </c>
      <c r="K767" s="147">
        <f t="shared" si="132"/>
        <v>74.143695557794032</v>
      </c>
      <c r="L767" s="29">
        <f t="shared" si="143"/>
        <v>-1.9341450504613107</v>
      </c>
      <c r="M767" s="30">
        <f t="shared" si="141"/>
        <v>1.9341450504613107</v>
      </c>
      <c r="N767" s="148">
        <f t="shared" si="142"/>
        <v>6.7658549495386886</v>
      </c>
      <c r="O767" s="148">
        <f t="shared" si="138"/>
        <v>0</v>
      </c>
      <c r="P767" s="148">
        <f t="shared" si="139"/>
        <v>-6.7658549495386886</v>
      </c>
      <c r="Q767" s="149">
        <f t="shared" si="133"/>
        <v>0</v>
      </c>
      <c r="R767" s="150">
        <f t="shared" si="134"/>
        <v>74.143695557794032</v>
      </c>
      <c r="S767" s="13"/>
      <c r="T767" s="13"/>
      <c r="U767" s="13"/>
      <c r="V767" s="13"/>
      <c r="W767" s="49">
        <f t="shared" si="140"/>
        <v>37645</v>
      </c>
    </row>
    <row r="768" spans="1:23" s="11" customFormat="1">
      <c r="A768" s="13"/>
      <c r="B768" s="140">
        <f>+Datos!B759</f>
        <v>2003</v>
      </c>
      <c r="C768" s="141">
        <f>+Datos!C759</f>
        <v>1</v>
      </c>
      <c r="D768" s="142">
        <f>+Datos!D759</f>
        <v>25</v>
      </c>
      <c r="E768" s="143">
        <f>+Datos!E759</f>
        <v>0.7</v>
      </c>
      <c r="F768" s="144">
        <f>+Datos!F759</f>
        <v>8.1999999999999993</v>
      </c>
      <c r="G768" s="145">
        <f>+Datos!G759</f>
        <v>1</v>
      </c>
      <c r="H768" s="143">
        <f t="shared" si="135"/>
        <v>8.1999999999999993</v>
      </c>
      <c r="I768" s="146">
        <f t="shared" si="136"/>
        <v>-7.4999999999999991</v>
      </c>
      <c r="J768" s="29">
        <f t="shared" si="137"/>
        <v>38.865482253577937</v>
      </c>
      <c r="K768" s="147">
        <f t="shared" si="132"/>
        <v>72.547300435396124</v>
      </c>
      <c r="L768" s="29">
        <f t="shared" si="143"/>
        <v>-1.596395122397908</v>
      </c>
      <c r="M768" s="30">
        <f t="shared" si="141"/>
        <v>2.2963951223979082</v>
      </c>
      <c r="N768" s="148">
        <f t="shared" si="142"/>
        <v>5.9036048776020911</v>
      </c>
      <c r="O768" s="148">
        <f t="shared" si="138"/>
        <v>0</v>
      </c>
      <c r="P768" s="148">
        <f t="shared" si="139"/>
        <v>-5.9036048776020911</v>
      </c>
      <c r="Q768" s="149">
        <f t="shared" si="133"/>
        <v>0</v>
      </c>
      <c r="R768" s="150">
        <f t="shared" si="134"/>
        <v>72.547300435396124</v>
      </c>
      <c r="S768" s="13"/>
      <c r="T768" s="13"/>
      <c r="U768" s="13"/>
      <c r="V768" s="13"/>
      <c r="W768" s="49">
        <f t="shared" si="140"/>
        <v>37646</v>
      </c>
    </row>
    <row r="769" spans="1:23" s="11" customFormat="1">
      <c r="A769" s="13"/>
      <c r="B769" s="140">
        <f>+Datos!B760</f>
        <v>2003</v>
      </c>
      <c r="C769" s="141">
        <f>+Datos!C760</f>
        <v>1</v>
      </c>
      <c r="D769" s="142">
        <f>+Datos!D760</f>
        <v>26</v>
      </c>
      <c r="E769" s="143">
        <f>+Datos!E760</f>
        <v>0</v>
      </c>
      <c r="F769" s="144">
        <f>+Datos!F760</f>
        <v>7.4</v>
      </c>
      <c r="G769" s="145">
        <f>+Datos!G760</f>
        <v>1</v>
      </c>
      <c r="H769" s="143">
        <f t="shared" si="135"/>
        <v>7.4</v>
      </c>
      <c r="I769" s="146">
        <f t="shared" si="136"/>
        <v>-7.4</v>
      </c>
      <c r="J769" s="29">
        <f t="shared" si="137"/>
        <v>37.352113894557668</v>
      </c>
      <c r="K769" s="147">
        <f t="shared" si="132"/>
        <v>71.033932076375848</v>
      </c>
      <c r="L769" s="29">
        <f t="shared" si="143"/>
        <v>-1.5133683590202764</v>
      </c>
      <c r="M769" s="30">
        <f t="shared" si="141"/>
        <v>1.5133683590202764</v>
      </c>
      <c r="N769" s="148">
        <f t="shared" si="142"/>
        <v>5.8866316409797239</v>
      </c>
      <c r="O769" s="148">
        <f t="shared" si="138"/>
        <v>0</v>
      </c>
      <c r="P769" s="148">
        <f t="shared" si="139"/>
        <v>-5.8866316409797239</v>
      </c>
      <c r="Q769" s="149">
        <f t="shared" si="133"/>
        <v>0</v>
      </c>
      <c r="R769" s="150">
        <f t="shared" si="134"/>
        <v>71.033932076375848</v>
      </c>
      <c r="S769" s="13"/>
      <c r="T769" s="13"/>
      <c r="U769" s="13"/>
      <c r="V769" s="13"/>
      <c r="W769" s="49">
        <f t="shared" si="140"/>
        <v>37647</v>
      </c>
    </row>
    <row r="770" spans="1:23" s="11" customFormat="1">
      <c r="A770" s="13"/>
      <c r="B770" s="140">
        <f>+Datos!B761</f>
        <v>2003</v>
      </c>
      <c r="C770" s="141">
        <f>+Datos!C761</f>
        <v>1</v>
      </c>
      <c r="D770" s="142">
        <f>+Datos!D761</f>
        <v>27</v>
      </c>
      <c r="E770" s="143">
        <f>+Datos!E761</f>
        <v>0</v>
      </c>
      <c r="F770" s="144">
        <f>+Datos!F761</f>
        <v>7.7</v>
      </c>
      <c r="G770" s="145">
        <f>+Datos!G761</f>
        <v>1</v>
      </c>
      <c r="H770" s="143">
        <f t="shared" si="135"/>
        <v>7.7</v>
      </c>
      <c r="I770" s="146">
        <f t="shared" si="136"/>
        <v>-7.7</v>
      </c>
      <c r="J770" s="29">
        <f t="shared" si="137"/>
        <v>35.839919926920153</v>
      </c>
      <c r="K770" s="147">
        <f t="shared" si="132"/>
        <v>69.521738108738333</v>
      </c>
      <c r="L770" s="29">
        <f t="shared" si="143"/>
        <v>-1.5121939676375149</v>
      </c>
      <c r="M770" s="30">
        <f t="shared" si="141"/>
        <v>1.5121939676375149</v>
      </c>
      <c r="N770" s="148">
        <f t="shared" si="142"/>
        <v>6.1878060323624853</v>
      </c>
      <c r="O770" s="148">
        <f t="shared" si="138"/>
        <v>0</v>
      </c>
      <c r="P770" s="148">
        <f t="shared" si="139"/>
        <v>-6.1878060323624853</v>
      </c>
      <c r="Q770" s="149">
        <f t="shared" si="133"/>
        <v>0</v>
      </c>
      <c r="R770" s="150">
        <f t="shared" si="134"/>
        <v>69.521738108738333</v>
      </c>
      <c r="S770" s="13"/>
      <c r="T770" s="13"/>
      <c r="U770" s="13"/>
      <c r="V770" s="13"/>
      <c r="W770" s="49">
        <f t="shared" si="140"/>
        <v>37648</v>
      </c>
    </row>
    <row r="771" spans="1:23" s="11" customFormat="1">
      <c r="A771" s="13"/>
      <c r="B771" s="140">
        <f>+Datos!B762</f>
        <v>2003</v>
      </c>
      <c r="C771" s="141">
        <f>+Datos!C762</f>
        <v>1</v>
      </c>
      <c r="D771" s="142">
        <f>+Datos!D762</f>
        <v>28</v>
      </c>
      <c r="E771" s="143">
        <f>+Datos!E762</f>
        <v>0.4</v>
      </c>
      <c r="F771" s="144">
        <f>+Datos!F762</f>
        <v>7</v>
      </c>
      <c r="G771" s="145">
        <f>+Datos!G762</f>
        <v>1</v>
      </c>
      <c r="H771" s="143">
        <f t="shared" si="135"/>
        <v>7</v>
      </c>
      <c r="I771" s="146">
        <f t="shared" si="136"/>
        <v>-6.6</v>
      </c>
      <c r="J771" s="29">
        <f t="shared" si="137"/>
        <v>34.592575563650868</v>
      </c>
      <c r="K771" s="147">
        <f t="shared" si="132"/>
        <v>68.274393745469041</v>
      </c>
      <c r="L771" s="29">
        <f t="shared" si="143"/>
        <v>-1.247344363269292</v>
      </c>
      <c r="M771" s="30">
        <f t="shared" si="141"/>
        <v>1.6473443632692919</v>
      </c>
      <c r="N771" s="148">
        <f t="shared" si="142"/>
        <v>5.3526556367307077</v>
      </c>
      <c r="O771" s="148">
        <f t="shared" si="138"/>
        <v>0</v>
      </c>
      <c r="P771" s="148">
        <f t="shared" si="139"/>
        <v>-5.3526556367307077</v>
      </c>
      <c r="Q771" s="149">
        <f t="shared" si="133"/>
        <v>0</v>
      </c>
      <c r="R771" s="150">
        <f t="shared" si="134"/>
        <v>68.274393745469041</v>
      </c>
      <c r="S771" s="13"/>
      <c r="T771" s="13"/>
      <c r="U771" s="13"/>
      <c r="V771" s="13"/>
      <c r="W771" s="49">
        <f t="shared" si="140"/>
        <v>37649</v>
      </c>
    </row>
    <row r="772" spans="1:23" s="11" customFormat="1">
      <c r="A772" s="13"/>
      <c r="B772" s="140">
        <f>+Datos!B763</f>
        <v>2003</v>
      </c>
      <c r="C772" s="141">
        <f>+Datos!C763</f>
        <v>1</v>
      </c>
      <c r="D772" s="142">
        <f>+Datos!D763</f>
        <v>29</v>
      </c>
      <c r="E772" s="143">
        <f>+Datos!E763</f>
        <v>0</v>
      </c>
      <c r="F772" s="144">
        <f>+Datos!F763</f>
        <v>9.6999999999999993</v>
      </c>
      <c r="G772" s="145">
        <f>+Datos!G763</f>
        <v>1</v>
      </c>
      <c r="H772" s="143">
        <f t="shared" si="135"/>
        <v>9.6999999999999993</v>
      </c>
      <c r="I772" s="146">
        <f t="shared" si="136"/>
        <v>-9.6999999999999993</v>
      </c>
      <c r="J772" s="29">
        <f t="shared" si="137"/>
        <v>32.837711688677906</v>
      </c>
      <c r="K772" s="147">
        <f t="shared" si="132"/>
        <v>66.519529870496086</v>
      </c>
      <c r="L772" s="29">
        <f t="shared" si="143"/>
        <v>-1.7548638749729548</v>
      </c>
      <c r="M772" s="30">
        <f t="shared" si="141"/>
        <v>1.7548638749729548</v>
      </c>
      <c r="N772" s="148">
        <f t="shared" si="142"/>
        <v>7.9451361250270445</v>
      </c>
      <c r="O772" s="148">
        <f t="shared" si="138"/>
        <v>0</v>
      </c>
      <c r="P772" s="148">
        <f t="shared" si="139"/>
        <v>-7.9451361250270445</v>
      </c>
      <c r="Q772" s="149">
        <f t="shared" si="133"/>
        <v>0</v>
      </c>
      <c r="R772" s="150">
        <f t="shared" si="134"/>
        <v>66.519529870496086</v>
      </c>
      <c r="S772" s="13"/>
      <c r="T772" s="13"/>
      <c r="U772" s="13"/>
      <c r="V772" s="13"/>
      <c r="W772" s="49">
        <f t="shared" si="140"/>
        <v>37650</v>
      </c>
    </row>
    <row r="773" spans="1:23" s="11" customFormat="1">
      <c r="A773" s="13"/>
      <c r="B773" s="140">
        <f>+Datos!B764</f>
        <v>2003</v>
      </c>
      <c r="C773" s="141">
        <f>+Datos!C764</f>
        <v>1</v>
      </c>
      <c r="D773" s="142">
        <f>+Datos!D764</f>
        <v>30</v>
      </c>
      <c r="E773" s="143">
        <f>+Datos!E764</f>
        <v>0</v>
      </c>
      <c r="F773" s="144">
        <f>+Datos!F764</f>
        <v>8.9</v>
      </c>
      <c r="G773" s="145">
        <f>+Datos!G764</f>
        <v>1</v>
      </c>
      <c r="H773" s="143">
        <f t="shared" si="135"/>
        <v>8.9</v>
      </c>
      <c r="I773" s="146">
        <f t="shared" si="136"/>
        <v>-8.9</v>
      </c>
      <c r="J773" s="29">
        <f t="shared" si="137"/>
        <v>31.306002530976954</v>
      </c>
      <c r="K773" s="147">
        <f t="shared" si="132"/>
        <v>64.987820712795127</v>
      </c>
      <c r="L773" s="29">
        <f t="shared" si="143"/>
        <v>-1.5317091577009592</v>
      </c>
      <c r="M773" s="30">
        <f t="shared" si="141"/>
        <v>1.5317091577009592</v>
      </c>
      <c r="N773" s="148">
        <f t="shared" si="142"/>
        <v>7.3682908422990412</v>
      </c>
      <c r="O773" s="148">
        <f t="shared" si="138"/>
        <v>0</v>
      </c>
      <c r="P773" s="148">
        <f t="shared" si="139"/>
        <v>-7.3682908422990412</v>
      </c>
      <c r="Q773" s="149">
        <f t="shared" si="133"/>
        <v>0</v>
      </c>
      <c r="R773" s="150">
        <f t="shared" si="134"/>
        <v>64.987820712795127</v>
      </c>
      <c r="S773" s="13"/>
      <c r="T773" s="13"/>
      <c r="U773" s="13"/>
      <c r="V773" s="13"/>
      <c r="W773" s="49">
        <f t="shared" si="140"/>
        <v>37651</v>
      </c>
    </row>
    <row r="774" spans="1:23" s="11" customFormat="1">
      <c r="A774" s="13"/>
      <c r="B774" s="140">
        <f>+Datos!B765</f>
        <v>2003</v>
      </c>
      <c r="C774" s="141">
        <f>+Datos!C765</f>
        <v>1</v>
      </c>
      <c r="D774" s="142">
        <f>+Datos!D765</f>
        <v>31</v>
      </c>
      <c r="E774" s="143">
        <f>+Datos!E765</f>
        <v>0</v>
      </c>
      <c r="F774" s="144">
        <f>+Datos!F765</f>
        <v>7.1</v>
      </c>
      <c r="G774" s="145">
        <f>+Datos!G765</f>
        <v>1</v>
      </c>
      <c r="H774" s="143">
        <f t="shared" si="135"/>
        <v>7.1</v>
      </c>
      <c r="I774" s="146">
        <f t="shared" si="136"/>
        <v>-7.1</v>
      </c>
      <c r="J774" s="29">
        <f t="shared" si="137"/>
        <v>30.135473456115694</v>
      </c>
      <c r="K774" s="147">
        <f t="shared" si="132"/>
        <v>63.817291637933877</v>
      </c>
      <c r="L774" s="29">
        <f t="shared" si="143"/>
        <v>-1.1705290748612498</v>
      </c>
      <c r="M774" s="30">
        <f t="shared" si="141"/>
        <v>1.1705290748612498</v>
      </c>
      <c r="N774" s="148">
        <f t="shared" si="142"/>
        <v>5.9294709251387498</v>
      </c>
      <c r="O774" s="148">
        <f t="shared" si="138"/>
        <v>0</v>
      </c>
      <c r="P774" s="148">
        <f t="shared" si="139"/>
        <v>-5.9294709251387498</v>
      </c>
      <c r="Q774" s="149">
        <f t="shared" si="133"/>
        <v>0</v>
      </c>
      <c r="R774" s="150">
        <f t="shared" si="134"/>
        <v>63.817291637933877</v>
      </c>
      <c r="S774" s="13"/>
      <c r="T774" s="13"/>
      <c r="U774" s="13"/>
      <c r="V774" s="13"/>
      <c r="W774" s="49">
        <f t="shared" si="140"/>
        <v>37652</v>
      </c>
    </row>
    <row r="775" spans="1:23" s="11" customFormat="1">
      <c r="A775" s="13"/>
      <c r="B775" s="140">
        <f>+Datos!B766</f>
        <v>2003</v>
      </c>
      <c r="C775" s="141">
        <f>+Datos!C766</f>
        <v>2</v>
      </c>
      <c r="D775" s="142">
        <f>+Datos!D766</f>
        <v>1</v>
      </c>
      <c r="E775" s="143">
        <f>+Datos!E766</f>
        <v>0</v>
      </c>
      <c r="F775" s="144">
        <f>+Datos!F766</f>
        <v>7.4</v>
      </c>
      <c r="G775" s="145">
        <f>+Datos!G766</f>
        <v>1</v>
      </c>
      <c r="H775" s="143">
        <f t="shared" si="135"/>
        <v>7.4</v>
      </c>
      <c r="I775" s="146">
        <f t="shared" si="136"/>
        <v>-7.4</v>
      </c>
      <c r="J775" s="29">
        <f t="shared" si="137"/>
        <v>28.96203961796019</v>
      </c>
      <c r="K775" s="147">
        <f t="shared" si="132"/>
        <v>62.643857799778374</v>
      </c>
      <c r="L775" s="29">
        <f t="shared" si="143"/>
        <v>-1.1734338381555034</v>
      </c>
      <c r="M775" s="30">
        <f t="shared" si="141"/>
        <v>1.1734338381555034</v>
      </c>
      <c r="N775" s="148">
        <f t="shared" si="142"/>
        <v>6.226566161844497</v>
      </c>
      <c r="O775" s="148">
        <f t="shared" si="138"/>
        <v>0</v>
      </c>
      <c r="P775" s="148">
        <f t="shared" si="139"/>
        <v>-6.226566161844497</v>
      </c>
      <c r="Q775" s="149">
        <f t="shared" si="133"/>
        <v>0</v>
      </c>
      <c r="R775" s="150">
        <f t="shared" si="134"/>
        <v>62.643857799778374</v>
      </c>
      <c r="S775" s="13"/>
      <c r="T775" s="13"/>
      <c r="U775" s="13"/>
      <c r="V775" s="13"/>
      <c r="W775" s="49">
        <f t="shared" si="140"/>
        <v>37653</v>
      </c>
    </row>
    <row r="776" spans="1:23" s="11" customFormat="1">
      <c r="A776" s="13"/>
      <c r="B776" s="140">
        <f>+Datos!B767</f>
        <v>2003</v>
      </c>
      <c r="C776" s="141">
        <f>+Datos!C767</f>
        <v>2</v>
      </c>
      <c r="D776" s="142">
        <f>+Datos!D767</f>
        <v>2</v>
      </c>
      <c r="E776" s="143">
        <f>+Datos!E767</f>
        <v>0</v>
      </c>
      <c r="F776" s="144">
        <f>+Datos!F767</f>
        <v>4.5</v>
      </c>
      <c r="G776" s="145">
        <f>+Datos!G767</f>
        <v>1</v>
      </c>
      <c r="H776" s="143">
        <f t="shared" si="135"/>
        <v>4.5</v>
      </c>
      <c r="I776" s="146">
        <f t="shared" si="136"/>
        <v>-4.5</v>
      </c>
      <c r="J776" s="29">
        <f t="shared" si="137"/>
        <v>28.270921330842086</v>
      </c>
      <c r="K776" s="147">
        <f t="shared" si="132"/>
        <v>61.952739512660266</v>
      </c>
      <c r="L776" s="29">
        <f t="shared" si="143"/>
        <v>-0.6911182871181083</v>
      </c>
      <c r="M776" s="30">
        <f t="shared" si="141"/>
        <v>0.6911182871181083</v>
      </c>
      <c r="N776" s="148">
        <f t="shared" si="142"/>
        <v>3.8088817128818917</v>
      </c>
      <c r="O776" s="148">
        <f t="shared" si="138"/>
        <v>0</v>
      </c>
      <c r="P776" s="148">
        <f t="shared" si="139"/>
        <v>-3.8088817128818917</v>
      </c>
      <c r="Q776" s="149">
        <f t="shared" si="133"/>
        <v>0</v>
      </c>
      <c r="R776" s="150">
        <f t="shared" si="134"/>
        <v>61.952739512660266</v>
      </c>
      <c r="S776" s="13"/>
      <c r="T776" s="13"/>
      <c r="U776" s="13"/>
      <c r="V776" s="13"/>
      <c r="W776" s="49">
        <f t="shared" si="140"/>
        <v>37654</v>
      </c>
    </row>
    <row r="777" spans="1:23" s="11" customFormat="1">
      <c r="A777" s="13"/>
      <c r="B777" s="140">
        <f>+Datos!B768</f>
        <v>2003</v>
      </c>
      <c r="C777" s="141">
        <f>+Datos!C768</f>
        <v>2</v>
      </c>
      <c r="D777" s="142">
        <f>+Datos!D768</f>
        <v>3</v>
      </c>
      <c r="E777" s="143">
        <f>+Datos!E768</f>
        <v>0</v>
      </c>
      <c r="F777" s="144">
        <f>+Datos!F768</f>
        <v>6.7</v>
      </c>
      <c r="G777" s="145">
        <f>+Datos!G768</f>
        <v>1</v>
      </c>
      <c r="H777" s="143">
        <f t="shared" si="135"/>
        <v>6.7</v>
      </c>
      <c r="I777" s="146">
        <f t="shared" si="136"/>
        <v>-6.7</v>
      </c>
      <c r="J777" s="29">
        <f t="shared" si="137"/>
        <v>27.272360988369808</v>
      </c>
      <c r="K777" s="147">
        <f t="shared" si="132"/>
        <v>60.954179170187984</v>
      </c>
      <c r="L777" s="29">
        <f t="shared" si="143"/>
        <v>-0.99856034247228109</v>
      </c>
      <c r="M777" s="30">
        <f t="shared" si="141"/>
        <v>0.99856034247228109</v>
      </c>
      <c r="N777" s="148">
        <f t="shared" si="142"/>
        <v>5.7014396575277191</v>
      </c>
      <c r="O777" s="148">
        <f t="shared" si="138"/>
        <v>0</v>
      </c>
      <c r="P777" s="148">
        <f t="shared" si="139"/>
        <v>-5.7014396575277191</v>
      </c>
      <c r="Q777" s="149">
        <f t="shared" si="133"/>
        <v>0</v>
      </c>
      <c r="R777" s="150">
        <f t="shared" si="134"/>
        <v>60.954179170187984</v>
      </c>
      <c r="S777" s="13"/>
      <c r="T777" s="13"/>
      <c r="U777" s="13"/>
      <c r="V777" s="13"/>
      <c r="W777" s="49">
        <f t="shared" si="140"/>
        <v>37655</v>
      </c>
    </row>
    <row r="778" spans="1:23" s="11" customFormat="1">
      <c r="A778" s="13"/>
      <c r="B778" s="140">
        <f>+Datos!B769</f>
        <v>2003</v>
      </c>
      <c r="C778" s="141">
        <f>+Datos!C769</f>
        <v>2</v>
      </c>
      <c r="D778" s="142">
        <f>+Datos!D769</f>
        <v>4</v>
      </c>
      <c r="E778" s="143">
        <f>+Datos!E769</f>
        <v>0</v>
      </c>
      <c r="F778" s="144">
        <f>+Datos!F769</f>
        <v>7.4</v>
      </c>
      <c r="G778" s="145">
        <f>+Datos!G769</f>
        <v>1</v>
      </c>
      <c r="H778" s="143">
        <f t="shared" si="135"/>
        <v>7.4</v>
      </c>
      <c r="I778" s="146">
        <f t="shared" si="136"/>
        <v>-7.4</v>
      </c>
      <c r="J778" s="29">
        <f t="shared" si="137"/>
        <v>26.210412807042971</v>
      </c>
      <c r="K778" s="147">
        <f t="shared" si="132"/>
        <v>59.892230988861151</v>
      </c>
      <c r="L778" s="29">
        <f t="shared" si="143"/>
        <v>-1.0619481813268337</v>
      </c>
      <c r="M778" s="30">
        <f t="shared" si="141"/>
        <v>1.0619481813268337</v>
      </c>
      <c r="N778" s="148">
        <f t="shared" si="142"/>
        <v>6.3380518186731667</v>
      </c>
      <c r="O778" s="148">
        <f t="shared" si="138"/>
        <v>0</v>
      </c>
      <c r="P778" s="148">
        <f t="shared" si="139"/>
        <v>-6.3380518186731667</v>
      </c>
      <c r="Q778" s="149">
        <f t="shared" si="133"/>
        <v>0</v>
      </c>
      <c r="R778" s="150">
        <f t="shared" si="134"/>
        <v>59.892230988861151</v>
      </c>
      <c r="S778" s="13"/>
      <c r="T778" s="13"/>
      <c r="U778" s="13"/>
      <c r="V778" s="13"/>
      <c r="W778" s="49">
        <f t="shared" si="140"/>
        <v>37656</v>
      </c>
    </row>
    <row r="779" spans="1:23" s="11" customFormat="1">
      <c r="A779" s="13"/>
      <c r="B779" s="140">
        <f>+Datos!B770</f>
        <v>2003</v>
      </c>
      <c r="C779" s="141">
        <f>+Datos!C770</f>
        <v>2</v>
      </c>
      <c r="D779" s="142">
        <f>+Datos!D770</f>
        <v>5</v>
      </c>
      <c r="E779" s="143">
        <f>+Datos!E770</f>
        <v>8</v>
      </c>
      <c r="F779" s="144">
        <f>+Datos!F770</f>
        <v>6.5</v>
      </c>
      <c r="G779" s="145">
        <f>+Datos!G770</f>
        <v>1</v>
      </c>
      <c r="H779" s="143">
        <f t="shared" si="135"/>
        <v>6.5</v>
      </c>
      <c r="I779" s="146">
        <f t="shared" si="136"/>
        <v>1.5</v>
      </c>
      <c r="J779" s="29">
        <f t="shared" si="137"/>
        <v>27.710412807042971</v>
      </c>
      <c r="K779" s="147">
        <f t="shared" si="132"/>
        <v>61.392230988861151</v>
      </c>
      <c r="L779" s="29">
        <f t="shared" si="143"/>
        <v>1.5</v>
      </c>
      <c r="M779" s="30">
        <f t="shared" si="141"/>
        <v>6.5</v>
      </c>
      <c r="N779" s="148">
        <f t="shared" si="142"/>
        <v>0</v>
      </c>
      <c r="O779" s="148">
        <f t="shared" si="138"/>
        <v>0</v>
      </c>
      <c r="P779" s="148">
        <f t="shared" si="139"/>
        <v>0</v>
      </c>
      <c r="Q779" s="149">
        <f t="shared" si="133"/>
        <v>0</v>
      </c>
      <c r="R779" s="150">
        <f t="shared" si="134"/>
        <v>61.392230988861151</v>
      </c>
      <c r="S779" s="13"/>
      <c r="T779" s="13"/>
      <c r="U779" s="13"/>
      <c r="V779" s="13"/>
      <c r="W779" s="49">
        <f t="shared" si="140"/>
        <v>37657</v>
      </c>
    </row>
    <row r="780" spans="1:23" s="11" customFormat="1">
      <c r="A780" s="13"/>
      <c r="B780" s="140">
        <f>+Datos!B771</f>
        <v>2003</v>
      </c>
      <c r="C780" s="141">
        <f>+Datos!C771</f>
        <v>2</v>
      </c>
      <c r="D780" s="142">
        <f>+Datos!D771</f>
        <v>6</v>
      </c>
      <c r="E780" s="143">
        <f>+Datos!E771</f>
        <v>0</v>
      </c>
      <c r="F780" s="144">
        <f>+Datos!F771</f>
        <v>4.8</v>
      </c>
      <c r="G780" s="145">
        <f>+Datos!G771</f>
        <v>1</v>
      </c>
      <c r="H780" s="143">
        <f t="shared" si="135"/>
        <v>4.8</v>
      </c>
      <c r="I780" s="146">
        <f t="shared" si="136"/>
        <v>-4.8</v>
      </c>
      <c r="J780" s="29">
        <f t="shared" si="137"/>
        <v>27.005643835330666</v>
      </c>
      <c r="K780" s="147">
        <f t="shared" si="132"/>
        <v>60.687462017148846</v>
      </c>
      <c r="L780" s="29">
        <f t="shared" si="143"/>
        <v>-0.7047689717123049</v>
      </c>
      <c r="M780" s="30">
        <f t="shared" si="141"/>
        <v>0.7047689717123049</v>
      </c>
      <c r="N780" s="148">
        <f t="shared" si="142"/>
        <v>4.0952310282876949</v>
      </c>
      <c r="O780" s="148">
        <f t="shared" si="138"/>
        <v>0</v>
      </c>
      <c r="P780" s="148">
        <f t="shared" si="139"/>
        <v>-4.0952310282876949</v>
      </c>
      <c r="Q780" s="149">
        <f t="shared" si="133"/>
        <v>0</v>
      </c>
      <c r="R780" s="150">
        <f t="shared" si="134"/>
        <v>60.687462017148846</v>
      </c>
      <c r="S780" s="13"/>
      <c r="T780" s="13"/>
      <c r="U780" s="13"/>
      <c r="V780" s="13"/>
      <c r="W780" s="49">
        <f t="shared" si="140"/>
        <v>37658</v>
      </c>
    </row>
    <row r="781" spans="1:23" s="11" customFormat="1">
      <c r="A781" s="13"/>
      <c r="B781" s="140">
        <f>+Datos!B772</f>
        <v>2003</v>
      </c>
      <c r="C781" s="141">
        <f>+Datos!C772</f>
        <v>2</v>
      </c>
      <c r="D781" s="142">
        <f>+Datos!D772</f>
        <v>7</v>
      </c>
      <c r="E781" s="143">
        <f>+Datos!E772</f>
        <v>0</v>
      </c>
      <c r="F781" s="144">
        <f>+Datos!F772</f>
        <v>4.9000000000000004</v>
      </c>
      <c r="G781" s="145">
        <f>+Datos!G772</f>
        <v>1</v>
      </c>
      <c r="H781" s="143">
        <f t="shared" si="135"/>
        <v>4.9000000000000004</v>
      </c>
      <c r="I781" s="146">
        <f t="shared" si="136"/>
        <v>-4.9000000000000004</v>
      </c>
      <c r="J781" s="29">
        <f t="shared" si="137"/>
        <v>26.3046775704113</v>
      </c>
      <c r="K781" s="147">
        <f t="shared" si="132"/>
        <v>59.98649575222948</v>
      </c>
      <c r="L781" s="29">
        <f t="shared" si="143"/>
        <v>-0.70096626491936576</v>
      </c>
      <c r="M781" s="30">
        <f t="shared" si="141"/>
        <v>0.70096626491936576</v>
      </c>
      <c r="N781" s="148">
        <f t="shared" si="142"/>
        <v>4.1990337350806346</v>
      </c>
      <c r="O781" s="148">
        <f t="shared" si="138"/>
        <v>0</v>
      </c>
      <c r="P781" s="148">
        <f t="shared" si="139"/>
        <v>-4.1990337350806346</v>
      </c>
      <c r="Q781" s="149">
        <f t="shared" si="133"/>
        <v>0</v>
      </c>
      <c r="R781" s="150">
        <f t="shared" si="134"/>
        <v>59.98649575222948</v>
      </c>
      <c r="S781" s="13"/>
      <c r="T781" s="13"/>
      <c r="U781" s="13"/>
      <c r="V781" s="13"/>
      <c r="W781" s="49">
        <f t="shared" si="140"/>
        <v>37659</v>
      </c>
    </row>
    <row r="782" spans="1:23" s="11" customFormat="1">
      <c r="A782" s="13"/>
      <c r="B782" s="140">
        <f>+Datos!B773</f>
        <v>2003</v>
      </c>
      <c r="C782" s="141">
        <f>+Datos!C773</f>
        <v>2</v>
      </c>
      <c r="D782" s="142">
        <f>+Datos!D773</f>
        <v>8</v>
      </c>
      <c r="E782" s="143">
        <f>+Datos!E773</f>
        <v>0</v>
      </c>
      <c r="F782" s="144">
        <f>+Datos!F773</f>
        <v>7.5</v>
      </c>
      <c r="G782" s="145">
        <f>+Datos!G773</f>
        <v>1</v>
      </c>
      <c r="H782" s="143">
        <f t="shared" si="135"/>
        <v>7.5</v>
      </c>
      <c r="I782" s="146">
        <f t="shared" si="136"/>
        <v>-7.5</v>
      </c>
      <c r="J782" s="29">
        <f t="shared" si="137"/>
        <v>25.266844882138969</v>
      </c>
      <c r="K782" s="147">
        <f t="shared" ref="K782:K845" si="144">+J782+$U$21</f>
        <v>58.948663063957149</v>
      </c>
      <c r="L782" s="29">
        <f t="shared" si="143"/>
        <v>-1.0378326882723314</v>
      </c>
      <c r="M782" s="30">
        <f t="shared" si="141"/>
        <v>1.0378326882723314</v>
      </c>
      <c r="N782" s="148">
        <f t="shared" si="142"/>
        <v>6.4621673117276686</v>
      </c>
      <c r="O782" s="148">
        <f t="shared" si="138"/>
        <v>0</v>
      </c>
      <c r="P782" s="148">
        <f t="shared" si="139"/>
        <v>-6.4621673117276686</v>
      </c>
      <c r="Q782" s="149">
        <f t="shared" ref="Q782:Q845" si="145">IF(K782-$U$15&gt;0,K782-$U$15,0)</f>
        <v>0</v>
      </c>
      <c r="R782" s="150">
        <f t="shared" ref="R782:R845" si="146">+O782+K782</f>
        <v>58.948663063957149</v>
      </c>
      <c r="S782" s="13"/>
      <c r="T782" s="13"/>
      <c r="U782" s="13"/>
      <c r="V782" s="13"/>
      <c r="W782" s="49">
        <f t="shared" si="140"/>
        <v>37660</v>
      </c>
    </row>
    <row r="783" spans="1:23" s="11" customFormat="1">
      <c r="A783" s="13"/>
      <c r="B783" s="140">
        <f>+Datos!B774</f>
        <v>2003</v>
      </c>
      <c r="C783" s="141">
        <f>+Datos!C774</f>
        <v>2</v>
      </c>
      <c r="D783" s="142">
        <f>+Datos!D774</f>
        <v>9</v>
      </c>
      <c r="E783" s="143">
        <f>+Datos!E774</f>
        <v>10</v>
      </c>
      <c r="F783" s="144">
        <f>+Datos!F774</f>
        <v>5.6</v>
      </c>
      <c r="G783" s="145">
        <f>+Datos!G774</f>
        <v>1</v>
      </c>
      <c r="H783" s="143">
        <f t="shared" ref="H783:H846" si="147">+F783*G783</f>
        <v>5.6</v>
      </c>
      <c r="I783" s="146">
        <f t="shared" ref="I783:I846" si="148">+E783-H783</f>
        <v>4.4000000000000004</v>
      </c>
      <c r="J783" s="29">
        <f t="shared" ref="J783:J846" si="149">IF(I783&lt;0,J782*EXP(I783/$U$20),IF((I783+J782)&gt;$U$20,+$U$20,I783+J782))</f>
        <v>29.666844882138967</v>
      </c>
      <c r="K783" s="147">
        <f t="shared" si="144"/>
        <v>63.348663063957147</v>
      </c>
      <c r="L783" s="29">
        <f t="shared" si="143"/>
        <v>4.3999999999999986</v>
      </c>
      <c r="M783" s="30">
        <f t="shared" si="141"/>
        <v>5.6</v>
      </c>
      <c r="N783" s="148">
        <f t="shared" si="142"/>
        <v>0</v>
      </c>
      <c r="O783" s="148">
        <f t="shared" ref="O783:O846" si="150">IF(K782+I783-$U$14&gt;0,K782+I783-$U$14,0)</f>
        <v>0</v>
      </c>
      <c r="P783" s="148">
        <f t="shared" ref="P783:P846" si="151">+IF(N783&gt;0,(-1)*N783,O783)</f>
        <v>0</v>
      </c>
      <c r="Q783" s="149">
        <f t="shared" si="145"/>
        <v>0</v>
      </c>
      <c r="R783" s="150">
        <f t="shared" si="146"/>
        <v>63.348663063957147</v>
      </c>
      <c r="S783" s="13"/>
      <c r="T783" s="13"/>
      <c r="U783" s="13"/>
      <c r="V783" s="13"/>
      <c r="W783" s="49">
        <f t="shared" ref="W783:W846" si="152">+DATE(B783,C783,D783)</f>
        <v>37661</v>
      </c>
    </row>
    <row r="784" spans="1:23" s="11" customFormat="1">
      <c r="A784" s="13"/>
      <c r="B784" s="140">
        <f>+Datos!B775</f>
        <v>2003</v>
      </c>
      <c r="C784" s="141">
        <f>+Datos!C775</f>
        <v>2</v>
      </c>
      <c r="D784" s="142">
        <f>+Datos!D775</f>
        <v>10</v>
      </c>
      <c r="E784" s="143">
        <f>+Datos!E775</f>
        <v>0</v>
      </c>
      <c r="F784" s="144">
        <f>+Datos!F775</f>
        <v>5.9</v>
      </c>
      <c r="G784" s="145">
        <f>+Datos!G775</f>
        <v>1</v>
      </c>
      <c r="H784" s="143">
        <f t="shared" si="147"/>
        <v>5.9</v>
      </c>
      <c r="I784" s="146">
        <f t="shared" si="148"/>
        <v>-5.9</v>
      </c>
      <c r="J784" s="29">
        <f t="shared" si="149"/>
        <v>28.742125332454876</v>
      </c>
      <c r="K784" s="147">
        <f t="shared" si="144"/>
        <v>62.423943514273056</v>
      </c>
      <c r="L784" s="29">
        <f t="shared" si="143"/>
        <v>-0.92471954968409165</v>
      </c>
      <c r="M784" s="30">
        <f t="shared" ref="M784:M847" si="153">IF(I784&gt;=0,+H784,+E784+ABS(L784))</f>
        <v>0.92471954968409165</v>
      </c>
      <c r="N784" s="148">
        <f t="shared" ref="N784:N847" si="154">+H784-M784</f>
        <v>4.9752804503159087</v>
      </c>
      <c r="O784" s="148">
        <f t="shared" si="150"/>
        <v>0</v>
      </c>
      <c r="P784" s="148">
        <f t="shared" si="151"/>
        <v>-4.9752804503159087</v>
      </c>
      <c r="Q784" s="149">
        <f t="shared" si="145"/>
        <v>0</v>
      </c>
      <c r="R784" s="150">
        <f t="shared" si="146"/>
        <v>62.423943514273056</v>
      </c>
      <c r="S784" s="13"/>
      <c r="T784" s="13"/>
      <c r="U784" s="13"/>
      <c r="V784" s="13"/>
      <c r="W784" s="49">
        <f t="shared" si="152"/>
        <v>37662</v>
      </c>
    </row>
    <row r="785" spans="1:23" s="11" customFormat="1">
      <c r="A785" s="13"/>
      <c r="B785" s="140">
        <f>+Datos!B776</f>
        <v>2003</v>
      </c>
      <c r="C785" s="141">
        <f>+Datos!C776</f>
        <v>2</v>
      </c>
      <c r="D785" s="142">
        <f>+Datos!D776</f>
        <v>11</v>
      </c>
      <c r="E785" s="143">
        <f>+Datos!E776</f>
        <v>0</v>
      </c>
      <c r="F785" s="144">
        <f>+Datos!F776</f>
        <v>4.5999999999999996</v>
      </c>
      <c r="G785" s="145">
        <f>+Datos!G776</f>
        <v>1</v>
      </c>
      <c r="H785" s="143">
        <f t="shared" si="147"/>
        <v>4.5999999999999996</v>
      </c>
      <c r="I785" s="146">
        <f t="shared" si="148"/>
        <v>-4.5999999999999996</v>
      </c>
      <c r="J785" s="29">
        <f t="shared" si="149"/>
        <v>28.041200629952996</v>
      </c>
      <c r="K785" s="147">
        <f t="shared" si="144"/>
        <v>61.723018811771176</v>
      </c>
      <c r="L785" s="29">
        <f t="shared" ref="L785:L848" si="155">+K785-K784</f>
        <v>-0.70092470250187944</v>
      </c>
      <c r="M785" s="30">
        <f t="shared" si="153"/>
        <v>0.70092470250187944</v>
      </c>
      <c r="N785" s="148">
        <f t="shared" si="154"/>
        <v>3.8990752974981202</v>
      </c>
      <c r="O785" s="148">
        <f t="shared" si="150"/>
        <v>0</v>
      </c>
      <c r="P785" s="148">
        <f t="shared" si="151"/>
        <v>-3.8990752974981202</v>
      </c>
      <c r="Q785" s="149">
        <f t="shared" si="145"/>
        <v>0</v>
      </c>
      <c r="R785" s="150">
        <f t="shared" si="146"/>
        <v>61.723018811771176</v>
      </c>
      <c r="S785" s="13"/>
      <c r="T785" s="13"/>
      <c r="U785" s="13"/>
      <c r="V785" s="13"/>
      <c r="W785" s="49">
        <f t="shared" si="152"/>
        <v>37663</v>
      </c>
    </row>
    <row r="786" spans="1:23" s="11" customFormat="1">
      <c r="A786" s="13"/>
      <c r="B786" s="140">
        <f>+Datos!B777</f>
        <v>2003</v>
      </c>
      <c r="C786" s="141">
        <f>+Datos!C777</f>
        <v>2</v>
      </c>
      <c r="D786" s="142">
        <f>+Datos!D777</f>
        <v>12</v>
      </c>
      <c r="E786" s="143">
        <f>+Datos!E777</f>
        <v>0</v>
      </c>
      <c r="F786" s="144">
        <f>+Datos!F777</f>
        <v>4.8</v>
      </c>
      <c r="G786" s="145">
        <f>+Datos!G777</f>
        <v>1</v>
      </c>
      <c r="H786" s="143">
        <f t="shared" si="147"/>
        <v>4.8</v>
      </c>
      <c r="I786" s="146">
        <f t="shared" si="148"/>
        <v>-4.8</v>
      </c>
      <c r="J786" s="29">
        <f t="shared" si="149"/>
        <v>27.328018611656702</v>
      </c>
      <c r="K786" s="147">
        <f t="shared" si="144"/>
        <v>61.009836793474882</v>
      </c>
      <c r="L786" s="29">
        <f t="shared" si="155"/>
        <v>-0.71318201829629402</v>
      </c>
      <c r="M786" s="30">
        <f t="shared" si="153"/>
        <v>0.71318201829629402</v>
      </c>
      <c r="N786" s="148">
        <f t="shared" si="154"/>
        <v>4.0868179817037058</v>
      </c>
      <c r="O786" s="148">
        <f t="shared" si="150"/>
        <v>0</v>
      </c>
      <c r="P786" s="148">
        <f t="shared" si="151"/>
        <v>-4.0868179817037058</v>
      </c>
      <c r="Q786" s="149">
        <f t="shared" si="145"/>
        <v>0</v>
      </c>
      <c r="R786" s="150">
        <f t="shared" si="146"/>
        <v>61.009836793474882</v>
      </c>
      <c r="S786" s="13"/>
      <c r="T786" s="13"/>
      <c r="U786" s="13"/>
      <c r="V786" s="13"/>
      <c r="W786" s="49">
        <f t="shared" si="152"/>
        <v>37664</v>
      </c>
    </row>
    <row r="787" spans="1:23" s="11" customFormat="1">
      <c r="A787" s="13"/>
      <c r="B787" s="140">
        <f>+Datos!B778</f>
        <v>2003</v>
      </c>
      <c r="C787" s="141">
        <f>+Datos!C778</f>
        <v>2</v>
      </c>
      <c r="D787" s="142">
        <f>+Datos!D778</f>
        <v>13</v>
      </c>
      <c r="E787" s="143">
        <f>+Datos!E778</f>
        <v>0</v>
      </c>
      <c r="F787" s="144">
        <f>+Datos!F778</f>
        <v>4.8</v>
      </c>
      <c r="G787" s="145">
        <f>+Datos!G778</f>
        <v>1</v>
      </c>
      <c r="H787" s="143">
        <f t="shared" si="147"/>
        <v>4.8</v>
      </c>
      <c r="I787" s="146">
        <f t="shared" si="148"/>
        <v>-4.8</v>
      </c>
      <c r="J787" s="29">
        <f t="shared" si="149"/>
        <v>26.632975210102728</v>
      </c>
      <c r="K787" s="147">
        <f t="shared" si="144"/>
        <v>60.314793391920908</v>
      </c>
      <c r="L787" s="29">
        <f t="shared" si="155"/>
        <v>-0.69504340155397415</v>
      </c>
      <c r="M787" s="30">
        <f t="shared" si="153"/>
        <v>0.69504340155397415</v>
      </c>
      <c r="N787" s="148">
        <f t="shared" si="154"/>
        <v>4.1049565984460257</v>
      </c>
      <c r="O787" s="148">
        <f t="shared" si="150"/>
        <v>0</v>
      </c>
      <c r="P787" s="148">
        <f t="shared" si="151"/>
        <v>-4.1049565984460257</v>
      </c>
      <c r="Q787" s="149">
        <f t="shared" si="145"/>
        <v>0</v>
      </c>
      <c r="R787" s="150">
        <f t="shared" si="146"/>
        <v>60.314793391920908</v>
      </c>
      <c r="S787" s="13"/>
      <c r="T787" s="13"/>
      <c r="U787" s="13"/>
      <c r="V787" s="13"/>
      <c r="W787" s="49">
        <f t="shared" si="152"/>
        <v>37665</v>
      </c>
    </row>
    <row r="788" spans="1:23" s="11" customFormat="1">
      <c r="A788" s="13"/>
      <c r="B788" s="140">
        <f>+Datos!B779</f>
        <v>2003</v>
      </c>
      <c r="C788" s="141">
        <f>+Datos!C779</f>
        <v>2</v>
      </c>
      <c r="D788" s="142">
        <f>+Datos!D779</f>
        <v>14</v>
      </c>
      <c r="E788" s="143">
        <f>+Datos!E779</f>
        <v>22</v>
      </c>
      <c r="F788" s="144">
        <f>+Datos!F779</f>
        <v>8</v>
      </c>
      <c r="G788" s="145">
        <f>+Datos!G779</f>
        <v>1</v>
      </c>
      <c r="H788" s="143">
        <f t="shared" si="147"/>
        <v>8</v>
      </c>
      <c r="I788" s="146">
        <f t="shared" si="148"/>
        <v>14</v>
      </c>
      <c r="J788" s="29">
        <f t="shared" si="149"/>
        <v>40.632975210102728</v>
      </c>
      <c r="K788" s="147">
        <f t="shared" si="144"/>
        <v>74.314793391920915</v>
      </c>
      <c r="L788" s="29">
        <f t="shared" si="155"/>
        <v>14.000000000000007</v>
      </c>
      <c r="M788" s="30">
        <f t="shared" si="153"/>
        <v>8</v>
      </c>
      <c r="N788" s="148">
        <f t="shared" si="154"/>
        <v>0</v>
      </c>
      <c r="O788" s="148">
        <f t="shared" si="150"/>
        <v>0</v>
      </c>
      <c r="P788" s="148">
        <f t="shared" si="151"/>
        <v>0</v>
      </c>
      <c r="Q788" s="149">
        <f t="shared" si="145"/>
        <v>0</v>
      </c>
      <c r="R788" s="150">
        <f t="shared" si="146"/>
        <v>74.314793391920915</v>
      </c>
      <c r="S788" s="13"/>
      <c r="T788" s="13"/>
      <c r="U788" s="13"/>
      <c r="V788" s="13"/>
      <c r="W788" s="49">
        <f t="shared" si="152"/>
        <v>37666</v>
      </c>
    </row>
    <row r="789" spans="1:23" s="11" customFormat="1">
      <c r="A789" s="13"/>
      <c r="B789" s="140">
        <f>+Datos!B780</f>
        <v>2003</v>
      </c>
      <c r="C789" s="141">
        <f>+Datos!C780</f>
        <v>2</v>
      </c>
      <c r="D789" s="142">
        <f>+Datos!D780</f>
        <v>15</v>
      </c>
      <c r="E789" s="143">
        <f>+Datos!E780</f>
        <v>2</v>
      </c>
      <c r="F789" s="144">
        <f>+Datos!F780</f>
        <v>5.6</v>
      </c>
      <c r="G789" s="145">
        <f>+Datos!G780</f>
        <v>1</v>
      </c>
      <c r="H789" s="143">
        <f t="shared" si="147"/>
        <v>5.6</v>
      </c>
      <c r="I789" s="146">
        <f t="shared" si="148"/>
        <v>-3.5999999999999996</v>
      </c>
      <c r="J789" s="29">
        <f t="shared" si="149"/>
        <v>39.855409734056842</v>
      </c>
      <c r="K789" s="147">
        <f t="shared" si="144"/>
        <v>73.537227915875022</v>
      </c>
      <c r="L789" s="29">
        <f t="shared" si="155"/>
        <v>-0.77756547604589343</v>
      </c>
      <c r="M789" s="30">
        <f t="shared" si="153"/>
        <v>2.7775654760458934</v>
      </c>
      <c r="N789" s="148">
        <f t="shared" si="154"/>
        <v>2.8224345239541062</v>
      </c>
      <c r="O789" s="148">
        <f t="shared" si="150"/>
        <v>0</v>
      </c>
      <c r="P789" s="148">
        <f t="shared" si="151"/>
        <v>-2.8224345239541062</v>
      </c>
      <c r="Q789" s="149">
        <f t="shared" si="145"/>
        <v>0</v>
      </c>
      <c r="R789" s="150">
        <f t="shared" si="146"/>
        <v>73.537227915875022</v>
      </c>
      <c r="S789" s="13"/>
      <c r="T789" s="13"/>
      <c r="U789" s="13"/>
      <c r="V789" s="13"/>
      <c r="W789" s="49">
        <f t="shared" si="152"/>
        <v>37667</v>
      </c>
    </row>
    <row r="790" spans="1:23" s="11" customFormat="1">
      <c r="A790" s="13"/>
      <c r="B790" s="140">
        <f>+Datos!B781</f>
        <v>2003</v>
      </c>
      <c r="C790" s="141">
        <f>+Datos!C781</f>
        <v>2</v>
      </c>
      <c r="D790" s="142">
        <f>+Datos!D781</f>
        <v>16</v>
      </c>
      <c r="E790" s="143">
        <f>+Datos!E781</f>
        <v>7</v>
      </c>
      <c r="F790" s="144">
        <f>+Datos!F781</f>
        <v>4.0999999999999996</v>
      </c>
      <c r="G790" s="145">
        <f>+Datos!G781</f>
        <v>1</v>
      </c>
      <c r="H790" s="143">
        <f t="shared" si="147"/>
        <v>4.0999999999999996</v>
      </c>
      <c r="I790" s="146">
        <f t="shared" si="148"/>
        <v>2.9000000000000004</v>
      </c>
      <c r="J790" s="29">
        <f t="shared" si="149"/>
        <v>42.75540973405684</v>
      </c>
      <c r="K790" s="147">
        <f t="shared" si="144"/>
        <v>76.437227915875013</v>
      </c>
      <c r="L790" s="29">
        <f t="shared" si="155"/>
        <v>2.8999999999999915</v>
      </c>
      <c r="M790" s="30">
        <f t="shared" si="153"/>
        <v>4.0999999999999996</v>
      </c>
      <c r="N790" s="148">
        <f t="shared" si="154"/>
        <v>0</v>
      </c>
      <c r="O790" s="148">
        <f t="shared" si="150"/>
        <v>0</v>
      </c>
      <c r="P790" s="148">
        <f t="shared" si="151"/>
        <v>0</v>
      </c>
      <c r="Q790" s="149">
        <f t="shared" si="145"/>
        <v>0</v>
      </c>
      <c r="R790" s="150">
        <f t="shared" si="146"/>
        <v>76.437227915875013</v>
      </c>
      <c r="S790" s="13"/>
      <c r="T790" s="13"/>
      <c r="U790" s="13"/>
      <c r="V790" s="13"/>
      <c r="W790" s="49">
        <f t="shared" si="152"/>
        <v>37668</v>
      </c>
    </row>
    <row r="791" spans="1:23" s="11" customFormat="1">
      <c r="A791" s="13"/>
      <c r="B791" s="140">
        <f>+Datos!B782</f>
        <v>2003</v>
      </c>
      <c r="C791" s="141">
        <f>+Datos!C782</f>
        <v>2</v>
      </c>
      <c r="D791" s="142">
        <f>+Datos!D782</f>
        <v>17</v>
      </c>
      <c r="E791" s="143">
        <f>+Datos!E782</f>
        <v>6</v>
      </c>
      <c r="F791" s="144">
        <f>+Datos!F782</f>
        <v>1.7</v>
      </c>
      <c r="G791" s="145">
        <f>+Datos!G782</f>
        <v>1</v>
      </c>
      <c r="H791" s="143">
        <f t="shared" si="147"/>
        <v>1.7</v>
      </c>
      <c r="I791" s="146">
        <f t="shared" si="148"/>
        <v>4.3</v>
      </c>
      <c r="J791" s="29">
        <f t="shared" si="149"/>
        <v>47.055409734056838</v>
      </c>
      <c r="K791" s="147">
        <f t="shared" si="144"/>
        <v>80.737227915875025</v>
      </c>
      <c r="L791" s="29">
        <f t="shared" si="155"/>
        <v>4.3000000000000114</v>
      </c>
      <c r="M791" s="30">
        <f t="shared" si="153"/>
        <v>1.7</v>
      </c>
      <c r="N791" s="148">
        <f t="shared" si="154"/>
        <v>0</v>
      </c>
      <c r="O791" s="148">
        <f t="shared" si="150"/>
        <v>0</v>
      </c>
      <c r="P791" s="148">
        <f t="shared" si="151"/>
        <v>0</v>
      </c>
      <c r="Q791" s="149">
        <f t="shared" si="145"/>
        <v>0</v>
      </c>
      <c r="R791" s="150">
        <f t="shared" si="146"/>
        <v>80.737227915875025</v>
      </c>
      <c r="S791" s="13"/>
      <c r="T791" s="13"/>
      <c r="U791" s="13"/>
      <c r="V791" s="13"/>
      <c r="W791" s="49">
        <f t="shared" si="152"/>
        <v>37669</v>
      </c>
    </row>
    <row r="792" spans="1:23" s="11" customFormat="1">
      <c r="A792" s="13"/>
      <c r="B792" s="140">
        <f>+Datos!B783</f>
        <v>2003</v>
      </c>
      <c r="C792" s="141">
        <f>+Datos!C783</f>
        <v>2</v>
      </c>
      <c r="D792" s="142">
        <f>+Datos!D783</f>
        <v>18</v>
      </c>
      <c r="E792" s="143">
        <f>+Datos!E783</f>
        <v>0.5</v>
      </c>
      <c r="F792" s="144">
        <f>+Datos!F783</f>
        <v>5.4</v>
      </c>
      <c r="G792" s="145">
        <f>+Datos!G783</f>
        <v>1</v>
      </c>
      <c r="H792" s="143">
        <f t="shared" si="147"/>
        <v>5.4</v>
      </c>
      <c r="I792" s="146">
        <f t="shared" si="148"/>
        <v>-4.9000000000000004</v>
      </c>
      <c r="J792" s="29">
        <f t="shared" si="149"/>
        <v>45.834025974178466</v>
      </c>
      <c r="K792" s="147">
        <f t="shared" si="144"/>
        <v>79.515844155996646</v>
      </c>
      <c r="L792" s="29">
        <f t="shared" si="155"/>
        <v>-1.2213837598783783</v>
      </c>
      <c r="M792" s="30">
        <f t="shared" si="153"/>
        <v>1.7213837598783783</v>
      </c>
      <c r="N792" s="148">
        <f t="shared" si="154"/>
        <v>3.678616240121622</v>
      </c>
      <c r="O792" s="148">
        <f t="shared" si="150"/>
        <v>0</v>
      </c>
      <c r="P792" s="148">
        <f t="shared" si="151"/>
        <v>-3.678616240121622</v>
      </c>
      <c r="Q792" s="149">
        <f t="shared" si="145"/>
        <v>0</v>
      </c>
      <c r="R792" s="150">
        <f t="shared" si="146"/>
        <v>79.515844155996646</v>
      </c>
      <c r="S792" s="13"/>
      <c r="T792" s="13"/>
      <c r="U792" s="13"/>
      <c r="V792" s="13"/>
      <c r="W792" s="49">
        <f t="shared" si="152"/>
        <v>37670</v>
      </c>
    </row>
    <row r="793" spans="1:23" s="11" customFormat="1">
      <c r="A793" s="13"/>
      <c r="B793" s="140">
        <f>+Datos!B784</f>
        <v>2003</v>
      </c>
      <c r="C793" s="141">
        <f>+Datos!C784</f>
        <v>2</v>
      </c>
      <c r="D793" s="142">
        <f>+Datos!D784</f>
        <v>19</v>
      </c>
      <c r="E793" s="143">
        <f>+Datos!E784</f>
        <v>0</v>
      </c>
      <c r="F793" s="144">
        <f>+Datos!F784</f>
        <v>4.9000000000000004</v>
      </c>
      <c r="G793" s="145">
        <f>+Datos!G784</f>
        <v>1</v>
      </c>
      <c r="H793" s="143">
        <f t="shared" si="147"/>
        <v>4.9000000000000004</v>
      </c>
      <c r="I793" s="146">
        <f t="shared" si="148"/>
        <v>-4.9000000000000004</v>
      </c>
      <c r="J793" s="29">
        <f t="shared" si="149"/>
        <v>44.644344802744776</v>
      </c>
      <c r="K793" s="147">
        <f t="shared" si="144"/>
        <v>78.326162984562956</v>
      </c>
      <c r="L793" s="29">
        <f t="shared" si="155"/>
        <v>-1.1896811714336906</v>
      </c>
      <c r="M793" s="30">
        <f t="shared" si="153"/>
        <v>1.1896811714336906</v>
      </c>
      <c r="N793" s="148">
        <f t="shared" si="154"/>
        <v>3.7103188285663098</v>
      </c>
      <c r="O793" s="148">
        <f t="shared" si="150"/>
        <v>0</v>
      </c>
      <c r="P793" s="148">
        <f t="shared" si="151"/>
        <v>-3.7103188285663098</v>
      </c>
      <c r="Q793" s="149">
        <f t="shared" si="145"/>
        <v>0</v>
      </c>
      <c r="R793" s="150">
        <f t="shared" si="146"/>
        <v>78.326162984562956</v>
      </c>
      <c r="S793" s="13"/>
      <c r="T793" s="13"/>
      <c r="U793" s="13"/>
      <c r="V793" s="13"/>
      <c r="W793" s="49">
        <f t="shared" si="152"/>
        <v>37671</v>
      </c>
    </row>
    <row r="794" spans="1:23" s="11" customFormat="1">
      <c r="A794" s="13"/>
      <c r="B794" s="140">
        <f>+Datos!B785</f>
        <v>2003</v>
      </c>
      <c r="C794" s="141">
        <f>+Datos!C785</f>
        <v>2</v>
      </c>
      <c r="D794" s="142">
        <f>+Datos!D785</f>
        <v>20</v>
      </c>
      <c r="E794" s="143">
        <f>+Datos!E785</f>
        <v>0</v>
      </c>
      <c r="F794" s="144">
        <f>+Datos!F785</f>
        <v>5.2</v>
      </c>
      <c r="G794" s="145">
        <f>+Datos!G785</f>
        <v>1</v>
      </c>
      <c r="H794" s="143">
        <f t="shared" si="147"/>
        <v>5.2</v>
      </c>
      <c r="I794" s="146">
        <f t="shared" si="148"/>
        <v>-5.2</v>
      </c>
      <c r="J794" s="29">
        <f t="shared" si="149"/>
        <v>43.415581481706653</v>
      </c>
      <c r="K794" s="147">
        <f t="shared" si="144"/>
        <v>77.09739966352484</v>
      </c>
      <c r="L794" s="29">
        <f t="shared" si="155"/>
        <v>-1.2287633210381159</v>
      </c>
      <c r="M794" s="30">
        <f t="shared" si="153"/>
        <v>1.2287633210381159</v>
      </c>
      <c r="N794" s="148">
        <f t="shared" si="154"/>
        <v>3.9712366789618843</v>
      </c>
      <c r="O794" s="148">
        <f t="shared" si="150"/>
        <v>0</v>
      </c>
      <c r="P794" s="148">
        <f t="shared" si="151"/>
        <v>-3.9712366789618843</v>
      </c>
      <c r="Q794" s="149">
        <f t="shared" si="145"/>
        <v>0</v>
      </c>
      <c r="R794" s="150">
        <f t="shared" si="146"/>
        <v>77.09739966352484</v>
      </c>
      <c r="S794" s="13"/>
      <c r="T794" s="13"/>
      <c r="U794" s="13"/>
      <c r="V794" s="13"/>
      <c r="W794" s="49">
        <f t="shared" si="152"/>
        <v>37672</v>
      </c>
    </row>
    <row r="795" spans="1:23" s="11" customFormat="1">
      <c r="A795" s="13"/>
      <c r="B795" s="140">
        <f>+Datos!B786</f>
        <v>2003</v>
      </c>
      <c r="C795" s="141">
        <f>+Datos!C786</f>
        <v>2</v>
      </c>
      <c r="D795" s="142">
        <f>+Datos!D786</f>
        <v>21</v>
      </c>
      <c r="E795" s="143">
        <f>+Datos!E786</f>
        <v>0</v>
      </c>
      <c r="F795" s="144">
        <f>+Datos!F786</f>
        <v>5.5</v>
      </c>
      <c r="G795" s="145">
        <f>+Datos!G786</f>
        <v>1</v>
      </c>
      <c r="H795" s="143">
        <f t="shared" si="147"/>
        <v>5.5</v>
      </c>
      <c r="I795" s="146">
        <f t="shared" si="148"/>
        <v>-5.5</v>
      </c>
      <c r="J795" s="29">
        <f t="shared" si="149"/>
        <v>42.152711072656516</v>
      </c>
      <c r="K795" s="147">
        <f t="shared" si="144"/>
        <v>75.834529254474688</v>
      </c>
      <c r="L795" s="29">
        <f t="shared" si="155"/>
        <v>-1.2628704090501515</v>
      </c>
      <c r="M795" s="30">
        <f t="shared" si="153"/>
        <v>1.2628704090501515</v>
      </c>
      <c r="N795" s="148">
        <f t="shared" si="154"/>
        <v>4.2371295909498485</v>
      </c>
      <c r="O795" s="148">
        <f t="shared" si="150"/>
        <v>0</v>
      </c>
      <c r="P795" s="148">
        <f t="shared" si="151"/>
        <v>-4.2371295909498485</v>
      </c>
      <c r="Q795" s="149">
        <f t="shared" si="145"/>
        <v>0</v>
      </c>
      <c r="R795" s="150">
        <f t="shared" si="146"/>
        <v>75.834529254474688</v>
      </c>
      <c r="S795" s="13"/>
      <c r="T795" s="13"/>
      <c r="U795" s="13"/>
      <c r="V795" s="13"/>
      <c r="W795" s="49">
        <f t="shared" si="152"/>
        <v>37673</v>
      </c>
    </row>
    <row r="796" spans="1:23" s="11" customFormat="1">
      <c r="A796" s="13"/>
      <c r="B796" s="140">
        <f>+Datos!B787</f>
        <v>2003</v>
      </c>
      <c r="C796" s="141">
        <f>+Datos!C787</f>
        <v>2</v>
      </c>
      <c r="D796" s="142">
        <f>+Datos!D787</f>
        <v>22</v>
      </c>
      <c r="E796" s="143">
        <f>+Datos!E787</f>
        <v>0</v>
      </c>
      <c r="F796" s="144">
        <f>+Datos!F787</f>
        <v>5.4</v>
      </c>
      <c r="G796" s="145">
        <f>+Datos!G787</f>
        <v>1</v>
      </c>
      <c r="H796" s="143">
        <f t="shared" si="147"/>
        <v>5.4</v>
      </c>
      <c r="I796" s="146">
        <f t="shared" si="148"/>
        <v>-5.4</v>
      </c>
      <c r="J796" s="29">
        <f t="shared" si="149"/>
        <v>40.948546833716854</v>
      </c>
      <c r="K796" s="147">
        <f t="shared" si="144"/>
        <v>74.630365015535034</v>
      </c>
      <c r="L796" s="29">
        <f t="shared" si="155"/>
        <v>-1.2041642389396543</v>
      </c>
      <c r="M796" s="30">
        <f t="shared" si="153"/>
        <v>1.2041642389396543</v>
      </c>
      <c r="N796" s="148">
        <f t="shared" si="154"/>
        <v>4.1958357610603461</v>
      </c>
      <c r="O796" s="148">
        <f t="shared" si="150"/>
        <v>0</v>
      </c>
      <c r="P796" s="148">
        <f t="shared" si="151"/>
        <v>-4.1958357610603461</v>
      </c>
      <c r="Q796" s="149">
        <f t="shared" si="145"/>
        <v>0</v>
      </c>
      <c r="R796" s="150">
        <f t="shared" si="146"/>
        <v>74.630365015535034</v>
      </c>
      <c r="S796" s="13"/>
      <c r="T796" s="13"/>
      <c r="U796" s="13"/>
      <c r="V796" s="13"/>
      <c r="W796" s="49">
        <f t="shared" si="152"/>
        <v>37674</v>
      </c>
    </row>
    <row r="797" spans="1:23" s="11" customFormat="1">
      <c r="A797" s="13"/>
      <c r="B797" s="140">
        <f>+Datos!B788</f>
        <v>2003</v>
      </c>
      <c r="C797" s="141">
        <f>+Datos!C788</f>
        <v>2</v>
      </c>
      <c r="D797" s="142">
        <f>+Datos!D788</f>
        <v>23</v>
      </c>
      <c r="E797" s="143">
        <f>+Datos!E788</f>
        <v>0</v>
      </c>
      <c r="F797" s="144">
        <f>+Datos!F788</f>
        <v>6</v>
      </c>
      <c r="G797" s="145">
        <f>+Datos!G788</f>
        <v>1</v>
      </c>
      <c r="H797" s="143">
        <f t="shared" si="147"/>
        <v>6</v>
      </c>
      <c r="I797" s="146">
        <f t="shared" si="148"/>
        <v>-6</v>
      </c>
      <c r="J797" s="29">
        <f t="shared" si="149"/>
        <v>39.650888126202759</v>
      </c>
      <c r="K797" s="147">
        <f t="shared" si="144"/>
        <v>73.332706308020931</v>
      </c>
      <c r="L797" s="29">
        <f t="shared" si="155"/>
        <v>-1.2976587075141026</v>
      </c>
      <c r="M797" s="30">
        <f t="shared" si="153"/>
        <v>1.2976587075141026</v>
      </c>
      <c r="N797" s="148">
        <f t="shared" si="154"/>
        <v>4.7023412924858974</v>
      </c>
      <c r="O797" s="148">
        <f t="shared" si="150"/>
        <v>0</v>
      </c>
      <c r="P797" s="148">
        <f t="shared" si="151"/>
        <v>-4.7023412924858974</v>
      </c>
      <c r="Q797" s="149">
        <f t="shared" si="145"/>
        <v>0</v>
      </c>
      <c r="R797" s="150">
        <f t="shared" si="146"/>
        <v>73.332706308020931</v>
      </c>
      <c r="S797" s="13"/>
      <c r="T797" s="13"/>
      <c r="U797" s="13"/>
      <c r="V797" s="13"/>
      <c r="W797" s="49">
        <f t="shared" si="152"/>
        <v>37675</v>
      </c>
    </row>
    <row r="798" spans="1:23" s="11" customFormat="1">
      <c r="A798" s="13"/>
      <c r="B798" s="140">
        <f>+Datos!B789</f>
        <v>2003</v>
      </c>
      <c r="C798" s="141">
        <f>+Datos!C789</f>
        <v>2</v>
      </c>
      <c r="D798" s="142">
        <f>+Datos!D789</f>
        <v>24</v>
      </c>
      <c r="E798" s="143">
        <f>+Datos!E789</f>
        <v>0</v>
      </c>
      <c r="F798" s="144">
        <f>+Datos!F789</f>
        <v>5.8</v>
      </c>
      <c r="G798" s="145">
        <f>+Datos!G789</f>
        <v>1</v>
      </c>
      <c r="H798" s="143">
        <f t="shared" si="147"/>
        <v>5.8</v>
      </c>
      <c r="I798" s="146">
        <f t="shared" si="148"/>
        <v>-5.8</v>
      </c>
      <c r="J798" s="29">
        <f t="shared" si="149"/>
        <v>38.435588074809665</v>
      </c>
      <c r="K798" s="147">
        <f t="shared" si="144"/>
        <v>72.117406256627845</v>
      </c>
      <c r="L798" s="29">
        <f t="shared" si="155"/>
        <v>-1.2153000513930863</v>
      </c>
      <c r="M798" s="30">
        <f t="shared" si="153"/>
        <v>1.2153000513930863</v>
      </c>
      <c r="N798" s="148">
        <f t="shared" si="154"/>
        <v>4.5846999486069135</v>
      </c>
      <c r="O798" s="148">
        <f t="shared" si="150"/>
        <v>0</v>
      </c>
      <c r="P798" s="148">
        <f t="shared" si="151"/>
        <v>-4.5846999486069135</v>
      </c>
      <c r="Q798" s="149">
        <f t="shared" si="145"/>
        <v>0</v>
      </c>
      <c r="R798" s="150">
        <f t="shared" si="146"/>
        <v>72.117406256627845</v>
      </c>
      <c r="S798" s="13"/>
      <c r="T798" s="13"/>
      <c r="U798" s="13"/>
      <c r="V798" s="13"/>
      <c r="W798" s="49">
        <f t="shared" si="152"/>
        <v>37676</v>
      </c>
    </row>
    <row r="799" spans="1:23" s="11" customFormat="1">
      <c r="A799" s="13"/>
      <c r="B799" s="140">
        <f>+Datos!B790</f>
        <v>2003</v>
      </c>
      <c r="C799" s="141">
        <f>+Datos!C790</f>
        <v>2</v>
      </c>
      <c r="D799" s="142">
        <f>+Datos!D790</f>
        <v>25</v>
      </c>
      <c r="E799" s="143">
        <f>+Datos!E790</f>
        <v>0</v>
      </c>
      <c r="F799" s="144">
        <f>+Datos!F790</f>
        <v>6.5</v>
      </c>
      <c r="G799" s="145">
        <f>+Datos!G790</f>
        <v>1</v>
      </c>
      <c r="H799" s="143">
        <f t="shared" si="147"/>
        <v>6.5</v>
      </c>
      <c r="I799" s="146">
        <f t="shared" si="148"/>
        <v>-6.5</v>
      </c>
      <c r="J799" s="29">
        <f t="shared" si="149"/>
        <v>37.117822514520867</v>
      </c>
      <c r="K799" s="147">
        <f t="shared" si="144"/>
        <v>70.799640696339054</v>
      </c>
      <c r="L799" s="29">
        <f t="shared" si="155"/>
        <v>-1.317765560288791</v>
      </c>
      <c r="M799" s="30">
        <f t="shared" si="153"/>
        <v>1.317765560288791</v>
      </c>
      <c r="N799" s="148">
        <f t="shared" si="154"/>
        <v>5.182234439711209</v>
      </c>
      <c r="O799" s="148">
        <f t="shared" si="150"/>
        <v>0</v>
      </c>
      <c r="P799" s="148">
        <f t="shared" si="151"/>
        <v>-5.182234439711209</v>
      </c>
      <c r="Q799" s="149">
        <f t="shared" si="145"/>
        <v>0</v>
      </c>
      <c r="R799" s="150">
        <f t="shared" si="146"/>
        <v>70.799640696339054</v>
      </c>
      <c r="S799" s="13"/>
      <c r="T799" s="13"/>
      <c r="U799" s="13"/>
      <c r="V799" s="13"/>
      <c r="W799" s="49">
        <f t="shared" si="152"/>
        <v>37677</v>
      </c>
    </row>
    <row r="800" spans="1:23" s="11" customFormat="1">
      <c r="A800" s="13"/>
      <c r="B800" s="140">
        <f>+Datos!B791</f>
        <v>2003</v>
      </c>
      <c r="C800" s="141">
        <f>+Datos!C791</f>
        <v>2</v>
      </c>
      <c r="D800" s="142">
        <f>+Datos!D791</f>
        <v>26</v>
      </c>
      <c r="E800" s="143">
        <f>+Datos!E791</f>
        <v>12</v>
      </c>
      <c r="F800" s="144">
        <f>+Datos!F791</f>
        <v>3.2</v>
      </c>
      <c r="G800" s="145">
        <f>+Datos!G791</f>
        <v>1</v>
      </c>
      <c r="H800" s="143">
        <f t="shared" si="147"/>
        <v>3.2</v>
      </c>
      <c r="I800" s="146">
        <f t="shared" si="148"/>
        <v>8.8000000000000007</v>
      </c>
      <c r="J800" s="29">
        <f t="shared" si="149"/>
        <v>45.917822514520864</v>
      </c>
      <c r="K800" s="147">
        <f t="shared" si="144"/>
        <v>79.599640696339037</v>
      </c>
      <c r="L800" s="29">
        <f t="shared" si="155"/>
        <v>8.7999999999999829</v>
      </c>
      <c r="M800" s="30">
        <f t="shared" si="153"/>
        <v>3.2</v>
      </c>
      <c r="N800" s="148">
        <f t="shared" si="154"/>
        <v>0</v>
      </c>
      <c r="O800" s="148">
        <f t="shared" si="150"/>
        <v>0</v>
      </c>
      <c r="P800" s="148">
        <f t="shared" si="151"/>
        <v>0</v>
      </c>
      <c r="Q800" s="149">
        <f t="shared" si="145"/>
        <v>0</v>
      </c>
      <c r="R800" s="150">
        <f t="shared" si="146"/>
        <v>79.599640696339037</v>
      </c>
      <c r="S800" s="13"/>
      <c r="T800" s="13"/>
      <c r="U800" s="13"/>
      <c r="V800" s="13"/>
      <c r="W800" s="49">
        <f t="shared" si="152"/>
        <v>37678</v>
      </c>
    </row>
    <row r="801" spans="1:23" s="11" customFormat="1">
      <c r="A801" s="13"/>
      <c r="B801" s="140">
        <f>+Datos!B792</f>
        <v>2003</v>
      </c>
      <c r="C801" s="141">
        <f>+Datos!C792</f>
        <v>2</v>
      </c>
      <c r="D801" s="142">
        <f>+Datos!D792</f>
        <v>27</v>
      </c>
      <c r="E801" s="143">
        <f>+Datos!E792</f>
        <v>0</v>
      </c>
      <c r="F801" s="144">
        <f>+Datos!F792</f>
        <v>4.0999999999999996</v>
      </c>
      <c r="G801" s="145">
        <f>+Datos!G792</f>
        <v>1</v>
      </c>
      <c r="H801" s="143">
        <f t="shared" si="147"/>
        <v>4.0999999999999996</v>
      </c>
      <c r="I801" s="146">
        <f t="shared" si="148"/>
        <v>-4.0999999999999996</v>
      </c>
      <c r="J801" s="29">
        <f t="shared" si="149"/>
        <v>44.91842040452611</v>
      </c>
      <c r="K801" s="147">
        <f t="shared" si="144"/>
        <v>78.60023858634429</v>
      </c>
      <c r="L801" s="29">
        <f t="shared" si="155"/>
        <v>-0.99940210999474743</v>
      </c>
      <c r="M801" s="30">
        <f t="shared" si="153"/>
        <v>0.99940210999474743</v>
      </c>
      <c r="N801" s="148">
        <f t="shared" si="154"/>
        <v>3.1005978900052522</v>
      </c>
      <c r="O801" s="148">
        <f t="shared" si="150"/>
        <v>0</v>
      </c>
      <c r="P801" s="148">
        <f t="shared" si="151"/>
        <v>-3.1005978900052522</v>
      </c>
      <c r="Q801" s="149">
        <f t="shared" si="145"/>
        <v>0</v>
      </c>
      <c r="R801" s="150">
        <f t="shared" si="146"/>
        <v>78.60023858634429</v>
      </c>
      <c r="S801" s="13"/>
      <c r="T801" s="13"/>
      <c r="U801" s="13"/>
      <c r="V801" s="13"/>
      <c r="W801" s="49">
        <f t="shared" si="152"/>
        <v>37679</v>
      </c>
    </row>
    <row r="802" spans="1:23" s="11" customFormat="1">
      <c r="A802" s="13"/>
      <c r="B802" s="140">
        <f>+Datos!B793</f>
        <v>2003</v>
      </c>
      <c r="C802" s="141">
        <f>+Datos!C793</f>
        <v>2</v>
      </c>
      <c r="D802" s="142">
        <f>+Datos!D793</f>
        <v>28</v>
      </c>
      <c r="E802" s="143">
        <f>+Datos!E793</f>
        <v>0</v>
      </c>
      <c r="F802" s="144">
        <f>+Datos!F793</f>
        <v>5.4</v>
      </c>
      <c r="G802" s="145">
        <f>+Datos!G793</f>
        <v>1</v>
      </c>
      <c r="H802" s="143">
        <f t="shared" si="147"/>
        <v>5.4</v>
      </c>
      <c r="I802" s="146">
        <f t="shared" si="148"/>
        <v>-5.4</v>
      </c>
      <c r="J802" s="29">
        <f t="shared" si="149"/>
        <v>43.635248951388554</v>
      </c>
      <c r="K802" s="147">
        <f t="shared" si="144"/>
        <v>77.317067133206734</v>
      </c>
      <c r="L802" s="29">
        <f t="shared" si="155"/>
        <v>-1.2831714531375553</v>
      </c>
      <c r="M802" s="30">
        <f t="shared" si="153"/>
        <v>1.2831714531375553</v>
      </c>
      <c r="N802" s="148">
        <f t="shared" si="154"/>
        <v>4.116828546862445</v>
      </c>
      <c r="O802" s="148">
        <f t="shared" si="150"/>
        <v>0</v>
      </c>
      <c r="P802" s="148">
        <f t="shared" si="151"/>
        <v>-4.116828546862445</v>
      </c>
      <c r="Q802" s="149">
        <f t="shared" si="145"/>
        <v>0</v>
      </c>
      <c r="R802" s="150">
        <f t="shared" si="146"/>
        <v>77.317067133206734</v>
      </c>
      <c r="S802" s="13"/>
      <c r="T802" s="13"/>
      <c r="U802" s="13"/>
      <c r="V802" s="13"/>
      <c r="W802" s="49">
        <f t="shared" si="152"/>
        <v>37680</v>
      </c>
    </row>
    <row r="803" spans="1:23" s="11" customFormat="1">
      <c r="A803" s="13"/>
      <c r="B803" s="140">
        <f>+Datos!B794</f>
        <v>2003</v>
      </c>
      <c r="C803" s="141">
        <f>+Datos!C794</f>
        <v>3</v>
      </c>
      <c r="D803" s="142">
        <f>+Datos!D794</f>
        <v>1</v>
      </c>
      <c r="E803" s="143">
        <f>+Datos!E794</f>
        <v>0</v>
      </c>
      <c r="F803" s="144">
        <f>+Datos!F794</f>
        <v>5.0999999999999996</v>
      </c>
      <c r="G803" s="145">
        <f>+Datos!G794</f>
        <v>1</v>
      </c>
      <c r="H803" s="143">
        <f t="shared" si="147"/>
        <v>5.0999999999999996</v>
      </c>
      <c r="I803" s="146">
        <f t="shared" si="148"/>
        <v>-5.0999999999999996</v>
      </c>
      <c r="J803" s="29">
        <f t="shared" si="149"/>
        <v>42.457040630640755</v>
      </c>
      <c r="K803" s="147">
        <f t="shared" si="144"/>
        <v>76.138858812458935</v>
      </c>
      <c r="L803" s="29">
        <f t="shared" si="155"/>
        <v>-1.1782083207477996</v>
      </c>
      <c r="M803" s="30">
        <f t="shared" si="153"/>
        <v>1.1782083207477996</v>
      </c>
      <c r="N803" s="148">
        <f t="shared" si="154"/>
        <v>3.9217916792522001</v>
      </c>
      <c r="O803" s="148">
        <f t="shared" si="150"/>
        <v>0</v>
      </c>
      <c r="P803" s="148">
        <f t="shared" si="151"/>
        <v>-3.9217916792522001</v>
      </c>
      <c r="Q803" s="149">
        <f t="shared" si="145"/>
        <v>0</v>
      </c>
      <c r="R803" s="150">
        <f t="shared" si="146"/>
        <v>76.138858812458935</v>
      </c>
      <c r="S803" s="13"/>
      <c r="T803" s="13"/>
      <c r="U803" s="13"/>
      <c r="V803" s="13"/>
      <c r="W803" s="49">
        <f t="shared" si="152"/>
        <v>37681</v>
      </c>
    </row>
    <row r="804" spans="1:23" s="11" customFormat="1">
      <c r="A804" s="13"/>
      <c r="B804" s="140">
        <f>+Datos!B795</f>
        <v>2003</v>
      </c>
      <c r="C804" s="141">
        <f>+Datos!C795</f>
        <v>3</v>
      </c>
      <c r="D804" s="142">
        <f>+Datos!D795</f>
        <v>2</v>
      </c>
      <c r="E804" s="143">
        <f>+Datos!E795</f>
        <v>0</v>
      </c>
      <c r="F804" s="144">
        <f>+Datos!F795</f>
        <v>4.7</v>
      </c>
      <c r="G804" s="145">
        <f>+Datos!G795</f>
        <v>1</v>
      </c>
      <c r="H804" s="143">
        <f t="shared" si="147"/>
        <v>4.7</v>
      </c>
      <c r="I804" s="146">
        <f t="shared" si="148"/>
        <v>-4.7</v>
      </c>
      <c r="J804" s="29">
        <f t="shared" si="149"/>
        <v>41.399429114511868</v>
      </c>
      <c r="K804" s="147">
        <f t="shared" si="144"/>
        <v>75.081247296330048</v>
      </c>
      <c r="L804" s="29">
        <f t="shared" si="155"/>
        <v>-1.0576115161288868</v>
      </c>
      <c r="M804" s="30">
        <f t="shared" si="153"/>
        <v>1.0576115161288868</v>
      </c>
      <c r="N804" s="148">
        <f t="shared" si="154"/>
        <v>3.6423884838711134</v>
      </c>
      <c r="O804" s="148">
        <f t="shared" si="150"/>
        <v>0</v>
      </c>
      <c r="P804" s="148">
        <f t="shared" si="151"/>
        <v>-3.6423884838711134</v>
      </c>
      <c r="Q804" s="149">
        <f t="shared" si="145"/>
        <v>0</v>
      </c>
      <c r="R804" s="150">
        <f t="shared" si="146"/>
        <v>75.081247296330048</v>
      </c>
      <c r="S804" s="13"/>
      <c r="T804" s="13"/>
      <c r="U804" s="13"/>
      <c r="V804" s="13"/>
      <c r="W804" s="49">
        <f t="shared" si="152"/>
        <v>37682</v>
      </c>
    </row>
    <row r="805" spans="1:23" s="11" customFormat="1">
      <c r="A805" s="13"/>
      <c r="B805" s="140">
        <f>+Datos!B796</f>
        <v>2003</v>
      </c>
      <c r="C805" s="141">
        <f>+Datos!C796</f>
        <v>3</v>
      </c>
      <c r="D805" s="142">
        <f>+Datos!D796</f>
        <v>3</v>
      </c>
      <c r="E805" s="143">
        <f>+Datos!E796</f>
        <v>0</v>
      </c>
      <c r="F805" s="144">
        <f>+Datos!F796</f>
        <v>6.5</v>
      </c>
      <c r="G805" s="145">
        <f>+Datos!G796</f>
        <v>1</v>
      </c>
      <c r="H805" s="143">
        <f t="shared" si="147"/>
        <v>6.5</v>
      </c>
      <c r="I805" s="146">
        <f t="shared" si="148"/>
        <v>-6.5</v>
      </c>
      <c r="J805" s="29">
        <f t="shared" si="149"/>
        <v>39.980048154435558</v>
      </c>
      <c r="K805" s="147">
        <f t="shared" si="144"/>
        <v>73.661866336253738</v>
      </c>
      <c r="L805" s="29">
        <f t="shared" si="155"/>
        <v>-1.4193809600763103</v>
      </c>
      <c r="M805" s="30">
        <f t="shared" si="153"/>
        <v>1.4193809600763103</v>
      </c>
      <c r="N805" s="148">
        <f t="shared" si="154"/>
        <v>5.0806190399236897</v>
      </c>
      <c r="O805" s="148">
        <f t="shared" si="150"/>
        <v>0</v>
      </c>
      <c r="P805" s="148">
        <f t="shared" si="151"/>
        <v>-5.0806190399236897</v>
      </c>
      <c r="Q805" s="149">
        <f t="shared" si="145"/>
        <v>0</v>
      </c>
      <c r="R805" s="150">
        <f t="shared" si="146"/>
        <v>73.661866336253738</v>
      </c>
      <c r="S805" s="13"/>
      <c r="T805" s="13"/>
      <c r="U805" s="13"/>
      <c r="V805" s="13"/>
      <c r="W805" s="49">
        <f t="shared" si="152"/>
        <v>37683</v>
      </c>
    </row>
    <row r="806" spans="1:23" s="11" customFormat="1">
      <c r="A806" s="13"/>
      <c r="B806" s="140">
        <f>+Datos!B797</f>
        <v>2003</v>
      </c>
      <c r="C806" s="141">
        <f>+Datos!C797</f>
        <v>3</v>
      </c>
      <c r="D806" s="142">
        <f>+Datos!D797</f>
        <v>4</v>
      </c>
      <c r="E806" s="143">
        <f>+Datos!E797</f>
        <v>0</v>
      </c>
      <c r="F806" s="144">
        <f>+Datos!F797</f>
        <v>6.3</v>
      </c>
      <c r="G806" s="145">
        <f>+Datos!G797</f>
        <v>1</v>
      </c>
      <c r="H806" s="143">
        <f t="shared" si="147"/>
        <v>6.3</v>
      </c>
      <c r="I806" s="146">
        <f t="shared" si="148"/>
        <v>-6.3</v>
      </c>
      <c r="J806" s="29">
        <f t="shared" si="149"/>
        <v>38.650797487156261</v>
      </c>
      <c r="K806" s="147">
        <f t="shared" si="144"/>
        <v>72.332615668974441</v>
      </c>
      <c r="L806" s="29">
        <f t="shared" si="155"/>
        <v>-1.3292506672792967</v>
      </c>
      <c r="M806" s="30">
        <f t="shared" si="153"/>
        <v>1.3292506672792967</v>
      </c>
      <c r="N806" s="148">
        <f t="shared" si="154"/>
        <v>4.9707493327207031</v>
      </c>
      <c r="O806" s="148">
        <f t="shared" si="150"/>
        <v>0</v>
      </c>
      <c r="P806" s="148">
        <f t="shared" si="151"/>
        <v>-4.9707493327207031</v>
      </c>
      <c r="Q806" s="149">
        <f t="shared" si="145"/>
        <v>0</v>
      </c>
      <c r="R806" s="150">
        <f t="shared" si="146"/>
        <v>72.332615668974441</v>
      </c>
      <c r="S806" s="13"/>
      <c r="T806" s="13"/>
      <c r="U806" s="13"/>
      <c r="V806" s="13"/>
      <c r="W806" s="49">
        <f t="shared" si="152"/>
        <v>37684</v>
      </c>
    </row>
    <row r="807" spans="1:23" s="11" customFormat="1">
      <c r="A807" s="13"/>
      <c r="B807" s="140">
        <f>+Datos!B798</f>
        <v>2003</v>
      </c>
      <c r="C807" s="141">
        <f>+Datos!C798</f>
        <v>3</v>
      </c>
      <c r="D807" s="142">
        <f>+Datos!D798</f>
        <v>5</v>
      </c>
      <c r="E807" s="143">
        <f>+Datos!E798</f>
        <v>0</v>
      </c>
      <c r="F807" s="144">
        <f>+Datos!F798</f>
        <v>6.5</v>
      </c>
      <c r="G807" s="145">
        <f>+Datos!G798</f>
        <v>1</v>
      </c>
      <c r="H807" s="143">
        <f t="shared" si="147"/>
        <v>6.5</v>
      </c>
      <c r="I807" s="146">
        <f t="shared" si="148"/>
        <v>-6.5</v>
      </c>
      <c r="J807" s="29">
        <f t="shared" si="149"/>
        <v>37.325653464196662</v>
      </c>
      <c r="K807" s="147">
        <f t="shared" si="144"/>
        <v>71.007471646014835</v>
      </c>
      <c r="L807" s="29">
        <f t="shared" si="155"/>
        <v>-1.3251440229596056</v>
      </c>
      <c r="M807" s="30">
        <f t="shared" si="153"/>
        <v>1.3251440229596056</v>
      </c>
      <c r="N807" s="148">
        <f t="shared" si="154"/>
        <v>5.1748559770403944</v>
      </c>
      <c r="O807" s="148">
        <f t="shared" si="150"/>
        <v>0</v>
      </c>
      <c r="P807" s="148">
        <f t="shared" si="151"/>
        <v>-5.1748559770403944</v>
      </c>
      <c r="Q807" s="149">
        <f t="shared" si="145"/>
        <v>0</v>
      </c>
      <c r="R807" s="150">
        <f t="shared" si="146"/>
        <v>71.007471646014835</v>
      </c>
      <c r="S807" s="13"/>
      <c r="T807" s="13"/>
      <c r="U807" s="13"/>
      <c r="V807" s="13"/>
      <c r="W807" s="49">
        <f t="shared" si="152"/>
        <v>37685</v>
      </c>
    </row>
    <row r="808" spans="1:23" s="11" customFormat="1">
      <c r="A808" s="13"/>
      <c r="B808" s="140">
        <f>+Datos!B799</f>
        <v>2003</v>
      </c>
      <c r="C808" s="141">
        <f>+Datos!C799</f>
        <v>3</v>
      </c>
      <c r="D808" s="142">
        <f>+Datos!D799</f>
        <v>6</v>
      </c>
      <c r="E808" s="143">
        <f>+Datos!E799</f>
        <v>0</v>
      </c>
      <c r="F808" s="144">
        <f>+Datos!F799</f>
        <v>4.5</v>
      </c>
      <c r="G808" s="145">
        <f>+Datos!G799</f>
        <v>1</v>
      </c>
      <c r="H808" s="143">
        <f t="shared" si="147"/>
        <v>4.5</v>
      </c>
      <c r="I808" s="146">
        <f t="shared" si="148"/>
        <v>-4.5</v>
      </c>
      <c r="J808" s="29">
        <f t="shared" si="149"/>
        <v>36.434955087009769</v>
      </c>
      <c r="K808" s="147">
        <f t="shared" si="144"/>
        <v>70.116773268827956</v>
      </c>
      <c r="L808" s="29">
        <f t="shared" si="155"/>
        <v>-0.8906983771868795</v>
      </c>
      <c r="M808" s="30">
        <f t="shared" si="153"/>
        <v>0.8906983771868795</v>
      </c>
      <c r="N808" s="148">
        <f t="shared" si="154"/>
        <v>3.6093016228131205</v>
      </c>
      <c r="O808" s="148">
        <f t="shared" si="150"/>
        <v>0</v>
      </c>
      <c r="P808" s="148">
        <f t="shared" si="151"/>
        <v>-3.6093016228131205</v>
      </c>
      <c r="Q808" s="149">
        <f t="shared" si="145"/>
        <v>0</v>
      </c>
      <c r="R808" s="150">
        <f t="shared" si="146"/>
        <v>70.116773268827956</v>
      </c>
      <c r="S808" s="13"/>
      <c r="T808" s="13"/>
      <c r="U808" s="13"/>
      <c r="V808" s="13"/>
      <c r="W808" s="49">
        <f t="shared" si="152"/>
        <v>37686</v>
      </c>
    </row>
    <row r="809" spans="1:23" s="11" customFormat="1">
      <c r="A809" s="13"/>
      <c r="B809" s="140">
        <f>+Datos!B800</f>
        <v>2003</v>
      </c>
      <c r="C809" s="141">
        <f>+Datos!C800</f>
        <v>3</v>
      </c>
      <c r="D809" s="142">
        <f>+Datos!D800</f>
        <v>7</v>
      </c>
      <c r="E809" s="143">
        <f>+Datos!E800</f>
        <v>0</v>
      </c>
      <c r="F809" s="144">
        <f>+Datos!F800</f>
        <v>5.7</v>
      </c>
      <c r="G809" s="145">
        <f>+Datos!G800</f>
        <v>1</v>
      </c>
      <c r="H809" s="143">
        <f t="shared" si="147"/>
        <v>5.7</v>
      </c>
      <c r="I809" s="146">
        <f t="shared" si="148"/>
        <v>-5.7</v>
      </c>
      <c r="J809" s="29">
        <f t="shared" si="149"/>
        <v>35.337184363141759</v>
      </c>
      <c r="K809" s="147">
        <f t="shared" si="144"/>
        <v>69.019002544959932</v>
      </c>
      <c r="L809" s="29">
        <f t="shared" si="155"/>
        <v>-1.0977707238680239</v>
      </c>
      <c r="M809" s="30">
        <f t="shared" si="153"/>
        <v>1.0977707238680239</v>
      </c>
      <c r="N809" s="148">
        <f t="shared" si="154"/>
        <v>4.6022292761319763</v>
      </c>
      <c r="O809" s="148">
        <f t="shared" si="150"/>
        <v>0</v>
      </c>
      <c r="P809" s="148">
        <f t="shared" si="151"/>
        <v>-4.6022292761319763</v>
      </c>
      <c r="Q809" s="149">
        <f t="shared" si="145"/>
        <v>0</v>
      </c>
      <c r="R809" s="150">
        <f t="shared" si="146"/>
        <v>69.019002544959932</v>
      </c>
      <c r="S809" s="13"/>
      <c r="T809" s="13"/>
      <c r="U809" s="13"/>
      <c r="V809" s="13"/>
      <c r="W809" s="49">
        <f t="shared" si="152"/>
        <v>37687</v>
      </c>
    </row>
    <row r="810" spans="1:23" s="11" customFormat="1">
      <c r="A810" s="13"/>
      <c r="B810" s="140">
        <f>+Datos!B801</f>
        <v>2003</v>
      </c>
      <c r="C810" s="141">
        <f>+Datos!C801</f>
        <v>3</v>
      </c>
      <c r="D810" s="142">
        <f>+Datos!D801</f>
        <v>8</v>
      </c>
      <c r="E810" s="143">
        <f>+Datos!E801</f>
        <v>0</v>
      </c>
      <c r="F810" s="144">
        <f>+Datos!F801</f>
        <v>5.2</v>
      </c>
      <c r="G810" s="145">
        <f>+Datos!G801</f>
        <v>1</v>
      </c>
      <c r="H810" s="143">
        <f t="shared" si="147"/>
        <v>5.2</v>
      </c>
      <c r="I810" s="146">
        <f t="shared" si="148"/>
        <v>-5.2</v>
      </c>
      <c r="J810" s="29">
        <f t="shared" si="149"/>
        <v>34.36458556689913</v>
      </c>
      <c r="K810" s="147">
        <f t="shared" si="144"/>
        <v>68.04640374871731</v>
      </c>
      <c r="L810" s="29">
        <f t="shared" si="155"/>
        <v>-0.97259879624262169</v>
      </c>
      <c r="M810" s="30">
        <f t="shared" si="153"/>
        <v>0.97259879624262169</v>
      </c>
      <c r="N810" s="148">
        <f t="shared" si="154"/>
        <v>4.2274012037573785</v>
      </c>
      <c r="O810" s="148">
        <f t="shared" si="150"/>
        <v>0</v>
      </c>
      <c r="P810" s="148">
        <f t="shared" si="151"/>
        <v>-4.2274012037573785</v>
      </c>
      <c r="Q810" s="149">
        <f t="shared" si="145"/>
        <v>0</v>
      </c>
      <c r="R810" s="150">
        <f t="shared" si="146"/>
        <v>68.04640374871731</v>
      </c>
      <c r="S810" s="13"/>
      <c r="T810" s="13"/>
      <c r="U810" s="13"/>
      <c r="V810" s="13"/>
      <c r="W810" s="49">
        <f t="shared" si="152"/>
        <v>37688</v>
      </c>
    </row>
    <row r="811" spans="1:23" s="11" customFormat="1">
      <c r="A811" s="13"/>
      <c r="B811" s="140">
        <f>+Datos!B802</f>
        <v>2003</v>
      </c>
      <c r="C811" s="141">
        <f>+Datos!C802</f>
        <v>3</v>
      </c>
      <c r="D811" s="142">
        <f>+Datos!D802</f>
        <v>9</v>
      </c>
      <c r="E811" s="143">
        <f>+Datos!E802</f>
        <v>16</v>
      </c>
      <c r="F811" s="144">
        <f>+Datos!F802</f>
        <v>5.4</v>
      </c>
      <c r="G811" s="145">
        <f>+Datos!G802</f>
        <v>1</v>
      </c>
      <c r="H811" s="143">
        <f t="shared" si="147"/>
        <v>5.4</v>
      </c>
      <c r="I811" s="146">
        <f t="shared" si="148"/>
        <v>10.6</v>
      </c>
      <c r="J811" s="29">
        <f t="shared" si="149"/>
        <v>44.964585566899132</v>
      </c>
      <c r="K811" s="147">
        <f t="shared" si="144"/>
        <v>78.646403748717319</v>
      </c>
      <c r="L811" s="29">
        <f t="shared" si="155"/>
        <v>10.600000000000009</v>
      </c>
      <c r="M811" s="30">
        <f t="shared" si="153"/>
        <v>5.4</v>
      </c>
      <c r="N811" s="148">
        <f t="shared" si="154"/>
        <v>0</v>
      </c>
      <c r="O811" s="148">
        <f t="shared" si="150"/>
        <v>0</v>
      </c>
      <c r="P811" s="148">
        <f t="shared" si="151"/>
        <v>0</v>
      </c>
      <c r="Q811" s="149">
        <f t="shared" si="145"/>
        <v>0</v>
      </c>
      <c r="R811" s="150">
        <f t="shared" si="146"/>
        <v>78.646403748717319</v>
      </c>
      <c r="S811" s="13"/>
      <c r="T811" s="13"/>
      <c r="U811" s="13"/>
      <c r="V811" s="13"/>
      <c r="W811" s="49">
        <f t="shared" si="152"/>
        <v>37689</v>
      </c>
    </row>
    <row r="812" spans="1:23" s="11" customFormat="1">
      <c r="A812" s="13"/>
      <c r="B812" s="140">
        <f>+Datos!B803</f>
        <v>2003</v>
      </c>
      <c r="C812" s="141">
        <f>+Datos!C803</f>
        <v>3</v>
      </c>
      <c r="D812" s="142">
        <f>+Datos!D803</f>
        <v>10</v>
      </c>
      <c r="E812" s="143">
        <f>+Datos!E803</f>
        <v>8</v>
      </c>
      <c r="F812" s="144">
        <f>+Datos!F803</f>
        <v>2.9</v>
      </c>
      <c r="G812" s="145">
        <f>+Datos!G803</f>
        <v>1</v>
      </c>
      <c r="H812" s="143">
        <f t="shared" si="147"/>
        <v>2.9</v>
      </c>
      <c r="I812" s="146">
        <f t="shared" si="148"/>
        <v>5.0999999999999996</v>
      </c>
      <c r="J812" s="29">
        <f t="shared" si="149"/>
        <v>50.064585566899133</v>
      </c>
      <c r="K812" s="147">
        <f t="shared" si="144"/>
        <v>83.746403748717313</v>
      </c>
      <c r="L812" s="29">
        <f t="shared" si="155"/>
        <v>5.0999999999999943</v>
      </c>
      <c r="M812" s="30">
        <f t="shared" si="153"/>
        <v>2.9</v>
      </c>
      <c r="N812" s="148">
        <f t="shared" si="154"/>
        <v>0</v>
      </c>
      <c r="O812" s="148">
        <f t="shared" si="150"/>
        <v>0</v>
      </c>
      <c r="P812" s="148">
        <f t="shared" si="151"/>
        <v>0</v>
      </c>
      <c r="Q812" s="149">
        <f t="shared" si="145"/>
        <v>0</v>
      </c>
      <c r="R812" s="150">
        <f t="shared" si="146"/>
        <v>83.746403748717313</v>
      </c>
      <c r="S812" s="13"/>
      <c r="T812" s="13"/>
      <c r="U812" s="13"/>
      <c r="V812" s="13"/>
      <c r="W812" s="49">
        <f t="shared" si="152"/>
        <v>37690</v>
      </c>
    </row>
    <row r="813" spans="1:23" s="11" customFormat="1">
      <c r="A813" s="13"/>
      <c r="B813" s="140">
        <f>+Datos!B804</f>
        <v>2003</v>
      </c>
      <c r="C813" s="141">
        <f>+Datos!C804</f>
        <v>3</v>
      </c>
      <c r="D813" s="142">
        <f>+Datos!D804</f>
        <v>11</v>
      </c>
      <c r="E813" s="143">
        <f>+Datos!E804</f>
        <v>0</v>
      </c>
      <c r="F813" s="144">
        <f>+Datos!F804</f>
        <v>4.0999999999999996</v>
      </c>
      <c r="G813" s="145">
        <f>+Datos!G804</f>
        <v>1</v>
      </c>
      <c r="H813" s="143">
        <f t="shared" si="147"/>
        <v>4.0999999999999996</v>
      </c>
      <c r="I813" s="146">
        <f t="shared" si="148"/>
        <v>-4.0999999999999996</v>
      </c>
      <c r="J813" s="29">
        <f t="shared" si="149"/>
        <v>48.974929095585644</v>
      </c>
      <c r="K813" s="147">
        <f t="shared" si="144"/>
        <v>82.656747277403824</v>
      </c>
      <c r="L813" s="29">
        <f t="shared" si="155"/>
        <v>-1.0896564713134893</v>
      </c>
      <c r="M813" s="30">
        <f t="shared" si="153"/>
        <v>1.0896564713134893</v>
      </c>
      <c r="N813" s="148">
        <f t="shared" si="154"/>
        <v>3.0103435286865103</v>
      </c>
      <c r="O813" s="148">
        <f t="shared" si="150"/>
        <v>0</v>
      </c>
      <c r="P813" s="148">
        <f t="shared" si="151"/>
        <v>-3.0103435286865103</v>
      </c>
      <c r="Q813" s="149">
        <f t="shared" si="145"/>
        <v>0</v>
      </c>
      <c r="R813" s="150">
        <f t="shared" si="146"/>
        <v>82.656747277403824</v>
      </c>
      <c r="S813" s="13"/>
      <c r="T813" s="13"/>
      <c r="U813" s="13"/>
      <c r="V813" s="13"/>
      <c r="W813" s="49">
        <f t="shared" si="152"/>
        <v>37691</v>
      </c>
    </row>
    <row r="814" spans="1:23" s="11" customFormat="1">
      <c r="A814" s="13"/>
      <c r="B814" s="140">
        <f>+Datos!B805</f>
        <v>2003</v>
      </c>
      <c r="C814" s="141">
        <f>+Datos!C805</f>
        <v>3</v>
      </c>
      <c r="D814" s="142">
        <f>+Datos!D805</f>
        <v>12</v>
      </c>
      <c r="E814" s="143">
        <f>+Datos!E805</f>
        <v>0</v>
      </c>
      <c r="F814" s="144">
        <f>+Datos!F805</f>
        <v>3.8</v>
      </c>
      <c r="G814" s="145">
        <f>+Datos!G805</f>
        <v>1</v>
      </c>
      <c r="H814" s="143">
        <f t="shared" si="147"/>
        <v>3.8</v>
      </c>
      <c r="I814" s="146">
        <f t="shared" si="148"/>
        <v>-3.8</v>
      </c>
      <c r="J814" s="29">
        <f t="shared" si="149"/>
        <v>47.986191753296517</v>
      </c>
      <c r="K814" s="147">
        <f t="shared" si="144"/>
        <v>81.668009935114696</v>
      </c>
      <c r="L814" s="29">
        <f t="shared" si="155"/>
        <v>-0.98873734228912724</v>
      </c>
      <c r="M814" s="30">
        <f t="shared" si="153"/>
        <v>0.98873734228912724</v>
      </c>
      <c r="N814" s="148">
        <f t="shared" si="154"/>
        <v>2.8112626577108726</v>
      </c>
      <c r="O814" s="148">
        <f t="shared" si="150"/>
        <v>0</v>
      </c>
      <c r="P814" s="148">
        <f t="shared" si="151"/>
        <v>-2.8112626577108726</v>
      </c>
      <c r="Q814" s="149">
        <f t="shared" si="145"/>
        <v>0</v>
      </c>
      <c r="R814" s="150">
        <f t="shared" si="146"/>
        <v>81.668009935114696</v>
      </c>
      <c r="S814" s="13"/>
      <c r="T814" s="13"/>
      <c r="U814" s="13"/>
      <c r="V814" s="13"/>
      <c r="W814" s="49">
        <f t="shared" si="152"/>
        <v>37692</v>
      </c>
    </row>
    <row r="815" spans="1:23" s="11" customFormat="1">
      <c r="A815" s="13"/>
      <c r="B815" s="140">
        <f>+Datos!B806</f>
        <v>2003</v>
      </c>
      <c r="C815" s="141">
        <f>+Datos!C806</f>
        <v>3</v>
      </c>
      <c r="D815" s="142">
        <f>+Datos!D806</f>
        <v>13</v>
      </c>
      <c r="E815" s="143">
        <f>+Datos!E806</f>
        <v>0</v>
      </c>
      <c r="F815" s="144">
        <f>+Datos!F806</f>
        <v>4.5999999999999996</v>
      </c>
      <c r="G815" s="145">
        <f>+Datos!G806</f>
        <v>1</v>
      </c>
      <c r="H815" s="143">
        <f t="shared" si="147"/>
        <v>4.5999999999999996</v>
      </c>
      <c r="I815" s="146">
        <f t="shared" si="148"/>
        <v>-4.5999999999999996</v>
      </c>
      <c r="J815" s="29">
        <f t="shared" si="149"/>
        <v>46.81596836898408</v>
      </c>
      <c r="K815" s="147">
        <f t="shared" si="144"/>
        <v>80.49778655080226</v>
      </c>
      <c r="L815" s="29">
        <f t="shared" si="155"/>
        <v>-1.1702233843124361</v>
      </c>
      <c r="M815" s="30">
        <f t="shared" si="153"/>
        <v>1.1702233843124361</v>
      </c>
      <c r="N815" s="148">
        <f t="shared" si="154"/>
        <v>3.4297766156875635</v>
      </c>
      <c r="O815" s="148">
        <f t="shared" si="150"/>
        <v>0</v>
      </c>
      <c r="P815" s="148">
        <f t="shared" si="151"/>
        <v>-3.4297766156875635</v>
      </c>
      <c r="Q815" s="149">
        <f t="shared" si="145"/>
        <v>0</v>
      </c>
      <c r="R815" s="150">
        <f t="shared" si="146"/>
        <v>80.49778655080226</v>
      </c>
      <c r="S815" s="13"/>
      <c r="T815" s="13"/>
      <c r="U815" s="13"/>
      <c r="V815" s="13"/>
      <c r="W815" s="49">
        <f t="shared" si="152"/>
        <v>37693</v>
      </c>
    </row>
    <row r="816" spans="1:23" s="11" customFormat="1">
      <c r="A816" s="13"/>
      <c r="B816" s="140">
        <f>+Datos!B807</f>
        <v>2003</v>
      </c>
      <c r="C816" s="141">
        <f>+Datos!C807</f>
        <v>3</v>
      </c>
      <c r="D816" s="142">
        <f>+Datos!D807</f>
        <v>14</v>
      </c>
      <c r="E816" s="143">
        <f>+Datos!E807</f>
        <v>0</v>
      </c>
      <c r="F816" s="144">
        <f>+Datos!F807</f>
        <v>3.3</v>
      </c>
      <c r="G816" s="145">
        <f>+Datos!G807</f>
        <v>1</v>
      </c>
      <c r="H816" s="143">
        <f t="shared" si="147"/>
        <v>3.3</v>
      </c>
      <c r="I816" s="146">
        <f t="shared" si="148"/>
        <v>-3.3</v>
      </c>
      <c r="J816" s="29">
        <f t="shared" si="149"/>
        <v>45.994080903899189</v>
      </c>
      <c r="K816" s="147">
        <f t="shared" si="144"/>
        <v>79.675899085717361</v>
      </c>
      <c r="L816" s="29">
        <f t="shared" si="155"/>
        <v>-0.82188746508489885</v>
      </c>
      <c r="M816" s="30">
        <f t="shared" si="153"/>
        <v>0.82188746508489885</v>
      </c>
      <c r="N816" s="148">
        <f t="shared" si="154"/>
        <v>2.478112534915101</v>
      </c>
      <c r="O816" s="148">
        <f t="shared" si="150"/>
        <v>0</v>
      </c>
      <c r="P816" s="148">
        <f t="shared" si="151"/>
        <v>-2.478112534915101</v>
      </c>
      <c r="Q816" s="149">
        <f t="shared" si="145"/>
        <v>0</v>
      </c>
      <c r="R816" s="150">
        <f t="shared" si="146"/>
        <v>79.675899085717361</v>
      </c>
      <c r="S816" s="13"/>
      <c r="T816" s="13"/>
      <c r="U816" s="13"/>
      <c r="V816" s="13"/>
      <c r="W816" s="49">
        <f t="shared" si="152"/>
        <v>37694</v>
      </c>
    </row>
    <row r="817" spans="1:23" s="11" customFormat="1">
      <c r="A817" s="13"/>
      <c r="B817" s="140">
        <f>+Datos!B808</f>
        <v>2003</v>
      </c>
      <c r="C817" s="141">
        <f>+Datos!C808</f>
        <v>3</v>
      </c>
      <c r="D817" s="142">
        <f>+Datos!D808</f>
        <v>15</v>
      </c>
      <c r="E817" s="143">
        <f>+Datos!E808</f>
        <v>0</v>
      </c>
      <c r="F817" s="144">
        <f>+Datos!F808</f>
        <v>3.4</v>
      </c>
      <c r="G817" s="145">
        <f>+Datos!G808</f>
        <v>1</v>
      </c>
      <c r="H817" s="143">
        <f t="shared" si="147"/>
        <v>3.4</v>
      </c>
      <c r="I817" s="146">
        <f t="shared" si="148"/>
        <v>-3.4</v>
      </c>
      <c r="J817" s="29">
        <f t="shared" si="149"/>
        <v>45.162376366777067</v>
      </c>
      <c r="K817" s="147">
        <f t="shared" si="144"/>
        <v>78.844194548595254</v>
      </c>
      <c r="L817" s="29">
        <f t="shared" si="155"/>
        <v>-0.83170453712210701</v>
      </c>
      <c r="M817" s="30">
        <f t="shared" si="153"/>
        <v>0.83170453712210701</v>
      </c>
      <c r="N817" s="148">
        <f t="shared" si="154"/>
        <v>2.5682954628778929</v>
      </c>
      <c r="O817" s="148">
        <f t="shared" si="150"/>
        <v>0</v>
      </c>
      <c r="P817" s="148">
        <f t="shared" si="151"/>
        <v>-2.5682954628778929</v>
      </c>
      <c r="Q817" s="149">
        <f t="shared" si="145"/>
        <v>0</v>
      </c>
      <c r="R817" s="150">
        <f t="shared" si="146"/>
        <v>78.844194548595254</v>
      </c>
      <c r="S817" s="13"/>
      <c r="T817" s="13"/>
      <c r="U817" s="13"/>
      <c r="V817" s="13"/>
      <c r="W817" s="49">
        <f t="shared" si="152"/>
        <v>37695</v>
      </c>
    </row>
    <row r="818" spans="1:23" s="11" customFormat="1">
      <c r="A818" s="13"/>
      <c r="B818" s="140">
        <f>+Datos!B809</f>
        <v>2003</v>
      </c>
      <c r="C818" s="141">
        <f>+Datos!C809</f>
        <v>3</v>
      </c>
      <c r="D818" s="142">
        <f>+Datos!D809</f>
        <v>16</v>
      </c>
      <c r="E818" s="143">
        <f>+Datos!E809</f>
        <v>0</v>
      </c>
      <c r="F818" s="144">
        <f>+Datos!F809</f>
        <v>4.9000000000000004</v>
      </c>
      <c r="G818" s="145">
        <f>+Datos!G809</f>
        <v>1</v>
      </c>
      <c r="H818" s="143">
        <f t="shared" si="147"/>
        <v>4.9000000000000004</v>
      </c>
      <c r="I818" s="146">
        <f t="shared" si="148"/>
        <v>-4.9000000000000004</v>
      </c>
      <c r="J818" s="29">
        <f t="shared" si="149"/>
        <v>43.990128725886308</v>
      </c>
      <c r="K818" s="147">
        <f t="shared" si="144"/>
        <v>77.671946907704495</v>
      </c>
      <c r="L818" s="29">
        <f t="shared" si="155"/>
        <v>-1.1722476408907596</v>
      </c>
      <c r="M818" s="30">
        <f t="shared" si="153"/>
        <v>1.1722476408907596</v>
      </c>
      <c r="N818" s="148">
        <f t="shared" si="154"/>
        <v>3.7277523591092407</v>
      </c>
      <c r="O818" s="148">
        <f t="shared" si="150"/>
        <v>0</v>
      </c>
      <c r="P818" s="148">
        <f t="shared" si="151"/>
        <v>-3.7277523591092407</v>
      </c>
      <c r="Q818" s="149">
        <f t="shared" si="145"/>
        <v>0</v>
      </c>
      <c r="R818" s="150">
        <f t="shared" si="146"/>
        <v>77.671946907704495</v>
      </c>
      <c r="S818" s="13"/>
      <c r="T818" s="13"/>
      <c r="U818" s="13"/>
      <c r="V818" s="13"/>
      <c r="W818" s="49">
        <f t="shared" si="152"/>
        <v>37696</v>
      </c>
    </row>
    <row r="819" spans="1:23" s="11" customFormat="1">
      <c r="A819" s="13"/>
      <c r="B819" s="140">
        <f>+Datos!B810</f>
        <v>2003</v>
      </c>
      <c r="C819" s="141">
        <f>+Datos!C810</f>
        <v>3</v>
      </c>
      <c r="D819" s="142">
        <f>+Datos!D810</f>
        <v>17</v>
      </c>
      <c r="E819" s="143">
        <f>+Datos!E810</f>
        <v>0</v>
      </c>
      <c r="F819" s="144">
        <f>+Datos!F810</f>
        <v>7</v>
      </c>
      <c r="G819" s="145">
        <f>+Datos!G810</f>
        <v>1</v>
      </c>
      <c r="H819" s="143">
        <f t="shared" si="147"/>
        <v>7</v>
      </c>
      <c r="I819" s="146">
        <f t="shared" si="148"/>
        <v>-7</v>
      </c>
      <c r="J819" s="29">
        <f t="shared" si="149"/>
        <v>42.368074662517913</v>
      </c>
      <c r="K819" s="147">
        <f t="shared" si="144"/>
        <v>76.049892844336085</v>
      </c>
      <c r="L819" s="29">
        <f t="shared" si="155"/>
        <v>-1.6220540633684095</v>
      </c>
      <c r="M819" s="30">
        <f t="shared" si="153"/>
        <v>1.6220540633684095</v>
      </c>
      <c r="N819" s="148">
        <f t="shared" si="154"/>
        <v>5.3779459366315905</v>
      </c>
      <c r="O819" s="148">
        <f t="shared" si="150"/>
        <v>0</v>
      </c>
      <c r="P819" s="148">
        <f t="shared" si="151"/>
        <v>-5.3779459366315905</v>
      </c>
      <c r="Q819" s="149">
        <f t="shared" si="145"/>
        <v>0</v>
      </c>
      <c r="R819" s="150">
        <f t="shared" si="146"/>
        <v>76.049892844336085</v>
      </c>
      <c r="S819" s="13"/>
      <c r="T819" s="13"/>
      <c r="U819" s="13"/>
      <c r="V819" s="13"/>
      <c r="W819" s="49">
        <f t="shared" si="152"/>
        <v>37697</v>
      </c>
    </row>
    <row r="820" spans="1:23" s="11" customFormat="1">
      <c r="A820" s="13"/>
      <c r="B820" s="140">
        <f>+Datos!B811</f>
        <v>2003</v>
      </c>
      <c r="C820" s="141">
        <f>+Datos!C811</f>
        <v>3</v>
      </c>
      <c r="D820" s="142">
        <f>+Datos!D811</f>
        <v>18</v>
      </c>
      <c r="E820" s="143">
        <f>+Datos!E811</f>
        <v>0</v>
      </c>
      <c r="F820" s="144">
        <f>+Datos!F811</f>
        <v>4.3</v>
      </c>
      <c r="G820" s="145">
        <f>+Datos!G811</f>
        <v>1</v>
      </c>
      <c r="H820" s="143">
        <f t="shared" si="147"/>
        <v>4.3</v>
      </c>
      <c r="I820" s="146">
        <f t="shared" si="148"/>
        <v>-4.3</v>
      </c>
      <c r="J820" s="29">
        <f t="shared" si="149"/>
        <v>41.401467325336739</v>
      </c>
      <c r="K820" s="147">
        <f t="shared" si="144"/>
        <v>75.083285507154926</v>
      </c>
      <c r="L820" s="29">
        <f t="shared" si="155"/>
        <v>-0.96660733718115921</v>
      </c>
      <c r="M820" s="30">
        <f t="shared" si="153"/>
        <v>0.96660733718115921</v>
      </c>
      <c r="N820" s="148">
        <f t="shared" si="154"/>
        <v>3.3333926628188406</v>
      </c>
      <c r="O820" s="148">
        <f t="shared" si="150"/>
        <v>0</v>
      </c>
      <c r="P820" s="148">
        <f t="shared" si="151"/>
        <v>-3.3333926628188406</v>
      </c>
      <c r="Q820" s="149">
        <f t="shared" si="145"/>
        <v>0</v>
      </c>
      <c r="R820" s="150">
        <f t="shared" si="146"/>
        <v>75.083285507154926</v>
      </c>
      <c r="S820" s="13"/>
      <c r="T820" s="13"/>
      <c r="U820" s="13"/>
      <c r="V820" s="13"/>
      <c r="W820" s="49">
        <f t="shared" si="152"/>
        <v>37698</v>
      </c>
    </row>
    <row r="821" spans="1:23" s="11" customFormat="1">
      <c r="A821" s="13"/>
      <c r="B821" s="140">
        <f>+Datos!B812</f>
        <v>2003</v>
      </c>
      <c r="C821" s="141">
        <f>+Datos!C812</f>
        <v>3</v>
      </c>
      <c r="D821" s="142">
        <f>+Datos!D812</f>
        <v>19</v>
      </c>
      <c r="E821" s="143">
        <f>+Datos!E812</f>
        <v>7</v>
      </c>
      <c r="F821" s="144">
        <f>+Datos!F812</f>
        <v>6.7</v>
      </c>
      <c r="G821" s="145">
        <f>+Datos!G812</f>
        <v>1</v>
      </c>
      <c r="H821" s="143">
        <f t="shared" si="147"/>
        <v>6.7</v>
      </c>
      <c r="I821" s="146">
        <f t="shared" si="148"/>
        <v>0.29999999999999982</v>
      </c>
      <c r="J821" s="29">
        <f t="shared" si="149"/>
        <v>41.701467325336736</v>
      </c>
      <c r="K821" s="147">
        <f t="shared" si="144"/>
        <v>75.383285507154909</v>
      </c>
      <c r="L821" s="29">
        <f t="shared" si="155"/>
        <v>0.29999999999998295</v>
      </c>
      <c r="M821" s="30">
        <f t="shared" si="153"/>
        <v>6.7</v>
      </c>
      <c r="N821" s="148">
        <f t="shared" si="154"/>
        <v>0</v>
      </c>
      <c r="O821" s="148">
        <f t="shared" si="150"/>
        <v>0</v>
      </c>
      <c r="P821" s="148">
        <f t="shared" si="151"/>
        <v>0</v>
      </c>
      <c r="Q821" s="149">
        <f t="shared" si="145"/>
        <v>0</v>
      </c>
      <c r="R821" s="150">
        <f t="shared" si="146"/>
        <v>75.383285507154909</v>
      </c>
      <c r="S821" s="13"/>
      <c r="T821" s="13"/>
      <c r="U821" s="13"/>
      <c r="V821" s="13"/>
      <c r="W821" s="49">
        <f t="shared" si="152"/>
        <v>37699</v>
      </c>
    </row>
    <row r="822" spans="1:23" s="11" customFormat="1">
      <c r="A822" s="13"/>
      <c r="B822" s="140">
        <f>+Datos!B813</f>
        <v>2003</v>
      </c>
      <c r="C822" s="141">
        <f>+Datos!C813</f>
        <v>3</v>
      </c>
      <c r="D822" s="142">
        <f>+Datos!D813</f>
        <v>20</v>
      </c>
      <c r="E822" s="143">
        <f>+Datos!E813</f>
        <v>0</v>
      </c>
      <c r="F822" s="144">
        <f>+Datos!F813</f>
        <v>3.8</v>
      </c>
      <c r="G822" s="145">
        <f>+Datos!G813</f>
        <v>1</v>
      </c>
      <c r="H822" s="143">
        <f t="shared" si="147"/>
        <v>3.8</v>
      </c>
      <c r="I822" s="146">
        <f t="shared" si="148"/>
        <v>-3.8</v>
      </c>
      <c r="J822" s="29">
        <f t="shared" si="149"/>
        <v>40.859571303551036</v>
      </c>
      <c r="K822" s="147">
        <f t="shared" si="144"/>
        <v>74.541389485369223</v>
      </c>
      <c r="L822" s="29">
        <f t="shared" si="155"/>
        <v>-0.84189602178568634</v>
      </c>
      <c r="M822" s="30">
        <f t="shared" si="153"/>
        <v>0.84189602178568634</v>
      </c>
      <c r="N822" s="148">
        <f t="shared" si="154"/>
        <v>2.9581039782143135</v>
      </c>
      <c r="O822" s="148">
        <f t="shared" si="150"/>
        <v>0</v>
      </c>
      <c r="P822" s="148">
        <f t="shared" si="151"/>
        <v>-2.9581039782143135</v>
      </c>
      <c r="Q822" s="149">
        <f t="shared" si="145"/>
        <v>0</v>
      </c>
      <c r="R822" s="150">
        <f t="shared" si="146"/>
        <v>74.541389485369223</v>
      </c>
      <c r="S822" s="13"/>
      <c r="T822" s="13"/>
      <c r="U822" s="13"/>
      <c r="V822" s="13"/>
      <c r="W822" s="49">
        <f t="shared" si="152"/>
        <v>37700</v>
      </c>
    </row>
    <row r="823" spans="1:23" s="11" customFormat="1">
      <c r="A823" s="13"/>
      <c r="B823" s="140">
        <f>+Datos!B814</f>
        <v>2003</v>
      </c>
      <c r="C823" s="141">
        <f>+Datos!C814</f>
        <v>3</v>
      </c>
      <c r="D823" s="142">
        <f>+Datos!D814</f>
        <v>21</v>
      </c>
      <c r="E823" s="143">
        <f>+Datos!E814</f>
        <v>0</v>
      </c>
      <c r="F823" s="144">
        <f>+Datos!F814</f>
        <v>4</v>
      </c>
      <c r="G823" s="145">
        <f>+Datos!G814</f>
        <v>1</v>
      </c>
      <c r="H823" s="143">
        <f t="shared" si="147"/>
        <v>4</v>
      </c>
      <c r="I823" s="146">
        <f t="shared" si="148"/>
        <v>-4</v>
      </c>
      <c r="J823" s="29">
        <f t="shared" si="149"/>
        <v>39.991720556715201</v>
      </c>
      <c r="K823" s="147">
        <f t="shared" si="144"/>
        <v>73.673538738533381</v>
      </c>
      <c r="L823" s="29">
        <f t="shared" si="155"/>
        <v>-0.86785074683584185</v>
      </c>
      <c r="M823" s="30">
        <f t="shared" si="153"/>
        <v>0.86785074683584185</v>
      </c>
      <c r="N823" s="148">
        <f t="shared" si="154"/>
        <v>3.1321492531641582</v>
      </c>
      <c r="O823" s="148">
        <f t="shared" si="150"/>
        <v>0</v>
      </c>
      <c r="P823" s="148">
        <f t="shared" si="151"/>
        <v>-3.1321492531641582</v>
      </c>
      <c r="Q823" s="149">
        <f t="shared" si="145"/>
        <v>0</v>
      </c>
      <c r="R823" s="150">
        <f t="shared" si="146"/>
        <v>73.673538738533381</v>
      </c>
      <c r="S823" s="13"/>
      <c r="T823" s="13"/>
      <c r="U823" s="13"/>
      <c r="V823" s="13"/>
      <c r="W823" s="49">
        <f t="shared" si="152"/>
        <v>37701</v>
      </c>
    </row>
    <row r="824" spans="1:23" s="11" customFormat="1">
      <c r="A824" s="13"/>
      <c r="B824" s="140">
        <f>+Datos!B815</f>
        <v>2003</v>
      </c>
      <c r="C824" s="141">
        <f>+Datos!C815</f>
        <v>3</v>
      </c>
      <c r="D824" s="142">
        <f>+Datos!D815</f>
        <v>22</v>
      </c>
      <c r="E824" s="143">
        <f>+Datos!E815</f>
        <v>0</v>
      </c>
      <c r="F824" s="144">
        <f>+Datos!F815</f>
        <v>4.8</v>
      </c>
      <c r="G824" s="145">
        <f>+Datos!G815</f>
        <v>1</v>
      </c>
      <c r="H824" s="143">
        <f t="shared" si="147"/>
        <v>4.8</v>
      </c>
      <c r="I824" s="146">
        <f t="shared" si="148"/>
        <v>-4.8</v>
      </c>
      <c r="J824" s="29">
        <f t="shared" si="149"/>
        <v>38.974596634021474</v>
      </c>
      <c r="K824" s="147">
        <f t="shared" si="144"/>
        <v>72.656414815839653</v>
      </c>
      <c r="L824" s="29">
        <f t="shared" si="155"/>
        <v>-1.0171239226937274</v>
      </c>
      <c r="M824" s="30">
        <f t="shared" si="153"/>
        <v>1.0171239226937274</v>
      </c>
      <c r="N824" s="148">
        <f t="shared" si="154"/>
        <v>3.7828760773062724</v>
      </c>
      <c r="O824" s="148">
        <f t="shared" si="150"/>
        <v>0</v>
      </c>
      <c r="P824" s="148">
        <f t="shared" si="151"/>
        <v>-3.7828760773062724</v>
      </c>
      <c r="Q824" s="149">
        <f t="shared" si="145"/>
        <v>0</v>
      </c>
      <c r="R824" s="150">
        <f t="shared" si="146"/>
        <v>72.656414815839653</v>
      </c>
      <c r="S824" s="13"/>
      <c r="T824" s="13"/>
      <c r="U824" s="13"/>
      <c r="V824" s="13"/>
      <c r="W824" s="49">
        <f t="shared" si="152"/>
        <v>37702</v>
      </c>
    </row>
    <row r="825" spans="1:23" s="11" customFormat="1">
      <c r="A825" s="13"/>
      <c r="B825" s="140">
        <f>+Datos!B816</f>
        <v>2003</v>
      </c>
      <c r="C825" s="141">
        <f>+Datos!C816</f>
        <v>3</v>
      </c>
      <c r="D825" s="142">
        <f>+Datos!D816</f>
        <v>23</v>
      </c>
      <c r="E825" s="143">
        <f>+Datos!E816</f>
        <v>0</v>
      </c>
      <c r="F825" s="144">
        <f>+Datos!F816</f>
        <v>3.8</v>
      </c>
      <c r="G825" s="145">
        <f>+Datos!G816</f>
        <v>1</v>
      </c>
      <c r="H825" s="143">
        <f t="shared" si="147"/>
        <v>3.8</v>
      </c>
      <c r="I825" s="146">
        <f t="shared" si="148"/>
        <v>-3.8</v>
      </c>
      <c r="J825" s="29">
        <f t="shared" si="149"/>
        <v>38.187752430173781</v>
      </c>
      <c r="K825" s="147">
        <f t="shared" si="144"/>
        <v>71.869570611991961</v>
      </c>
      <c r="L825" s="29">
        <f t="shared" si="155"/>
        <v>-0.78684420384769282</v>
      </c>
      <c r="M825" s="30">
        <f t="shared" si="153"/>
        <v>0.78684420384769282</v>
      </c>
      <c r="N825" s="148">
        <f t="shared" si="154"/>
        <v>3.013155796152307</v>
      </c>
      <c r="O825" s="148">
        <f t="shared" si="150"/>
        <v>0</v>
      </c>
      <c r="P825" s="148">
        <f t="shared" si="151"/>
        <v>-3.013155796152307</v>
      </c>
      <c r="Q825" s="149">
        <f t="shared" si="145"/>
        <v>0</v>
      </c>
      <c r="R825" s="150">
        <f t="shared" si="146"/>
        <v>71.869570611991961</v>
      </c>
      <c r="S825" s="13"/>
      <c r="T825" s="13"/>
      <c r="U825" s="13"/>
      <c r="V825" s="13"/>
      <c r="W825" s="49">
        <f t="shared" si="152"/>
        <v>37703</v>
      </c>
    </row>
    <row r="826" spans="1:23" s="11" customFormat="1">
      <c r="A826" s="13"/>
      <c r="B826" s="140">
        <f>+Datos!B817</f>
        <v>2003</v>
      </c>
      <c r="C826" s="141">
        <f>+Datos!C817</f>
        <v>3</v>
      </c>
      <c r="D826" s="142">
        <f>+Datos!D817</f>
        <v>24</v>
      </c>
      <c r="E826" s="143">
        <f>+Datos!E817</f>
        <v>0</v>
      </c>
      <c r="F826" s="144">
        <f>+Datos!F817</f>
        <v>3.7</v>
      </c>
      <c r="G826" s="145">
        <f>+Datos!G817</f>
        <v>1</v>
      </c>
      <c r="H826" s="143">
        <f t="shared" si="147"/>
        <v>3.7</v>
      </c>
      <c r="I826" s="146">
        <f t="shared" si="148"/>
        <v>-3.7</v>
      </c>
      <c r="J826" s="29">
        <f t="shared" si="149"/>
        <v>37.436881134915133</v>
      </c>
      <c r="K826" s="147">
        <f t="shared" si="144"/>
        <v>71.118699316733313</v>
      </c>
      <c r="L826" s="29">
        <f t="shared" si="155"/>
        <v>-0.75087129525864782</v>
      </c>
      <c r="M826" s="30">
        <f t="shared" si="153"/>
        <v>0.75087129525864782</v>
      </c>
      <c r="N826" s="148">
        <f t="shared" si="154"/>
        <v>2.9491287047413524</v>
      </c>
      <c r="O826" s="148">
        <f t="shared" si="150"/>
        <v>0</v>
      </c>
      <c r="P826" s="148">
        <f t="shared" si="151"/>
        <v>-2.9491287047413524</v>
      </c>
      <c r="Q826" s="149">
        <f t="shared" si="145"/>
        <v>0</v>
      </c>
      <c r="R826" s="150">
        <f t="shared" si="146"/>
        <v>71.118699316733313</v>
      </c>
      <c r="S826" s="13"/>
      <c r="T826" s="13"/>
      <c r="U826" s="13"/>
      <c r="V826" s="13"/>
      <c r="W826" s="49">
        <f t="shared" si="152"/>
        <v>37704</v>
      </c>
    </row>
    <row r="827" spans="1:23" s="11" customFormat="1">
      <c r="A827" s="13"/>
      <c r="B827" s="140">
        <f>+Datos!B818</f>
        <v>2003</v>
      </c>
      <c r="C827" s="141">
        <f>+Datos!C818</f>
        <v>3</v>
      </c>
      <c r="D827" s="142">
        <f>+Datos!D818</f>
        <v>25</v>
      </c>
      <c r="E827" s="143">
        <f>+Datos!E818</f>
        <v>0</v>
      </c>
      <c r="F827" s="144">
        <f>+Datos!F818</f>
        <v>3.5</v>
      </c>
      <c r="G827" s="145">
        <f>+Datos!G818</f>
        <v>1</v>
      </c>
      <c r="H827" s="143">
        <f t="shared" si="147"/>
        <v>3.5</v>
      </c>
      <c r="I827" s="146">
        <f t="shared" si="148"/>
        <v>-3.5</v>
      </c>
      <c r="J827" s="29">
        <f t="shared" si="149"/>
        <v>36.740190894295935</v>
      </c>
      <c r="K827" s="147">
        <f t="shared" si="144"/>
        <v>70.422009076114108</v>
      </c>
      <c r="L827" s="29">
        <f t="shared" si="155"/>
        <v>-0.69669024061920481</v>
      </c>
      <c r="M827" s="30">
        <f t="shared" si="153"/>
        <v>0.69669024061920481</v>
      </c>
      <c r="N827" s="148">
        <f t="shared" si="154"/>
        <v>2.8033097593807952</v>
      </c>
      <c r="O827" s="148">
        <f t="shared" si="150"/>
        <v>0</v>
      </c>
      <c r="P827" s="148">
        <f t="shared" si="151"/>
        <v>-2.8033097593807952</v>
      </c>
      <c r="Q827" s="149">
        <f t="shared" si="145"/>
        <v>0</v>
      </c>
      <c r="R827" s="150">
        <f t="shared" si="146"/>
        <v>70.422009076114108</v>
      </c>
      <c r="S827" s="13"/>
      <c r="T827" s="13"/>
      <c r="U827" s="13"/>
      <c r="V827" s="13"/>
      <c r="W827" s="49">
        <f t="shared" si="152"/>
        <v>37705</v>
      </c>
    </row>
    <row r="828" spans="1:23" s="11" customFormat="1">
      <c r="A828" s="13"/>
      <c r="B828" s="140">
        <f>+Datos!B819</f>
        <v>2003</v>
      </c>
      <c r="C828" s="141">
        <f>+Datos!C819</f>
        <v>3</v>
      </c>
      <c r="D828" s="142">
        <f>+Datos!D819</f>
        <v>26</v>
      </c>
      <c r="E828" s="143">
        <f>+Datos!E819</f>
        <v>0</v>
      </c>
      <c r="F828" s="144">
        <f>+Datos!F819</f>
        <v>3.7</v>
      </c>
      <c r="G828" s="145">
        <f>+Datos!G819</f>
        <v>1</v>
      </c>
      <c r="H828" s="143">
        <f t="shared" si="147"/>
        <v>3.7</v>
      </c>
      <c r="I828" s="146">
        <f t="shared" si="148"/>
        <v>-3.7</v>
      </c>
      <c r="J828" s="29">
        <f t="shared" si="149"/>
        <v>36.017782452602674</v>
      </c>
      <c r="K828" s="147">
        <f t="shared" si="144"/>
        <v>69.699600634420847</v>
      </c>
      <c r="L828" s="29">
        <f t="shared" si="155"/>
        <v>-0.72240844169326124</v>
      </c>
      <c r="M828" s="30">
        <f t="shared" si="153"/>
        <v>0.72240844169326124</v>
      </c>
      <c r="N828" s="148">
        <f t="shared" si="154"/>
        <v>2.9775915583067389</v>
      </c>
      <c r="O828" s="148">
        <f t="shared" si="150"/>
        <v>0</v>
      </c>
      <c r="P828" s="148">
        <f t="shared" si="151"/>
        <v>-2.9775915583067389</v>
      </c>
      <c r="Q828" s="149">
        <f t="shared" si="145"/>
        <v>0</v>
      </c>
      <c r="R828" s="150">
        <f t="shared" si="146"/>
        <v>69.699600634420847</v>
      </c>
      <c r="S828" s="13"/>
      <c r="T828" s="13"/>
      <c r="U828" s="13"/>
      <c r="V828" s="13"/>
      <c r="W828" s="49">
        <f t="shared" si="152"/>
        <v>37706</v>
      </c>
    </row>
    <row r="829" spans="1:23" s="11" customFormat="1">
      <c r="A829" s="13"/>
      <c r="B829" s="140">
        <f>+Datos!B820</f>
        <v>2003</v>
      </c>
      <c r="C829" s="141">
        <f>+Datos!C820</f>
        <v>3</v>
      </c>
      <c r="D829" s="142">
        <f>+Datos!D820</f>
        <v>27</v>
      </c>
      <c r="E829" s="143">
        <f>+Datos!E820</f>
        <v>0.1</v>
      </c>
      <c r="F829" s="144">
        <f>+Datos!F820</f>
        <v>1.9</v>
      </c>
      <c r="G829" s="145">
        <f>+Datos!G820</f>
        <v>1</v>
      </c>
      <c r="H829" s="143">
        <f t="shared" si="147"/>
        <v>1.9</v>
      </c>
      <c r="I829" s="146">
        <f t="shared" si="148"/>
        <v>-1.7999999999999998</v>
      </c>
      <c r="J829" s="29">
        <f t="shared" si="149"/>
        <v>35.671493935283429</v>
      </c>
      <c r="K829" s="147">
        <f t="shared" si="144"/>
        <v>69.353312117101609</v>
      </c>
      <c r="L829" s="29">
        <f t="shared" si="155"/>
        <v>-0.3462885173192376</v>
      </c>
      <c r="M829" s="30">
        <f t="shared" si="153"/>
        <v>0.44628851731923758</v>
      </c>
      <c r="N829" s="148">
        <f t="shared" si="154"/>
        <v>1.4537114826807622</v>
      </c>
      <c r="O829" s="148">
        <f t="shared" si="150"/>
        <v>0</v>
      </c>
      <c r="P829" s="148">
        <f t="shared" si="151"/>
        <v>-1.4537114826807622</v>
      </c>
      <c r="Q829" s="149">
        <f t="shared" si="145"/>
        <v>0</v>
      </c>
      <c r="R829" s="150">
        <f t="shared" si="146"/>
        <v>69.353312117101609</v>
      </c>
      <c r="S829" s="13"/>
      <c r="T829" s="13"/>
      <c r="U829" s="13"/>
      <c r="V829" s="13"/>
      <c r="W829" s="49">
        <f t="shared" si="152"/>
        <v>37707</v>
      </c>
    </row>
    <row r="830" spans="1:23" s="11" customFormat="1">
      <c r="A830" s="13"/>
      <c r="B830" s="140">
        <f>+Datos!B821</f>
        <v>2003</v>
      </c>
      <c r="C830" s="141">
        <f>+Datos!C821</f>
        <v>3</v>
      </c>
      <c r="D830" s="142">
        <f>+Datos!D821</f>
        <v>28</v>
      </c>
      <c r="E830" s="143">
        <f>+Datos!E821</f>
        <v>0</v>
      </c>
      <c r="F830" s="144">
        <f>+Datos!F821</f>
        <v>2.9</v>
      </c>
      <c r="G830" s="145">
        <f>+Datos!G821</f>
        <v>1</v>
      </c>
      <c r="H830" s="143">
        <f t="shared" si="147"/>
        <v>2.9</v>
      </c>
      <c r="I830" s="146">
        <f t="shared" si="148"/>
        <v>-2.9</v>
      </c>
      <c r="J830" s="29">
        <f t="shared" si="149"/>
        <v>35.120573863839041</v>
      </c>
      <c r="K830" s="147">
        <f t="shared" si="144"/>
        <v>68.802392045657228</v>
      </c>
      <c r="L830" s="29">
        <f t="shared" si="155"/>
        <v>-0.55092007144438071</v>
      </c>
      <c r="M830" s="30">
        <f t="shared" si="153"/>
        <v>0.55092007144438071</v>
      </c>
      <c r="N830" s="148">
        <f t="shared" si="154"/>
        <v>2.3490799285556192</v>
      </c>
      <c r="O830" s="148">
        <f t="shared" si="150"/>
        <v>0</v>
      </c>
      <c r="P830" s="148">
        <f t="shared" si="151"/>
        <v>-2.3490799285556192</v>
      </c>
      <c r="Q830" s="149">
        <f t="shared" si="145"/>
        <v>0</v>
      </c>
      <c r="R830" s="150">
        <f t="shared" si="146"/>
        <v>68.802392045657228</v>
      </c>
      <c r="S830" s="13"/>
      <c r="T830" s="13"/>
      <c r="U830" s="13"/>
      <c r="V830" s="13"/>
      <c r="W830" s="49">
        <f t="shared" si="152"/>
        <v>37708</v>
      </c>
    </row>
    <row r="831" spans="1:23" s="11" customFormat="1">
      <c r="A831" s="13"/>
      <c r="B831" s="140">
        <f>+Datos!B822</f>
        <v>2003</v>
      </c>
      <c r="C831" s="141">
        <f>+Datos!C822</f>
        <v>3</v>
      </c>
      <c r="D831" s="142">
        <f>+Datos!D822</f>
        <v>29</v>
      </c>
      <c r="E831" s="143">
        <f>+Datos!E822</f>
        <v>0.3</v>
      </c>
      <c r="F831" s="144">
        <f>+Datos!F822</f>
        <v>3</v>
      </c>
      <c r="G831" s="145">
        <f>+Datos!G822</f>
        <v>1</v>
      </c>
      <c r="H831" s="143">
        <f t="shared" si="147"/>
        <v>3</v>
      </c>
      <c r="I831" s="146">
        <f t="shared" si="148"/>
        <v>-2.7</v>
      </c>
      <c r="J831" s="29">
        <f t="shared" si="149"/>
        <v>34.615299602391126</v>
      </c>
      <c r="K831" s="147">
        <f t="shared" si="144"/>
        <v>68.297117784209306</v>
      </c>
      <c r="L831" s="29">
        <f t="shared" si="155"/>
        <v>-0.50527426144792287</v>
      </c>
      <c r="M831" s="30">
        <f t="shared" si="153"/>
        <v>0.80527426144792291</v>
      </c>
      <c r="N831" s="148">
        <f t="shared" si="154"/>
        <v>2.1947257385520773</v>
      </c>
      <c r="O831" s="148">
        <f t="shared" si="150"/>
        <v>0</v>
      </c>
      <c r="P831" s="148">
        <f t="shared" si="151"/>
        <v>-2.1947257385520773</v>
      </c>
      <c r="Q831" s="149">
        <f t="shared" si="145"/>
        <v>0</v>
      </c>
      <c r="R831" s="150">
        <f t="shared" si="146"/>
        <v>68.297117784209306</v>
      </c>
      <c r="S831" s="13"/>
      <c r="T831" s="13"/>
      <c r="U831" s="13"/>
      <c r="V831" s="13"/>
      <c r="W831" s="49">
        <f t="shared" si="152"/>
        <v>37709</v>
      </c>
    </row>
    <row r="832" spans="1:23" s="11" customFormat="1">
      <c r="A832" s="13"/>
      <c r="B832" s="140">
        <f>+Datos!B823</f>
        <v>2003</v>
      </c>
      <c r="C832" s="141">
        <f>+Datos!C823</f>
        <v>3</v>
      </c>
      <c r="D832" s="142">
        <f>+Datos!D823</f>
        <v>30</v>
      </c>
      <c r="E832" s="143">
        <f>+Datos!E823</f>
        <v>2</v>
      </c>
      <c r="F832" s="144">
        <f>+Datos!F823</f>
        <v>2.5</v>
      </c>
      <c r="G832" s="145">
        <f>+Datos!G823</f>
        <v>1</v>
      </c>
      <c r="H832" s="143">
        <f t="shared" si="147"/>
        <v>2.5</v>
      </c>
      <c r="I832" s="146">
        <f t="shared" si="148"/>
        <v>-0.5</v>
      </c>
      <c r="J832" s="29">
        <f t="shared" si="149"/>
        <v>34.522531161065594</v>
      </c>
      <c r="K832" s="147">
        <f t="shared" si="144"/>
        <v>68.204349342883773</v>
      </c>
      <c r="L832" s="29">
        <f t="shared" si="155"/>
        <v>-9.2768441325532081E-2</v>
      </c>
      <c r="M832" s="30">
        <f t="shared" si="153"/>
        <v>2.0927684413255321</v>
      </c>
      <c r="N832" s="148">
        <f t="shared" si="154"/>
        <v>0.40723155867446792</v>
      </c>
      <c r="O832" s="148">
        <f t="shared" si="150"/>
        <v>0</v>
      </c>
      <c r="P832" s="148">
        <f t="shared" si="151"/>
        <v>-0.40723155867446792</v>
      </c>
      <c r="Q832" s="149">
        <f t="shared" si="145"/>
        <v>0</v>
      </c>
      <c r="R832" s="150">
        <f t="shared" si="146"/>
        <v>68.204349342883773</v>
      </c>
      <c r="S832" s="13"/>
      <c r="T832" s="13"/>
      <c r="U832" s="13"/>
      <c r="V832" s="13"/>
      <c r="W832" s="49">
        <f t="shared" si="152"/>
        <v>37710</v>
      </c>
    </row>
    <row r="833" spans="1:23" s="11" customFormat="1">
      <c r="A833" s="13"/>
      <c r="B833" s="140">
        <f>+Datos!B824</f>
        <v>2003</v>
      </c>
      <c r="C833" s="141">
        <f>+Datos!C824</f>
        <v>3</v>
      </c>
      <c r="D833" s="142">
        <f>+Datos!D824</f>
        <v>31</v>
      </c>
      <c r="E833" s="143">
        <f>+Datos!E824</f>
        <v>0</v>
      </c>
      <c r="F833" s="144">
        <f>+Datos!F824</f>
        <v>1.9</v>
      </c>
      <c r="G833" s="145">
        <f>+Datos!G824</f>
        <v>1</v>
      </c>
      <c r="H833" s="143">
        <f t="shared" si="147"/>
        <v>1.9</v>
      </c>
      <c r="I833" s="146">
        <f t="shared" si="148"/>
        <v>-1.9</v>
      </c>
      <c r="J833" s="29">
        <f t="shared" si="149"/>
        <v>34.172272814796983</v>
      </c>
      <c r="K833" s="147">
        <f t="shared" si="144"/>
        <v>67.854090996615156</v>
      </c>
      <c r="L833" s="29">
        <f t="shared" si="155"/>
        <v>-0.35025834626861752</v>
      </c>
      <c r="M833" s="30">
        <f t="shared" si="153"/>
        <v>0.35025834626861752</v>
      </c>
      <c r="N833" s="148">
        <f t="shared" si="154"/>
        <v>1.5497416537313824</v>
      </c>
      <c r="O833" s="148">
        <f t="shared" si="150"/>
        <v>0</v>
      </c>
      <c r="P833" s="148">
        <f t="shared" si="151"/>
        <v>-1.5497416537313824</v>
      </c>
      <c r="Q833" s="149">
        <f t="shared" si="145"/>
        <v>0</v>
      </c>
      <c r="R833" s="150">
        <f t="shared" si="146"/>
        <v>67.854090996615156</v>
      </c>
      <c r="S833" s="13"/>
      <c r="T833" s="13"/>
      <c r="U833" s="13"/>
      <c r="V833" s="13"/>
      <c r="W833" s="49">
        <f t="shared" si="152"/>
        <v>37711</v>
      </c>
    </row>
    <row r="834" spans="1:23" s="11" customFormat="1">
      <c r="A834" s="13"/>
      <c r="B834" s="140">
        <f>+Datos!B825</f>
        <v>2003</v>
      </c>
      <c r="C834" s="141">
        <f>+Datos!C825</f>
        <v>4</v>
      </c>
      <c r="D834" s="142">
        <f>+Datos!D825</f>
        <v>1</v>
      </c>
      <c r="E834" s="143">
        <f>+Datos!E825</f>
        <v>0</v>
      </c>
      <c r="F834" s="144">
        <f>+Datos!F825</f>
        <v>1.8</v>
      </c>
      <c r="G834" s="145">
        <f>+Datos!G825</f>
        <v>1</v>
      </c>
      <c r="H834" s="143">
        <f t="shared" si="147"/>
        <v>1.8</v>
      </c>
      <c r="I834" s="146">
        <f t="shared" si="148"/>
        <v>-1.8</v>
      </c>
      <c r="J834" s="29">
        <f t="shared" si="149"/>
        <v>33.843727721771423</v>
      </c>
      <c r="K834" s="147">
        <f t="shared" si="144"/>
        <v>67.525545903589602</v>
      </c>
      <c r="L834" s="29">
        <f t="shared" si="155"/>
        <v>-0.32854509302555357</v>
      </c>
      <c r="M834" s="30">
        <f t="shared" si="153"/>
        <v>0.32854509302555357</v>
      </c>
      <c r="N834" s="148">
        <f t="shared" si="154"/>
        <v>1.4714549069744465</v>
      </c>
      <c r="O834" s="148">
        <f t="shared" si="150"/>
        <v>0</v>
      </c>
      <c r="P834" s="148">
        <f t="shared" si="151"/>
        <v>-1.4714549069744465</v>
      </c>
      <c r="Q834" s="149">
        <f t="shared" si="145"/>
        <v>0</v>
      </c>
      <c r="R834" s="150">
        <f t="shared" si="146"/>
        <v>67.525545903589602</v>
      </c>
      <c r="S834" s="13"/>
      <c r="T834" s="13"/>
      <c r="U834" s="13"/>
      <c r="V834" s="13"/>
      <c r="W834" s="49">
        <f t="shared" si="152"/>
        <v>37712</v>
      </c>
    </row>
    <row r="835" spans="1:23" s="11" customFormat="1">
      <c r="A835" s="13"/>
      <c r="B835" s="140">
        <f>+Datos!B826</f>
        <v>2003</v>
      </c>
      <c r="C835" s="141">
        <f>+Datos!C826</f>
        <v>4</v>
      </c>
      <c r="D835" s="142">
        <f>+Datos!D826</f>
        <v>2</v>
      </c>
      <c r="E835" s="143">
        <f>+Datos!E826</f>
        <v>0</v>
      </c>
      <c r="F835" s="144">
        <f>+Datos!F826</f>
        <v>2.4</v>
      </c>
      <c r="G835" s="145">
        <f>+Datos!G826</f>
        <v>1</v>
      </c>
      <c r="H835" s="143">
        <f t="shared" si="147"/>
        <v>2.4</v>
      </c>
      <c r="I835" s="146">
        <f t="shared" si="148"/>
        <v>-2.4</v>
      </c>
      <c r="J835" s="29">
        <f t="shared" si="149"/>
        <v>33.410575960988993</v>
      </c>
      <c r="K835" s="147">
        <f t="shared" si="144"/>
        <v>67.092394142807166</v>
      </c>
      <c r="L835" s="29">
        <f t="shared" si="155"/>
        <v>-0.43315176078243667</v>
      </c>
      <c r="M835" s="30">
        <f t="shared" si="153"/>
        <v>0.43315176078243667</v>
      </c>
      <c r="N835" s="148">
        <f t="shared" si="154"/>
        <v>1.9668482392175632</v>
      </c>
      <c r="O835" s="148">
        <f t="shared" si="150"/>
        <v>0</v>
      </c>
      <c r="P835" s="148">
        <f t="shared" si="151"/>
        <v>-1.9668482392175632</v>
      </c>
      <c r="Q835" s="149">
        <f t="shared" si="145"/>
        <v>0</v>
      </c>
      <c r="R835" s="150">
        <f t="shared" si="146"/>
        <v>67.092394142807166</v>
      </c>
      <c r="S835" s="13"/>
      <c r="T835" s="13"/>
      <c r="U835" s="13"/>
      <c r="V835" s="13"/>
      <c r="W835" s="49">
        <f t="shared" si="152"/>
        <v>37713</v>
      </c>
    </row>
    <row r="836" spans="1:23" s="11" customFormat="1">
      <c r="A836" s="13"/>
      <c r="B836" s="140">
        <f>+Datos!B827</f>
        <v>2003</v>
      </c>
      <c r="C836" s="141">
        <f>+Datos!C827</f>
        <v>4</v>
      </c>
      <c r="D836" s="142">
        <f>+Datos!D827</f>
        <v>3</v>
      </c>
      <c r="E836" s="143">
        <f>+Datos!E827</f>
        <v>2</v>
      </c>
      <c r="F836" s="144">
        <f>+Datos!F827</f>
        <v>1.6</v>
      </c>
      <c r="G836" s="145">
        <f>+Datos!G827</f>
        <v>1</v>
      </c>
      <c r="H836" s="143">
        <f t="shared" si="147"/>
        <v>1.6</v>
      </c>
      <c r="I836" s="146">
        <f t="shared" si="148"/>
        <v>0.39999999999999991</v>
      </c>
      <c r="J836" s="29">
        <f t="shared" si="149"/>
        <v>33.810575960988992</v>
      </c>
      <c r="K836" s="147">
        <f t="shared" si="144"/>
        <v>67.492394142807171</v>
      </c>
      <c r="L836" s="29">
        <f t="shared" si="155"/>
        <v>0.40000000000000568</v>
      </c>
      <c r="M836" s="30">
        <f t="shared" si="153"/>
        <v>1.6</v>
      </c>
      <c r="N836" s="148">
        <f t="shared" si="154"/>
        <v>0</v>
      </c>
      <c r="O836" s="148">
        <f t="shared" si="150"/>
        <v>0</v>
      </c>
      <c r="P836" s="148">
        <f t="shared" si="151"/>
        <v>0</v>
      </c>
      <c r="Q836" s="149">
        <f t="shared" si="145"/>
        <v>0</v>
      </c>
      <c r="R836" s="150">
        <f t="shared" si="146"/>
        <v>67.492394142807171</v>
      </c>
      <c r="S836" s="13"/>
      <c r="T836" s="13"/>
      <c r="U836" s="13"/>
      <c r="V836" s="13"/>
      <c r="W836" s="49">
        <f t="shared" si="152"/>
        <v>37714</v>
      </c>
    </row>
    <row r="837" spans="1:23" s="11" customFormat="1">
      <c r="A837" s="13"/>
      <c r="B837" s="140">
        <f>+Datos!B828</f>
        <v>2003</v>
      </c>
      <c r="C837" s="141">
        <f>+Datos!C828</f>
        <v>4</v>
      </c>
      <c r="D837" s="142">
        <f>+Datos!D828</f>
        <v>4</v>
      </c>
      <c r="E837" s="143">
        <f>+Datos!E828</f>
        <v>0.4</v>
      </c>
      <c r="F837" s="144">
        <f>+Datos!F828</f>
        <v>1.6</v>
      </c>
      <c r="G837" s="145">
        <f>+Datos!G828</f>
        <v>1</v>
      </c>
      <c r="H837" s="143">
        <f t="shared" si="147"/>
        <v>1.6</v>
      </c>
      <c r="I837" s="146">
        <f t="shared" si="148"/>
        <v>-1.2000000000000002</v>
      </c>
      <c r="J837" s="29">
        <f t="shared" si="149"/>
        <v>33.593515475172396</v>
      </c>
      <c r="K837" s="147">
        <f t="shared" si="144"/>
        <v>67.275333656990568</v>
      </c>
      <c r="L837" s="29">
        <f t="shared" si="155"/>
        <v>-0.21706048581660298</v>
      </c>
      <c r="M837" s="30">
        <f t="shared" si="153"/>
        <v>0.617060485816603</v>
      </c>
      <c r="N837" s="148">
        <f t="shared" si="154"/>
        <v>0.98293951418339709</v>
      </c>
      <c r="O837" s="148">
        <f t="shared" si="150"/>
        <v>0</v>
      </c>
      <c r="P837" s="148">
        <f t="shared" si="151"/>
        <v>-0.98293951418339709</v>
      </c>
      <c r="Q837" s="149">
        <f t="shared" si="145"/>
        <v>0</v>
      </c>
      <c r="R837" s="150">
        <f t="shared" si="146"/>
        <v>67.275333656990568</v>
      </c>
      <c r="S837" s="13"/>
      <c r="T837" s="13"/>
      <c r="U837" s="13"/>
      <c r="V837" s="13"/>
      <c r="W837" s="49">
        <f t="shared" si="152"/>
        <v>37715</v>
      </c>
    </row>
    <row r="838" spans="1:23" s="11" customFormat="1">
      <c r="A838" s="13"/>
      <c r="B838" s="140">
        <f>+Datos!B829</f>
        <v>2003</v>
      </c>
      <c r="C838" s="141">
        <f>+Datos!C829</f>
        <v>4</v>
      </c>
      <c r="D838" s="142">
        <f>+Datos!D829</f>
        <v>5</v>
      </c>
      <c r="E838" s="143">
        <f>+Datos!E829</f>
        <v>2</v>
      </c>
      <c r="F838" s="144">
        <f>+Datos!F829</f>
        <v>2</v>
      </c>
      <c r="G838" s="145">
        <f>+Datos!G829</f>
        <v>1</v>
      </c>
      <c r="H838" s="143">
        <f t="shared" si="147"/>
        <v>2</v>
      </c>
      <c r="I838" s="146">
        <f t="shared" si="148"/>
        <v>0</v>
      </c>
      <c r="J838" s="29">
        <f t="shared" si="149"/>
        <v>33.593515475172396</v>
      </c>
      <c r="K838" s="147">
        <f t="shared" si="144"/>
        <v>67.275333656990568</v>
      </c>
      <c r="L838" s="29">
        <f t="shared" si="155"/>
        <v>0</v>
      </c>
      <c r="M838" s="30">
        <f t="shared" si="153"/>
        <v>2</v>
      </c>
      <c r="N838" s="148">
        <f t="shared" si="154"/>
        <v>0</v>
      </c>
      <c r="O838" s="148">
        <f t="shared" si="150"/>
        <v>0</v>
      </c>
      <c r="P838" s="148">
        <f t="shared" si="151"/>
        <v>0</v>
      </c>
      <c r="Q838" s="149">
        <f t="shared" si="145"/>
        <v>0</v>
      </c>
      <c r="R838" s="150">
        <f t="shared" si="146"/>
        <v>67.275333656990568</v>
      </c>
      <c r="S838" s="13"/>
      <c r="T838" s="13"/>
      <c r="U838" s="13"/>
      <c r="V838" s="13"/>
      <c r="W838" s="49">
        <f t="shared" si="152"/>
        <v>37716</v>
      </c>
    </row>
    <row r="839" spans="1:23" s="11" customFormat="1">
      <c r="A839" s="13"/>
      <c r="B839" s="140">
        <f>+Datos!B830</f>
        <v>2003</v>
      </c>
      <c r="C839" s="141">
        <f>+Datos!C830</f>
        <v>4</v>
      </c>
      <c r="D839" s="142">
        <f>+Datos!D830</f>
        <v>6</v>
      </c>
      <c r="E839" s="143">
        <f>+Datos!E830</f>
        <v>0.7</v>
      </c>
      <c r="F839" s="144">
        <f>+Datos!F830</f>
        <v>3.3</v>
      </c>
      <c r="G839" s="145">
        <f>+Datos!G830</f>
        <v>1</v>
      </c>
      <c r="H839" s="143">
        <f t="shared" si="147"/>
        <v>3.3</v>
      </c>
      <c r="I839" s="146">
        <f t="shared" si="148"/>
        <v>-2.5999999999999996</v>
      </c>
      <c r="J839" s="29">
        <f t="shared" si="149"/>
        <v>33.127986325143127</v>
      </c>
      <c r="K839" s="147">
        <f t="shared" si="144"/>
        <v>66.809804506961314</v>
      </c>
      <c r="L839" s="29">
        <f t="shared" si="155"/>
        <v>-0.46552915002925488</v>
      </c>
      <c r="M839" s="30">
        <f t="shared" si="153"/>
        <v>1.1655291500292548</v>
      </c>
      <c r="N839" s="148">
        <f t="shared" si="154"/>
        <v>2.1344708499707448</v>
      </c>
      <c r="O839" s="148">
        <f t="shared" si="150"/>
        <v>0</v>
      </c>
      <c r="P839" s="148">
        <f t="shared" si="151"/>
        <v>-2.1344708499707448</v>
      </c>
      <c r="Q839" s="149">
        <f t="shared" si="145"/>
        <v>0</v>
      </c>
      <c r="R839" s="150">
        <f t="shared" si="146"/>
        <v>66.809804506961314</v>
      </c>
      <c r="S839" s="13"/>
      <c r="T839" s="13"/>
      <c r="U839" s="13"/>
      <c r="V839" s="13"/>
      <c r="W839" s="49">
        <f t="shared" si="152"/>
        <v>37717</v>
      </c>
    </row>
    <row r="840" spans="1:23" s="11" customFormat="1">
      <c r="A840" s="13"/>
      <c r="B840" s="140">
        <f>+Datos!B831</f>
        <v>2003</v>
      </c>
      <c r="C840" s="141">
        <f>+Datos!C831</f>
        <v>4</v>
      </c>
      <c r="D840" s="142">
        <f>+Datos!D831</f>
        <v>7</v>
      </c>
      <c r="E840" s="143">
        <f>+Datos!E831</f>
        <v>0</v>
      </c>
      <c r="F840" s="144">
        <f>+Datos!F831</f>
        <v>2.7</v>
      </c>
      <c r="G840" s="145">
        <f>+Datos!G831</f>
        <v>1</v>
      </c>
      <c r="H840" s="143">
        <f t="shared" si="147"/>
        <v>2.7</v>
      </c>
      <c r="I840" s="146">
        <f t="shared" si="148"/>
        <v>-2.7</v>
      </c>
      <c r="J840" s="29">
        <f t="shared" si="149"/>
        <v>32.651379112271592</v>
      </c>
      <c r="K840" s="147">
        <f t="shared" si="144"/>
        <v>66.333197294089771</v>
      </c>
      <c r="L840" s="29">
        <f t="shared" si="155"/>
        <v>-0.47660721287154217</v>
      </c>
      <c r="M840" s="30">
        <f t="shared" si="153"/>
        <v>0.47660721287154217</v>
      </c>
      <c r="N840" s="148">
        <f t="shared" si="154"/>
        <v>2.223392787128458</v>
      </c>
      <c r="O840" s="148">
        <f t="shared" si="150"/>
        <v>0</v>
      </c>
      <c r="P840" s="148">
        <f t="shared" si="151"/>
        <v>-2.223392787128458</v>
      </c>
      <c r="Q840" s="149">
        <f t="shared" si="145"/>
        <v>0</v>
      </c>
      <c r="R840" s="150">
        <f t="shared" si="146"/>
        <v>66.333197294089771</v>
      </c>
      <c r="S840" s="13"/>
      <c r="T840" s="13"/>
      <c r="U840" s="13"/>
      <c r="V840" s="13"/>
      <c r="W840" s="49">
        <f t="shared" si="152"/>
        <v>37718</v>
      </c>
    </row>
    <row r="841" spans="1:23" s="11" customFormat="1">
      <c r="A841" s="13"/>
      <c r="B841" s="140">
        <f>+Datos!B832</f>
        <v>2003</v>
      </c>
      <c r="C841" s="141">
        <f>+Datos!C832</f>
        <v>4</v>
      </c>
      <c r="D841" s="142">
        <f>+Datos!D832</f>
        <v>8</v>
      </c>
      <c r="E841" s="143">
        <f>+Datos!E832</f>
        <v>0.7</v>
      </c>
      <c r="F841" s="144">
        <f>+Datos!F832</f>
        <v>2.2999999999999998</v>
      </c>
      <c r="G841" s="145">
        <f>+Datos!G832</f>
        <v>1</v>
      </c>
      <c r="H841" s="143">
        <f t="shared" si="147"/>
        <v>2.2999999999999998</v>
      </c>
      <c r="I841" s="146">
        <f t="shared" si="148"/>
        <v>-1.5999999999999999</v>
      </c>
      <c r="J841" s="29">
        <f t="shared" si="149"/>
        <v>32.372187179135437</v>
      </c>
      <c r="K841" s="147">
        <f t="shared" si="144"/>
        <v>66.054005360953624</v>
      </c>
      <c r="L841" s="29">
        <f t="shared" si="155"/>
        <v>-0.27919193313614699</v>
      </c>
      <c r="M841" s="30">
        <f t="shared" si="153"/>
        <v>0.97919193313614694</v>
      </c>
      <c r="N841" s="148">
        <f t="shared" si="154"/>
        <v>1.3208080668638529</v>
      </c>
      <c r="O841" s="148">
        <f t="shared" si="150"/>
        <v>0</v>
      </c>
      <c r="P841" s="148">
        <f t="shared" si="151"/>
        <v>-1.3208080668638529</v>
      </c>
      <c r="Q841" s="149">
        <f t="shared" si="145"/>
        <v>0</v>
      </c>
      <c r="R841" s="150">
        <f t="shared" si="146"/>
        <v>66.054005360953624</v>
      </c>
      <c r="S841" s="13"/>
      <c r="T841" s="13"/>
      <c r="U841" s="13"/>
      <c r="V841" s="13"/>
      <c r="W841" s="49">
        <f t="shared" si="152"/>
        <v>37719</v>
      </c>
    </row>
    <row r="842" spans="1:23" s="11" customFormat="1">
      <c r="A842" s="13"/>
      <c r="B842" s="140">
        <f>+Datos!B833</f>
        <v>2003</v>
      </c>
      <c r="C842" s="141">
        <f>+Datos!C833</f>
        <v>4</v>
      </c>
      <c r="D842" s="142">
        <f>+Datos!D833</f>
        <v>9</v>
      </c>
      <c r="E842" s="143">
        <f>+Datos!E833</f>
        <v>1</v>
      </c>
      <c r="F842" s="144">
        <f>+Datos!F833</f>
        <v>3.8</v>
      </c>
      <c r="G842" s="145">
        <f>+Datos!G833</f>
        <v>1</v>
      </c>
      <c r="H842" s="143">
        <f t="shared" si="147"/>
        <v>3.8</v>
      </c>
      <c r="I842" s="146">
        <f t="shared" si="148"/>
        <v>-2.8</v>
      </c>
      <c r="J842" s="29">
        <f t="shared" si="149"/>
        <v>31.889333413554791</v>
      </c>
      <c r="K842" s="147">
        <f t="shared" si="144"/>
        <v>65.571151595372967</v>
      </c>
      <c r="L842" s="29">
        <f t="shared" si="155"/>
        <v>-0.48285376558065707</v>
      </c>
      <c r="M842" s="30">
        <f t="shared" si="153"/>
        <v>1.4828537655806571</v>
      </c>
      <c r="N842" s="148">
        <f t="shared" si="154"/>
        <v>2.3171462344193428</v>
      </c>
      <c r="O842" s="148">
        <f t="shared" si="150"/>
        <v>0</v>
      </c>
      <c r="P842" s="148">
        <f t="shared" si="151"/>
        <v>-2.3171462344193428</v>
      </c>
      <c r="Q842" s="149">
        <f t="shared" si="145"/>
        <v>0</v>
      </c>
      <c r="R842" s="150">
        <f t="shared" si="146"/>
        <v>65.571151595372967</v>
      </c>
      <c r="S842" s="13"/>
      <c r="T842" s="13"/>
      <c r="U842" s="13"/>
      <c r="V842" s="13"/>
      <c r="W842" s="49">
        <f t="shared" si="152"/>
        <v>37720</v>
      </c>
    </row>
    <row r="843" spans="1:23" s="11" customFormat="1">
      <c r="A843" s="13"/>
      <c r="B843" s="140">
        <f>+Datos!B834</f>
        <v>2003</v>
      </c>
      <c r="C843" s="141">
        <f>+Datos!C834</f>
        <v>4</v>
      </c>
      <c r="D843" s="142">
        <f>+Datos!D834</f>
        <v>10</v>
      </c>
      <c r="E843" s="143">
        <f>+Datos!E834</f>
        <v>3</v>
      </c>
      <c r="F843" s="144">
        <f>+Datos!F834</f>
        <v>2.5</v>
      </c>
      <c r="G843" s="145">
        <f>+Datos!G834</f>
        <v>1</v>
      </c>
      <c r="H843" s="143">
        <f t="shared" si="147"/>
        <v>2.5</v>
      </c>
      <c r="I843" s="146">
        <f t="shared" si="148"/>
        <v>0.5</v>
      </c>
      <c r="J843" s="29">
        <f t="shared" si="149"/>
        <v>32.389333413554795</v>
      </c>
      <c r="K843" s="147">
        <f t="shared" si="144"/>
        <v>66.071151595372982</v>
      </c>
      <c r="L843" s="29">
        <f t="shared" si="155"/>
        <v>0.50000000000001421</v>
      </c>
      <c r="M843" s="30">
        <f t="shared" si="153"/>
        <v>2.5</v>
      </c>
      <c r="N843" s="148">
        <f t="shared" si="154"/>
        <v>0</v>
      </c>
      <c r="O843" s="148">
        <f t="shared" si="150"/>
        <v>0</v>
      </c>
      <c r="P843" s="148">
        <f t="shared" si="151"/>
        <v>0</v>
      </c>
      <c r="Q843" s="149">
        <f t="shared" si="145"/>
        <v>0</v>
      </c>
      <c r="R843" s="150">
        <f t="shared" si="146"/>
        <v>66.071151595372982</v>
      </c>
      <c r="S843" s="13"/>
      <c r="T843" s="13"/>
      <c r="U843" s="13"/>
      <c r="V843" s="13"/>
      <c r="W843" s="49">
        <f t="shared" si="152"/>
        <v>37721</v>
      </c>
    </row>
    <row r="844" spans="1:23" s="11" customFormat="1">
      <c r="A844" s="13"/>
      <c r="B844" s="140">
        <f>+Datos!B835</f>
        <v>2003</v>
      </c>
      <c r="C844" s="141">
        <f>+Datos!C835</f>
        <v>4</v>
      </c>
      <c r="D844" s="142">
        <f>+Datos!D835</f>
        <v>11</v>
      </c>
      <c r="E844" s="143">
        <f>+Datos!E835</f>
        <v>0</v>
      </c>
      <c r="F844" s="144">
        <f>+Datos!F835</f>
        <v>2.4</v>
      </c>
      <c r="G844" s="145">
        <f>+Datos!G835</f>
        <v>1</v>
      </c>
      <c r="H844" s="143">
        <f t="shared" si="147"/>
        <v>2.4</v>
      </c>
      <c r="I844" s="146">
        <f t="shared" si="148"/>
        <v>-2.4</v>
      </c>
      <c r="J844" s="29">
        <f t="shared" si="149"/>
        <v>31.974795839148491</v>
      </c>
      <c r="K844" s="147">
        <f t="shared" si="144"/>
        <v>65.656614020966671</v>
      </c>
      <c r="L844" s="29">
        <f t="shared" si="155"/>
        <v>-0.41453757440631023</v>
      </c>
      <c r="M844" s="30">
        <f t="shared" si="153"/>
        <v>0.41453757440631023</v>
      </c>
      <c r="N844" s="148">
        <f t="shared" si="154"/>
        <v>1.9854624255936897</v>
      </c>
      <c r="O844" s="148">
        <f t="shared" si="150"/>
        <v>0</v>
      </c>
      <c r="P844" s="148">
        <f t="shared" si="151"/>
        <v>-1.9854624255936897</v>
      </c>
      <c r="Q844" s="149">
        <f t="shared" si="145"/>
        <v>0</v>
      </c>
      <c r="R844" s="150">
        <f t="shared" si="146"/>
        <v>65.656614020966671</v>
      </c>
      <c r="S844" s="13"/>
      <c r="T844" s="13"/>
      <c r="U844" s="13"/>
      <c r="V844" s="13"/>
      <c r="W844" s="49">
        <f t="shared" si="152"/>
        <v>37722</v>
      </c>
    </row>
    <row r="845" spans="1:23" s="11" customFormat="1">
      <c r="A845" s="13"/>
      <c r="B845" s="140">
        <f>+Datos!B836</f>
        <v>2003</v>
      </c>
      <c r="C845" s="141">
        <f>+Datos!C836</f>
        <v>4</v>
      </c>
      <c r="D845" s="142">
        <f>+Datos!D836</f>
        <v>12</v>
      </c>
      <c r="E845" s="143">
        <f>+Datos!E836</f>
        <v>0</v>
      </c>
      <c r="F845" s="144">
        <f>+Datos!F836</f>
        <v>2.4</v>
      </c>
      <c r="G845" s="145">
        <f>+Datos!G836</f>
        <v>1</v>
      </c>
      <c r="H845" s="143">
        <f t="shared" si="147"/>
        <v>2.4</v>
      </c>
      <c r="I845" s="146">
        <f t="shared" si="148"/>
        <v>-2.4</v>
      </c>
      <c r="J845" s="29">
        <f t="shared" si="149"/>
        <v>31.565563758325542</v>
      </c>
      <c r="K845" s="147">
        <f t="shared" si="144"/>
        <v>65.247381940143725</v>
      </c>
      <c r="L845" s="29">
        <f t="shared" si="155"/>
        <v>-0.40923208082294593</v>
      </c>
      <c r="M845" s="30">
        <f t="shared" si="153"/>
        <v>0.40923208082294593</v>
      </c>
      <c r="N845" s="148">
        <f t="shared" si="154"/>
        <v>1.990767919177054</v>
      </c>
      <c r="O845" s="148">
        <f t="shared" si="150"/>
        <v>0</v>
      </c>
      <c r="P845" s="148">
        <f t="shared" si="151"/>
        <v>-1.990767919177054</v>
      </c>
      <c r="Q845" s="149">
        <f t="shared" si="145"/>
        <v>0</v>
      </c>
      <c r="R845" s="150">
        <f t="shared" si="146"/>
        <v>65.247381940143725</v>
      </c>
      <c r="S845" s="13"/>
      <c r="T845" s="13"/>
      <c r="U845" s="13"/>
      <c r="V845" s="13"/>
      <c r="W845" s="49">
        <f t="shared" si="152"/>
        <v>37723</v>
      </c>
    </row>
    <row r="846" spans="1:23" s="11" customFormat="1">
      <c r="A846" s="13"/>
      <c r="B846" s="140">
        <f>+Datos!B837</f>
        <v>2003</v>
      </c>
      <c r="C846" s="141">
        <f>+Datos!C837</f>
        <v>4</v>
      </c>
      <c r="D846" s="142">
        <f>+Datos!D837</f>
        <v>13</v>
      </c>
      <c r="E846" s="143">
        <f>+Datos!E837</f>
        <v>0</v>
      </c>
      <c r="F846" s="144">
        <f>+Datos!F837</f>
        <v>4.5</v>
      </c>
      <c r="G846" s="145">
        <f>+Datos!G837</f>
        <v>1</v>
      </c>
      <c r="H846" s="143">
        <f t="shared" si="147"/>
        <v>4.5</v>
      </c>
      <c r="I846" s="146">
        <f t="shared" si="148"/>
        <v>-4.5</v>
      </c>
      <c r="J846" s="29">
        <f t="shared" si="149"/>
        <v>30.812317832129001</v>
      </c>
      <c r="K846" s="147">
        <f t="shared" ref="K846:K909" si="156">+J846+$U$21</f>
        <v>64.494136013947184</v>
      </c>
      <c r="L846" s="29">
        <f t="shared" si="155"/>
        <v>-0.7532459261965414</v>
      </c>
      <c r="M846" s="30">
        <f t="shared" si="153"/>
        <v>0.7532459261965414</v>
      </c>
      <c r="N846" s="148">
        <f t="shared" si="154"/>
        <v>3.7467540738034586</v>
      </c>
      <c r="O846" s="148">
        <f t="shared" si="150"/>
        <v>0</v>
      </c>
      <c r="P846" s="148">
        <f t="shared" si="151"/>
        <v>-3.7467540738034586</v>
      </c>
      <c r="Q846" s="149">
        <f t="shared" ref="Q846:Q909" si="157">IF(K846-$U$15&gt;0,K846-$U$15,0)</f>
        <v>0</v>
      </c>
      <c r="R846" s="150">
        <f t="shared" ref="R846:R909" si="158">+O846+K846</f>
        <v>64.494136013947184</v>
      </c>
      <c r="S846" s="13"/>
      <c r="T846" s="13"/>
      <c r="U846" s="13"/>
      <c r="V846" s="13"/>
      <c r="W846" s="49">
        <f t="shared" si="152"/>
        <v>37724</v>
      </c>
    </row>
    <row r="847" spans="1:23" s="11" customFormat="1">
      <c r="A847" s="13"/>
      <c r="B847" s="140">
        <f>+Datos!B838</f>
        <v>2003</v>
      </c>
      <c r="C847" s="141">
        <f>+Datos!C838</f>
        <v>4</v>
      </c>
      <c r="D847" s="142">
        <f>+Datos!D838</f>
        <v>14</v>
      </c>
      <c r="E847" s="143">
        <f>+Datos!E838</f>
        <v>0</v>
      </c>
      <c r="F847" s="144">
        <f>+Datos!F838</f>
        <v>4.5</v>
      </c>
      <c r="G847" s="145">
        <f>+Datos!G838</f>
        <v>1</v>
      </c>
      <c r="H847" s="143">
        <f t="shared" ref="H847:H910" si="159">+F847*G847</f>
        <v>4.5</v>
      </c>
      <c r="I847" s="146">
        <f t="shared" ref="I847:I910" si="160">+E847-H847</f>
        <v>-4.5</v>
      </c>
      <c r="J847" s="29">
        <f t="shared" ref="J847:J910" si="161">IF(I847&lt;0,J846*EXP(I847/$U$20),IF((I847+J846)&gt;$U$20,+$U$20,I847+J846))</f>
        <v>30.077046538974837</v>
      </c>
      <c r="K847" s="147">
        <f t="shared" si="156"/>
        <v>63.758864720793014</v>
      </c>
      <c r="L847" s="29">
        <f t="shared" si="155"/>
        <v>-0.73527129315417028</v>
      </c>
      <c r="M847" s="30">
        <f t="shared" si="153"/>
        <v>0.73527129315417028</v>
      </c>
      <c r="N847" s="148">
        <f t="shared" si="154"/>
        <v>3.7647287068458297</v>
      </c>
      <c r="O847" s="148">
        <f t="shared" ref="O847:O910" si="162">IF(K846+I847-$U$14&gt;0,K846+I847-$U$14,0)</f>
        <v>0</v>
      </c>
      <c r="P847" s="148">
        <f t="shared" ref="P847:P910" si="163">+IF(N847&gt;0,(-1)*N847,O847)</f>
        <v>-3.7647287068458297</v>
      </c>
      <c r="Q847" s="149">
        <f t="shared" si="157"/>
        <v>0</v>
      </c>
      <c r="R847" s="150">
        <f t="shared" si="158"/>
        <v>63.758864720793014</v>
      </c>
      <c r="S847" s="13"/>
      <c r="T847" s="13"/>
      <c r="U847" s="13"/>
      <c r="V847" s="13"/>
      <c r="W847" s="49">
        <f t="shared" ref="W847:W910" si="164">+DATE(B847,C847,D847)</f>
        <v>37725</v>
      </c>
    </row>
    <row r="848" spans="1:23" s="11" customFormat="1">
      <c r="A848" s="13"/>
      <c r="B848" s="140">
        <f>+Datos!B839</f>
        <v>2003</v>
      </c>
      <c r="C848" s="141">
        <f>+Datos!C839</f>
        <v>4</v>
      </c>
      <c r="D848" s="142">
        <f>+Datos!D839</f>
        <v>15</v>
      </c>
      <c r="E848" s="143">
        <f>+Datos!E839</f>
        <v>0</v>
      </c>
      <c r="F848" s="144">
        <f>+Datos!F839</f>
        <v>3.2</v>
      </c>
      <c r="G848" s="145">
        <f>+Datos!G839</f>
        <v>1</v>
      </c>
      <c r="H848" s="143">
        <f t="shared" si="159"/>
        <v>3.2</v>
      </c>
      <c r="I848" s="146">
        <f t="shared" si="160"/>
        <v>-3.2</v>
      </c>
      <c r="J848" s="29">
        <f t="shared" si="161"/>
        <v>29.564886393945677</v>
      </c>
      <c r="K848" s="147">
        <f t="shared" si="156"/>
        <v>63.246704575763857</v>
      </c>
      <c r="L848" s="29">
        <f t="shared" si="155"/>
        <v>-0.51216014502915641</v>
      </c>
      <c r="M848" s="30">
        <f t="shared" ref="M848:M911" si="165">IF(I848&gt;=0,+H848,+E848+ABS(L848))</f>
        <v>0.51216014502915641</v>
      </c>
      <c r="N848" s="148">
        <f t="shared" ref="N848:N911" si="166">+H848-M848</f>
        <v>2.6878398549708438</v>
      </c>
      <c r="O848" s="148">
        <f t="shared" si="162"/>
        <v>0</v>
      </c>
      <c r="P848" s="148">
        <f t="shared" si="163"/>
        <v>-2.6878398549708438</v>
      </c>
      <c r="Q848" s="149">
        <f t="shared" si="157"/>
        <v>0</v>
      </c>
      <c r="R848" s="150">
        <f t="shared" si="158"/>
        <v>63.246704575763857</v>
      </c>
      <c r="S848" s="13"/>
      <c r="T848" s="13"/>
      <c r="U848" s="13"/>
      <c r="V848" s="13"/>
      <c r="W848" s="49">
        <f t="shared" si="164"/>
        <v>37726</v>
      </c>
    </row>
    <row r="849" spans="1:23" s="11" customFormat="1">
      <c r="A849" s="13"/>
      <c r="B849" s="140">
        <f>+Datos!B840</f>
        <v>2003</v>
      </c>
      <c r="C849" s="141">
        <f>+Datos!C840</f>
        <v>4</v>
      </c>
      <c r="D849" s="142">
        <f>+Datos!D840</f>
        <v>16</v>
      </c>
      <c r="E849" s="143">
        <f>+Datos!E840</f>
        <v>0</v>
      </c>
      <c r="F849" s="144">
        <f>+Datos!F840</f>
        <v>1.9</v>
      </c>
      <c r="G849" s="145">
        <f>+Datos!G840</f>
        <v>1</v>
      </c>
      <c r="H849" s="143">
        <f t="shared" si="159"/>
        <v>1.9</v>
      </c>
      <c r="I849" s="146">
        <f t="shared" si="160"/>
        <v>-1.9</v>
      </c>
      <c r="J849" s="29">
        <f t="shared" si="161"/>
        <v>29.264927269637855</v>
      </c>
      <c r="K849" s="147">
        <f t="shared" si="156"/>
        <v>62.946745451456039</v>
      </c>
      <c r="L849" s="29">
        <f t="shared" ref="L849:L912" si="167">+K849-K848</f>
        <v>-0.29995912430781857</v>
      </c>
      <c r="M849" s="30">
        <f t="shared" si="165"/>
        <v>0.29995912430781857</v>
      </c>
      <c r="N849" s="148">
        <f t="shared" si="166"/>
        <v>1.6000408756921813</v>
      </c>
      <c r="O849" s="148">
        <f t="shared" si="162"/>
        <v>0</v>
      </c>
      <c r="P849" s="148">
        <f t="shared" si="163"/>
        <v>-1.6000408756921813</v>
      </c>
      <c r="Q849" s="149">
        <f t="shared" si="157"/>
        <v>0</v>
      </c>
      <c r="R849" s="150">
        <f t="shared" si="158"/>
        <v>62.946745451456039</v>
      </c>
      <c r="S849" s="13"/>
      <c r="T849" s="13"/>
      <c r="U849" s="13"/>
      <c r="V849" s="13"/>
      <c r="W849" s="49">
        <f t="shared" si="164"/>
        <v>37727</v>
      </c>
    </row>
    <row r="850" spans="1:23" s="11" customFormat="1">
      <c r="A850" s="13"/>
      <c r="B850" s="140">
        <f>+Datos!B841</f>
        <v>2003</v>
      </c>
      <c r="C850" s="141">
        <f>+Datos!C841</f>
        <v>4</v>
      </c>
      <c r="D850" s="142">
        <f>+Datos!D841</f>
        <v>17</v>
      </c>
      <c r="E850" s="143">
        <f>+Datos!E841</f>
        <v>2</v>
      </c>
      <c r="F850" s="144">
        <f>+Datos!F841</f>
        <v>1.8</v>
      </c>
      <c r="G850" s="145">
        <f>+Datos!G841</f>
        <v>1</v>
      </c>
      <c r="H850" s="143">
        <f t="shared" si="159"/>
        <v>1.8</v>
      </c>
      <c r="I850" s="146">
        <f t="shared" si="160"/>
        <v>0.19999999999999996</v>
      </c>
      <c r="J850" s="29">
        <f t="shared" si="161"/>
        <v>29.464927269637855</v>
      </c>
      <c r="K850" s="147">
        <f t="shared" si="156"/>
        <v>63.146745451456034</v>
      </c>
      <c r="L850" s="29">
        <f t="shared" si="167"/>
        <v>0.19999999999999574</v>
      </c>
      <c r="M850" s="30">
        <f t="shared" si="165"/>
        <v>1.8</v>
      </c>
      <c r="N850" s="148">
        <f t="shared" si="166"/>
        <v>0</v>
      </c>
      <c r="O850" s="148">
        <f t="shared" si="162"/>
        <v>0</v>
      </c>
      <c r="P850" s="148">
        <f t="shared" si="163"/>
        <v>0</v>
      </c>
      <c r="Q850" s="149">
        <f t="shared" si="157"/>
        <v>0</v>
      </c>
      <c r="R850" s="150">
        <f t="shared" si="158"/>
        <v>63.146745451456034</v>
      </c>
      <c r="S850" s="13"/>
      <c r="T850" s="13"/>
      <c r="U850" s="13"/>
      <c r="V850" s="13"/>
      <c r="W850" s="49">
        <f t="shared" si="164"/>
        <v>37728</v>
      </c>
    </row>
    <row r="851" spans="1:23" s="11" customFormat="1">
      <c r="A851" s="13"/>
      <c r="B851" s="140">
        <f>+Datos!B842</f>
        <v>2003</v>
      </c>
      <c r="C851" s="141">
        <f>+Datos!C842</f>
        <v>4</v>
      </c>
      <c r="D851" s="142">
        <f>+Datos!D842</f>
        <v>18</v>
      </c>
      <c r="E851" s="143">
        <f>+Datos!E842</f>
        <v>10</v>
      </c>
      <c r="F851" s="144">
        <f>+Datos!F842</f>
        <v>1.4</v>
      </c>
      <c r="G851" s="145">
        <f>+Datos!G842</f>
        <v>1</v>
      </c>
      <c r="H851" s="143">
        <f t="shared" si="159"/>
        <v>1.4</v>
      </c>
      <c r="I851" s="146">
        <f t="shared" si="160"/>
        <v>8.6</v>
      </c>
      <c r="J851" s="29">
        <f t="shared" si="161"/>
        <v>38.064927269637856</v>
      </c>
      <c r="K851" s="147">
        <f t="shared" si="156"/>
        <v>71.746745451456036</v>
      </c>
      <c r="L851" s="29">
        <f t="shared" si="167"/>
        <v>8.6000000000000014</v>
      </c>
      <c r="M851" s="30">
        <f t="shared" si="165"/>
        <v>1.4</v>
      </c>
      <c r="N851" s="148">
        <f t="shared" si="166"/>
        <v>0</v>
      </c>
      <c r="O851" s="148">
        <f t="shared" si="162"/>
        <v>0</v>
      </c>
      <c r="P851" s="148">
        <f t="shared" si="163"/>
        <v>0</v>
      </c>
      <c r="Q851" s="149">
        <f t="shared" si="157"/>
        <v>0</v>
      </c>
      <c r="R851" s="150">
        <f t="shared" si="158"/>
        <v>71.746745451456036</v>
      </c>
      <c r="S851" s="13"/>
      <c r="T851" s="13"/>
      <c r="U851" s="13"/>
      <c r="V851" s="13"/>
      <c r="W851" s="49">
        <f t="shared" si="164"/>
        <v>37729</v>
      </c>
    </row>
    <row r="852" spans="1:23" s="11" customFormat="1">
      <c r="A852" s="13"/>
      <c r="B852" s="140">
        <f>+Datos!B843</f>
        <v>2003</v>
      </c>
      <c r="C852" s="141">
        <f>+Datos!C843</f>
        <v>4</v>
      </c>
      <c r="D852" s="142">
        <f>+Datos!D843</f>
        <v>19</v>
      </c>
      <c r="E852" s="143">
        <f>+Datos!E843</f>
        <v>4</v>
      </c>
      <c r="F852" s="144">
        <f>+Datos!F843</f>
        <v>2.5</v>
      </c>
      <c r="G852" s="145">
        <f>+Datos!G843</f>
        <v>1</v>
      </c>
      <c r="H852" s="143">
        <f t="shared" si="159"/>
        <v>2.5</v>
      </c>
      <c r="I852" s="146">
        <f t="shared" si="160"/>
        <v>1.5</v>
      </c>
      <c r="J852" s="29">
        <f t="shared" si="161"/>
        <v>39.564927269637856</v>
      </c>
      <c r="K852" s="147">
        <f t="shared" si="156"/>
        <v>73.246745451456036</v>
      </c>
      <c r="L852" s="29">
        <f t="shared" si="167"/>
        <v>1.5</v>
      </c>
      <c r="M852" s="30">
        <f t="shared" si="165"/>
        <v>2.5</v>
      </c>
      <c r="N852" s="148">
        <f t="shared" si="166"/>
        <v>0</v>
      </c>
      <c r="O852" s="148">
        <f t="shared" si="162"/>
        <v>0</v>
      </c>
      <c r="P852" s="148">
        <f t="shared" si="163"/>
        <v>0</v>
      </c>
      <c r="Q852" s="149">
        <f t="shared" si="157"/>
        <v>0</v>
      </c>
      <c r="R852" s="150">
        <f t="shared" si="158"/>
        <v>73.246745451456036</v>
      </c>
      <c r="S852" s="13"/>
      <c r="T852" s="13"/>
      <c r="U852" s="13"/>
      <c r="V852" s="13"/>
      <c r="W852" s="49">
        <f t="shared" si="164"/>
        <v>37730</v>
      </c>
    </row>
    <row r="853" spans="1:23" s="11" customFormat="1">
      <c r="A853" s="13"/>
      <c r="B853" s="140">
        <f>+Datos!B844</f>
        <v>2003</v>
      </c>
      <c r="C853" s="141">
        <f>+Datos!C844</f>
        <v>4</v>
      </c>
      <c r="D853" s="142">
        <f>+Datos!D844</f>
        <v>20</v>
      </c>
      <c r="E853" s="143">
        <f>+Datos!E844</f>
        <v>0</v>
      </c>
      <c r="F853" s="144">
        <f>+Datos!F844</f>
        <v>3.4</v>
      </c>
      <c r="G853" s="145">
        <f>+Datos!G844</f>
        <v>1</v>
      </c>
      <c r="H853" s="143">
        <f t="shared" si="159"/>
        <v>3.4</v>
      </c>
      <c r="I853" s="146">
        <f t="shared" si="160"/>
        <v>-3.4</v>
      </c>
      <c r="J853" s="29">
        <f t="shared" si="161"/>
        <v>38.849480219183263</v>
      </c>
      <c r="K853" s="147">
        <f t="shared" si="156"/>
        <v>72.531298401001436</v>
      </c>
      <c r="L853" s="29">
        <f t="shared" si="167"/>
        <v>-0.71544705045459978</v>
      </c>
      <c r="M853" s="30">
        <f t="shared" si="165"/>
        <v>0.71544705045459978</v>
      </c>
      <c r="N853" s="148">
        <f t="shared" si="166"/>
        <v>2.6845529495454001</v>
      </c>
      <c r="O853" s="148">
        <f t="shared" si="162"/>
        <v>0</v>
      </c>
      <c r="P853" s="148">
        <f t="shared" si="163"/>
        <v>-2.6845529495454001</v>
      </c>
      <c r="Q853" s="149">
        <f t="shared" si="157"/>
        <v>0</v>
      </c>
      <c r="R853" s="150">
        <f t="shared" si="158"/>
        <v>72.531298401001436</v>
      </c>
      <c r="S853" s="13"/>
      <c r="T853" s="13"/>
      <c r="U853" s="13"/>
      <c r="V853" s="13"/>
      <c r="W853" s="49">
        <f t="shared" si="164"/>
        <v>37731</v>
      </c>
    </row>
    <row r="854" spans="1:23" s="11" customFormat="1">
      <c r="A854" s="13"/>
      <c r="B854" s="140">
        <f>+Datos!B845</f>
        <v>2003</v>
      </c>
      <c r="C854" s="141">
        <f>+Datos!C845</f>
        <v>4</v>
      </c>
      <c r="D854" s="142">
        <f>+Datos!D845</f>
        <v>21</v>
      </c>
      <c r="E854" s="143">
        <f>+Datos!E845</f>
        <v>0</v>
      </c>
      <c r="F854" s="144">
        <f>+Datos!F845</f>
        <v>3.8</v>
      </c>
      <c r="G854" s="145">
        <f>+Datos!G845</f>
        <v>1</v>
      </c>
      <c r="H854" s="143">
        <f t="shared" si="159"/>
        <v>3.8</v>
      </c>
      <c r="I854" s="146">
        <f t="shared" si="160"/>
        <v>-3.8</v>
      </c>
      <c r="J854" s="29">
        <f t="shared" si="161"/>
        <v>38.065161945924309</v>
      </c>
      <c r="K854" s="147">
        <f t="shared" si="156"/>
        <v>71.746980127742489</v>
      </c>
      <c r="L854" s="29">
        <f t="shared" si="167"/>
        <v>-0.78431827325894687</v>
      </c>
      <c r="M854" s="30">
        <f t="shared" si="165"/>
        <v>0.78431827325894687</v>
      </c>
      <c r="N854" s="148">
        <f t="shared" si="166"/>
        <v>3.0156817267410529</v>
      </c>
      <c r="O854" s="148">
        <f t="shared" si="162"/>
        <v>0</v>
      </c>
      <c r="P854" s="148">
        <f t="shared" si="163"/>
        <v>-3.0156817267410529</v>
      </c>
      <c r="Q854" s="149">
        <f t="shared" si="157"/>
        <v>0</v>
      </c>
      <c r="R854" s="150">
        <f t="shared" si="158"/>
        <v>71.746980127742489</v>
      </c>
      <c r="S854" s="13"/>
      <c r="T854" s="13"/>
      <c r="U854" s="13"/>
      <c r="V854" s="13"/>
      <c r="W854" s="49">
        <f t="shared" si="164"/>
        <v>37732</v>
      </c>
    </row>
    <row r="855" spans="1:23" s="11" customFormat="1">
      <c r="A855" s="13"/>
      <c r="B855" s="140">
        <f>+Datos!B846</f>
        <v>2003</v>
      </c>
      <c r="C855" s="141">
        <f>+Datos!C846</f>
        <v>4</v>
      </c>
      <c r="D855" s="142">
        <f>+Datos!D846</f>
        <v>22</v>
      </c>
      <c r="E855" s="143">
        <f>+Datos!E846</f>
        <v>2</v>
      </c>
      <c r="F855" s="144">
        <f>+Datos!F846</f>
        <v>2.5</v>
      </c>
      <c r="G855" s="145">
        <f>+Datos!G846</f>
        <v>1</v>
      </c>
      <c r="H855" s="143">
        <f t="shared" si="159"/>
        <v>2.5</v>
      </c>
      <c r="I855" s="146">
        <f t="shared" si="160"/>
        <v>-0.5</v>
      </c>
      <c r="J855" s="29">
        <f t="shared" si="161"/>
        <v>37.963147929489701</v>
      </c>
      <c r="K855" s="147">
        <f t="shared" si="156"/>
        <v>71.64496611130788</v>
      </c>
      <c r="L855" s="29">
        <f t="shared" si="167"/>
        <v>-0.10201401643460883</v>
      </c>
      <c r="M855" s="30">
        <f t="shared" si="165"/>
        <v>2.1020140164346088</v>
      </c>
      <c r="N855" s="148">
        <f t="shared" si="166"/>
        <v>0.39798598356539117</v>
      </c>
      <c r="O855" s="148">
        <f t="shared" si="162"/>
        <v>0</v>
      </c>
      <c r="P855" s="148">
        <f t="shared" si="163"/>
        <v>-0.39798598356539117</v>
      </c>
      <c r="Q855" s="149">
        <f t="shared" si="157"/>
        <v>0</v>
      </c>
      <c r="R855" s="150">
        <f t="shared" si="158"/>
        <v>71.64496611130788</v>
      </c>
      <c r="S855" s="13"/>
      <c r="T855" s="13"/>
      <c r="U855" s="13"/>
      <c r="V855" s="13"/>
      <c r="W855" s="49">
        <f t="shared" si="164"/>
        <v>37733</v>
      </c>
    </row>
    <row r="856" spans="1:23" s="11" customFormat="1">
      <c r="A856" s="13"/>
      <c r="B856" s="140">
        <f>+Datos!B847</f>
        <v>2003</v>
      </c>
      <c r="C856" s="141">
        <f>+Datos!C847</f>
        <v>4</v>
      </c>
      <c r="D856" s="142">
        <f>+Datos!D847</f>
        <v>23</v>
      </c>
      <c r="E856" s="143">
        <f>+Datos!E847</f>
        <v>0.7</v>
      </c>
      <c r="F856" s="144">
        <f>+Datos!F847</f>
        <v>2.7</v>
      </c>
      <c r="G856" s="145">
        <f>+Datos!G847</f>
        <v>1</v>
      </c>
      <c r="H856" s="143">
        <f t="shared" si="159"/>
        <v>2.7</v>
      </c>
      <c r="I856" s="146">
        <f t="shared" si="160"/>
        <v>-2</v>
      </c>
      <c r="J856" s="29">
        <f t="shared" si="161"/>
        <v>37.557818505687457</v>
      </c>
      <c r="K856" s="147">
        <f t="shared" si="156"/>
        <v>71.239636687505637</v>
      </c>
      <c r="L856" s="29">
        <f t="shared" si="167"/>
        <v>-0.40532942380224313</v>
      </c>
      <c r="M856" s="30">
        <f t="shared" si="165"/>
        <v>1.1053294238022431</v>
      </c>
      <c r="N856" s="148">
        <f t="shared" si="166"/>
        <v>1.5946705761977571</v>
      </c>
      <c r="O856" s="148">
        <f t="shared" si="162"/>
        <v>0</v>
      </c>
      <c r="P856" s="148">
        <f t="shared" si="163"/>
        <v>-1.5946705761977571</v>
      </c>
      <c r="Q856" s="149">
        <f t="shared" si="157"/>
        <v>0</v>
      </c>
      <c r="R856" s="150">
        <f t="shared" si="158"/>
        <v>71.239636687505637</v>
      </c>
      <c r="S856" s="13"/>
      <c r="T856" s="13"/>
      <c r="U856" s="13"/>
      <c r="V856" s="13"/>
      <c r="W856" s="49">
        <f t="shared" si="164"/>
        <v>37734</v>
      </c>
    </row>
    <row r="857" spans="1:23" s="11" customFormat="1">
      <c r="A857" s="13"/>
      <c r="B857" s="140">
        <f>+Datos!B848</f>
        <v>2003</v>
      </c>
      <c r="C857" s="141">
        <f>+Datos!C848</f>
        <v>4</v>
      </c>
      <c r="D857" s="142">
        <f>+Datos!D848</f>
        <v>24</v>
      </c>
      <c r="E857" s="143">
        <f>+Datos!E848</f>
        <v>0.3</v>
      </c>
      <c r="F857" s="144">
        <f>+Datos!F848</f>
        <v>1</v>
      </c>
      <c r="G857" s="145">
        <f>+Datos!G848</f>
        <v>1</v>
      </c>
      <c r="H857" s="143">
        <f t="shared" si="159"/>
        <v>1</v>
      </c>
      <c r="I857" s="146">
        <f t="shared" si="160"/>
        <v>-0.7</v>
      </c>
      <c r="J857" s="29">
        <f t="shared" si="161"/>
        <v>37.416977994833232</v>
      </c>
      <c r="K857" s="147">
        <f t="shared" si="156"/>
        <v>71.098796176651405</v>
      </c>
      <c r="L857" s="29">
        <f t="shared" si="167"/>
        <v>-0.14084051085423255</v>
      </c>
      <c r="M857" s="30">
        <f t="shared" si="165"/>
        <v>0.44084051085423254</v>
      </c>
      <c r="N857" s="148">
        <f t="shared" si="166"/>
        <v>0.55915948914576741</v>
      </c>
      <c r="O857" s="148">
        <f t="shared" si="162"/>
        <v>0</v>
      </c>
      <c r="P857" s="148">
        <f t="shared" si="163"/>
        <v>-0.55915948914576741</v>
      </c>
      <c r="Q857" s="149">
        <f t="shared" si="157"/>
        <v>0</v>
      </c>
      <c r="R857" s="150">
        <f t="shared" si="158"/>
        <v>71.098796176651405</v>
      </c>
      <c r="S857" s="13"/>
      <c r="T857" s="13"/>
      <c r="U857" s="13"/>
      <c r="V857" s="13"/>
      <c r="W857" s="49">
        <f t="shared" si="164"/>
        <v>37735</v>
      </c>
    </row>
    <row r="858" spans="1:23" s="11" customFormat="1">
      <c r="A858" s="13"/>
      <c r="B858" s="140">
        <f>+Datos!B849</f>
        <v>2003</v>
      </c>
      <c r="C858" s="141">
        <f>+Datos!C849</f>
        <v>4</v>
      </c>
      <c r="D858" s="142">
        <f>+Datos!D849</f>
        <v>25</v>
      </c>
      <c r="E858" s="143">
        <f>+Datos!E849</f>
        <v>0</v>
      </c>
      <c r="F858" s="144">
        <f>+Datos!F849</f>
        <v>1.7</v>
      </c>
      <c r="G858" s="145">
        <f>+Datos!G849</f>
        <v>1</v>
      </c>
      <c r="H858" s="143">
        <f t="shared" si="159"/>
        <v>1.7</v>
      </c>
      <c r="I858" s="146">
        <f t="shared" si="160"/>
        <v>-1.7</v>
      </c>
      <c r="J858" s="29">
        <f t="shared" si="161"/>
        <v>37.077131645462536</v>
      </c>
      <c r="K858" s="147">
        <f t="shared" si="156"/>
        <v>70.758949827280716</v>
      </c>
      <c r="L858" s="29">
        <f t="shared" si="167"/>
        <v>-0.33984634937068847</v>
      </c>
      <c r="M858" s="30">
        <f t="shared" si="165"/>
        <v>0.33984634937068847</v>
      </c>
      <c r="N858" s="148">
        <f t="shared" si="166"/>
        <v>1.3601536506293115</v>
      </c>
      <c r="O858" s="148">
        <f t="shared" si="162"/>
        <v>0</v>
      </c>
      <c r="P858" s="148">
        <f t="shared" si="163"/>
        <v>-1.3601536506293115</v>
      </c>
      <c r="Q858" s="149">
        <f t="shared" si="157"/>
        <v>0</v>
      </c>
      <c r="R858" s="150">
        <f t="shared" si="158"/>
        <v>70.758949827280716</v>
      </c>
      <c r="S858" s="13"/>
      <c r="T858" s="13"/>
      <c r="U858" s="13"/>
      <c r="V858" s="13"/>
      <c r="W858" s="49">
        <f t="shared" si="164"/>
        <v>37736</v>
      </c>
    </row>
    <row r="859" spans="1:23" s="11" customFormat="1">
      <c r="A859" s="13"/>
      <c r="B859" s="140">
        <f>+Datos!B850</f>
        <v>2003</v>
      </c>
      <c r="C859" s="141">
        <f>+Datos!C850</f>
        <v>4</v>
      </c>
      <c r="D859" s="142">
        <f>+Datos!D850</f>
        <v>26</v>
      </c>
      <c r="E859" s="143">
        <f>+Datos!E850</f>
        <v>0</v>
      </c>
      <c r="F859" s="144">
        <f>+Datos!F850</f>
        <v>1.6</v>
      </c>
      <c r="G859" s="145">
        <f>+Datos!G850</f>
        <v>1</v>
      </c>
      <c r="H859" s="143">
        <f t="shared" si="159"/>
        <v>1.6</v>
      </c>
      <c r="I859" s="146">
        <f t="shared" si="160"/>
        <v>-1.6</v>
      </c>
      <c r="J859" s="29">
        <f t="shared" si="161"/>
        <v>36.760096459180012</v>
      </c>
      <c r="K859" s="147">
        <f t="shared" si="156"/>
        <v>70.441914640998192</v>
      </c>
      <c r="L859" s="29">
        <f t="shared" si="167"/>
        <v>-0.31703518628252425</v>
      </c>
      <c r="M859" s="30">
        <f t="shared" si="165"/>
        <v>0.31703518628252425</v>
      </c>
      <c r="N859" s="148">
        <f t="shared" si="166"/>
        <v>1.2829648137174758</v>
      </c>
      <c r="O859" s="148">
        <f t="shared" si="162"/>
        <v>0</v>
      </c>
      <c r="P859" s="148">
        <f t="shared" si="163"/>
        <v>-1.2829648137174758</v>
      </c>
      <c r="Q859" s="149">
        <f t="shared" si="157"/>
        <v>0</v>
      </c>
      <c r="R859" s="150">
        <f t="shared" si="158"/>
        <v>70.441914640998192</v>
      </c>
      <c r="S859" s="13"/>
      <c r="T859" s="13"/>
      <c r="U859" s="13"/>
      <c r="V859" s="13"/>
      <c r="W859" s="49">
        <f t="shared" si="164"/>
        <v>37737</v>
      </c>
    </row>
    <row r="860" spans="1:23" s="11" customFormat="1">
      <c r="A860" s="13"/>
      <c r="B860" s="140">
        <f>+Datos!B851</f>
        <v>2003</v>
      </c>
      <c r="C860" s="141">
        <f>+Datos!C851</f>
        <v>4</v>
      </c>
      <c r="D860" s="142">
        <f>+Datos!D851</f>
        <v>27</v>
      </c>
      <c r="E860" s="143">
        <f>+Datos!E851</f>
        <v>0</v>
      </c>
      <c r="F860" s="144">
        <f>+Datos!F851</f>
        <v>1.6</v>
      </c>
      <c r="G860" s="145">
        <f>+Datos!G851</f>
        <v>1</v>
      </c>
      <c r="H860" s="143">
        <f t="shared" si="159"/>
        <v>1.6</v>
      </c>
      <c r="I860" s="146">
        <f t="shared" si="160"/>
        <v>-1.6</v>
      </c>
      <c r="J860" s="29">
        <f t="shared" si="161"/>
        <v>36.445772143584641</v>
      </c>
      <c r="K860" s="147">
        <f t="shared" si="156"/>
        <v>70.127590325402821</v>
      </c>
      <c r="L860" s="29">
        <f t="shared" si="167"/>
        <v>-0.31432431559537122</v>
      </c>
      <c r="M860" s="30">
        <f t="shared" si="165"/>
        <v>0.31432431559537122</v>
      </c>
      <c r="N860" s="148">
        <f t="shared" si="166"/>
        <v>1.2856756844046289</v>
      </c>
      <c r="O860" s="148">
        <f t="shared" si="162"/>
        <v>0</v>
      </c>
      <c r="P860" s="148">
        <f t="shared" si="163"/>
        <v>-1.2856756844046289</v>
      </c>
      <c r="Q860" s="149">
        <f t="shared" si="157"/>
        <v>0</v>
      </c>
      <c r="R860" s="150">
        <f t="shared" si="158"/>
        <v>70.127590325402821</v>
      </c>
      <c r="S860" s="13"/>
      <c r="T860" s="13"/>
      <c r="U860" s="13"/>
      <c r="V860" s="13"/>
      <c r="W860" s="49">
        <f t="shared" si="164"/>
        <v>37738</v>
      </c>
    </row>
    <row r="861" spans="1:23" s="11" customFormat="1">
      <c r="A861" s="13"/>
      <c r="B861" s="140">
        <f>+Datos!B852</f>
        <v>2003</v>
      </c>
      <c r="C861" s="141">
        <f>+Datos!C852</f>
        <v>4</v>
      </c>
      <c r="D861" s="142">
        <f>+Datos!D852</f>
        <v>28</v>
      </c>
      <c r="E861" s="143">
        <f>+Datos!E852</f>
        <v>0</v>
      </c>
      <c r="F861" s="144">
        <f>+Datos!F852</f>
        <v>2</v>
      </c>
      <c r="G861" s="145">
        <f>+Datos!G852</f>
        <v>1</v>
      </c>
      <c r="H861" s="143">
        <f t="shared" si="159"/>
        <v>2</v>
      </c>
      <c r="I861" s="146">
        <f t="shared" si="160"/>
        <v>-2</v>
      </c>
      <c r="J861" s="29">
        <f t="shared" si="161"/>
        <v>36.05664361687699</v>
      </c>
      <c r="K861" s="147">
        <f t="shared" si="156"/>
        <v>69.73846179869517</v>
      </c>
      <c r="L861" s="29">
        <f t="shared" si="167"/>
        <v>-0.38912852670765119</v>
      </c>
      <c r="M861" s="30">
        <f t="shared" si="165"/>
        <v>0.38912852670765119</v>
      </c>
      <c r="N861" s="148">
        <f t="shared" si="166"/>
        <v>1.6108714732923488</v>
      </c>
      <c r="O861" s="148">
        <f t="shared" si="162"/>
        <v>0</v>
      </c>
      <c r="P861" s="148">
        <f t="shared" si="163"/>
        <v>-1.6108714732923488</v>
      </c>
      <c r="Q861" s="149">
        <f t="shared" si="157"/>
        <v>0</v>
      </c>
      <c r="R861" s="150">
        <f t="shared" si="158"/>
        <v>69.73846179869517</v>
      </c>
      <c r="S861" s="13"/>
      <c r="T861" s="13"/>
      <c r="U861" s="13"/>
      <c r="V861" s="13"/>
      <c r="W861" s="49">
        <f t="shared" si="164"/>
        <v>37739</v>
      </c>
    </row>
    <row r="862" spans="1:23" s="11" customFormat="1">
      <c r="A862" s="13"/>
      <c r="B862" s="140">
        <f>+Datos!B853</f>
        <v>2003</v>
      </c>
      <c r="C862" s="141">
        <f>+Datos!C853</f>
        <v>4</v>
      </c>
      <c r="D862" s="142">
        <f>+Datos!D853</f>
        <v>29</v>
      </c>
      <c r="E862" s="143">
        <f>+Datos!E853</f>
        <v>0</v>
      </c>
      <c r="F862" s="144">
        <f>+Datos!F853</f>
        <v>1.5</v>
      </c>
      <c r="G862" s="145">
        <f>+Datos!G853</f>
        <v>1</v>
      </c>
      <c r="H862" s="143">
        <f t="shared" si="159"/>
        <v>1.5</v>
      </c>
      <c r="I862" s="146">
        <f t="shared" si="160"/>
        <v>-1.5</v>
      </c>
      <c r="J862" s="29">
        <f t="shared" si="161"/>
        <v>35.767526173447308</v>
      </c>
      <c r="K862" s="147">
        <f t="shared" si="156"/>
        <v>69.449344355265481</v>
      </c>
      <c r="L862" s="29">
        <f t="shared" si="167"/>
        <v>-0.28911744342968859</v>
      </c>
      <c r="M862" s="30">
        <f t="shared" si="165"/>
        <v>0.28911744342968859</v>
      </c>
      <c r="N862" s="148">
        <f t="shared" si="166"/>
        <v>1.2108825565703114</v>
      </c>
      <c r="O862" s="148">
        <f t="shared" si="162"/>
        <v>0</v>
      </c>
      <c r="P862" s="148">
        <f t="shared" si="163"/>
        <v>-1.2108825565703114</v>
      </c>
      <c r="Q862" s="149">
        <f t="shared" si="157"/>
        <v>0</v>
      </c>
      <c r="R862" s="150">
        <f t="shared" si="158"/>
        <v>69.449344355265481</v>
      </c>
      <c r="S862" s="13"/>
      <c r="T862" s="13"/>
      <c r="U862" s="13"/>
      <c r="V862" s="13"/>
      <c r="W862" s="49">
        <f t="shared" si="164"/>
        <v>37740</v>
      </c>
    </row>
    <row r="863" spans="1:23" s="11" customFormat="1">
      <c r="A863" s="13"/>
      <c r="B863" s="140">
        <f>+Datos!B854</f>
        <v>2003</v>
      </c>
      <c r="C863" s="141">
        <f>+Datos!C854</f>
        <v>4</v>
      </c>
      <c r="D863" s="142">
        <f>+Datos!D854</f>
        <v>30</v>
      </c>
      <c r="E863" s="143">
        <f>+Datos!E854</f>
        <v>0</v>
      </c>
      <c r="F863" s="144">
        <f>+Datos!F854</f>
        <v>1.5</v>
      </c>
      <c r="G863" s="145">
        <f>+Datos!G854</f>
        <v>1</v>
      </c>
      <c r="H863" s="143">
        <f t="shared" si="159"/>
        <v>1.5</v>
      </c>
      <c r="I863" s="146">
        <f t="shared" si="160"/>
        <v>-1.5</v>
      </c>
      <c r="J863" s="29">
        <f t="shared" si="161"/>
        <v>35.480726996159738</v>
      </c>
      <c r="K863" s="147">
        <f t="shared" si="156"/>
        <v>69.162545177977918</v>
      </c>
      <c r="L863" s="29">
        <f t="shared" si="167"/>
        <v>-0.28679917728756266</v>
      </c>
      <c r="M863" s="30">
        <f t="shared" si="165"/>
        <v>0.28679917728756266</v>
      </c>
      <c r="N863" s="148">
        <f t="shared" si="166"/>
        <v>1.2132008227124373</v>
      </c>
      <c r="O863" s="148">
        <f t="shared" si="162"/>
        <v>0</v>
      </c>
      <c r="P863" s="148">
        <f t="shared" si="163"/>
        <v>-1.2132008227124373</v>
      </c>
      <c r="Q863" s="149">
        <f t="shared" si="157"/>
        <v>0</v>
      </c>
      <c r="R863" s="150">
        <f t="shared" si="158"/>
        <v>69.162545177977918</v>
      </c>
      <c r="S863" s="13"/>
      <c r="T863" s="13"/>
      <c r="U863" s="13"/>
      <c r="V863" s="13"/>
      <c r="W863" s="49">
        <f t="shared" si="164"/>
        <v>37741</v>
      </c>
    </row>
    <row r="864" spans="1:23" s="11" customFormat="1">
      <c r="A864" s="13"/>
      <c r="B864" s="140">
        <f>+Datos!B855</f>
        <v>2003</v>
      </c>
      <c r="C864" s="141">
        <f>+Datos!C855</f>
        <v>5</v>
      </c>
      <c r="D864" s="142">
        <f>+Datos!D855</f>
        <v>1</v>
      </c>
      <c r="E864" s="143">
        <f>+Datos!E855</f>
        <v>0</v>
      </c>
      <c r="F864" s="144">
        <f>+Datos!F855</f>
        <v>2.2000000000000002</v>
      </c>
      <c r="G864" s="145">
        <f>+Datos!G855</f>
        <v>1</v>
      </c>
      <c r="H864" s="143">
        <f t="shared" si="159"/>
        <v>2.2000000000000002</v>
      </c>
      <c r="I864" s="146">
        <f t="shared" si="160"/>
        <v>-2.2000000000000002</v>
      </c>
      <c r="J864" s="29">
        <f t="shared" si="161"/>
        <v>35.064242869326129</v>
      </c>
      <c r="K864" s="147">
        <f t="shared" si="156"/>
        <v>68.746061051144309</v>
      </c>
      <c r="L864" s="29">
        <f t="shared" si="167"/>
        <v>-0.41648412683360903</v>
      </c>
      <c r="M864" s="30">
        <f t="shared" si="165"/>
        <v>0.41648412683360903</v>
      </c>
      <c r="N864" s="148">
        <f t="shared" si="166"/>
        <v>1.7835158731663912</v>
      </c>
      <c r="O864" s="148">
        <f t="shared" si="162"/>
        <v>0</v>
      </c>
      <c r="P864" s="148">
        <f t="shared" si="163"/>
        <v>-1.7835158731663912</v>
      </c>
      <c r="Q864" s="149">
        <f t="shared" si="157"/>
        <v>0</v>
      </c>
      <c r="R864" s="150">
        <f t="shared" si="158"/>
        <v>68.746061051144309</v>
      </c>
      <c r="S864" s="13"/>
      <c r="T864" s="13"/>
      <c r="U864" s="13"/>
      <c r="V864" s="13"/>
      <c r="W864" s="49">
        <f t="shared" si="164"/>
        <v>37742</v>
      </c>
    </row>
    <row r="865" spans="1:23" s="11" customFormat="1">
      <c r="A865" s="13"/>
      <c r="B865" s="140">
        <f>+Datos!B856</f>
        <v>2003</v>
      </c>
      <c r="C865" s="141">
        <f>+Datos!C856</f>
        <v>5</v>
      </c>
      <c r="D865" s="142">
        <f>+Datos!D856</f>
        <v>2</v>
      </c>
      <c r="E865" s="143">
        <f>+Datos!E856</f>
        <v>0</v>
      </c>
      <c r="F865" s="144">
        <f>+Datos!F856</f>
        <v>2.2999999999999998</v>
      </c>
      <c r="G865" s="145">
        <f>+Datos!G856</f>
        <v>1</v>
      </c>
      <c r="H865" s="143">
        <f t="shared" si="159"/>
        <v>2.2999999999999998</v>
      </c>
      <c r="I865" s="146">
        <f t="shared" si="160"/>
        <v>-2.2999999999999998</v>
      </c>
      <c r="J865" s="29">
        <f t="shared" si="161"/>
        <v>34.634053916820235</v>
      </c>
      <c r="K865" s="147">
        <f t="shared" si="156"/>
        <v>68.315872098638408</v>
      </c>
      <c r="L865" s="29">
        <f t="shared" si="167"/>
        <v>-0.43018895250590106</v>
      </c>
      <c r="M865" s="30">
        <f t="shared" si="165"/>
        <v>0.43018895250590106</v>
      </c>
      <c r="N865" s="148">
        <f t="shared" si="166"/>
        <v>1.8698110474940988</v>
      </c>
      <c r="O865" s="148">
        <f t="shared" si="162"/>
        <v>0</v>
      </c>
      <c r="P865" s="148">
        <f t="shared" si="163"/>
        <v>-1.8698110474940988</v>
      </c>
      <c r="Q865" s="149">
        <f t="shared" si="157"/>
        <v>0</v>
      </c>
      <c r="R865" s="150">
        <f t="shared" si="158"/>
        <v>68.315872098638408</v>
      </c>
      <c r="S865" s="13"/>
      <c r="T865" s="13"/>
      <c r="U865" s="13"/>
      <c r="V865" s="13"/>
      <c r="W865" s="49">
        <f t="shared" si="164"/>
        <v>37743</v>
      </c>
    </row>
    <row r="866" spans="1:23" s="11" customFormat="1">
      <c r="A866" s="13"/>
      <c r="B866" s="140">
        <f>+Datos!B857</f>
        <v>2003</v>
      </c>
      <c r="C866" s="141">
        <f>+Datos!C857</f>
        <v>5</v>
      </c>
      <c r="D866" s="142">
        <f>+Datos!D857</f>
        <v>3</v>
      </c>
      <c r="E866" s="143">
        <f>+Datos!E857</f>
        <v>0</v>
      </c>
      <c r="F866" s="144">
        <f>+Datos!F857</f>
        <v>3.1</v>
      </c>
      <c r="G866" s="145">
        <f>+Datos!G857</f>
        <v>1</v>
      </c>
      <c r="H866" s="143">
        <f t="shared" si="159"/>
        <v>3.1</v>
      </c>
      <c r="I866" s="146">
        <f t="shared" si="160"/>
        <v>-3.1</v>
      </c>
      <c r="J866" s="29">
        <f t="shared" si="161"/>
        <v>34.062572840179968</v>
      </c>
      <c r="K866" s="147">
        <f t="shared" si="156"/>
        <v>67.744391021998155</v>
      </c>
      <c r="L866" s="29">
        <f t="shared" si="167"/>
        <v>-0.5714810766402536</v>
      </c>
      <c r="M866" s="30">
        <f t="shared" si="165"/>
        <v>0.5714810766402536</v>
      </c>
      <c r="N866" s="148">
        <f t="shared" si="166"/>
        <v>2.5285189233597465</v>
      </c>
      <c r="O866" s="148">
        <f t="shared" si="162"/>
        <v>0</v>
      </c>
      <c r="P866" s="148">
        <f t="shared" si="163"/>
        <v>-2.5285189233597465</v>
      </c>
      <c r="Q866" s="149">
        <f t="shared" si="157"/>
        <v>0</v>
      </c>
      <c r="R866" s="150">
        <f t="shared" si="158"/>
        <v>67.744391021998155</v>
      </c>
      <c r="S866" s="13"/>
      <c r="T866" s="13"/>
      <c r="U866" s="13"/>
      <c r="V866" s="13"/>
      <c r="W866" s="49">
        <f t="shared" si="164"/>
        <v>37744</v>
      </c>
    </row>
    <row r="867" spans="1:23" s="11" customFormat="1">
      <c r="A867" s="13"/>
      <c r="B867" s="140">
        <f>+Datos!B858</f>
        <v>2003</v>
      </c>
      <c r="C867" s="141">
        <f>+Datos!C858</f>
        <v>5</v>
      </c>
      <c r="D867" s="142">
        <f>+Datos!D858</f>
        <v>4</v>
      </c>
      <c r="E867" s="143">
        <f>+Datos!E858</f>
        <v>0.2</v>
      </c>
      <c r="F867" s="144">
        <f>+Datos!F858</f>
        <v>2.8</v>
      </c>
      <c r="G867" s="145">
        <f>+Datos!G858</f>
        <v>1</v>
      </c>
      <c r="H867" s="143">
        <f t="shared" si="159"/>
        <v>2.8</v>
      </c>
      <c r="I867" s="146">
        <f t="shared" si="160"/>
        <v>-2.5999999999999996</v>
      </c>
      <c r="J867" s="29">
        <f t="shared" si="161"/>
        <v>33.590543629845655</v>
      </c>
      <c r="K867" s="147">
        <f t="shared" si="156"/>
        <v>67.272361811663842</v>
      </c>
      <c r="L867" s="29">
        <f t="shared" si="167"/>
        <v>-0.47202921033431267</v>
      </c>
      <c r="M867" s="30">
        <f t="shared" si="165"/>
        <v>0.67202921033431262</v>
      </c>
      <c r="N867" s="148">
        <f t="shared" si="166"/>
        <v>2.127970789665687</v>
      </c>
      <c r="O867" s="148">
        <f t="shared" si="162"/>
        <v>0</v>
      </c>
      <c r="P867" s="148">
        <f t="shared" si="163"/>
        <v>-2.127970789665687</v>
      </c>
      <c r="Q867" s="149">
        <f t="shared" si="157"/>
        <v>0</v>
      </c>
      <c r="R867" s="150">
        <f t="shared" si="158"/>
        <v>67.272361811663842</v>
      </c>
      <c r="S867" s="13"/>
      <c r="T867" s="13"/>
      <c r="U867" s="13"/>
      <c r="V867" s="13"/>
      <c r="W867" s="49">
        <f t="shared" si="164"/>
        <v>37745</v>
      </c>
    </row>
    <row r="868" spans="1:23" s="11" customFormat="1">
      <c r="A868" s="13"/>
      <c r="B868" s="140">
        <f>+Datos!B859</f>
        <v>2003</v>
      </c>
      <c r="C868" s="141">
        <f>+Datos!C859</f>
        <v>5</v>
      </c>
      <c r="D868" s="142">
        <f>+Datos!D859</f>
        <v>5</v>
      </c>
      <c r="E868" s="143">
        <f>+Datos!E859</f>
        <v>0</v>
      </c>
      <c r="F868" s="144">
        <f>+Datos!F859</f>
        <v>1.8</v>
      </c>
      <c r="G868" s="145">
        <f>+Datos!G859</f>
        <v>1</v>
      </c>
      <c r="H868" s="143">
        <f t="shared" si="159"/>
        <v>1.8</v>
      </c>
      <c r="I868" s="146">
        <f t="shared" si="160"/>
        <v>-1.8</v>
      </c>
      <c r="J868" s="29">
        <f t="shared" si="161"/>
        <v>33.267591500162666</v>
      </c>
      <c r="K868" s="147">
        <f t="shared" si="156"/>
        <v>66.949409681980853</v>
      </c>
      <c r="L868" s="29">
        <f t="shared" si="167"/>
        <v>-0.3229521296829887</v>
      </c>
      <c r="M868" s="30">
        <f t="shared" si="165"/>
        <v>0.3229521296829887</v>
      </c>
      <c r="N868" s="148">
        <f t="shared" si="166"/>
        <v>1.4770478703170113</v>
      </c>
      <c r="O868" s="148">
        <f t="shared" si="162"/>
        <v>0</v>
      </c>
      <c r="P868" s="148">
        <f t="shared" si="163"/>
        <v>-1.4770478703170113</v>
      </c>
      <c r="Q868" s="149">
        <f t="shared" si="157"/>
        <v>0</v>
      </c>
      <c r="R868" s="150">
        <f t="shared" si="158"/>
        <v>66.949409681980853</v>
      </c>
      <c r="S868" s="13"/>
      <c r="T868" s="13"/>
      <c r="U868" s="13"/>
      <c r="V868" s="13"/>
      <c r="W868" s="49">
        <f t="shared" si="164"/>
        <v>37746</v>
      </c>
    </row>
    <row r="869" spans="1:23" s="11" customFormat="1">
      <c r="A869" s="13"/>
      <c r="B869" s="140">
        <f>+Datos!B860</f>
        <v>2003</v>
      </c>
      <c r="C869" s="141">
        <f>+Datos!C860</f>
        <v>5</v>
      </c>
      <c r="D869" s="142">
        <f>+Datos!D860</f>
        <v>6</v>
      </c>
      <c r="E869" s="143">
        <f>+Datos!E860</f>
        <v>0</v>
      </c>
      <c r="F869" s="144">
        <f>+Datos!F860</f>
        <v>1.5</v>
      </c>
      <c r="G869" s="145">
        <f>+Datos!G860</f>
        <v>1</v>
      </c>
      <c r="H869" s="143">
        <f t="shared" si="159"/>
        <v>1.5</v>
      </c>
      <c r="I869" s="146">
        <f t="shared" si="160"/>
        <v>-1.5</v>
      </c>
      <c r="J869" s="29">
        <f t="shared" si="161"/>
        <v>33.000837858149019</v>
      </c>
      <c r="K869" s="147">
        <f t="shared" si="156"/>
        <v>66.682656039967199</v>
      </c>
      <c r="L869" s="29">
        <f t="shared" si="167"/>
        <v>-0.26675364201365426</v>
      </c>
      <c r="M869" s="30">
        <f t="shared" si="165"/>
        <v>0.26675364201365426</v>
      </c>
      <c r="N869" s="148">
        <f t="shared" si="166"/>
        <v>1.2332463579863457</v>
      </c>
      <c r="O869" s="148">
        <f t="shared" si="162"/>
        <v>0</v>
      </c>
      <c r="P869" s="148">
        <f t="shared" si="163"/>
        <v>-1.2332463579863457</v>
      </c>
      <c r="Q869" s="149">
        <f t="shared" si="157"/>
        <v>0</v>
      </c>
      <c r="R869" s="150">
        <f t="shared" si="158"/>
        <v>66.682656039967199</v>
      </c>
      <c r="S869" s="13"/>
      <c r="T869" s="13"/>
      <c r="U869" s="13"/>
      <c r="V869" s="13"/>
      <c r="W869" s="49">
        <f t="shared" si="164"/>
        <v>37747</v>
      </c>
    </row>
    <row r="870" spans="1:23" s="11" customFormat="1">
      <c r="A870" s="13"/>
      <c r="B870" s="140">
        <f>+Datos!B861</f>
        <v>2003</v>
      </c>
      <c r="C870" s="141">
        <f>+Datos!C861</f>
        <v>5</v>
      </c>
      <c r="D870" s="142">
        <f>+Datos!D861</f>
        <v>7</v>
      </c>
      <c r="E870" s="143">
        <f>+Datos!E861</f>
        <v>0</v>
      </c>
      <c r="F870" s="144">
        <f>+Datos!F861</f>
        <v>3</v>
      </c>
      <c r="G870" s="145">
        <f>+Datos!G861</f>
        <v>1</v>
      </c>
      <c r="H870" s="143">
        <f t="shared" si="159"/>
        <v>3</v>
      </c>
      <c r="I870" s="146">
        <f t="shared" si="160"/>
        <v>-3</v>
      </c>
      <c r="J870" s="29">
        <f t="shared" si="161"/>
        <v>32.473730254289656</v>
      </c>
      <c r="K870" s="147">
        <f t="shared" si="156"/>
        <v>66.155548436107836</v>
      </c>
      <c r="L870" s="29">
        <f t="shared" si="167"/>
        <v>-0.52710760385936339</v>
      </c>
      <c r="M870" s="30">
        <f t="shared" si="165"/>
        <v>0.52710760385936339</v>
      </c>
      <c r="N870" s="148">
        <f t="shared" si="166"/>
        <v>2.4728923961406366</v>
      </c>
      <c r="O870" s="148">
        <f t="shared" si="162"/>
        <v>0</v>
      </c>
      <c r="P870" s="148">
        <f t="shared" si="163"/>
        <v>-2.4728923961406366</v>
      </c>
      <c r="Q870" s="149">
        <f t="shared" si="157"/>
        <v>0</v>
      </c>
      <c r="R870" s="150">
        <f t="shared" si="158"/>
        <v>66.155548436107836</v>
      </c>
      <c r="S870" s="13"/>
      <c r="T870" s="13"/>
      <c r="U870" s="13"/>
      <c r="V870" s="13"/>
      <c r="W870" s="49">
        <f t="shared" si="164"/>
        <v>37748</v>
      </c>
    </row>
    <row r="871" spans="1:23" s="11" customFormat="1">
      <c r="A871" s="13"/>
      <c r="B871" s="140">
        <f>+Datos!B862</f>
        <v>2003</v>
      </c>
      <c r="C871" s="141">
        <f>+Datos!C862</f>
        <v>5</v>
      </c>
      <c r="D871" s="142">
        <f>+Datos!D862</f>
        <v>8</v>
      </c>
      <c r="E871" s="143">
        <f>+Datos!E862</f>
        <v>0</v>
      </c>
      <c r="F871" s="144">
        <f>+Datos!F862</f>
        <v>2.7</v>
      </c>
      <c r="G871" s="145">
        <f>+Datos!G862</f>
        <v>1</v>
      </c>
      <c r="H871" s="143">
        <f t="shared" si="159"/>
        <v>2.7</v>
      </c>
      <c r="I871" s="146">
        <f t="shared" si="160"/>
        <v>-2.7</v>
      </c>
      <c r="J871" s="29">
        <f t="shared" si="161"/>
        <v>32.006535722266669</v>
      </c>
      <c r="K871" s="147">
        <f t="shared" si="156"/>
        <v>65.688353904084849</v>
      </c>
      <c r="L871" s="29">
        <f t="shared" si="167"/>
        <v>-0.46719453202298666</v>
      </c>
      <c r="M871" s="30">
        <f t="shared" si="165"/>
        <v>0.46719453202298666</v>
      </c>
      <c r="N871" s="148">
        <f t="shared" si="166"/>
        <v>2.2328054679770135</v>
      </c>
      <c r="O871" s="148">
        <f t="shared" si="162"/>
        <v>0</v>
      </c>
      <c r="P871" s="148">
        <f t="shared" si="163"/>
        <v>-2.2328054679770135</v>
      </c>
      <c r="Q871" s="149">
        <f t="shared" si="157"/>
        <v>0</v>
      </c>
      <c r="R871" s="150">
        <f t="shared" si="158"/>
        <v>65.688353904084849</v>
      </c>
      <c r="S871" s="13"/>
      <c r="T871" s="13"/>
      <c r="U871" s="13"/>
      <c r="V871" s="13"/>
      <c r="W871" s="49">
        <f t="shared" si="164"/>
        <v>37749</v>
      </c>
    </row>
    <row r="872" spans="1:23" s="11" customFormat="1">
      <c r="A872" s="13"/>
      <c r="B872" s="140">
        <f>+Datos!B863</f>
        <v>2003</v>
      </c>
      <c r="C872" s="141">
        <f>+Datos!C863</f>
        <v>5</v>
      </c>
      <c r="D872" s="142">
        <f>+Datos!D863</f>
        <v>9</v>
      </c>
      <c r="E872" s="143">
        <f>+Datos!E863</f>
        <v>0</v>
      </c>
      <c r="F872" s="144">
        <f>+Datos!F863</f>
        <v>2.9</v>
      </c>
      <c r="G872" s="145">
        <f>+Datos!G863</f>
        <v>1</v>
      </c>
      <c r="H872" s="143">
        <f t="shared" si="159"/>
        <v>2.9</v>
      </c>
      <c r="I872" s="146">
        <f t="shared" si="160"/>
        <v>-2.9</v>
      </c>
      <c r="J872" s="29">
        <f t="shared" si="161"/>
        <v>31.512218243475651</v>
      </c>
      <c r="K872" s="147">
        <f t="shared" si="156"/>
        <v>65.194036425293831</v>
      </c>
      <c r="L872" s="29">
        <f t="shared" si="167"/>
        <v>-0.49431747879101806</v>
      </c>
      <c r="M872" s="30">
        <f t="shared" si="165"/>
        <v>0.49431747879101806</v>
      </c>
      <c r="N872" s="148">
        <f t="shared" si="166"/>
        <v>2.4056825212089818</v>
      </c>
      <c r="O872" s="148">
        <f t="shared" si="162"/>
        <v>0</v>
      </c>
      <c r="P872" s="148">
        <f t="shared" si="163"/>
        <v>-2.4056825212089818</v>
      </c>
      <c r="Q872" s="149">
        <f t="shared" si="157"/>
        <v>0</v>
      </c>
      <c r="R872" s="150">
        <f t="shared" si="158"/>
        <v>65.194036425293831</v>
      </c>
      <c r="S872" s="13"/>
      <c r="T872" s="13"/>
      <c r="U872" s="13"/>
      <c r="V872" s="13"/>
      <c r="W872" s="49">
        <f t="shared" si="164"/>
        <v>37750</v>
      </c>
    </row>
    <row r="873" spans="1:23" s="11" customFormat="1">
      <c r="A873" s="13"/>
      <c r="B873" s="140">
        <f>+Datos!B864</f>
        <v>2003</v>
      </c>
      <c r="C873" s="141">
        <f>+Datos!C864</f>
        <v>5</v>
      </c>
      <c r="D873" s="142">
        <f>+Datos!D864</f>
        <v>10</v>
      </c>
      <c r="E873" s="143">
        <f>+Datos!E864</f>
        <v>0</v>
      </c>
      <c r="F873" s="144">
        <f>+Datos!F864</f>
        <v>2</v>
      </c>
      <c r="G873" s="145">
        <f>+Datos!G864</f>
        <v>1</v>
      </c>
      <c r="H873" s="143">
        <f t="shared" si="159"/>
        <v>2</v>
      </c>
      <c r="I873" s="146">
        <f t="shared" si="160"/>
        <v>-2</v>
      </c>
      <c r="J873" s="29">
        <f t="shared" si="161"/>
        <v>31.175764868031603</v>
      </c>
      <c r="K873" s="147">
        <f t="shared" si="156"/>
        <v>64.857583049849779</v>
      </c>
      <c r="L873" s="29">
        <f t="shared" si="167"/>
        <v>-0.33645337544405152</v>
      </c>
      <c r="M873" s="30">
        <f t="shared" si="165"/>
        <v>0.33645337544405152</v>
      </c>
      <c r="N873" s="148">
        <f t="shared" si="166"/>
        <v>1.6635466245559485</v>
      </c>
      <c r="O873" s="148">
        <f t="shared" si="162"/>
        <v>0</v>
      </c>
      <c r="P873" s="148">
        <f t="shared" si="163"/>
        <v>-1.6635466245559485</v>
      </c>
      <c r="Q873" s="149">
        <f t="shared" si="157"/>
        <v>0</v>
      </c>
      <c r="R873" s="150">
        <f t="shared" si="158"/>
        <v>64.857583049849779</v>
      </c>
      <c r="S873" s="13"/>
      <c r="T873" s="13"/>
      <c r="U873" s="13"/>
      <c r="V873" s="13"/>
      <c r="W873" s="49">
        <f t="shared" si="164"/>
        <v>37751</v>
      </c>
    </row>
    <row r="874" spans="1:23" s="11" customFormat="1">
      <c r="A874" s="13"/>
      <c r="B874" s="140">
        <f>+Datos!B865</f>
        <v>2003</v>
      </c>
      <c r="C874" s="141">
        <f>+Datos!C865</f>
        <v>5</v>
      </c>
      <c r="D874" s="142">
        <f>+Datos!D865</f>
        <v>11</v>
      </c>
      <c r="E874" s="143">
        <f>+Datos!E865</f>
        <v>0</v>
      </c>
      <c r="F874" s="144">
        <f>+Datos!F865</f>
        <v>2</v>
      </c>
      <c r="G874" s="145">
        <f>+Datos!G865</f>
        <v>1</v>
      </c>
      <c r="H874" s="143">
        <f t="shared" si="159"/>
        <v>2</v>
      </c>
      <c r="I874" s="146">
        <f t="shared" si="160"/>
        <v>-2</v>
      </c>
      <c r="J874" s="29">
        <f t="shared" si="161"/>
        <v>30.842903777744159</v>
      </c>
      <c r="K874" s="147">
        <f t="shared" si="156"/>
        <v>64.524721959562342</v>
      </c>
      <c r="L874" s="29">
        <f t="shared" si="167"/>
        <v>-0.33286109028743738</v>
      </c>
      <c r="M874" s="30">
        <f t="shared" si="165"/>
        <v>0.33286109028743738</v>
      </c>
      <c r="N874" s="148">
        <f t="shared" si="166"/>
        <v>1.6671389097125626</v>
      </c>
      <c r="O874" s="148">
        <f t="shared" si="162"/>
        <v>0</v>
      </c>
      <c r="P874" s="148">
        <f t="shared" si="163"/>
        <v>-1.6671389097125626</v>
      </c>
      <c r="Q874" s="149">
        <f t="shared" si="157"/>
        <v>0</v>
      </c>
      <c r="R874" s="150">
        <f t="shared" si="158"/>
        <v>64.524721959562342</v>
      </c>
      <c r="S874" s="13"/>
      <c r="T874" s="13"/>
      <c r="U874" s="13"/>
      <c r="V874" s="13"/>
      <c r="W874" s="49">
        <f t="shared" si="164"/>
        <v>37752</v>
      </c>
    </row>
    <row r="875" spans="1:23" s="11" customFormat="1">
      <c r="A875" s="13"/>
      <c r="B875" s="140">
        <f>+Datos!B866</f>
        <v>2003</v>
      </c>
      <c r="C875" s="141">
        <f>+Datos!C866</f>
        <v>5</v>
      </c>
      <c r="D875" s="142">
        <f>+Datos!D866</f>
        <v>12</v>
      </c>
      <c r="E875" s="143">
        <f>+Datos!E866</f>
        <v>0.2</v>
      </c>
      <c r="F875" s="144">
        <f>+Datos!F866</f>
        <v>1.6</v>
      </c>
      <c r="G875" s="145">
        <f>+Datos!G866</f>
        <v>1</v>
      </c>
      <c r="H875" s="143">
        <f t="shared" si="159"/>
        <v>1.6</v>
      </c>
      <c r="I875" s="146">
        <f t="shared" si="160"/>
        <v>-1.4000000000000001</v>
      </c>
      <c r="J875" s="29">
        <f t="shared" si="161"/>
        <v>30.612017868865102</v>
      </c>
      <c r="K875" s="147">
        <f t="shared" si="156"/>
        <v>64.293836050683282</v>
      </c>
      <c r="L875" s="29">
        <f t="shared" si="167"/>
        <v>-0.2308859088790598</v>
      </c>
      <c r="M875" s="30">
        <f t="shared" si="165"/>
        <v>0.43088590887905981</v>
      </c>
      <c r="N875" s="148">
        <f t="shared" si="166"/>
        <v>1.1691140911209403</v>
      </c>
      <c r="O875" s="148">
        <f t="shared" si="162"/>
        <v>0</v>
      </c>
      <c r="P875" s="148">
        <f t="shared" si="163"/>
        <v>-1.1691140911209403</v>
      </c>
      <c r="Q875" s="149">
        <f t="shared" si="157"/>
        <v>0</v>
      </c>
      <c r="R875" s="150">
        <f t="shared" si="158"/>
        <v>64.293836050683282</v>
      </c>
      <c r="S875" s="13"/>
      <c r="T875" s="13"/>
      <c r="U875" s="13"/>
      <c r="V875" s="13"/>
      <c r="W875" s="49">
        <f t="shared" si="164"/>
        <v>37753</v>
      </c>
    </row>
    <row r="876" spans="1:23" s="11" customFormat="1">
      <c r="A876" s="13"/>
      <c r="B876" s="140">
        <f>+Datos!B867</f>
        <v>2003</v>
      </c>
      <c r="C876" s="141">
        <f>+Datos!C867</f>
        <v>5</v>
      </c>
      <c r="D876" s="142">
        <f>+Datos!D867</f>
        <v>13</v>
      </c>
      <c r="E876" s="143">
        <f>+Datos!E867</f>
        <v>26</v>
      </c>
      <c r="F876" s="144">
        <f>+Datos!F867</f>
        <v>1.9</v>
      </c>
      <c r="G876" s="145">
        <f>+Datos!G867</f>
        <v>1</v>
      </c>
      <c r="H876" s="143">
        <f t="shared" si="159"/>
        <v>1.9</v>
      </c>
      <c r="I876" s="146">
        <f t="shared" si="160"/>
        <v>24.1</v>
      </c>
      <c r="J876" s="29">
        <f t="shared" si="161"/>
        <v>54.712017868865104</v>
      </c>
      <c r="K876" s="147">
        <f t="shared" si="156"/>
        <v>88.393836050683291</v>
      </c>
      <c r="L876" s="29">
        <f t="shared" si="167"/>
        <v>24.100000000000009</v>
      </c>
      <c r="M876" s="30">
        <f t="shared" si="165"/>
        <v>1.9</v>
      </c>
      <c r="N876" s="148">
        <f t="shared" si="166"/>
        <v>0</v>
      </c>
      <c r="O876" s="148">
        <f t="shared" si="162"/>
        <v>0</v>
      </c>
      <c r="P876" s="148">
        <f t="shared" si="163"/>
        <v>0</v>
      </c>
      <c r="Q876" s="149">
        <f t="shared" si="157"/>
        <v>0</v>
      </c>
      <c r="R876" s="150">
        <f t="shared" si="158"/>
        <v>88.393836050683291</v>
      </c>
      <c r="S876" s="13"/>
      <c r="T876" s="13"/>
      <c r="U876" s="13"/>
      <c r="V876" s="13"/>
      <c r="W876" s="49">
        <f t="shared" si="164"/>
        <v>37754</v>
      </c>
    </row>
    <row r="877" spans="1:23" s="11" customFormat="1">
      <c r="A877" s="13"/>
      <c r="B877" s="140">
        <f>+Datos!B868</f>
        <v>2003</v>
      </c>
      <c r="C877" s="141">
        <f>+Datos!C868</f>
        <v>5</v>
      </c>
      <c r="D877" s="142">
        <f>+Datos!D868</f>
        <v>14</v>
      </c>
      <c r="E877" s="143">
        <f>+Datos!E868</f>
        <v>4</v>
      </c>
      <c r="F877" s="144">
        <f>+Datos!F868</f>
        <v>1</v>
      </c>
      <c r="G877" s="145">
        <f>+Datos!G868</f>
        <v>1</v>
      </c>
      <c r="H877" s="143">
        <f t="shared" si="159"/>
        <v>1</v>
      </c>
      <c r="I877" s="146">
        <f t="shared" si="160"/>
        <v>3</v>
      </c>
      <c r="J877" s="29">
        <f t="shared" si="161"/>
        <v>57.712017868865104</v>
      </c>
      <c r="K877" s="147">
        <f t="shared" si="156"/>
        <v>91.393836050683291</v>
      </c>
      <c r="L877" s="29">
        <f t="shared" si="167"/>
        <v>3</v>
      </c>
      <c r="M877" s="30">
        <f t="shared" si="165"/>
        <v>1</v>
      </c>
      <c r="N877" s="148">
        <f t="shared" si="166"/>
        <v>0</v>
      </c>
      <c r="O877" s="148">
        <f t="shared" si="162"/>
        <v>0</v>
      </c>
      <c r="P877" s="148">
        <f t="shared" si="163"/>
        <v>0</v>
      </c>
      <c r="Q877" s="149">
        <f t="shared" si="157"/>
        <v>0</v>
      </c>
      <c r="R877" s="150">
        <f t="shared" si="158"/>
        <v>91.393836050683291</v>
      </c>
      <c r="S877" s="13"/>
      <c r="T877" s="13"/>
      <c r="U877" s="13"/>
      <c r="V877" s="13"/>
      <c r="W877" s="49">
        <f t="shared" si="164"/>
        <v>37755</v>
      </c>
    </row>
    <row r="878" spans="1:23" s="11" customFormat="1">
      <c r="A878" s="13"/>
      <c r="B878" s="140">
        <f>+Datos!B869</f>
        <v>2003</v>
      </c>
      <c r="C878" s="141">
        <f>+Datos!C869</f>
        <v>5</v>
      </c>
      <c r="D878" s="142">
        <f>+Datos!D869</f>
        <v>15</v>
      </c>
      <c r="E878" s="143">
        <f>+Datos!E869</f>
        <v>0</v>
      </c>
      <c r="F878" s="144">
        <f>+Datos!F869</f>
        <v>1.2</v>
      </c>
      <c r="G878" s="145">
        <f>+Datos!G869</f>
        <v>1</v>
      </c>
      <c r="H878" s="143">
        <f t="shared" si="159"/>
        <v>1.2</v>
      </c>
      <c r="I878" s="146">
        <f t="shared" si="160"/>
        <v>-1.2</v>
      </c>
      <c r="J878" s="29">
        <f t="shared" si="161"/>
        <v>57.341512537914049</v>
      </c>
      <c r="K878" s="147">
        <f t="shared" si="156"/>
        <v>91.023330719732229</v>
      </c>
      <c r="L878" s="29">
        <f t="shared" si="167"/>
        <v>-0.37050533095106175</v>
      </c>
      <c r="M878" s="30">
        <f t="shared" si="165"/>
        <v>0.37050533095106175</v>
      </c>
      <c r="N878" s="148">
        <f t="shared" si="166"/>
        <v>0.8294946690489382</v>
      </c>
      <c r="O878" s="148">
        <f t="shared" si="162"/>
        <v>0</v>
      </c>
      <c r="P878" s="148">
        <f t="shared" si="163"/>
        <v>-0.8294946690489382</v>
      </c>
      <c r="Q878" s="149">
        <f t="shared" si="157"/>
        <v>0</v>
      </c>
      <c r="R878" s="150">
        <f t="shared" si="158"/>
        <v>91.023330719732229</v>
      </c>
      <c r="S878" s="13"/>
      <c r="T878" s="13"/>
      <c r="U878" s="13"/>
      <c r="V878" s="13"/>
      <c r="W878" s="49">
        <f t="shared" si="164"/>
        <v>37756</v>
      </c>
    </row>
    <row r="879" spans="1:23" s="11" customFormat="1">
      <c r="A879" s="13"/>
      <c r="B879" s="140">
        <f>+Datos!B870</f>
        <v>2003</v>
      </c>
      <c r="C879" s="141">
        <f>+Datos!C870</f>
        <v>5</v>
      </c>
      <c r="D879" s="142">
        <f>+Datos!D870</f>
        <v>16</v>
      </c>
      <c r="E879" s="143">
        <f>+Datos!E870</f>
        <v>0</v>
      </c>
      <c r="F879" s="144">
        <f>+Datos!F870</f>
        <v>1.1000000000000001</v>
      </c>
      <c r="G879" s="145">
        <f>+Datos!G870</f>
        <v>1</v>
      </c>
      <c r="H879" s="143">
        <f t="shared" si="159"/>
        <v>1.1000000000000001</v>
      </c>
      <c r="I879" s="146">
        <f t="shared" si="160"/>
        <v>-1.1000000000000001</v>
      </c>
      <c r="J879" s="29">
        <f t="shared" si="161"/>
        <v>57.003972564520971</v>
      </c>
      <c r="K879" s="147">
        <f t="shared" si="156"/>
        <v>90.685790746339151</v>
      </c>
      <c r="L879" s="29">
        <f t="shared" si="167"/>
        <v>-0.33753997339307773</v>
      </c>
      <c r="M879" s="30">
        <f t="shared" si="165"/>
        <v>0.33753997339307773</v>
      </c>
      <c r="N879" s="148">
        <f t="shared" si="166"/>
        <v>0.76246002660692236</v>
      </c>
      <c r="O879" s="148">
        <f t="shared" si="162"/>
        <v>0</v>
      </c>
      <c r="P879" s="148">
        <f t="shared" si="163"/>
        <v>-0.76246002660692236</v>
      </c>
      <c r="Q879" s="149">
        <f t="shared" si="157"/>
        <v>0</v>
      </c>
      <c r="R879" s="150">
        <f t="shared" si="158"/>
        <v>90.685790746339151</v>
      </c>
      <c r="S879" s="13"/>
      <c r="T879" s="13"/>
      <c r="U879" s="13"/>
      <c r="V879" s="13"/>
      <c r="W879" s="49">
        <f t="shared" si="164"/>
        <v>37757</v>
      </c>
    </row>
    <row r="880" spans="1:23" s="11" customFormat="1">
      <c r="A880" s="13"/>
      <c r="B880" s="140">
        <f>+Datos!B871</f>
        <v>2003</v>
      </c>
      <c r="C880" s="141">
        <f>+Datos!C871</f>
        <v>5</v>
      </c>
      <c r="D880" s="142">
        <f>+Datos!D871</f>
        <v>17</v>
      </c>
      <c r="E880" s="143">
        <f>+Datos!E871</f>
        <v>0</v>
      </c>
      <c r="F880" s="144">
        <f>+Datos!F871</f>
        <v>0.9</v>
      </c>
      <c r="G880" s="145">
        <f>+Datos!G871</f>
        <v>1</v>
      </c>
      <c r="H880" s="143">
        <f t="shared" si="159"/>
        <v>0.9</v>
      </c>
      <c r="I880" s="146">
        <f t="shared" si="160"/>
        <v>-0.9</v>
      </c>
      <c r="J880" s="29">
        <f t="shared" si="161"/>
        <v>56.729281900978719</v>
      </c>
      <c r="K880" s="147">
        <f t="shared" si="156"/>
        <v>90.411100082796906</v>
      </c>
      <c r="L880" s="29">
        <f t="shared" si="167"/>
        <v>-0.27469066354224481</v>
      </c>
      <c r="M880" s="30">
        <f t="shared" si="165"/>
        <v>0.27469066354224481</v>
      </c>
      <c r="N880" s="148">
        <f t="shared" si="166"/>
        <v>0.62530933645775522</v>
      </c>
      <c r="O880" s="148">
        <f t="shared" si="162"/>
        <v>0</v>
      </c>
      <c r="P880" s="148">
        <f t="shared" si="163"/>
        <v>-0.62530933645775522</v>
      </c>
      <c r="Q880" s="149">
        <f t="shared" si="157"/>
        <v>0</v>
      </c>
      <c r="R880" s="150">
        <f t="shared" si="158"/>
        <v>90.411100082796906</v>
      </c>
      <c r="S880" s="13"/>
      <c r="T880" s="13"/>
      <c r="U880" s="13"/>
      <c r="V880" s="13"/>
      <c r="W880" s="49">
        <f t="shared" si="164"/>
        <v>37758</v>
      </c>
    </row>
    <row r="881" spans="1:23" s="11" customFormat="1">
      <c r="A881" s="13"/>
      <c r="B881" s="140">
        <f>+Datos!B872</f>
        <v>2003</v>
      </c>
      <c r="C881" s="141">
        <f>+Datos!C872</f>
        <v>5</v>
      </c>
      <c r="D881" s="142">
        <f>+Datos!D872</f>
        <v>18</v>
      </c>
      <c r="E881" s="143">
        <f>+Datos!E872</f>
        <v>0</v>
      </c>
      <c r="F881" s="144">
        <f>+Datos!F872</f>
        <v>1.1000000000000001</v>
      </c>
      <c r="G881" s="145">
        <f>+Datos!G872</f>
        <v>1</v>
      </c>
      <c r="H881" s="143">
        <f t="shared" si="159"/>
        <v>1.1000000000000001</v>
      </c>
      <c r="I881" s="146">
        <f t="shared" si="160"/>
        <v>-1.1000000000000001</v>
      </c>
      <c r="J881" s="29">
        <f t="shared" si="161"/>
        <v>56.395345814259628</v>
      </c>
      <c r="K881" s="147">
        <f t="shared" si="156"/>
        <v>90.077163996077815</v>
      </c>
      <c r="L881" s="29">
        <f t="shared" si="167"/>
        <v>-0.33393608671909192</v>
      </c>
      <c r="M881" s="30">
        <f t="shared" si="165"/>
        <v>0.33393608671909192</v>
      </c>
      <c r="N881" s="148">
        <f t="shared" si="166"/>
        <v>0.76606391328090817</v>
      </c>
      <c r="O881" s="148">
        <f t="shared" si="162"/>
        <v>0</v>
      </c>
      <c r="P881" s="148">
        <f t="shared" si="163"/>
        <v>-0.76606391328090817</v>
      </c>
      <c r="Q881" s="149">
        <f t="shared" si="157"/>
        <v>0</v>
      </c>
      <c r="R881" s="150">
        <f t="shared" si="158"/>
        <v>90.077163996077815</v>
      </c>
      <c r="S881" s="13"/>
      <c r="T881" s="13"/>
      <c r="U881" s="13"/>
      <c r="V881" s="13"/>
      <c r="W881" s="49">
        <f t="shared" si="164"/>
        <v>37759</v>
      </c>
    </row>
    <row r="882" spans="1:23" s="11" customFormat="1">
      <c r="A882" s="13"/>
      <c r="B882" s="140">
        <f>+Datos!B873</f>
        <v>2003</v>
      </c>
      <c r="C882" s="141">
        <f>+Datos!C873</f>
        <v>5</v>
      </c>
      <c r="D882" s="142">
        <f>+Datos!D873</f>
        <v>19</v>
      </c>
      <c r="E882" s="143">
        <f>+Datos!E873</f>
        <v>0</v>
      </c>
      <c r="F882" s="144">
        <f>+Datos!F873</f>
        <v>1.3</v>
      </c>
      <c r="G882" s="145">
        <f>+Datos!G873</f>
        <v>1</v>
      </c>
      <c r="H882" s="143">
        <f t="shared" si="159"/>
        <v>1.3</v>
      </c>
      <c r="I882" s="146">
        <f t="shared" si="160"/>
        <v>-1.3</v>
      </c>
      <c r="J882" s="29">
        <f t="shared" si="161"/>
        <v>56.003227473838159</v>
      </c>
      <c r="K882" s="147">
        <f t="shared" si="156"/>
        <v>89.685045655656339</v>
      </c>
      <c r="L882" s="29">
        <f t="shared" si="167"/>
        <v>-0.39211834042147586</v>
      </c>
      <c r="M882" s="30">
        <f t="shared" si="165"/>
        <v>0.39211834042147586</v>
      </c>
      <c r="N882" s="148">
        <f t="shared" si="166"/>
        <v>0.90788165957852418</v>
      </c>
      <c r="O882" s="148">
        <f t="shared" si="162"/>
        <v>0</v>
      </c>
      <c r="P882" s="148">
        <f t="shared" si="163"/>
        <v>-0.90788165957852418</v>
      </c>
      <c r="Q882" s="149">
        <f t="shared" si="157"/>
        <v>0</v>
      </c>
      <c r="R882" s="150">
        <f t="shared" si="158"/>
        <v>89.685045655656339</v>
      </c>
      <c r="S882" s="13"/>
      <c r="T882" s="13"/>
      <c r="U882" s="13"/>
      <c r="V882" s="13"/>
      <c r="W882" s="49">
        <f t="shared" si="164"/>
        <v>37760</v>
      </c>
    </row>
    <row r="883" spans="1:23" s="11" customFormat="1">
      <c r="A883" s="13"/>
      <c r="B883" s="140">
        <f>+Datos!B874</f>
        <v>2003</v>
      </c>
      <c r="C883" s="141">
        <f>+Datos!C874</f>
        <v>5</v>
      </c>
      <c r="D883" s="142">
        <f>+Datos!D874</f>
        <v>20</v>
      </c>
      <c r="E883" s="143">
        <f>+Datos!E874</f>
        <v>0</v>
      </c>
      <c r="F883" s="144">
        <f>+Datos!F874</f>
        <v>0.6</v>
      </c>
      <c r="G883" s="145">
        <f>+Datos!G874</f>
        <v>1</v>
      </c>
      <c r="H883" s="143">
        <f t="shared" si="159"/>
        <v>0.6</v>
      </c>
      <c r="I883" s="146">
        <f t="shared" si="160"/>
        <v>-0.6</v>
      </c>
      <c r="J883" s="29">
        <f t="shared" si="161"/>
        <v>55.823170487080077</v>
      </c>
      <c r="K883" s="147">
        <f t="shared" si="156"/>
        <v>89.50498866889825</v>
      </c>
      <c r="L883" s="29">
        <f t="shared" si="167"/>
        <v>-0.18005698675808901</v>
      </c>
      <c r="M883" s="30">
        <f t="shared" si="165"/>
        <v>0.18005698675808901</v>
      </c>
      <c r="N883" s="148">
        <f t="shared" si="166"/>
        <v>0.41994301324191097</v>
      </c>
      <c r="O883" s="148">
        <f t="shared" si="162"/>
        <v>0</v>
      </c>
      <c r="P883" s="148">
        <f t="shared" si="163"/>
        <v>-0.41994301324191097</v>
      </c>
      <c r="Q883" s="149">
        <f t="shared" si="157"/>
        <v>0</v>
      </c>
      <c r="R883" s="150">
        <f t="shared" si="158"/>
        <v>89.50498866889825</v>
      </c>
      <c r="S883" s="13"/>
      <c r="T883" s="13"/>
      <c r="U883" s="13"/>
      <c r="V883" s="13"/>
      <c r="W883" s="49">
        <f t="shared" si="164"/>
        <v>37761</v>
      </c>
    </row>
    <row r="884" spans="1:23" s="11" customFormat="1">
      <c r="A884" s="13"/>
      <c r="B884" s="140">
        <f>+Datos!B875</f>
        <v>2003</v>
      </c>
      <c r="C884" s="141">
        <f>+Datos!C875</f>
        <v>5</v>
      </c>
      <c r="D884" s="142">
        <f>+Datos!D875</f>
        <v>21</v>
      </c>
      <c r="E884" s="143">
        <f>+Datos!E875</f>
        <v>1</v>
      </c>
      <c r="F884" s="144">
        <f>+Datos!F875</f>
        <v>0.9</v>
      </c>
      <c r="G884" s="145">
        <f>+Datos!G875</f>
        <v>1</v>
      </c>
      <c r="H884" s="143">
        <f t="shared" si="159"/>
        <v>0.9</v>
      </c>
      <c r="I884" s="146">
        <f t="shared" si="160"/>
        <v>9.9999999999999978E-2</v>
      </c>
      <c r="J884" s="29">
        <f t="shared" si="161"/>
        <v>55.923170487080078</v>
      </c>
      <c r="K884" s="147">
        <f t="shared" si="156"/>
        <v>89.604988668898258</v>
      </c>
      <c r="L884" s="29">
        <f t="shared" si="167"/>
        <v>0.10000000000000853</v>
      </c>
      <c r="M884" s="30">
        <f t="shared" si="165"/>
        <v>0.9</v>
      </c>
      <c r="N884" s="148">
        <f t="shared" si="166"/>
        <v>0</v>
      </c>
      <c r="O884" s="148">
        <f t="shared" si="162"/>
        <v>0</v>
      </c>
      <c r="P884" s="148">
        <f t="shared" si="163"/>
        <v>0</v>
      </c>
      <c r="Q884" s="149">
        <f t="shared" si="157"/>
        <v>0</v>
      </c>
      <c r="R884" s="150">
        <f t="shared" si="158"/>
        <v>89.604988668898258</v>
      </c>
      <c r="S884" s="13"/>
      <c r="T884" s="13"/>
      <c r="U884" s="13"/>
      <c r="V884" s="13"/>
      <c r="W884" s="49">
        <f t="shared" si="164"/>
        <v>37762</v>
      </c>
    </row>
    <row r="885" spans="1:23" s="11" customFormat="1">
      <c r="A885" s="13"/>
      <c r="B885" s="140">
        <f>+Datos!B876</f>
        <v>2003</v>
      </c>
      <c r="C885" s="141">
        <f>+Datos!C876</f>
        <v>5</v>
      </c>
      <c r="D885" s="142">
        <f>+Datos!D876</f>
        <v>22</v>
      </c>
      <c r="E885" s="143">
        <f>+Datos!E876</f>
        <v>0</v>
      </c>
      <c r="F885" s="144">
        <f>+Datos!F876</f>
        <v>1.1000000000000001</v>
      </c>
      <c r="G885" s="145">
        <f>+Datos!G876</f>
        <v>1</v>
      </c>
      <c r="H885" s="143">
        <f t="shared" si="159"/>
        <v>1.1000000000000001</v>
      </c>
      <c r="I885" s="146">
        <f t="shared" si="160"/>
        <v>-1.1000000000000001</v>
      </c>
      <c r="J885" s="29">
        <f t="shared" si="161"/>
        <v>55.593979563387848</v>
      </c>
      <c r="K885" s="147">
        <f t="shared" si="156"/>
        <v>89.275797745206035</v>
      </c>
      <c r="L885" s="29">
        <f t="shared" si="167"/>
        <v>-0.32919092369222369</v>
      </c>
      <c r="M885" s="30">
        <f t="shared" si="165"/>
        <v>0.32919092369222369</v>
      </c>
      <c r="N885" s="148">
        <f t="shared" si="166"/>
        <v>0.7708090763077764</v>
      </c>
      <c r="O885" s="148">
        <f t="shared" si="162"/>
        <v>0</v>
      </c>
      <c r="P885" s="148">
        <f t="shared" si="163"/>
        <v>-0.7708090763077764</v>
      </c>
      <c r="Q885" s="149">
        <f t="shared" si="157"/>
        <v>0</v>
      </c>
      <c r="R885" s="150">
        <f t="shared" si="158"/>
        <v>89.275797745206035</v>
      </c>
      <c r="S885" s="13"/>
      <c r="T885" s="13"/>
      <c r="U885" s="13"/>
      <c r="V885" s="13"/>
      <c r="W885" s="49">
        <f t="shared" si="164"/>
        <v>37763</v>
      </c>
    </row>
    <row r="886" spans="1:23" s="11" customFormat="1">
      <c r="A886" s="13"/>
      <c r="B886" s="140">
        <f>+Datos!B877</f>
        <v>2003</v>
      </c>
      <c r="C886" s="141">
        <f>+Datos!C877</f>
        <v>5</v>
      </c>
      <c r="D886" s="142">
        <f>+Datos!D877</f>
        <v>23</v>
      </c>
      <c r="E886" s="143">
        <f>+Datos!E877</f>
        <v>4</v>
      </c>
      <c r="F886" s="144">
        <f>+Datos!F877</f>
        <v>0.7</v>
      </c>
      <c r="G886" s="145">
        <f>+Datos!G877</f>
        <v>1</v>
      </c>
      <c r="H886" s="143">
        <f t="shared" si="159"/>
        <v>0.7</v>
      </c>
      <c r="I886" s="146">
        <f t="shared" si="160"/>
        <v>3.3</v>
      </c>
      <c r="J886" s="29">
        <f t="shared" si="161"/>
        <v>58.893979563387845</v>
      </c>
      <c r="K886" s="147">
        <f t="shared" si="156"/>
        <v>92.575797745206017</v>
      </c>
      <c r="L886" s="29">
        <f t="shared" si="167"/>
        <v>3.2999999999999829</v>
      </c>
      <c r="M886" s="30">
        <f t="shared" si="165"/>
        <v>0.7</v>
      </c>
      <c r="N886" s="148">
        <f t="shared" si="166"/>
        <v>0</v>
      </c>
      <c r="O886" s="148">
        <f t="shared" si="162"/>
        <v>0</v>
      </c>
      <c r="P886" s="148">
        <f t="shared" si="163"/>
        <v>0</v>
      </c>
      <c r="Q886" s="149">
        <f t="shared" si="157"/>
        <v>0</v>
      </c>
      <c r="R886" s="150">
        <f t="shared" si="158"/>
        <v>92.575797745206017</v>
      </c>
      <c r="S886" s="13"/>
      <c r="T886" s="13"/>
      <c r="U886" s="13"/>
      <c r="V886" s="13"/>
      <c r="W886" s="49">
        <f t="shared" si="164"/>
        <v>37764</v>
      </c>
    </row>
    <row r="887" spans="1:23" s="11" customFormat="1">
      <c r="A887" s="13"/>
      <c r="B887" s="140">
        <f>+Datos!B878</f>
        <v>2003</v>
      </c>
      <c r="C887" s="141">
        <f>+Datos!C878</f>
        <v>5</v>
      </c>
      <c r="D887" s="142">
        <f>+Datos!D878</f>
        <v>24</v>
      </c>
      <c r="E887" s="143">
        <f>+Datos!E878</f>
        <v>1</v>
      </c>
      <c r="F887" s="144">
        <f>+Datos!F878</f>
        <v>0.8</v>
      </c>
      <c r="G887" s="145">
        <f>+Datos!G878</f>
        <v>1</v>
      </c>
      <c r="H887" s="143">
        <f t="shared" si="159"/>
        <v>0.8</v>
      </c>
      <c r="I887" s="146">
        <f t="shared" si="160"/>
        <v>0.19999999999999996</v>
      </c>
      <c r="J887" s="29">
        <f t="shared" si="161"/>
        <v>59.093979563387848</v>
      </c>
      <c r="K887" s="147">
        <f t="shared" si="156"/>
        <v>92.775797745206035</v>
      </c>
      <c r="L887" s="29">
        <f t="shared" si="167"/>
        <v>0.20000000000001705</v>
      </c>
      <c r="M887" s="30">
        <f t="shared" si="165"/>
        <v>0.8</v>
      </c>
      <c r="N887" s="148">
        <f t="shared" si="166"/>
        <v>0</v>
      </c>
      <c r="O887" s="148">
        <f t="shared" si="162"/>
        <v>0</v>
      </c>
      <c r="P887" s="148">
        <f t="shared" si="163"/>
        <v>0</v>
      </c>
      <c r="Q887" s="149">
        <f t="shared" si="157"/>
        <v>0</v>
      </c>
      <c r="R887" s="150">
        <f t="shared" si="158"/>
        <v>92.775797745206035</v>
      </c>
      <c r="S887" s="13"/>
      <c r="T887" s="13"/>
      <c r="U887" s="13"/>
      <c r="V887" s="13"/>
      <c r="W887" s="49">
        <f t="shared" si="164"/>
        <v>37765</v>
      </c>
    </row>
    <row r="888" spans="1:23" s="11" customFormat="1">
      <c r="A888" s="13"/>
      <c r="B888" s="140">
        <f>+Datos!B879</f>
        <v>2003</v>
      </c>
      <c r="C888" s="141">
        <f>+Datos!C879</f>
        <v>5</v>
      </c>
      <c r="D888" s="142">
        <f>+Datos!D879</f>
        <v>25</v>
      </c>
      <c r="E888" s="143">
        <f>+Datos!E879</f>
        <v>0</v>
      </c>
      <c r="F888" s="144">
        <f>+Datos!F879</f>
        <v>1.5</v>
      </c>
      <c r="G888" s="145">
        <f>+Datos!G879</f>
        <v>1</v>
      </c>
      <c r="H888" s="143">
        <f t="shared" si="159"/>
        <v>1.5</v>
      </c>
      <c r="I888" s="146">
        <f t="shared" si="160"/>
        <v>-1.5</v>
      </c>
      <c r="J888" s="29">
        <f t="shared" si="161"/>
        <v>58.62013900088315</v>
      </c>
      <c r="K888" s="147">
        <f t="shared" si="156"/>
        <v>92.301957182701329</v>
      </c>
      <c r="L888" s="29">
        <f t="shared" si="167"/>
        <v>-0.47384056250470508</v>
      </c>
      <c r="M888" s="30">
        <f t="shared" si="165"/>
        <v>0.47384056250470508</v>
      </c>
      <c r="N888" s="148">
        <f t="shared" si="166"/>
        <v>1.0261594374952949</v>
      </c>
      <c r="O888" s="148">
        <f t="shared" si="162"/>
        <v>0</v>
      </c>
      <c r="P888" s="148">
        <f t="shared" si="163"/>
        <v>-1.0261594374952949</v>
      </c>
      <c r="Q888" s="149">
        <f t="shared" si="157"/>
        <v>0</v>
      </c>
      <c r="R888" s="150">
        <f t="shared" si="158"/>
        <v>92.301957182701329</v>
      </c>
      <c r="S888" s="13"/>
      <c r="T888" s="13"/>
      <c r="U888" s="13"/>
      <c r="V888" s="13"/>
      <c r="W888" s="49">
        <f t="shared" si="164"/>
        <v>37766</v>
      </c>
    </row>
    <row r="889" spans="1:23" s="11" customFormat="1">
      <c r="A889" s="13"/>
      <c r="B889" s="140">
        <f>+Datos!B880</f>
        <v>2003</v>
      </c>
      <c r="C889" s="141">
        <f>+Datos!C880</f>
        <v>5</v>
      </c>
      <c r="D889" s="142">
        <f>+Datos!D880</f>
        <v>26</v>
      </c>
      <c r="E889" s="143">
        <f>+Datos!E880</f>
        <v>0</v>
      </c>
      <c r="F889" s="144">
        <f>+Datos!F880</f>
        <v>2.6</v>
      </c>
      <c r="G889" s="145">
        <f>+Datos!G880</f>
        <v>1</v>
      </c>
      <c r="H889" s="143">
        <f t="shared" si="159"/>
        <v>2.6</v>
      </c>
      <c r="I889" s="146">
        <f t="shared" si="160"/>
        <v>-2.6</v>
      </c>
      <c r="J889" s="29">
        <f t="shared" si="161"/>
        <v>57.807798193507772</v>
      </c>
      <c r="K889" s="147">
        <f t="shared" si="156"/>
        <v>91.489616375325951</v>
      </c>
      <c r="L889" s="29">
        <f t="shared" si="167"/>
        <v>-0.81234080737537795</v>
      </c>
      <c r="M889" s="30">
        <f t="shared" si="165"/>
        <v>0.81234080737537795</v>
      </c>
      <c r="N889" s="148">
        <f t="shared" si="166"/>
        <v>1.7876591926246221</v>
      </c>
      <c r="O889" s="148">
        <f t="shared" si="162"/>
        <v>0</v>
      </c>
      <c r="P889" s="148">
        <f t="shared" si="163"/>
        <v>-1.7876591926246221</v>
      </c>
      <c r="Q889" s="149">
        <f t="shared" si="157"/>
        <v>0</v>
      </c>
      <c r="R889" s="150">
        <f t="shared" si="158"/>
        <v>91.489616375325951</v>
      </c>
      <c r="S889" s="13"/>
      <c r="T889" s="13"/>
      <c r="U889" s="13"/>
      <c r="V889" s="13"/>
      <c r="W889" s="49">
        <f t="shared" si="164"/>
        <v>37767</v>
      </c>
    </row>
    <row r="890" spans="1:23" s="11" customFormat="1">
      <c r="A890" s="13"/>
      <c r="B890" s="140">
        <f>+Datos!B881</f>
        <v>2003</v>
      </c>
      <c r="C890" s="141">
        <f>+Datos!C881</f>
        <v>5</v>
      </c>
      <c r="D890" s="142">
        <f>+Datos!D881</f>
        <v>27</v>
      </c>
      <c r="E890" s="143">
        <f>+Datos!E881</f>
        <v>0</v>
      </c>
      <c r="F890" s="144">
        <f>+Datos!F881</f>
        <v>2.7</v>
      </c>
      <c r="G890" s="145">
        <f>+Datos!G881</f>
        <v>1</v>
      </c>
      <c r="H890" s="143">
        <f t="shared" si="159"/>
        <v>2.7</v>
      </c>
      <c r="I890" s="146">
        <f t="shared" si="160"/>
        <v>-2.7</v>
      </c>
      <c r="J890" s="29">
        <f t="shared" si="161"/>
        <v>56.976126346362115</v>
      </c>
      <c r="K890" s="147">
        <f t="shared" si="156"/>
        <v>90.657944528180295</v>
      </c>
      <c r="L890" s="29">
        <f t="shared" si="167"/>
        <v>-0.83167184714565678</v>
      </c>
      <c r="M890" s="30">
        <f t="shared" si="165"/>
        <v>0.83167184714565678</v>
      </c>
      <c r="N890" s="148">
        <f t="shared" si="166"/>
        <v>1.8683281528543434</v>
      </c>
      <c r="O890" s="148">
        <f t="shared" si="162"/>
        <v>0</v>
      </c>
      <c r="P890" s="148">
        <f t="shared" si="163"/>
        <v>-1.8683281528543434</v>
      </c>
      <c r="Q890" s="149">
        <f t="shared" si="157"/>
        <v>0</v>
      </c>
      <c r="R890" s="150">
        <f t="shared" si="158"/>
        <v>90.657944528180295</v>
      </c>
      <c r="S890" s="13"/>
      <c r="T890" s="13"/>
      <c r="U890" s="13"/>
      <c r="V890" s="13"/>
      <c r="W890" s="49">
        <f t="shared" si="164"/>
        <v>37768</v>
      </c>
    </row>
    <row r="891" spans="1:23" s="11" customFormat="1">
      <c r="A891" s="13"/>
      <c r="B891" s="140">
        <f>+Datos!B882</f>
        <v>2003</v>
      </c>
      <c r="C891" s="141">
        <f>+Datos!C882</f>
        <v>5</v>
      </c>
      <c r="D891" s="142">
        <f>+Datos!D882</f>
        <v>28</v>
      </c>
      <c r="E891" s="143">
        <f>+Datos!E882</f>
        <v>0</v>
      </c>
      <c r="F891" s="144">
        <f>+Datos!F882</f>
        <v>1.6</v>
      </c>
      <c r="G891" s="145">
        <f>+Datos!G882</f>
        <v>1</v>
      </c>
      <c r="H891" s="143">
        <f t="shared" si="159"/>
        <v>1.6</v>
      </c>
      <c r="I891" s="146">
        <f t="shared" si="160"/>
        <v>-1.6</v>
      </c>
      <c r="J891" s="29">
        <f t="shared" si="161"/>
        <v>56.488940956656116</v>
      </c>
      <c r="K891" s="147">
        <f t="shared" si="156"/>
        <v>90.170759138474295</v>
      </c>
      <c r="L891" s="29">
        <f t="shared" si="167"/>
        <v>-0.48718538970599923</v>
      </c>
      <c r="M891" s="30">
        <f t="shared" si="165"/>
        <v>0.48718538970599923</v>
      </c>
      <c r="N891" s="148">
        <f t="shared" si="166"/>
        <v>1.1128146102940009</v>
      </c>
      <c r="O891" s="148">
        <f t="shared" si="162"/>
        <v>0</v>
      </c>
      <c r="P891" s="148">
        <f t="shared" si="163"/>
        <v>-1.1128146102940009</v>
      </c>
      <c r="Q891" s="149">
        <f t="shared" si="157"/>
        <v>0</v>
      </c>
      <c r="R891" s="150">
        <f t="shared" si="158"/>
        <v>90.170759138474295</v>
      </c>
      <c r="S891" s="13"/>
      <c r="T891" s="13"/>
      <c r="U891" s="13"/>
      <c r="V891" s="13"/>
      <c r="W891" s="49">
        <f t="shared" si="164"/>
        <v>37769</v>
      </c>
    </row>
    <row r="892" spans="1:23" s="11" customFormat="1">
      <c r="A892" s="13"/>
      <c r="B892" s="140">
        <f>+Datos!B883</f>
        <v>2003</v>
      </c>
      <c r="C892" s="141">
        <f>+Datos!C883</f>
        <v>5</v>
      </c>
      <c r="D892" s="142">
        <f>+Datos!D883</f>
        <v>29</v>
      </c>
      <c r="E892" s="143">
        <f>+Datos!E883</f>
        <v>0</v>
      </c>
      <c r="F892" s="144">
        <f>+Datos!F883</f>
        <v>2</v>
      </c>
      <c r="G892" s="145">
        <f>+Datos!G883</f>
        <v>1</v>
      </c>
      <c r="H892" s="143">
        <f t="shared" si="159"/>
        <v>2</v>
      </c>
      <c r="I892" s="146">
        <f t="shared" si="160"/>
        <v>-2</v>
      </c>
      <c r="J892" s="29">
        <f t="shared" si="161"/>
        <v>55.88581315672532</v>
      </c>
      <c r="K892" s="147">
        <f t="shared" si="156"/>
        <v>89.567631338543492</v>
      </c>
      <c r="L892" s="29">
        <f t="shared" si="167"/>
        <v>-0.60312779993080312</v>
      </c>
      <c r="M892" s="30">
        <f t="shared" si="165"/>
        <v>0.60312779993080312</v>
      </c>
      <c r="N892" s="148">
        <f t="shared" si="166"/>
        <v>1.3968722000691969</v>
      </c>
      <c r="O892" s="148">
        <f t="shared" si="162"/>
        <v>0</v>
      </c>
      <c r="P892" s="148">
        <f t="shared" si="163"/>
        <v>-1.3968722000691969</v>
      </c>
      <c r="Q892" s="149">
        <f t="shared" si="157"/>
        <v>0</v>
      </c>
      <c r="R892" s="150">
        <f t="shared" si="158"/>
        <v>89.567631338543492</v>
      </c>
      <c r="S892" s="13"/>
      <c r="T892" s="13"/>
      <c r="U892" s="13"/>
      <c r="V892" s="13"/>
      <c r="W892" s="49">
        <f t="shared" si="164"/>
        <v>37770</v>
      </c>
    </row>
    <row r="893" spans="1:23" s="11" customFormat="1">
      <c r="A893" s="13"/>
      <c r="B893" s="140">
        <f>+Datos!B884</f>
        <v>2003</v>
      </c>
      <c r="C893" s="141">
        <f>+Datos!C884</f>
        <v>5</v>
      </c>
      <c r="D893" s="142">
        <f>+Datos!D884</f>
        <v>30</v>
      </c>
      <c r="E893" s="143">
        <f>+Datos!E884</f>
        <v>0</v>
      </c>
      <c r="F893" s="144">
        <f>+Datos!F884</f>
        <v>2.8</v>
      </c>
      <c r="G893" s="145">
        <f>+Datos!G884</f>
        <v>1</v>
      </c>
      <c r="H893" s="143">
        <f t="shared" si="159"/>
        <v>2.8</v>
      </c>
      <c r="I893" s="146">
        <f t="shared" si="160"/>
        <v>-2.8</v>
      </c>
      <c r="J893" s="29">
        <f t="shared" si="161"/>
        <v>55.052237248618205</v>
      </c>
      <c r="K893" s="147">
        <f t="shared" si="156"/>
        <v>88.734055430436385</v>
      </c>
      <c r="L893" s="29">
        <f t="shared" si="167"/>
        <v>-0.83357590810710747</v>
      </c>
      <c r="M893" s="30">
        <f t="shared" si="165"/>
        <v>0.83357590810710747</v>
      </c>
      <c r="N893" s="148">
        <f t="shared" si="166"/>
        <v>1.9664240918928924</v>
      </c>
      <c r="O893" s="148">
        <f t="shared" si="162"/>
        <v>0</v>
      </c>
      <c r="P893" s="148">
        <f t="shared" si="163"/>
        <v>-1.9664240918928924</v>
      </c>
      <c r="Q893" s="149">
        <f t="shared" si="157"/>
        <v>0</v>
      </c>
      <c r="R893" s="150">
        <f t="shared" si="158"/>
        <v>88.734055430436385</v>
      </c>
      <c r="S893" s="13"/>
      <c r="T893" s="13"/>
      <c r="U893" s="13"/>
      <c r="V893" s="13"/>
      <c r="W893" s="49">
        <f t="shared" si="164"/>
        <v>37771</v>
      </c>
    </row>
    <row r="894" spans="1:23" s="11" customFormat="1">
      <c r="A894" s="13"/>
      <c r="B894" s="140">
        <f>+Datos!B885</f>
        <v>2003</v>
      </c>
      <c r="C894" s="141">
        <f>+Datos!C885</f>
        <v>5</v>
      </c>
      <c r="D894" s="142">
        <f>+Datos!D885</f>
        <v>31</v>
      </c>
      <c r="E894" s="143">
        <f>+Datos!E885</f>
        <v>0</v>
      </c>
      <c r="F894" s="144">
        <f>+Datos!F885</f>
        <v>1.1000000000000001</v>
      </c>
      <c r="G894" s="145">
        <f>+Datos!G885</f>
        <v>1</v>
      </c>
      <c r="H894" s="143">
        <f t="shared" si="159"/>
        <v>1.1000000000000001</v>
      </c>
      <c r="I894" s="146">
        <f t="shared" si="160"/>
        <v>-1.1000000000000001</v>
      </c>
      <c r="J894" s="29">
        <f t="shared" si="161"/>
        <v>54.728173060673363</v>
      </c>
      <c r="K894" s="147">
        <f t="shared" si="156"/>
        <v>88.409991242491543</v>
      </c>
      <c r="L894" s="29">
        <f t="shared" si="167"/>
        <v>-0.32406418794484182</v>
      </c>
      <c r="M894" s="30">
        <f t="shared" si="165"/>
        <v>0.32406418794484182</v>
      </c>
      <c r="N894" s="148">
        <f t="shared" si="166"/>
        <v>0.77593581205515827</v>
      </c>
      <c r="O894" s="148">
        <f t="shared" si="162"/>
        <v>0</v>
      </c>
      <c r="P894" s="148">
        <f t="shared" si="163"/>
        <v>-0.77593581205515827</v>
      </c>
      <c r="Q894" s="149">
        <f t="shared" si="157"/>
        <v>0</v>
      </c>
      <c r="R894" s="150">
        <f t="shared" si="158"/>
        <v>88.409991242491543</v>
      </c>
      <c r="S894" s="13"/>
      <c r="T894" s="13"/>
      <c r="U894" s="13"/>
      <c r="V894" s="13"/>
      <c r="W894" s="49">
        <f t="shared" si="164"/>
        <v>37772</v>
      </c>
    </row>
    <row r="895" spans="1:23" s="11" customFormat="1">
      <c r="A895" s="13"/>
      <c r="B895" s="140">
        <f>+Datos!B886</f>
        <v>2003</v>
      </c>
      <c r="C895" s="141">
        <f>+Datos!C886</f>
        <v>6</v>
      </c>
      <c r="D895" s="142">
        <f>+Datos!D886</f>
        <v>1</v>
      </c>
      <c r="E895" s="143">
        <f>+Datos!E886</f>
        <v>0</v>
      </c>
      <c r="F895" s="144">
        <f>+Datos!F886</f>
        <v>1.1000000000000001</v>
      </c>
      <c r="G895" s="145">
        <f>+Datos!G886</f>
        <v>1</v>
      </c>
      <c r="H895" s="143">
        <f t="shared" si="159"/>
        <v>1.1000000000000001</v>
      </c>
      <c r="I895" s="146">
        <f t="shared" si="160"/>
        <v>-1.1000000000000001</v>
      </c>
      <c r="J895" s="29">
        <f t="shared" si="161"/>
        <v>54.406016471822703</v>
      </c>
      <c r="K895" s="147">
        <f t="shared" si="156"/>
        <v>88.087834653640883</v>
      </c>
      <c r="L895" s="29">
        <f t="shared" si="167"/>
        <v>-0.32215658885066034</v>
      </c>
      <c r="M895" s="30">
        <f t="shared" si="165"/>
        <v>0.32215658885066034</v>
      </c>
      <c r="N895" s="148">
        <f t="shared" si="166"/>
        <v>0.77784341114933975</v>
      </c>
      <c r="O895" s="148">
        <f t="shared" si="162"/>
        <v>0</v>
      </c>
      <c r="P895" s="148">
        <f t="shared" si="163"/>
        <v>-0.77784341114933975</v>
      </c>
      <c r="Q895" s="149">
        <f t="shared" si="157"/>
        <v>0</v>
      </c>
      <c r="R895" s="150">
        <f t="shared" si="158"/>
        <v>88.087834653640883</v>
      </c>
      <c r="S895" s="13"/>
      <c r="T895" s="13"/>
      <c r="U895" s="13"/>
      <c r="V895" s="13"/>
      <c r="W895" s="49">
        <f t="shared" si="164"/>
        <v>37773</v>
      </c>
    </row>
    <row r="896" spans="1:23" s="11" customFormat="1">
      <c r="A896" s="13"/>
      <c r="B896" s="140">
        <f>+Datos!B887</f>
        <v>2003</v>
      </c>
      <c r="C896" s="141">
        <f>+Datos!C887</f>
        <v>6</v>
      </c>
      <c r="D896" s="142">
        <f>+Datos!D887</f>
        <v>2</v>
      </c>
      <c r="E896" s="143">
        <f>+Datos!E887</f>
        <v>1</v>
      </c>
      <c r="F896" s="144">
        <f>+Datos!F887</f>
        <v>1.4</v>
      </c>
      <c r="G896" s="145">
        <f>+Datos!G887</f>
        <v>1</v>
      </c>
      <c r="H896" s="143">
        <f t="shared" si="159"/>
        <v>1.4</v>
      </c>
      <c r="I896" s="146">
        <f t="shared" si="160"/>
        <v>-0.39999999999999991</v>
      </c>
      <c r="J896" s="29">
        <f t="shared" si="161"/>
        <v>54.289339384222316</v>
      </c>
      <c r="K896" s="147">
        <f t="shared" si="156"/>
        <v>87.971157566040489</v>
      </c>
      <c r="L896" s="29">
        <f t="shared" si="167"/>
        <v>-0.11667708760039375</v>
      </c>
      <c r="M896" s="30">
        <f t="shared" si="165"/>
        <v>1.1166770876003937</v>
      </c>
      <c r="N896" s="148">
        <f t="shared" si="166"/>
        <v>0.28332291239960616</v>
      </c>
      <c r="O896" s="148">
        <f t="shared" si="162"/>
        <v>0</v>
      </c>
      <c r="P896" s="148">
        <f t="shared" si="163"/>
        <v>-0.28332291239960616</v>
      </c>
      <c r="Q896" s="149">
        <f t="shared" si="157"/>
        <v>0</v>
      </c>
      <c r="R896" s="150">
        <f t="shared" si="158"/>
        <v>87.971157566040489</v>
      </c>
      <c r="S896" s="13"/>
      <c r="T896" s="13"/>
      <c r="U896" s="13"/>
      <c r="V896" s="13"/>
      <c r="W896" s="49">
        <f t="shared" si="164"/>
        <v>37774</v>
      </c>
    </row>
    <row r="897" spans="1:23" s="11" customFormat="1">
      <c r="A897" s="13"/>
      <c r="B897" s="140">
        <f>+Datos!B888</f>
        <v>2003</v>
      </c>
      <c r="C897" s="141">
        <f>+Datos!C888</f>
        <v>6</v>
      </c>
      <c r="D897" s="142">
        <f>+Datos!D888</f>
        <v>3</v>
      </c>
      <c r="E897" s="143">
        <f>+Datos!E888</f>
        <v>0</v>
      </c>
      <c r="F897" s="144">
        <f>+Datos!F888</f>
        <v>1.9</v>
      </c>
      <c r="G897" s="145">
        <f>+Datos!G888</f>
        <v>1</v>
      </c>
      <c r="H897" s="143">
        <f t="shared" si="159"/>
        <v>1.9</v>
      </c>
      <c r="I897" s="146">
        <f t="shared" si="160"/>
        <v>-1.9</v>
      </c>
      <c r="J897" s="29">
        <f t="shared" si="161"/>
        <v>53.738531155705793</v>
      </c>
      <c r="K897" s="147">
        <f t="shared" si="156"/>
        <v>87.420349337523973</v>
      </c>
      <c r="L897" s="29">
        <f t="shared" si="167"/>
        <v>-0.5508082285165159</v>
      </c>
      <c r="M897" s="30">
        <f t="shared" si="165"/>
        <v>0.5508082285165159</v>
      </c>
      <c r="N897" s="148">
        <f t="shared" si="166"/>
        <v>1.349191771483484</v>
      </c>
      <c r="O897" s="148">
        <f t="shared" si="162"/>
        <v>0</v>
      </c>
      <c r="P897" s="148">
        <f t="shared" si="163"/>
        <v>-1.349191771483484</v>
      </c>
      <c r="Q897" s="149">
        <f t="shared" si="157"/>
        <v>0</v>
      </c>
      <c r="R897" s="150">
        <f t="shared" si="158"/>
        <v>87.420349337523973</v>
      </c>
      <c r="S897" s="13"/>
      <c r="T897" s="13"/>
      <c r="U897" s="13"/>
      <c r="V897" s="13"/>
      <c r="W897" s="49">
        <f t="shared" si="164"/>
        <v>37775</v>
      </c>
    </row>
    <row r="898" spans="1:23" s="11" customFormat="1">
      <c r="A898" s="13"/>
      <c r="B898" s="140">
        <f>+Datos!B889</f>
        <v>2003</v>
      </c>
      <c r="C898" s="141">
        <f>+Datos!C889</f>
        <v>6</v>
      </c>
      <c r="D898" s="142">
        <f>+Datos!D889</f>
        <v>4</v>
      </c>
      <c r="E898" s="143">
        <f>+Datos!E889</f>
        <v>0</v>
      </c>
      <c r="F898" s="144">
        <f>+Datos!F889</f>
        <v>2.2000000000000002</v>
      </c>
      <c r="G898" s="145">
        <f>+Datos!G889</f>
        <v>1</v>
      </c>
      <c r="H898" s="143">
        <f t="shared" si="159"/>
        <v>2.2000000000000002</v>
      </c>
      <c r="I898" s="146">
        <f t="shared" si="160"/>
        <v>-2.2000000000000002</v>
      </c>
      <c r="J898" s="29">
        <f t="shared" si="161"/>
        <v>53.107731081397084</v>
      </c>
      <c r="K898" s="147">
        <f t="shared" si="156"/>
        <v>86.789549263215264</v>
      </c>
      <c r="L898" s="29">
        <f t="shared" si="167"/>
        <v>-0.63080007430870921</v>
      </c>
      <c r="M898" s="30">
        <f t="shared" si="165"/>
        <v>0.63080007430870921</v>
      </c>
      <c r="N898" s="148">
        <f t="shared" si="166"/>
        <v>1.569199925691291</v>
      </c>
      <c r="O898" s="148">
        <f t="shared" si="162"/>
        <v>0</v>
      </c>
      <c r="P898" s="148">
        <f t="shared" si="163"/>
        <v>-1.569199925691291</v>
      </c>
      <c r="Q898" s="149">
        <f t="shared" si="157"/>
        <v>0</v>
      </c>
      <c r="R898" s="150">
        <f t="shared" si="158"/>
        <v>86.789549263215264</v>
      </c>
      <c r="S898" s="13"/>
      <c r="T898" s="13"/>
      <c r="U898" s="13"/>
      <c r="V898" s="13"/>
      <c r="W898" s="49">
        <f t="shared" si="164"/>
        <v>37776</v>
      </c>
    </row>
    <row r="899" spans="1:23" s="11" customFormat="1">
      <c r="A899" s="13"/>
      <c r="B899" s="140">
        <f>+Datos!B890</f>
        <v>2003</v>
      </c>
      <c r="C899" s="141">
        <f>+Datos!C890</f>
        <v>6</v>
      </c>
      <c r="D899" s="142">
        <f>+Datos!D890</f>
        <v>5</v>
      </c>
      <c r="E899" s="143">
        <f>+Datos!E890</f>
        <v>0</v>
      </c>
      <c r="F899" s="144">
        <f>+Datos!F890</f>
        <v>1.5</v>
      </c>
      <c r="G899" s="145">
        <f>+Datos!G890</f>
        <v>1</v>
      </c>
      <c r="H899" s="143">
        <f t="shared" si="159"/>
        <v>1.5</v>
      </c>
      <c r="I899" s="146">
        <f t="shared" si="160"/>
        <v>-1.5</v>
      </c>
      <c r="J899" s="29">
        <f t="shared" si="161"/>
        <v>52.681890795214215</v>
      </c>
      <c r="K899" s="147">
        <f t="shared" si="156"/>
        <v>86.363708977032388</v>
      </c>
      <c r="L899" s="29">
        <f t="shared" si="167"/>
        <v>-0.42584028618287562</v>
      </c>
      <c r="M899" s="30">
        <f t="shared" si="165"/>
        <v>0.42584028618287562</v>
      </c>
      <c r="N899" s="148">
        <f t="shared" si="166"/>
        <v>1.0741597138171244</v>
      </c>
      <c r="O899" s="148">
        <f t="shared" si="162"/>
        <v>0</v>
      </c>
      <c r="P899" s="148">
        <f t="shared" si="163"/>
        <v>-1.0741597138171244</v>
      </c>
      <c r="Q899" s="149">
        <f t="shared" si="157"/>
        <v>0</v>
      </c>
      <c r="R899" s="150">
        <f t="shared" si="158"/>
        <v>86.363708977032388</v>
      </c>
      <c r="S899" s="13"/>
      <c r="T899" s="13"/>
      <c r="U899" s="13"/>
      <c r="V899" s="13"/>
      <c r="W899" s="49">
        <f t="shared" si="164"/>
        <v>37777</v>
      </c>
    </row>
    <row r="900" spans="1:23" s="11" customFormat="1">
      <c r="A900" s="13"/>
      <c r="B900" s="140">
        <f>+Datos!B891</f>
        <v>2003</v>
      </c>
      <c r="C900" s="141">
        <f>+Datos!C891</f>
        <v>6</v>
      </c>
      <c r="D900" s="142">
        <f>+Datos!D891</f>
        <v>6</v>
      </c>
      <c r="E900" s="143">
        <f>+Datos!E891</f>
        <v>0</v>
      </c>
      <c r="F900" s="144">
        <f>+Datos!F891</f>
        <v>2</v>
      </c>
      <c r="G900" s="145">
        <f>+Datos!G891</f>
        <v>1</v>
      </c>
      <c r="H900" s="143">
        <f t="shared" si="159"/>
        <v>2</v>
      </c>
      <c r="I900" s="146">
        <f t="shared" si="160"/>
        <v>-2</v>
      </c>
      <c r="J900" s="29">
        <f t="shared" si="161"/>
        <v>52.119410558314542</v>
      </c>
      <c r="K900" s="147">
        <f t="shared" si="156"/>
        <v>85.801228740132728</v>
      </c>
      <c r="L900" s="29">
        <f t="shared" si="167"/>
        <v>-0.56248023689965976</v>
      </c>
      <c r="M900" s="30">
        <f t="shared" si="165"/>
        <v>0.56248023689965976</v>
      </c>
      <c r="N900" s="148">
        <f t="shared" si="166"/>
        <v>1.4375197631003402</v>
      </c>
      <c r="O900" s="148">
        <f t="shared" si="162"/>
        <v>0</v>
      </c>
      <c r="P900" s="148">
        <f t="shared" si="163"/>
        <v>-1.4375197631003402</v>
      </c>
      <c r="Q900" s="149">
        <f t="shared" si="157"/>
        <v>0</v>
      </c>
      <c r="R900" s="150">
        <f t="shared" si="158"/>
        <v>85.801228740132728</v>
      </c>
      <c r="S900" s="13"/>
      <c r="T900" s="13"/>
      <c r="U900" s="13"/>
      <c r="V900" s="13"/>
      <c r="W900" s="49">
        <f t="shared" si="164"/>
        <v>37778</v>
      </c>
    </row>
    <row r="901" spans="1:23" s="11" customFormat="1">
      <c r="A901" s="13"/>
      <c r="B901" s="140">
        <f>+Datos!B892</f>
        <v>2003</v>
      </c>
      <c r="C901" s="141">
        <f>+Datos!C892</f>
        <v>6</v>
      </c>
      <c r="D901" s="142">
        <f>+Datos!D892</f>
        <v>7</v>
      </c>
      <c r="E901" s="143">
        <f>+Datos!E892</f>
        <v>0</v>
      </c>
      <c r="F901" s="144">
        <f>+Datos!F892</f>
        <v>2.1</v>
      </c>
      <c r="G901" s="145">
        <f>+Datos!G892</f>
        <v>1</v>
      </c>
      <c r="H901" s="143">
        <f t="shared" si="159"/>
        <v>2.1</v>
      </c>
      <c r="I901" s="146">
        <f t="shared" si="160"/>
        <v>-2.1</v>
      </c>
      <c r="J901" s="29">
        <f t="shared" si="161"/>
        <v>51.535268635537541</v>
      </c>
      <c r="K901" s="147">
        <f t="shared" si="156"/>
        <v>85.217086817355721</v>
      </c>
      <c r="L901" s="29">
        <f t="shared" si="167"/>
        <v>-0.58414192277700749</v>
      </c>
      <c r="M901" s="30">
        <f t="shared" si="165"/>
        <v>0.58414192277700749</v>
      </c>
      <c r="N901" s="148">
        <f t="shared" si="166"/>
        <v>1.5158580772229926</v>
      </c>
      <c r="O901" s="148">
        <f t="shared" si="162"/>
        <v>0</v>
      </c>
      <c r="P901" s="148">
        <f t="shared" si="163"/>
        <v>-1.5158580772229926</v>
      </c>
      <c r="Q901" s="149">
        <f t="shared" si="157"/>
        <v>0</v>
      </c>
      <c r="R901" s="150">
        <f t="shared" si="158"/>
        <v>85.217086817355721</v>
      </c>
      <c r="S901" s="13"/>
      <c r="T901" s="13"/>
      <c r="U901" s="13"/>
      <c r="V901" s="13"/>
      <c r="W901" s="49">
        <f t="shared" si="164"/>
        <v>37779</v>
      </c>
    </row>
    <row r="902" spans="1:23" s="11" customFormat="1">
      <c r="A902" s="13"/>
      <c r="B902" s="140">
        <f>+Datos!B893</f>
        <v>2003</v>
      </c>
      <c r="C902" s="141">
        <f>+Datos!C893</f>
        <v>6</v>
      </c>
      <c r="D902" s="142">
        <f>+Datos!D893</f>
        <v>8</v>
      </c>
      <c r="E902" s="143">
        <f>+Datos!E893</f>
        <v>0</v>
      </c>
      <c r="F902" s="144">
        <f>+Datos!F893</f>
        <v>1.2</v>
      </c>
      <c r="G902" s="145">
        <f>+Datos!G893</f>
        <v>1</v>
      </c>
      <c r="H902" s="143">
        <f t="shared" si="159"/>
        <v>1.2</v>
      </c>
      <c r="I902" s="146">
        <f t="shared" si="160"/>
        <v>-1.2</v>
      </c>
      <c r="J902" s="29">
        <f t="shared" si="161"/>
        <v>51.204417411363615</v>
      </c>
      <c r="K902" s="147">
        <f t="shared" si="156"/>
        <v>84.886235593181794</v>
      </c>
      <c r="L902" s="29">
        <f t="shared" si="167"/>
        <v>-0.33085122417392654</v>
      </c>
      <c r="M902" s="30">
        <f t="shared" si="165"/>
        <v>0.33085122417392654</v>
      </c>
      <c r="N902" s="148">
        <f t="shared" si="166"/>
        <v>0.86914877582607342</v>
      </c>
      <c r="O902" s="148">
        <f t="shared" si="162"/>
        <v>0</v>
      </c>
      <c r="P902" s="148">
        <f t="shared" si="163"/>
        <v>-0.86914877582607342</v>
      </c>
      <c r="Q902" s="149">
        <f t="shared" si="157"/>
        <v>0</v>
      </c>
      <c r="R902" s="150">
        <f t="shared" si="158"/>
        <v>84.886235593181794</v>
      </c>
      <c r="S902" s="13"/>
      <c r="T902" s="13"/>
      <c r="U902" s="13"/>
      <c r="V902" s="13"/>
      <c r="W902" s="49">
        <f t="shared" si="164"/>
        <v>37780</v>
      </c>
    </row>
    <row r="903" spans="1:23" s="11" customFormat="1">
      <c r="A903" s="13"/>
      <c r="B903" s="140">
        <f>+Datos!B894</f>
        <v>2003</v>
      </c>
      <c r="C903" s="141">
        <f>+Datos!C894</f>
        <v>6</v>
      </c>
      <c r="D903" s="142">
        <f>+Datos!D894</f>
        <v>9</v>
      </c>
      <c r="E903" s="143">
        <f>+Datos!E894</f>
        <v>0</v>
      </c>
      <c r="F903" s="144">
        <f>+Datos!F894</f>
        <v>2.2000000000000002</v>
      </c>
      <c r="G903" s="145">
        <f>+Datos!G894</f>
        <v>1</v>
      </c>
      <c r="H903" s="143">
        <f t="shared" si="159"/>
        <v>2.2000000000000002</v>
      </c>
      <c r="I903" s="146">
        <f t="shared" si="160"/>
        <v>-2.2000000000000002</v>
      </c>
      <c r="J903" s="29">
        <f t="shared" si="161"/>
        <v>50.603363575068109</v>
      </c>
      <c r="K903" s="147">
        <f t="shared" si="156"/>
        <v>84.285181756886288</v>
      </c>
      <c r="L903" s="29">
        <f t="shared" si="167"/>
        <v>-0.60105383629550602</v>
      </c>
      <c r="M903" s="30">
        <f t="shared" si="165"/>
        <v>0.60105383629550602</v>
      </c>
      <c r="N903" s="148">
        <f t="shared" si="166"/>
        <v>1.5989461637044942</v>
      </c>
      <c r="O903" s="148">
        <f t="shared" si="162"/>
        <v>0</v>
      </c>
      <c r="P903" s="148">
        <f t="shared" si="163"/>
        <v>-1.5989461637044942</v>
      </c>
      <c r="Q903" s="149">
        <f t="shared" si="157"/>
        <v>0</v>
      </c>
      <c r="R903" s="150">
        <f t="shared" si="158"/>
        <v>84.285181756886288</v>
      </c>
      <c r="S903" s="13"/>
      <c r="T903" s="13"/>
      <c r="U903" s="13"/>
      <c r="V903" s="13"/>
      <c r="W903" s="49">
        <f t="shared" si="164"/>
        <v>37781</v>
      </c>
    </row>
    <row r="904" spans="1:23" s="11" customFormat="1">
      <c r="A904" s="13"/>
      <c r="B904" s="140">
        <f>+Datos!B895</f>
        <v>2003</v>
      </c>
      <c r="C904" s="141">
        <f>+Datos!C895</f>
        <v>6</v>
      </c>
      <c r="D904" s="142">
        <f>+Datos!D895</f>
        <v>10</v>
      </c>
      <c r="E904" s="143">
        <f>+Datos!E895</f>
        <v>0.3</v>
      </c>
      <c r="F904" s="144">
        <f>+Datos!F895</f>
        <v>1</v>
      </c>
      <c r="G904" s="145">
        <f>+Datos!G895</f>
        <v>1</v>
      </c>
      <c r="H904" s="143">
        <f t="shared" si="159"/>
        <v>1</v>
      </c>
      <c r="I904" s="146">
        <f t="shared" si="160"/>
        <v>-0.7</v>
      </c>
      <c r="J904" s="29">
        <f t="shared" si="161"/>
        <v>50.413602724720114</v>
      </c>
      <c r="K904" s="147">
        <f t="shared" si="156"/>
        <v>84.095420906538294</v>
      </c>
      <c r="L904" s="29">
        <f t="shared" si="167"/>
        <v>-0.18976085034799439</v>
      </c>
      <c r="M904" s="30">
        <f t="shared" si="165"/>
        <v>0.48976085034799438</v>
      </c>
      <c r="N904" s="148">
        <f t="shared" si="166"/>
        <v>0.51023914965200556</v>
      </c>
      <c r="O904" s="148">
        <f t="shared" si="162"/>
        <v>0</v>
      </c>
      <c r="P904" s="148">
        <f t="shared" si="163"/>
        <v>-0.51023914965200556</v>
      </c>
      <c r="Q904" s="149">
        <f t="shared" si="157"/>
        <v>0</v>
      </c>
      <c r="R904" s="150">
        <f t="shared" si="158"/>
        <v>84.095420906538294</v>
      </c>
      <c r="S904" s="13"/>
      <c r="T904" s="13"/>
      <c r="U904" s="13"/>
      <c r="V904" s="13"/>
      <c r="W904" s="49">
        <f t="shared" si="164"/>
        <v>37782</v>
      </c>
    </row>
    <row r="905" spans="1:23" s="11" customFormat="1">
      <c r="A905" s="13"/>
      <c r="B905" s="140">
        <f>+Datos!B896</f>
        <v>2003</v>
      </c>
      <c r="C905" s="141">
        <f>+Datos!C896</f>
        <v>6</v>
      </c>
      <c r="D905" s="142">
        <f>+Datos!D896</f>
        <v>11</v>
      </c>
      <c r="E905" s="143">
        <f>+Datos!E896</f>
        <v>0</v>
      </c>
      <c r="F905" s="144">
        <f>+Datos!F896</f>
        <v>1.1000000000000001</v>
      </c>
      <c r="G905" s="145">
        <f>+Datos!G896</f>
        <v>1</v>
      </c>
      <c r="H905" s="143">
        <f t="shared" si="159"/>
        <v>1.1000000000000001</v>
      </c>
      <c r="I905" s="146">
        <f t="shared" si="160"/>
        <v>-1.1000000000000001</v>
      </c>
      <c r="J905" s="29">
        <f t="shared" si="161"/>
        <v>50.116843790935448</v>
      </c>
      <c r="K905" s="147">
        <f t="shared" si="156"/>
        <v>83.798661972753621</v>
      </c>
      <c r="L905" s="29">
        <f t="shared" si="167"/>
        <v>-0.29675893378467322</v>
      </c>
      <c r="M905" s="30">
        <f t="shared" si="165"/>
        <v>0.29675893378467322</v>
      </c>
      <c r="N905" s="148">
        <f t="shared" si="166"/>
        <v>0.80324106621532687</v>
      </c>
      <c r="O905" s="148">
        <f t="shared" si="162"/>
        <v>0</v>
      </c>
      <c r="P905" s="148">
        <f t="shared" si="163"/>
        <v>-0.80324106621532687</v>
      </c>
      <c r="Q905" s="149">
        <f t="shared" si="157"/>
        <v>0</v>
      </c>
      <c r="R905" s="150">
        <f t="shared" si="158"/>
        <v>83.798661972753621</v>
      </c>
      <c r="S905" s="13"/>
      <c r="T905" s="13"/>
      <c r="U905" s="13"/>
      <c r="V905" s="13"/>
      <c r="W905" s="49">
        <f t="shared" si="164"/>
        <v>37783</v>
      </c>
    </row>
    <row r="906" spans="1:23" s="11" customFormat="1">
      <c r="A906" s="13"/>
      <c r="B906" s="140">
        <f>+Datos!B897</f>
        <v>2003</v>
      </c>
      <c r="C906" s="141">
        <f>+Datos!C897</f>
        <v>6</v>
      </c>
      <c r="D906" s="142">
        <f>+Datos!D897</f>
        <v>12</v>
      </c>
      <c r="E906" s="143">
        <f>+Datos!E897</f>
        <v>0</v>
      </c>
      <c r="F906" s="144">
        <f>+Datos!F897</f>
        <v>0.9</v>
      </c>
      <c r="G906" s="145">
        <f>+Datos!G897</f>
        <v>1</v>
      </c>
      <c r="H906" s="143">
        <f t="shared" si="159"/>
        <v>0.9</v>
      </c>
      <c r="I906" s="146">
        <f t="shared" si="160"/>
        <v>-0.9</v>
      </c>
      <c r="J906" s="29">
        <f t="shared" si="161"/>
        <v>49.875340813928126</v>
      </c>
      <c r="K906" s="147">
        <f t="shared" si="156"/>
        <v>83.557158995746306</v>
      </c>
      <c r="L906" s="29">
        <f t="shared" si="167"/>
        <v>-0.24150297700731471</v>
      </c>
      <c r="M906" s="30">
        <f t="shared" si="165"/>
        <v>0.24150297700731471</v>
      </c>
      <c r="N906" s="148">
        <f t="shared" si="166"/>
        <v>0.65849702299268531</v>
      </c>
      <c r="O906" s="148">
        <f t="shared" si="162"/>
        <v>0</v>
      </c>
      <c r="P906" s="148">
        <f t="shared" si="163"/>
        <v>-0.65849702299268531</v>
      </c>
      <c r="Q906" s="149">
        <f t="shared" si="157"/>
        <v>0</v>
      </c>
      <c r="R906" s="150">
        <f t="shared" si="158"/>
        <v>83.557158995746306</v>
      </c>
      <c r="S906" s="13"/>
      <c r="T906" s="13"/>
      <c r="U906" s="13"/>
      <c r="V906" s="13"/>
      <c r="W906" s="49">
        <f t="shared" si="164"/>
        <v>37784</v>
      </c>
    </row>
    <row r="907" spans="1:23" s="11" customFormat="1">
      <c r="A907" s="13"/>
      <c r="B907" s="140">
        <f>+Datos!B898</f>
        <v>2003</v>
      </c>
      <c r="C907" s="141">
        <f>+Datos!C898</f>
        <v>6</v>
      </c>
      <c r="D907" s="142">
        <f>+Datos!D898</f>
        <v>13</v>
      </c>
      <c r="E907" s="143">
        <f>+Datos!E898</f>
        <v>0</v>
      </c>
      <c r="F907" s="144">
        <f>+Datos!F898</f>
        <v>1.6</v>
      </c>
      <c r="G907" s="145">
        <f>+Datos!G898</f>
        <v>1</v>
      </c>
      <c r="H907" s="143">
        <f t="shared" si="159"/>
        <v>1.6</v>
      </c>
      <c r="I907" s="146">
        <f t="shared" si="160"/>
        <v>-1.6</v>
      </c>
      <c r="J907" s="29">
        <f t="shared" si="161"/>
        <v>49.448872064483126</v>
      </c>
      <c r="K907" s="147">
        <f t="shared" si="156"/>
        <v>83.130690246301299</v>
      </c>
      <c r="L907" s="29">
        <f t="shared" si="167"/>
        <v>-0.42646874944500723</v>
      </c>
      <c r="M907" s="30">
        <f t="shared" si="165"/>
        <v>0.42646874944500723</v>
      </c>
      <c r="N907" s="148">
        <f t="shared" si="166"/>
        <v>1.1735312505549929</v>
      </c>
      <c r="O907" s="148">
        <f t="shared" si="162"/>
        <v>0</v>
      </c>
      <c r="P907" s="148">
        <f t="shared" si="163"/>
        <v>-1.1735312505549929</v>
      </c>
      <c r="Q907" s="149">
        <f t="shared" si="157"/>
        <v>0</v>
      </c>
      <c r="R907" s="150">
        <f t="shared" si="158"/>
        <v>83.130690246301299</v>
      </c>
      <c r="S907" s="13"/>
      <c r="T907" s="13"/>
      <c r="U907" s="13"/>
      <c r="V907" s="13"/>
      <c r="W907" s="49">
        <f t="shared" si="164"/>
        <v>37785</v>
      </c>
    </row>
    <row r="908" spans="1:23" s="11" customFormat="1">
      <c r="A908" s="13"/>
      <c r="B908" s="140">
        <f>+Datos!B899</f>
        <v>2003</v>
      </c>
      <c r="C908" s="141">
        <f>+Datos!C899</f>
        <v>6</v>
      </c>
      <c r="D908" s="142">
        <f>+Datos!D899</f>
        <v>14</v>
      </c>
      <c r="E908" s="143">
        <f>+Datos!E899</f>
        <v>4</v>
      </c>
      <c r="F908" s="144">
        <f>+Datos!F899</f>
        <v>1.4</v>
      </c>
      <c r="G908" s="145">
        <f>+Datos!G899</f>
        <v>1</v>
      </c>
      <c r="H908" s="143">
        <f t="shared" si="159"/>
        <v>1.4</v>
      </c>
      <c r="I908" s="146">
        <f t="shared" si="160"/>
        <v>2.6</v>
      </c>
      <c r="J908" s="29">
        <f t="shared" si="161"/>
        <v>52.048872064483128</v>
      </c>
      <c r="K908" s="147">
        <f t="shared" si="156"/>
        <v>85.730690246301307</v>
      </c>
      <c r="L908" s="29">
        <f t="shared" si="167"/>
        <v>2.6000000000000085</v>
      </c>
      <c r="M908" s="30">
        <f t="shared" si="165"/>
        <v>1.4</v>
      </c>
      <c r="N908" s="148">
        <f t="shared" si="166"/>
        <v>0</v>
      </c>
      <c r="O908" s="148">
        <f t="shared" si="162"/>
        <v>0</v>
      </c>
      <c r="P908" s="148">
        <f t="shared" si="163"/>
        <v>0</v>
      </c>
      <c r="Q908" s="149">
        <f t="shared" si="157"/>
        <v>0</v>
      </c>
      <c r="R908" s="150">
        <f t="shared" si="158"/>
        <v>85.730690246301307</v>
      </c>
      <c r="S908" s="13"/>
      <c r="T908" s="13"/>
      <c r="U908" s="13"/>
      <c r="V908" s="13"/>
      <c r="W908" s="49">
        <f t="shared" si="164"/>
        <v>37786</v>
      </c>
    </row>
    <row r="909" spans="1:23" s="11" customFormat="1">
      <c r="A909" s="13"/>
      <c r="B909" s="140">
        <f>+Datos!B900</f>
        <v>2003</v>
      </c>
      <c r="C909" s="141">
        <f>+Datos!C900</f>
        <v>6</v>
      </c>
      <c r="D909" s="142">
        <f>+Datos!D900</f>
        <v>15</v>
      </c>
      <c r="E909" s="143">
        <f>+Datos!E900</f>
        <v>0</v>
      </c>
      <c r="F909" s="144">
        <f>+Datos!F900</f>
        <v>2.7</v>
      </c>
      <c r="G909" s="145">
        <f>+Datos!G900</f>
        <v>1</v>
      </c>
      <c r="H909" s="143">
        <f t="shared" si="159"/>
        <v>2.7</v>
      </c>
      <c r="I909" s="146">
        <f t="shared" si="160"/>
        <v>-2.7</v>
      </c>
      <c r="J909" s="29">
        <f t="shared" si="161"/>
        <v>51.300052996391059</v>
      </c>
      <c r="K909" s="147">
        <f t="shared" si="156"/>
        <v>84.981871178209246</v>
      </c>
      <c r="L909" s="29">
        <f t="shared" si="167"/>
        <v>-0.748819068092061</v>
      </c>
      <c r="M909" s="30">
        <f t="shared" si="165"/>
        <v>0.748819068092061</v>
      </c>
      <c r="N909" s="148">
        <f t="shared" si="166"/>
        <v>1.9511809319079392</v>
      </c>
      <c r="O909" s="148">
        <f t="shared" si="162"/>
        <v>0</v>
      </c>
      <c r="P909" s="148">
        <f t="shared" si="163"/>
        <v>-1.9511809319079392</v>
      </c>
      <c r="Q909" s="149">
        <f t="shared" si="157"/>
        <v>0</v>
      </c>
      <c r="R909" s="150">
        <f t="shared" si="158"/>
        <v>84.981871178209246</v>
      </c>
      <c r="S909" s="13"/>
      <c r="T909" s="13"/>
      <c r="U909" s="13"/>
      <c r="V909" s="13"/>
      <c r="W909" s="49">
        <f t="shared" si="164"/>
        <v>37787</v>
      </c>
    </row>
    <row r="910" spans="1:23" s="11" customFormat="1">
      <c r="A910" s="13"/>
      <c r="B910" s="140">
        <f>+Datos!B901</f>
        <v>2003</v>
      </c>
      <c r="C910" s="141">
        <f>+Datos!C901</f>
        <v>6</v>
      </c>
      <c r="D910" s="142">
        <f>+Datos!D901</f>
        <v>16</v>
      </c>
      <c r="E910" s="143">
        <f>+Datos!E901</f>
        <v>0</v>
      </c>
      <c r="F910" s="144">
        <f>+Datos!F901</f>
        <v>2.6</v>
      </c>
      <c r="G910" s="145">
        <f>+Datos!G901</f>
        <v>1</v>
      </c>
      <c r="H910" s="143">
        <f t="shared" si="159"/>
        <v>2.6</v>
      </c>
      <c r="I910" s="146">
        <f t="shared" si="160"/>
        <v>-2.6</v>
      </c>
      <c r="J910" s="29">
        <f t="shared" si="161"/>
        <v>50.589151808168694</v>
      </c>
      <c r="K910" s="147">
        <f t="shared" ref="K910:K973" si="168">+J910+$U$21</f>
        <v>84.270969989986867</v>
      </c>
      <c r="L910" s="29">
        <f t="shared" si="167"/>
        <v>-0.71090118822237969</v>
      </c>
      <c r="M910" s="30">
        <f t="shared" si="165"/>
        <v>0.71090118822237969</v>
      </c>
      <c r="N910" s="148">
        <f t="shared" si="166"/>
        <v>1.8890988117776204</v>
      </c>
      <c r="O910" s="148">
        <f t="shared" si="162"/>
        <v>0</v>
      </c>
      <c r="P910" s="148">
        <f t="shared" si="163"/>
        <v>-1.8890988117776204</v>
      </c>
      <c r="Q910" s="149">
        <f t="shared" ref="Q910:Q973" si="169">IF(K910-$U$15&gt;0,K910-$U$15,0)</f>
        <v>0</v>
      </c>
      <c r="R910" s="150">
        <f t="shared" ref="R910:R973" si="170">+O910+K910</f>
        <v>84.270969989986867</v>
      </c>
      <c r="S910" s="13"/>
      <c r="T910" s="13"/>
      <c r="U910" s="13"/>
      <c r="V910" s="13"/>
      <c r="W910" s="49">
        <f t="shared" si="164"/>
        <v>37788</v>
      </c>
    </row>
    <row r="911" spans="1:23" s="11" customFormat="1">
      <c r="A911" s="13"/>
      <c r="B911" s="140">
        <f>+Datos!B902</f>
        <v>2003</v>
      </c>
      <c r="C911" s="141">
        <f>+Datos!C902</f>
        <v>6</v>
      </c>
      <c r="D911" s="142">
        <f>+Datos!D902</f>
        <v>17</v>
      </c>
      <c r="E911" s="143">
        <f>+Datos!E902</f>
        <v>0</v>
      </c>
      <c r="F911" s="144">
        <f>+Datos!F902</f>
        <v>1</v>
      </c>
      <c r="G911" s="145">
        <f>+Datos!G902</f>
        <v>1</v>
      </c>
      <c r="H911" s="143">
        <f t="shared" ref="H911:H974" si="171">+F911*G911</f>
        <v>1</v>
      </c>
      <c r="I911" s="146">
        <f t="shared" ref="I911:I974" si="172">+E911-H911</f>
        <v>-1</v>
      </c>
      <c r="J911" s="29">
        <f t="shared" ref="J911:J974" si="173">IF(I911&lt;0,J910*EXP(I911/$U$20),IF((I911+J910)&gt;$U$20,+$U$20,I911+J910))</f>
        <v>50.318358943148304</v>
      </c>
      <c r="K911" s="147">
        <f t="shared" si="168"/>
        <v>84.000177124966484</v>
      </c>
      <c r="L911" s="29">
        <f t="shared" si="167"/>
        <v>-0.27079286502038258</v>
      </c>
      <c r="M911" s="30">
        <f t="shared" si="165"/>
        <v>0.27079286502038258</v>
      </c>
      <c r="N911" s="148">
        <f t="shared" si="166"/>
        <v>0.72920713497961742</v>
      </c>
      <c r="O911" s="148">
        <f t="shared" ref="O911:O974" si="174">IF(K910+I911-$U$14&gt;0,K910+I911-$U$14,0)</f>
        <v>0</v>
      </c>
      <c r="P911" s="148">
        <f t="shared" ref="P911:P974" si="175">+IF(N911&gt;0,(-1)*N911,O911)</f>
        <v>-0.72920713497961742</v>
      </c>
      <c r="Q911" s="149">
        <f t="shared" si="169"/>
        <v>0</v>
      </c>
      <c r="R911" s="150">
        <f t="shared" si="170"/>
        <v>84.000177124966484</v>
      </c>
      <c r="S911" s="13"/>
      <c r="T911" s="13"/>
      <c r="U911" s="13"/>
      <c r="V911" s="13"/>
      <c r="W911" s="49">
        <f t="shared" ref="W911:W974" si="176">+DATE(B911,C911,D911)</f>
        <v>37789</v>
      </c>
    </row>
    <row r="912" spans="1:23" s="11" customFormat="1">
      <c r="A912" s="13"/>
      <c r="B912" s="140">
        <f>+Datos!B903</f>
        <v>2003</v>
      </c>
      <c r="C912" s="141">
        <f>+Datos!C903</f>
        <v>6</v>
      </c>
      <c r="D912" s="142">
        <f>+Datos!D903</f>
        <v>18</v>
      </c>
      <c r="E912" s="143">
        <f>+Datos!E903</f>
        <v>0</v>
      </c>
      <c r="F912" s="144">
        <f>+Datos!F903</f>
        <v>2</v>
      </c>
      <c r="G912" s="145">
        <f>+Datos!G903</f>
        <v>1</v>
      </c>
      <c r="H912" s="143">
        <f t="shared" si="171"/>
        <v>2</v>
      </c>
      <c r="I912" s="146">
        <f t="shared" si="172"/>
        <v>-2</v>
      </c>
      <c r="J912" s="29">
        <f t="shared" si="173"/>
        <v>49.781113942418067</v>
      </c>
      <c r="K912" s="147">
        <f t="shared" si="168"/>
        <v>83.462932124236247</v>
      </c>
      <c r="L912" s="29">
        <f t="shared" si="167"/>
        <v>-0.53724500073023762</v>
      </c>
      <c r="M912" s="30">
        <f t="shared" ref="M912:M975" si="177">IF(I912&gt;=0,+H912,+E912+ABS(L912))</f>
        <v>0.53724500073023762</v>
      </c>
      <c r="N912" s="148">
        <f t="shared" ref="N912:N975" si="178">+H912-M912</f>
        <v>1.4627549992697624</v>
      </c>
      <c r="O912" s="148">
        <f t="shared" si="174"/>
        <v>0</v>
      </c>
      <c r="P912" s="148">
        <f t="shared" si="175"/>
        <v>-1.4627549992697624</v>
      </c>
      <c r="Q912" s="149">
        <f t="shared" si="169"/>
        <v>0</v>
      </c>
      <c r="R912" s="150">
        <f t="shared" si="170"/>
        <v>83.462932124236247</v>
      </c>
      <c r="S912" s="13"/>
      <c r="T912" s="13"/>
      <c r="U912" s="13"/>
      <c r="V912" s="13"/>
      <c r="W912" s="49">
        <f t="shared" si="176"/>
        <v>37790</v>
      </c>
    </row>
    <row r="913" spans="1:23" s="11" customFormat="1">
      <c r="A913" s="13"/>
      <c r="B913" s="140">
        <f>+Datos!B904</f>
        <v>2003</v>
      </c>
      <c r="C913" s="141">
        <f>+Datos!C904</f>
        <v>6</v>
      </c>
      <c r="D913" s="142">
        <f>+Datos!D904</f>
        <v>19</v>
      </c>
      <c r="E913" s="143">
        <f>+Datos!E904</f>
        <v>0</v>
      </c>
      <c r="F913" s="144">
        <f>+Datos!F904</f>
        <v>0.9</v>
      </c>
      <c r="G913" s="145">
        <f>+Datos!G904</f>
        <v>1</v>
      </c>
      <c r="H913" s="143">
        <f t="shared" si="171"/>
        <v>0.9</v>
      </c>
      <c r="I913" s="146">
        <f t="shared" si="172"/>
        <v>-0.9</v>
      </c>
      <c r="J913" s="29">
        <f t="shared" si="173"/>
        <v>49.541228779936844</v>
      </c>
      <c r="K913" s="147">
        <f t="shared" si="168"/>
        <v>83.223046961755017</v>
      </c>
      <c r="L913" s="29">
        <f t="shared" ref="L913:L976" si="179">+K913-K912</f>
        <v>-0.23988516248122949</v>
      </c>
      <c r="M913" s="30">
        <f t="shared" si="177"/>
        <v>0.23988516248122949</v>
      </c>
      <c r="N913" s="148">
        <f t="shared" si="178"/>
        <v>0.66011483751877054</v>
      </c>
      <c r="O913" s="148">
        <f t="shared" si="174"/>
        <v>0</v>
      </c>
      <c r="P913" s="148">
        <f t="shared" si="175"/>
        <v>-0.66011483751877054</v>
      </c>
      <c r="Q913" s="149">
        <f t="shared" si="169"/>
        <v>0</v>
      </c>
      <c r="R913" s="150">
        <f t="shared" si="170"/>
        <v>83.223046961755017</v>
      </c>
      <c r="S913" s="13"/>
      <c r="T913" s="13"/>
      <c r="U913" s="13"/>
      <c r="V913" s="13"/>
      <c r="W913" s="49">
        <f t="shared" si="176"/>
        <v>37791</v>
      </c>
    </row>
    <row r="914" spans="1:23" s="11" customFormat="1">
      <c r="A914" s="13"/>
      <c r="B914" s="140">
        <f>+Datos!B905</f>
        <v>2003</v>
      </c>
      <c r="C914" s="141">
        <f>+Datos!C905</f>
        <v>6</v>
      </c>
      <c r="D914" s="142">
        <f>+Datos!D905</f>
        <v>20</v>
      </c>
      <c r="E914" s="143">
        <f>+Datos!E905</f>
        <v>0.1</v>
      </c>
      <c r="F914" s="144">
        <f>+Datos!F905</f>
        <v>0.9</v>
      </c>
      <c r="G914" s="145">
        <f>+Datos!G905</f>
        <v>1</v>
      </c>
      <c r="H914" s="143">
        <f t="shared" si="171"/>
        <v>0.9</v>
      </c>
      <c r="I914" s="146">
        <f t="shared" si="172"/>
        <v>-0.8</v>
      </c>
      <c r="J914" s="29">
        <f t="shared" si="173"/>
        <v>49.32896813194472</v>
      </c>
      <c r="K914" s="147">
        <f t="shared" si="168"/>
        <v>83.010786313762907</v>
      </c>
      <c r="L914" s="29">
        <f t="shared" si="179"/>
        <v>-0.21226064799211031</v>
      </c>
      <c r="M914" s="30">
        <f t="shared" si="177"/>
        <v>0.31226064799211029</v>
      </c>
      <c r="N914" s="148">
        <f t="shared" si="178"/>
        <v>0.58773935200788974</v>
      </c>
      <c r="O914" s="148">
        <f t="shared" si="174"/>
        <v>0</v>
      </c>
      <c r="P914" s="148">
        <f t="shared" si="175"/>
        <v>-0.58773935200788974</v>
      </c>
      <c r="Q914" s="149">
        <f t="shared" si="169"/>
        <v>0</v>
      </c>
      <c r="R914" s="150">
        <f t="shared" si="170"/>
        <v>83.010786313762907</v>
      </c>
      <c r="S914" s="13"/>
      <c r="T914" s="13"/>
      <c r="U914" s="13"/>
      <c r="V914" s="13"/>
      <c r="W914" s="49">
        <f t="shared" si="176"/>
        <v>37792</v>
      </c>
    </row>
    <row r="915" spans="1:23" s="11" customFormat="1">
      <c r="A915" s="13"/>
      <c r="B915" s="140">
        <f>+Datos!B906</f>
        <v>2003</v>
      </c>
      <c r="C915" s="141">
        <f>+Datos!C906</f>
        <v>6</v>
      </c>
      <c r="D915" s="142">
        <f>+Datos!D906</f>
        <v>21</v>
      </c>
      <c r="E915" s="143">
        <f>+Datos!E906</f>
        <v>0</v>
      </c>
      <c r="F915" s="144">
        <f>+Datos!F906</f>
        <v>0.9</v>
      </c>
      <c r="G915" s="145">
        <f>+Datos!G906</f>
        <v>1</v>
      </c>
      <c r="H915" s="143">
        <f t="shared" si="171"/>
        <v>0.9</v>
      </c>
      <c r="I915" s="146">
        <f t="shared" si="172"/>
        <v>-0.9</v>
      </c>
      <c r="J915" s="29">
        <f t="shared" si="173"/>
        <v>49.091261769064808</v>
      </c>
      <c r="K915" s="147">
        <f t="shared" si="168"/>
        <v>82.773079950882988</v>
      </c>
      <c r="L915" s="29">
        <f t="shared" si="179"/>
        <v>-0.2377063628799192</v>
      </c>
      <c r="M915" s="30">
        <f t="shared" si="177"/>
        <v>0.2377063628799192</v>
      </c>
      <c r="N915" s="148">
        <f t="shared" si="178"/>
        <v>0.66229363712008082</v>
      </c>
      <c r="O915" s="148">
        <f t="shared" si="174"/>
        <v>0</v>
      </c>
      <c r="P915" s="148">
        <f t="shared" si="175"/>
        <v>-0.66229363712008082</v>
      </c>
      <c r="Q915" s="149">
        <f t="shared" si="169"/>
        <v>0</v>
      </c>
      <c r="R915" s="150">
        <f t="shared" si="170"/>
        <v>82.773079950882988</v>
      </c>
      <c r="S915" s="13"/>
      <c r="T915" s="13"/>
      <c r="U915" s="13"/>
      <c r="V915" s="13"/>
      <c r="W915" s="49">
        <f t="shared" si="176"/>
        <v>37793</v>
      </c>
    </row>
    <row r="916" spans="1:23" s="11" customFormat="1">
      <c r="A916" s="13"/>
      <c r="B916" s="140">
        <f>+Datos!B907</f>
        <v>2003</v>
      </c>
      <c r="C916" s="141">
        <f>+Datos!C907</f>
        <v>6</v>
      </c>
      <c r="D916" s="142">
        <f>+Datos!D907</f>
        <v>22</v>
      </c>
      <c r="E916" s="143">
        <f>+Datos!E907</f>
        <v>0</v>
      </c>
      <c r="F916" s="144">
        <f>+Datos!F907</f>
        <v>1.9</v>
      </c>
      <c r="G916" s="145">
        <f>+Datos!G907</f>
        <v>1</v>
      </c>
      <c r="H916" s="143">
        <f t="shared" si="171"/>
        <v>1.9</v>
      </c>
      <c r="I916" s="146">
        <f t="shared" si="172"/>
        <v>-1.9</v>
      </c>
      <c r="J916" s="29">
        <f t="shared" si="173"/>
        <v>48.593192143658428</v>
      </c>
      <c r="K916" s="147">
        <f t="shared" si="168"/>
        <v>82.275010325476615</v>
      </c>
      <c r="L916" s="29">
        <f t="shared" si="179"/>
        <v>-0.49806962540637301</v>
      </c>
      <c r="M916" s="30">
        <f t="shared" si="177"/>
        <v>0.49806962540637301</v>
      </c>
      <c r="N916" s="148">
        <f t="shared" si="178"/>
        <v>1.4019303745936269</v>
      </c>
      <c r="O916" s="148">
        <f t="shared" si="174"/>
        <v>0</v>
      </c>
      <c r="P916" s="148">
        <f t="shared" si="175"/>
        <v>-1.4019303745936269</v>
      </c>
      <c r="Q916" s="149">
        <f t="shared" si="169"/>
        <v>0</v>
      </c>
      <c r="R916" s="150">
        <f t="shared" si="170"/>
        <v>82.275010325476615</v>
      </c>
      <c r="S916" s="13"/>
      <c r="T916" s="13"/>
      <c r="U916" s="13"/>
      <c r="V916" s="13"/>
      <c r="W916" s="49">
        <f t="shared" si="176"/>
        <v>37794</v>
      </c>
    </row>
    <row r="917" spans="1:23" s="11" customFormat="1">
      <c r="A917" s="13"/>
      <c r="B917" s="140">
        <f>+Datos!B908</f>
        <v>2003</v>
      </c>
      <c r="C917" s="141">
        <f>+Datos!C908</f>
        <v>6</v>
      </c>
      <c r="D917" s="142">
        <f>+Datos!D908</f>
        <v>23</v>
      </c>
      <c r="E917" s="143">
        <f>+Datos!E908</f>
        <v>0</v>
      </c>
      <c r="F917" s="144">
        <f>+Datos!F908</f>
        <v>2.5</v>
      </c>
      <c r="G917" s="145">
        <f>+Datos!G908</f>
        <v>1</v>
      </c>
      <c r="H917" s="143">
        <f t="shared" si="171"/>
        <v>2.5</v>
      </c>
      <c r="I917" s="146">
        <f t="shared" si="172"/>
        <v>-2.5</v>
      </c>
      <c r="J917" s="29">
        <f t="shared" si="173"/>
        <v>47.94552808513486</v>
      </c>
      <c r="K917" s="147">
        <f t="shared" si="168"/>
        <v>81.62734626695304</v>
      </c>
      <c r="L917" s="29">
        <f t="shared" si="179"/>
        <v>-0.64766405852357423</v>
      </c>
      <c r="M917" s="30">
        <f t="shared" si="177"/>
        <v>0.64766405852357423</v>
      </c>
      <c r="N917" s="148">
        <f t="shared" si="178"/>
        <v>1.8523359414764258</v>
      </c>
      <c r="O917" s="148">
        <f t="shared" si="174"/>
        <v>0</v>
      </c>
      <c r="P917" s="148">
        <f t="shared" si="175"/>
        <v>-1.8523359414764258</v>
      </c>
      <c r="Q917" s="149">
        <f t="shared" si="169"/>
        <v>0</v>
      </c>
      <c r="R917" s="150">
        <f t="shared" si="170"/>
        <v>81.62734626695304</v>
      </c>
      <c r="S917" s="13"/>
      <c r="T917" s="13"/>
      <c r="U917" s="13"/>
      <c r="V917" s="13"/>
      <c r="W917" s="49">
        <f t="shared" si="176"/>
        <v>37795</v>
      </c>
    </row>
    <row r="918" spans="1:23" s="11" customFormat="1">
      <c r="A918" s="13"/>
      <c r="B918" s="140">
        <f>+Datos!B909</f>
        <v>2003</v>
      </c>
      <c r="C918" s="141">
        <f>+Datos!C909</f>
        <v>6</v>
      </c>
      <c r="D918" s="142">
        <f>+Datos!D909</f>
        <v>24</v>
      </c>
      <c r="E918" s="143">
        <f>+Datos!E909</f>
        <v>0</v>
      </c>
      <c r="F918" s="144">
        <f>+Datos!F909</f>
        <v>1.5</v>
      </c>
      <c r="G918" s="145">
        <f>+Datos!G909</f>
        <v>1</v>
      </c>
      <c r="H918" s="143">
        <f t="shared" si="171"/>
        <v>1.5</v>
      </c>
      <c r="I918" s="146">
        <f t="shared" si="172"/>
        <v>-1.5</v>
      </c>
      <c r="J918" s="29">
        <f t="shared" si="173"/>
        <v>47.561080529473529</v>
      </c>
      <c r="K918" s="147">
        <f t="shared" si="168"/>
        <v>81.242898711291701</v>
      </c>
      <c r="L918" s="29">
        <f t="shared" si="179"/>
        <v>-0.38444755566133892</v>
      </c>
      <c r="M918" s="30">
        <f t="shared" si="177"/>
        <v>0.38444755566133892</v>
      </c>
      <c r="N918" s="148">
        <f t="shared" si="178"/>
        <v>1.1155524443386611</v>
      </c>
      <c r="O918" s="148">
        <f t="shared" si="174"/>
        <v>0</v>
      </c>
      <c r="P918" s="148">
        <f t="shared" si="175"/>
        <v>-1.1155524443386611</v>
      </c>
      <c r="Q918" s="149">
        <f t="shared" si="169"/>
        <v>0</v>
      </c>
      <c r="R918" s="150">
        <f t="shared" si="170"/>
        <v>81.242898711291701</v>
      </c>
      <c r="S918" s="13"/>
      <c r="T918" s="13"/>
      <c r="U918" s="13"/>
      <c r="V918" s="13"/>
      <c r="W918" s="49">
        <f t="shared" si="176"/>
        <v>37796</v>
      </c>
    </row>
    <row r="919" spans="1:23" s="11" customFormat="1">
      <c r="A919" s="13"/>
      <c r="B919" s="140">
        <f>+Datos!B910</f>
        <v>2003</v>
      </c>
      <c r="C919" s="141">
        <f>+Datos!C910</f>
        <v>6</v>
      </c>
      <c r="D919" s="142">
        <f>+Datos!D910</f>
        <v>25</v>
      </c>
      <c r="E919" s="143">
        <f>+Datos!E910</f>
        <v>0</v>
      </c>
      <c r="F919" s="144">
        <f>+Datos!F910</f>
        <v>0.6</v>
      </c>
      <c r="G919" s="145">
        <f>+Datos!G910</f>
        <v>1</v>
      </c>
      <c r="H919" s="143">
        <f t="shared" si="171"/>
        <v>0.6</v>
      </c>
      <c r="I919" s="146">
        <f t="shared" si="172"/>
        <v>-0.6</v>
      </c>
      <c r="J919" s="29">
        <f t="shared" si="173"/>
        <v>47.408166041623772</v>
      </c>
      <c r="K919" s="147">
        <f t="shared" si="168"/>
        <v>81.089984223441945</v>
      </c>
      <c r="L919" s="29">
        <f t="shared" si="179"/>
        <v>-0.15291448784975614</v>
      </c>
      <c r="M919" s="30">
        <f t="shared" si="177"/>
        <v>0.15291448784975614</v>
      </c>
      <c r="N919" s="148">
        <f t="shared" si="178"/>
        <v>0.44708551215024384</v>
      </c>
      <c r="O919" s="148">
        <f t="shared" si="174"/>
        <v>0</v>
      </c>
      <c r="P919" s="148">
        <f t="shared" si="175"/>
        <v>-0.44708551215024384</v>
      </c>
      <c r="Q919" s="149">
        <f t="shared" si="169"/>
        <v>0</v>
      </c>
      <c r="R919" s="150">
        <f t="shared" si="170"/>
        <v>81.089984223441945</v>
      </c>
      <c r="S919" s="13"/>
      <c r="T919" s="13"/>
      <c r="U919" s="13"/>
      <c r="V919" s="13"/>
      <c r="W919" s="49">
        <f t="shared" si="176"/>
        <v>37797</v>
      </c>
    </row>
    <row r="920" spans="1:23" s="11" customFormat="1">
      <c r="A920" s="13"/>
      <c r="B920" s="140">
        <f>+Datos!B911</f>
        <v>2003</v>
      </c>
      <c r="C920" s="141">
        <f>+Datos!C911</f>
        <v>6</v>
      </c>
      <c r="D920" s="142">
        <f>+Datos!D911</f>
        <v>26</v>
      </c>
      <c r="E920" s="143">
        <f>+Datos!E911</f>
        <v>0</v>
      </c>
      <c r="F920" s="144">
        <f>+Datos!F911</f>
        <v>0.9</v>
      </c>
      <c r="G920" s="145">
        <f>+Datos!G911</f>
        <v>1</v>
      </c>
      <c r="H920" s="143">
        <f t="shared" si="171"/>
        <v>0.9</v>
      </c>
      <c r="I920" s="146">
        <f t="shared" si="172"/>
        <v>-0.9</v>
      </c>
      <c r="J920" s="29">
        <f t="shared" si="173"/>
        <v>47.179715637179498</v>
      </c>
      <c r="K920" s="147">
        <f t="shared" si="168"/>
        <v>80.861533818997685</v>
      </c>
      <c r="L920" s="29">
        <f t="shared" si="179"/>
        <v>-0.2284504044442599</v>
      </c>
      <c r="M920" s="30">
        <f t="shared" si="177"/>
        <v>0.2284504044442599</v>
      </c>
      <c r="N920" s="148">
        <f t="shared" si="178"/>
        <v>0.67154959555574012</v>
      </c>
      <c r="O920" s="148">
        <f t="shared" si="174"/>
        <v>0</v>
      </c>
      <c r="P920" s="148">
        <f t="shared" si="175"/>
        <v>-0.67154959555574012</v>
      </c>
      <c r="Q920" s="149">
        <f t="shared" si="169"/>
        <v>0</v>
      </c>
      <c r="R920" s="150">
        <f t="shared" si="170"/>
        <v>80.861533818997685</v>
      </c>
      <c r="S920" s="13"/>
      <c r="T920" s="13"/>
      <c r="U920" s="13"/>
      <c r="V920" s="13"/>
      <c r="W920" s="49">
        <f t="shared" si="176"/>
        <v>37798</v>
      </c>
    </row>
    <row r="921" spans="1:23" s="11" customFormat="1">
      <c r="A921" s="13"/>
      <c r="B921" s="140">
        <f>+Datos!B912</f>
        <v>2003</v>
      </c>
      <c r="C921" s="141">
        <f>+Datos!C912</f>
        <v>6</v>
      </c>
      <c r="D921" s="142">
        <f>+Datos!D912</f>
        <v>27</v>
      </c>
      <c r="E921" s="143">
        <f>+Datos!E912</f>
        <v>5</v>
      </c>
      <c r="F921" s="144">
        <f>+Datos!F912</f>
        <v>0.6</v>
      </c>
      <c r="G921" s="145">
        <f>+Datos!G912</f>
        <v>1</v>
      </c>
      <c r="H921" s="143">
        <f t="shared" si="171"/>
        <v>0.6</v>
      </c>
      <c r="I921" s="146">
        <f t="shared" si="172"/>
        <v>4.4000000000000004</v>
      </c>
      <c r="J921" s="29">
        <f t="shared" si="173"/>
        <v>51.579715637179497</v>
      </c>
      <c r="K921" s="147">
        <f t="shared" si="168"/>
        <v>85.261533818997677</v>
      </c>
      <c r="L921" s="29">
        <f t="shared" si="179"/>
        <v>4.3999999999999915</v>
      </c>
      <c r="M921" s="30">
        <f t="shared" si="177"/>
        <v>0.6</v>
      </c>
      <c r="N921" s="148">
        <f t="shared" si="178"/>
        <v>0</v>
      </c>
      <c r="O921" s="148">
        <f t="shared" si="174"/>
        <v>0</v>
      </c>
      <c r="P921" s="148">
        <f t="shared" si="175"/>
        <v>0</v>
      </c>
      <c r="Q921" s="149">
        <f t="shared" si="169"/>
        <v>0</v>
      </c>
      <c r="R921" s="150">
        <f t="shared" si="170"/>
        <v>85.261533818997677</v>
      </c>
      <c r="S921" s="13"/>
      <c r="T921" s="13"/>
      <c r="U921" s="13"/>
      <c r="V921" s="13"/>
      <c r="W921" s="49">
        <f t="shared" si="176"/>
        <v>37799</v>
      </c>
    </row>
    <row r="922" spans="1:23" s="11" customFormat="1">
      <c r="A922" s="13"/>
      <c r="B922" s="140">
        <f>+Datos!B913</f>
        <v>2003</v>
      </c>
      <c r="C922" s="141">
        <f>+Datos!C913</f>
        <v>6</v>
      </c>
      <c r="D922" s="142">
        <f>+Datos!D913</f>
        <v>28</v>
      </c>
      <c r="E922" s="143">
        <f>+Datos!E913</f>
        <v>0</v>
      </c>
      <c r="F922" s="144">
        <f>+Datos!F913</f>
        <v>0.7</v>
      </c>
      <c r="G922" s="145">
        <f>+Datos!G913</f>
        <v>1</v>
      </c>
      <c r="H922" s="143">
        <f t="shared" si="171"/>
        <v>0.7</v>
      </c>
      <c r="I922" s="146">
        <f t="shared" si="172"/>
        <v>-0.7</v>
      </c>
      <c r="J922" s="29">
        <f t="shared" si="173"/>
        <v>51.386293500615409</v>
      </c>
      <c r="K922" s="147">
        <f t="shared" si="168"/>
        <v>85.068111682433596</v>
      </c>
      <c r="L922" s="29">
        <f t="shared" si="179"/>
        <v>-0.19342213656408092</v>
      </c>
      <c r="M922" s="30">
        <f t="shared" si="177"/>
        <v>0.19342213656408092</v>
      </c>
      <c r="N922" s="148">
        <f t="shared" si="178"/>
        <v>0.50657786343591904</v>
      </c>
      <c r="O922" s="148">
        <f t="shared" si="174"/>
        <v>0</v>
      </c>
      <c r="P922" s="148">
        <f t="shared" si="175"/>
        <v>-0.50657786343591904</v>
      </c>
      <c r="Q922" s="149">
        <f t="shared" si="169"/>
        <v>0</v>
      </c>
      <c r="R922" s="150">
        <f t="shared" si="170"/>
        <v>85.068111682433596</v>
      </c>
      <c r="S922" s="13"/>
      <c r="T922" s="13"/>
      <c r="U922" s="13"/>
      <c r="V922" s="13"/>
      <c r="W922" s="49">
        <f t="shared" si="176"/>
        <v>37800</v>
      </c>
    </row>
    <row r="923" spans="1:23" s="11" customFormat="1">
      <c r="A923" s="13"/>
      <c r="B923" s="140">
        <f>+Datos!B914</f>
        <v>2003</v>
      </c>
      <c r="C923" s="141">
        <f>+Datos!C914</f>
        <v>6</v>
      </c>
      <c r="D923" s="142">
        <f>+Datos!D914</f>
        <v>29</v>
      </c>
      <c r="E923" s="143">
        <f>+Datos!E914</f>
        <v>0</v>
      </c>
      <c r="F923" s="144">
        <f>+Datos!F914</f>
        <v>0.6</v>
      </c>
      <c r="G923" s="145">
        <f>+Datos!G914</f>
        <v>1</v>
      </c>
      <c r="H923" s="143">
        <f t="shared" si="171"/>
        <v>0.6</v>
      </c>
      <c r="I923" s="146">
        <f t="shared" si="172"/>
        <v>-0.6</v>
      </c>
      <c r="J923" s="29">
        <f t="shared" si="173"/>
        <v>51.221080501548357</v>
      </c>
      <c r="K923" s="147">
        <f t="shared" si="168"/>
        <v>84.902898683366544</v>
      </c>
      <c r="L923" s="29">
        <f t="shared" si="179"/>
        <v>-0.16521299906705167</v>
      </c>
      <c r="M923" s="30">
        <f t="shared" si="177"/>
        <v>0.16521299906705167</v>
      </c>
      <c r="N923" s="148">
        <f t="shared" si="178"/>
        <v>0.43478700093294831</v>
      </c>
      <c r="O923" s="148">
        <f t="shared" si="174"/>
        <v>0</v>
      </c>
      <c r="P923" s="148">
        <f t="shared" si="175"/>
        <v>-0.43478700093294831</v>
      </c>
      <c r="Q923" s="149">
        <f t="shared" si="169"/>
        <v>0</v>
      </c>
      <c r="R923" s="150">
        <f t="shared" si="170"/>
        <v>84.902898683366544</v>
      </c>
      <c r="S923" s="13"/>
      <c r="T923" s="13"/>
      <c r="U923" s="13"/>
      <c r="V923" s="13"/>
      <c r="W923" s="49">
        <f t="shared" si="176"/>
        <v>37801</v>
      </c>
    </row>
    <row r="924" spans="1:23" s="11" customFormat="1">
      <c r="A924" s="13"/>
      <c r="B924" s="140">
        <f>+Datos!B915</f>
        <v>2003</v>
      </c>
      <c r="C924" s="141">
        <f>+Datos!C915</f>
        <v>6</v>
      </c>
      <c r="D924" s="142">
        <f>+Datos!D915</f>
        <v>30</v>
      </c>
      <c r="E924" s="143">
        <f>+Datos!E915</f>
        <v>0</v>
      </c>
      <c r="F924" s="144">
        <f>+Datos!F915</f>
        <v>0.8</v>
      </c>
      <c r="G924" s="145">
        <f>+Datos!G915</f>
        <v>1</v>
      </c>
      <c r="H924" s="143">
        <f t="shared" si="171"/>
        <v>0.8</v>
      </c>
      <c r="I924" s="146">
        <f t="shared" si="172"/>
        <v>-0.8</v>
      </c>
      <c r="J924" s="29">
        <f t="shared" si="173"/>
        <v>51.001622486358428</v>
      </c>
      <c r="K924" s="147">
        <f t="shared" si="168"/>
        <v>84.683440668176615</v>
      </c>
      <c r="L924" s="29">
        <f t="shared" si="179"/>
        <v>-0.2194580151899288</v>
      </c>
      <c r="M924" s="30">
        <f t="shared" si="177"/>
        <v>0.2194580151899288</v>
      </c>
      <c r="N924" s="148">
        <f t="shared" si="178"/>
        <v>0.58054198481007124</v>
      </c>
      <c r="O924" s="148">
        <f t="shared" si="174"/>
        <v>0</v>
      </c>
      <c r="P924" s="148">
        <f t="shared" si="175"/>
        <v>-0.58054198481007124</v>
      </c>
      <c r="Q924" s="149">
        <f t="shared" si="169"/>
        <v>0</v>
      </c>
      <c r="R924" s="150">
        <f t="shared" si="170"/>
        <v>84.683440668176615</v>
      </c>
      <c r="S924" s="13"/>
      <c r="T924" s="13"/>
      <c r="U924" s="13"/>
      <c r="V924" s="13"/>
      <c r="W924" s="49">
        <f t="shared" si="176"/>
        <v>37802</v>
      </c>
    </row>
    <row r="925" spans="1:23" s="11" customFormat="1">
      <c r="A925" s="13"/>
      <c r="B925" s="140">
        <f>+Datos!B916</f>
        <v>2003</v>
      </c>
      <c r="C925" s="141">
        <f>+Datos!C916</f>
        <v>7</v>
      </c>
      <c r="D925" s="142">
        <f>+Datos!D916</f>
        <v>1</v>
      </c>
      <c r="E925" s="143">
        <f>+Datos!E916</f>
        <v>0</v>
      </c>
      <c r="F925" s="144">
        <f>+Datos!F916</f>
        <v>1.3</v>
      </c>
      <c r="G925" s="145">
        <f>+Datos!G916</f>
        <v>1</v>
      </c>
      <c r="H925" s="143">
        <f t="shared" si="171"/>
        <v>1.3</v>
      </c>
      <c r="I925" s="146">
        <f t="shared" si="172"/>
        <v>-1.3</v>
      </c>
      <c r="J925" s="29">
        <f t="shared" si="173"/>
        <v>50.647006847791026</v>
      </c>
      <c r="K925" s="147">
        <f t="shared" si="168"/>
        <v>84.328825029609206</v>
      </c>
      <c r="L925" s="29">
        <f t="shared" si="179"/>
        <v>-0.35461563856740952</v>
      </c>
      <c r="M925" s="30">
        <f t="shared" si="177"/>
        <v>0.35461563856740952</v>
      </c>
      <c r="N925" s="148">
        <f t="shared" si="178"/>
        <v>0.94538436143259053</v>
      </c>
      <c r="O925" s="148">
        <f t="shared" si="174"/>
        <v>0</v>
      </c>
      <c r="P925" s="148">
        <f t="shared" si="175"/>
        <v>-0.94538436143259053</v>
      </c>
      <c r="Q925" s="149">
        <f t="shared" si="169"/>
        <v>0</v>
      </c>
      <c r="R925" s="150">
        <f t="shared" si="170"/>
        <v>84.328825029609206</v>
      </c>
      <c r="S925" s="13"/>
      <c r="T925" s="13"/>
      <c r="U925" s="13"/>
      <c r="V925" s="13"/>
      <c r="W925" s="49">
        <f t="shared" si="176"/>
        <v>37803</v>
      </c>
    </row>
    <row r="926" spans="1:23" s="11" customFormat="1">
      <c r="A926" s="13"/>
      <c r="B926" s="140">
        <f>+Datos!B917</f>
        <v>2003</v>
      </c>
      <c r="C926" s="141">
        <f>+Datos!C917</f>
        <v>7</v>
      </c>
      <c r="D926" s="142">
        <f>+Datos!D917</f>
        <v>2</v>
      </c>
      <c r="E926" s="143">
        <f>+Datos!E917</f>
        <v>0</v>
      </c>
      <c r="F926" s="144">
        <f>+Datos!F917</f>
        <v>1</v>
      </c>
      <c r="G926" s="145">
        <f>+Datos!G917</f>
        <v>1</v>
      </c>
      <c r="H926" s="143">
        <f t="shared" si="171"/>
        <v>1</v>
      </c>
      <c r="I926" s="146">
        <f t="shared" si="172"/>
        <v>-1</v>
      </c>
      <c r="J926" s="29">
        <f t="shared" si="173"/>
        <v>50.375904297168582</v>
      </c>
      <c r="K926" s="147">
        <f t="shared" si="168"/>
        <v>84.057722478986761</v>
      </c>
      <c r="L926" s="29">
        <f t="shared" si="179"/>
        <v>-0.27110255062244448</v>
      </c>
      <c r="M926" s="30">
        <f t="shared" si="177"/>
        <v>0.27110255062244448</v>
      </c>
      <c r="N926" s="148">
        <f t="shared" si="178"/>
        <v>0.72889744937755552</v>
      </c>
      <c r="O926" s="148">
        <f t="shared" si="174"/>
        <v>0</v>
      </c>
      <c r="P926" s="148">
        <f t="shared" si="175"/>
        <v>-0.72889744937755552</v>
      </c>
      <c r="Q926" s="149">
        <f t="shared" si="169"/>
        <v>0</v>
      </c>
      <c r="R926" s="150">
        <f t="shared" si="170"/>
        <v>84.057722478986761</v>
      </c>
      <c r="S926" s="13"/>
      <c r="T926" s="13"/>
      <c r="U926" s="13"/>
      <c r="V926" s="13"/>
      <c r="W926" s="49">
        <f t="shared" si="176"/>
        <v>37804</v>
      </c>
    </row>
    <row r="927" spans="1:23" s="11" customFormat="1">
      <c r="A927" s="13"/>
      <c r="B927" s="140">
        <f>+Datos!B918</f>
        <v>2003</v>
      </c>
      <c r="C927" s="141">
        <f>+Datos!C918</f>
        <v>7</v>
      </c>
      <c r="D927" s="142">
        <f>+Datos!D918</f>
        <v>3</v>
      </c>
      <c r="E927" s="143">
        <f>+Datos!E918</f>
        <v>0</v>
      </c>
      <c r="F927" s="144">
        <f>+Datos!F918</f>
        <v>0.7</v>
      </c>
      <c r="G927" s="145">
        <f>+Datos!G918</f>
        <v>1</v>
      </c>
      <c r="H927" s="143">
        <f t="shared" si="171"/>
        <v>0.7</v>
      </c>
      <c r="I927" s="146">
        <f t="shared" si="172"/>
        <v>-0.7</v>
      </c>
      <c r="J927" s="29">
        <f t="shared" si="173"/>
        <v>50.186996411187863</v>
      </c>
      <c r="K927" s="147">
        <f t="shared" si="168"/>
        <v>83.86881459300605</v>
      </c>
      <c r="L927" s="29">
        <f t="shared" si="179"/>
        <v>-0.1889078859807114</v>
      </c>
      <c r="M927" s="30">
        <f t="shared" si="177"/>
        <v>0.1889078859807114</v>
      </c>
      <c r="N927" s="148">
        <f t="shared" si="178"/>
        <v>0.51109211401928856</v>
      </c>
      <c r="O927" s="148">
        <f t="shared" si="174"/>
        <v>0</v>
      </c>
      <c r="P927" s="148">
        <f t="shared" si="175"/>
        <v>-0.51109211401928856</v>
      </c>
      <c r="Q927" s="149">
        <f t="shared" si="169"/>
        <v>0</v>
      </c>
      <c r="R927" s="150">
        <f t="shared" si="170"/>
        <v>83.86881459300605</v>
      </c>
      <c r="S927" s="13"/>
      <c r="T927" s="13"/>
      <c r="U927" s="13"/>
      <c r="V927" s="13"/>
      <c r="W927" s="49">
        <f t="shared" si="176"/>
        <v>37805</v>
      </c>
    </row>
    <row r="928" spans="1:23" s="11" customFormat="1">
      <c r="A928" s="13"/>
      <c r="B928" s="140">
        <f>+Datos!B919</f>
        <v>2003</v>
      </c>
      <c r="C928" s="141">
        <f>+Datos!C919</f>
        <v>7</v>
      </c>
      <c r="D928" s="142">
        <f>+Datos!D919</f>
        <v>4</v>
      </c>
      <c r="E928" s="143">
        <f>+Datos!E919</f>
        <v>0</v>
      </c>
      <c r="F928" s="144">
        <f>+Datos!F919</f>
        <v>1.1000000000000001</v>
      </c>
      <c r="G928" s="145">
        <f>+Datos!G919</f>
        <v>1</v>
      </c>
      <c r="H928" s="143">
        <f t="shared" si="171"/>
        <v>1.1000000000000001</v>
      </c>
      <c r="I928" s="146">
        <f t="shared" si="172"/>
        <v>-1.1000000000000001</v>
      </c>
      <c r="J928" s="29">
        <f t="shared" si="173"/>
        <v>49.891571392147597</v>
      </c>
      <c r="K928" s="147">
        <f t="shared" si="168"/>
        <v>83.573389573965784</v>
      </c>
      <c r="L928" s="29">
        <f t="shared" si="179"/>
        <v>-0.29542501904026608</v>
      </c>
      <c r="M928" s="30">
        <f t="shared" si="177"/>
        <v>0.29542501904026608</v>
      </c>
      <c r="N928" s="148">
        <f t="shared" si="178"/>
        <v>0.80457498095973401</v>
      </c>
      <c r="O928" s="148">
        <f t="shared" si="174"/>
        <v>0</v>
      </c>
      <c r="P928" s="148">
        <f t="shared" si="175"/>
        <v>-0.80457498095973401</v>
      </c>
      <c r="Q928" s="149">
        <f t="shared" si="169"/>
        <v>0</v>
      </c>
      <c r="R928" s="150">
        <f t="shared" si="170"/>
        <v>83.573389573965784</v>
      </c>
      <c r="S928" s="13"/>
      <c r="T928" s="13"/>
      <c r="U928" s="13"/>
      <c r="V928" s="13"/>
      <c r="W928" s="49">
        <f t="shared" si="176"/>
        <v>37806</v>
      </c>
    </row>
    <row r="929" spans="1:23" s="11" customFormat="1">
      <c r="A929" s="13"/>
      <c r="B929" s="140">
        <f>+Datos!B920</f>
        <v>2003</v>
      </c>
      <c r="C929" s="141">
        <f>+Datos!C920</f>
        <v>7</v>
      </c>
      <c r="D929" s="142">
        <f>+Datos!D920</f>
        <v>5</v>
      </c>
      <c r="E929" s="143">
        <f>+Datos!E920</f>
        <v>0</v>
      </c>
      <c r="F929" s="144">
        <f>+Datos!F920</f>
        <v>1.1000000000000001</v>
      </c>
      <c r="G929" s="145">
        <f>+Datos!G920</f>
        <v>1</v>
      </c>
      <c r="H929" s="143">
        <f t="shared" si="171"/>
        <v>1.1000000000000001</v>
      </c>
      <c r="I929" s="146">
        <f t="shared" si="172"/>
        <v>-1.1000000000000001</v>
      </c>
      <c r="J929" s="29">
        <f t="shared" si="173"/>
        <v>49.597885388153379</v>
      </c>
      <c r="K929" s="147">
        <f t="shared" si="168"/>
        <v>83.279703569971559</v>
      </c>
      <c r="L929" s="29">
        <f t="shared" si="179"/>
        <v>-0.29368600399422462</v>
      </c>
      <c r="M929" s="30">
        <f t="shared" si="177"/>
        <v>0.29368600399422462</v>
      </c>
      <c r="N929" s="148">
        <f t="shared" si="178"/>
        <v>0.80631399600577547</v>
      </c>
      <c r="O929" s="148">
        <f t="shared" si="174"/>
        <v>0</v>
      </c>
      <c r="P929" s="148">
        <f t="shared" si="175"/>
        <v>-0.80631399600577547</v>
      </c>
      <c r="Q929" s="149">
        <f t="shared" si="169"/>
        <v>0</v>
      </c>
      <c r="R929" s="150">
        <f t="shared" si="170"/>
        <v>83.279703569971559</v>
      </c>
      <c r="S929" s="13"/>
      <c r="T929" s="13"/>
      <c r="U929" s="13"/>
      <c r="V929" s="13"/>
      <c r="W929" s="49">
        <f t="shared" si="176"/>
        <v>37807</v>
      </c>
    </row>
    <row r="930" spans="1:23" s="11" customFormat="1">
      <c r="A930" s="13"/>
      <c r="B930" s="140">
        <f>+Datos!B921</f>
        <v>2003</v>
      </c>
      <c r="C930" s="141">
        <f>+Datos!C921</f>
        <v>7</v>
      </c>
      <c r="D930" s="142">
        <f>+Datos!D921</f>
        <v>6</v>
      </c>
      <c r="E930" s="143">
        <f>+Datos!E921</f>
        <v>0</v>
      </c>
      <c r="F930" s="144">
        <f>+Datos!F921</f>
        <v>1.5</v>
      </c>
      <c r="G930" s="145">
        <f>+Datos!G921</f>
        <v>1</v>
      </c>
      <c r="H930" s="143">
        <f t="shared" si="171"/>
        <v>1.5</v>
      </c>
      <c r="I930" s="146">
        <f t="shared" si="172"/>
        <v>-1.5</v>
      </c>
      <c r="J930" s="29">
        <f t="shared" si="173"/>
        <v>49.200188531637615</v>
      </c>
      <c r="K930" s="147">
        <f t="shared" si="168"/>
        <v>82.882006713455795</v>
      </c>
      <c r="L930" s="29">
        <f t="shared" si="179"/>
        <v>-0.39769685651576481</v>
      </c>
      <c r="M930" s="30">
        <f t="shared" si="177"/>
        <v>0.39769685651576481</v>
      </c>
      <c r="N930" s="148">
        <f t="shared" si="178"/>
        <v>1.1023031434842352</v>
      </c>
      <c r="O930" s="148">
        <f t="shared" si="174"/>
        <v>0</v>
      </c>
      <c r="P930" s="148">
        <f t="shared" si="175"/>
        <v>-1.1023031434842352</v>
      </c>
      <c r="Q930" s="149">
        <f t="shared" si="169"/>
        <v>0</v>
      </c>
      <c r="R930" s="150">
        <f t="shared" si="170"/>
        <v>82.882006713455795</v>
      </c>
      <c r="S930" s="13"/>
      <c r="T930" s="13"/>
      <c r="U930" s="13"/>
      <c r="V930" s="13"/>
      <c r="W930" s="49">
        <f t="shared" si="176"/>
        <v>37808</v>
      </c>
    </row>
    <row r="931" spans="1:23" s="11" customFormat="1">
      <c r="A931" s="13"/>
      <c r="B931" s="140">
        <f>+Datos!B922</f>
        <v>2003</v>
      </c>
      <c r="C931" s="141">
        <f>+Datos!C922</f>
        <v>7</v>
      </c>
      <c r="D931" s="142">
        <f>+Datos!D922</f>
        <v>7</v>
      </c>
      <c r="E931" s="143">
        <f>+Datos!E922</f>
        <v>0</v>
      </c>
      <c r="F931" s="144">
        <f>+Datos!F922</f>
        <v>2.2000000000000002</v>
      </c>
      <c r="G931" s="145">
        <f>+Datos!G922</f>
        <v>1</v>
      </c>
      <c r="H931" s="143">
        <f t="shared" si="171"/>
        <v>2.2000000000000002</v>
      </c>
      <c r="I931" s="146">
        <f t="shared" si="172"/>
        <v>-2.2000000000000002</v>
      </c>
      <c r="J931" s="29">
        <f t="shared" si="173"/>
        <v>48.622660975258462</v>
      </c>
      <c r="K931" s="147">
        <f t="shared" si="168"/>
        <v>82.304479157076642</v>
      </c>
      <c r="L931" s="29">
        <f t="shared" si="179"/>
        <v>-0.57752755637915243</v>
      </c>
      <c r="M931" s="30">
        <f t="shared" si="177"/>
        <v>0.57752755637915243</v>
      </c>
      <c r="N931" s="148">
        <f t="shared" si="178"/>
        <v>1.6224724436208477</v>
      </c>
      <c r="O931" s="148">
        <f t="shared" si="174"/>
        <v>0</v>
      </c>
      <c r="P931" s="148">
        <f t="shared" si="175"/>
        <v>-1.6224724436208477</v>
      </c>
      <c r="Q931" s="149">
        <f t="shared" si="169"/>
        <v>0</v>
      </c>
      <c r="R931" s="150">
        <f t="shared" si="170"/>
        <v>82.304479157076642</v>
      </c>
      <c r="S931" s="13"/>
      <c r="T931" s="13"/>
      <c r="U931" s="13"/>
      <c r="V931" s="13"/>
      <c r="W931" s="49">
        <f t="shared" si="176"/>
        <v>37809</v>
      </c>
    </row>
    <row r="932" spans="1:23" s="11" customFormat="1">
      <c r="A932" s="13"/>
      <c r="B932" s="140">
        <f>+Datos!B923</f>
        <v>2003</v>
      </c>
      <c r="C932" s="141">
        <f>+Datos!C923</f>
        <v>7</v>
      </c>
      <c r="D932" s="142">
        <f>+Datos!D923</f>
        <v>8</v>
      </c>
      <c r="E932" s="143">
        <f>+Datos!E923</f>
        <v>1</v>
      </c>
      <c r="F932" s="144">
        <f>+Datos!F923</f>
        <v>1.6</v>
      </c>
      <c r="G932" s="145">
        <f>+Datos!G923</f>
        <v>1</v>
      </c>
      <c r="H932" s="143">
        <f t="shared" si="171"/>
        <v>1.6</v>
      </c>
      <c r="I932" s="146">
        <f t="shared" si="172"/>
        <v>-0.60000000000000009</v>
      </c>
      <c r="J932" s="29">
        <f t="shared" si="173"/>
        <v>48.466333380970177</v>
      </c>
      <c r="K932" s="147">
        <f t="shared" si="168"/>
        <v>82.148151562788357</v>
      </c>
      <c r="L932" s="29">
        <f t="shared" si="179"/>
        <v>-0.15632759428828535</v>
      </c>
      <c r="M932" s="30">
        <f t="shared" si="177"/>
        <v>1.1563275942882854</v>
      </c>
      <c r="N932" s="148">
        <f t="shared" si="178"/>
        <v>0.44367240571171473</v>
      </c>
      <c r="O932" s="148">
        <f t="shared" si="174"/>
        <v>0</v>
      </c>
      <c r="P932" s="148">
        <f t="shared" si="175"/>
        <v>-0.44367240571171473</v>
      </c>
      <c r="Q932" s="149">
        <f t="shared" si="169"/>
        <v>0</v>
      </c>
      <c r="R932" s="150">
        <f t="shared" si="170"/>
        <v>82.148151562788357</v>
      </c>
      <c r="S932" s="13"/>
      <c r="T932" s="13"/>
      <c r="U932" s="13"/>
      <c r="V932" s="13"/>
      <c r="W932" s="49">
        <f t="shared" si="176"/>
        <v>37810</v>
      </c>
    </row>
    <row r="933" spans="1:23" s="11" customFormat="1">
      <c r="A933" s="13"/>
      <c r="B933" s="140">
        <f>+Datos!B924</f>
        <v>2003</v>
      </c>
      <c r="C933" s="141">
        <f>+Datos!C924</f>
        <v>7</v>
      </c>
      <c r="D933" s="142">
        <f>+Datos!D924</f>
        <v>9</v>
      </c>
      <c r="E933" s="143">
        <f>+Datos!E924</f>
        <v>0</v>
      </c>
      <c r="F933" s="144">
        <f>+Datos!F924</f>
        <v>2.1</v>
      </c>
      <c r="G933" s="145">
        <f>+Datos!G924</f>
        <v>1</v>
      </c>
      <c r="H933" s="143">
        <f t="shared" si="171"/>
        <v>2.1</v>
      </c>
      <c r="I933" s="146">
        <f t="shared" si="172"/>
        <v>-2.1</v>
      </c>
      <c r="J933" s="29">
        <f t="shared" si="173"/>
        <v>47.923134275918237</v>
      </c>
      <c r="K933" s="147">
        <f t="shared" si="168"/>
        <v>81.604952457736417</v>
      </c>
      <c r="L933" s="151">
        <f t="shared" si="179"/>
        <v>-0.54319910505194002</v>
      </c>
      <c r="M933" s="30">
        <f t="shared" si="177"/>
        <v>0.54319910505194002</v>
      </c>
      <c r="N933" s="148">
        <f t="shared" si="178"/>
        <v>1.5568008949480601</v>
      </c>
      <c r="O933" s="148">
        <f t="shared" si="174"/>
        <v>0</v>
      </c>
      <c r="P933" s="148">
        <f t="shared" si="175"/>
        <v>-1.5568008949480601</v>
      </c>
      <c r="Q933" s="149">
        <f t="shared" si="169"/>
        <v>0</v>
      </c>
      <c r="R933" s="150">
        <f t="shared" si="170"/>
        <v>81.604952457736417</v>
      </c>
      <c r="S933" s="13"/>
      <c r="T933" s="13"/>
      <c r="U933" s="13"/>
      <c r="V933" s="13"/>
      <c r="W933" s="49">
        <f t="shared" si="176"/>
        <v>37811</v>
      </c>
    </row>
    <row r="934" spans="1:23" s="11" customFormat="1">
      <c r="A934" s="13"/>
      <c r="B934" s="140">
        <f>+Datos!B925</f>
        <v>2003</v>
      </c>
      <c r="C934" s="141">
        <f>+Datos!C925</f>
        <v>7</v>
      </c>
      <c r="D934" s="142">
        <f>+Datos!D925</f>
        <v>10</v>
      </c>
      <c r="E934" s="143">
        <f>+Datos!E925</f>
        <v>6</v>
      </c>
      <c r="F934" s="144">
        <f>+Datos!F925</f>
        <v>1.1000000000000001</v>
      </c>
      <c r="G934" s="145">
        <f>+Datos!G925</f>
        <v>1</v>
      </c>
      <c r="H934" s="143">
        <f t="shared" si="171"/>
        <v>1.1000000000000001</v>
      </c>
      <c r="I934" s="146">
        <f t="shared" si="172"/>
        <v>4.9000000000000004</v>
      </c>
      <c r="J934" s="29">
        <f t="shared" si="173"/>
        <v>52.823134275918235</v>
      </c>
      <c r="K934" s="147">
        <f t="shared" si="168"/>
        <v>86.504952457736408</v>
      </c>
      <c r="L934" s="29">
        <f t="shared" si="179"/>
        <v>4.8999999999999915</v>
      </c>
      <c r="M934" s="30">
        <f t="shared" si="177"/>
        <v>1.1000000000000001</v>
      </c>
      <c r="N934" s="148">
        <f t="shared" si="178"/>
        <v>0</v>
      </c>
      <c r="O934" s="148">
        <f t="shared" si="174"/>
        <v>0</v>
      </c>
      <c r="P934" s="148">
        <f t="shared" si="175"/>
        <v>0</v>
      </c>
      <c r="Q934" s="149">
        <f t="shared" si="169"/>
        <v>0</v>
      </c>
      <c r="R934" s="150">
        <f t="shared" si="170"/>
        <v>86.504952457736408</v>
      </c>
      <c r="S934" s="13"/>
      <c r="T934" s="13"/>
      <c r="U934" s="13"/>
      <c r="V934" s="13"/>
      <c r="W934" s="49">
        <f t="shared" si="176"/>
        <v>37812</v>
      </c>
    </row>
    <row r="935" spans="1:23" s="11" customFormat="1">
      <c r="A935" s="13"/>
      <c r="B935" s="140">
        <f>+Datos!B926</f>
        <v>2003</v>
      </c>
      <c r="C935" s="141">
        <f>+Datos!C926</f>
        <v>7</v>
      </c>
      <c r="D935" s="142">
        <f>+Datos!D926</f>
        <v>11</v>
      </c>
      <c r="E935" s="143">
        <f>+Datos!E926</f>
        <v>0</v>
      </c>
      <c r="F935" s="144">
        <f>+Datos!F926</f>
        <v>0.9</v>
      </c>
      <c r="G935" s="145">
        <f>+Datos!G926</f>
        <v>1</v>
      </c>
      <c r="H935" s="143">
        <f t="shared" si="171"/>
        <v>0.9</v>
      </c>
      <c r="I935" s="146">
        <f t="shared" si="172"/>
        <v>-0.9</v>
      </c>
      <c r="J935" s="29">
        <f t="shared" si="173"/>
        <v>52.568590230093882</v>
      </c>
      <c r="K935" s="147">
        <f t="shared" si="168"/>
        <v>86.250408411912062</v>
      </c>
      <c r="L935" s="29">
        <f t="shared" si="179"/>
        <v>-0.2545440458243462</v>
      </c>
      <c r="M935" s="30">
        <f t="shared" si="177"/>
        <v>0.2545440458243462</v>
      </c>
      <c r="N935" s="148">
        <f t="shared" si="178"/>
        <v>0.64545595417565382</v>
      </c>
      <c r="O935" s="148">
        <f t="shared" si="174"/>
        <v>0</v>
      </c>
      <c r="P935" s="148">
        <f t="shared" si="175"/>
        <v>-0.64545595417565382</v>
      </c>
      <c r="Q935" s="149">
        <f t="shared" si="169"/>
        <v>0</v>
      </c>
      <c r="R935" s="150">
        <f t="shared" si="170"/>
        <v>86.250408411912062</v>
      </c>
      <c r="S935" s="13"/>
      <c r="T935" s="13"/>
      <c r="U935" s="13"/>
      <c r="V935" s="13"/>
      <c r="W935" s="49">
        <f t="shared" si="176"/>
        <v>37813</v>
      </c>
    </row>
    <row r="936" spans="1:23" s="11" customFormat="1">
      <c r="A936" s="13"/>
      <c r="B936" s="140">
        <f>+Datos!B927</f>
        <v>2003</v>
      </c>
      <c r="C936" s="141">
        <f>+Datos!C927</f>
        <v>7</v>
      </c>
      <c r="D936" s="142">
        <f>+Datos!D927</f>
        <v>12</v>
      </c>
      <c r="E936" s="143">
        <f>+Datos!E927</f>
        <v>0</v>
      </c>
      <c r="F936" s="144">
        <f>+Datos!F927</f>
        <v>1.7</v>
      </c>
      <c r="G936" s="145">
        <f>+Datos!G927</f>
        <v>1</v>
      </c>
      <c r="H936" s="143">
        <f t="shared" si="171"/>
        <v>1.7</v>
      </c>
      <c r="I936" s="146">
        <f t="shared" si="172"/>
        <v>-1.7</v>
      </c>
      <c r="J936" s="29">
        <f t="shared" si="173"/>
        <v>52.091126671071869</v>
      </c>
      <c r="K936" s="147">
        <f t="shared" si="168"/>
        <v>85.772944852890049</v>
      </c>
      <c r="L936" s="29">
        <f t="shared" si="179"/>
        <v>-0.47746355902201287</v>
      </c>
      <c r="M936" s="30">
        <f t="shared" si="177"/>
        <v>0.47746355902201287</v>
      </c>
      <c r="N936" s="148">
        <f t="shared" si="178"/>
        <v>1.2225364409779871</v>
      </c>
      <c r="O936" s="148">
        <f t="shared" si="174"/>
        <v>0</v>
      </c>
      <c r="P936" s="148">
        <f t="shared" si="175"/>
        <v>-1.2225364409779871</v>
      </c>
      <c r="Q936" s="149">
        <f t="shared" si="169"/>
        <v>0</v>
      </c>
      <c r="R936" s="150">
        <f t="shared" si="170"/>
        <v>85.772944852890049</v>
      </c>
      <c r="S936" s="13"/>
      <c r="T936" s="13"/>
      <c r="U936" s="13"/>
      <c r="V936" s="13"/>
      <c r="W936" s="49">
        <f t="shared" si="176"/>
        <v>37814</v>
      </c>
    </row>
    <row r="937" spans="1:23" s="11" customFormat="1">
      <c r="A937" s="13"/>
      <c r="B937" s="140">
        <f>+Datos!B928</f>
        <v>2003</v>
      </c>
      <c r="C937" s="141">
        <f>+Datos!C928</f>
        <v>7</v>
      </c>
      <c r="D937" s="142">
        <f>+Datos!D928</f>
        <v>13</v>
      </c>
      <c r="E937" s="143">
        <f>+Datos!E928</f>
        <v>0</v>
      </c>
      <c r="F937" s="144">
        <f>+Datos!F928</f>
        <v>2.5</v>
      </c>
      <c r="G937" s="145">
        <f>+Datos!G928</f>
        <v>1</v>
      </c>
      <c r="H937" s="143">
        <f t="shared" si="171"/>
        <v>2.5</v>
      </c>
      <c r="I937" s="146">
        <f t="shared" si="172"/>
        <v>-2.5</v>
      </c>
      <c r="J937" s="29">
        <f t="shared" si="173"/>
        <v>51.396841133848639</v>
      </c>
      <c r="K937" s="147">
        <f t="shared" si="168"/>
        <v>85.078659315666812</v>
      </c>
      <c r="L937" s="29">
        <f t="shared" si="179"/>
        <v>-0.69428553722323727</v>
      </c>
      <c r="M937" s="30">
        <f t="shared" si="177"/>
        <v>0.69428553722323727</v>
      </c>
      <c r="N937" s="148">
        <f t="shared" si="178"/>
        <v>1.8057144627767627</v>
      </c>
      <c r="O937" s="148">
        <f t="shared" si="174"/>
        <v>0</v>
      </c>
      <c r="P937" s="148">
        <f t="shared" si="175"/>
        <v>-1.8057144627767627</v>
      </c>
      <c r="Q937" s="149">
        <f t="shared" si="169"/>
        <v>0</v>
      </c>
      <c r="R937" s="150">
        <f t="shared" si="170"/>
        <v>85.078659315666812</v>
      </c>
      <c r="S937" s="13"/>
      <c r="T937" s="13"/>
      <c r="U937" s="13"/>
      <c r="V937" s="13"/>
      <c r="W937" s="49">
        <f t="shared" si="176"/>
        <v>37815</v>
      </c>
    </row>
    <row r="938" spans="1:23" s="11" customFormat="1">
      <c r="A938" s="13"/>
      <c r="B938" s="140">
        <f>+Datos!B929</f>
        <v>2003</v>
      </c>
      <c r="C938" s="141">
        <f>+Datos!C929</f>
        <v>7</v>
      </c>
      <c r="D938" s="142">
        <f>+Datos!D929</f>
        <v>14</v>
      </c>
      <c r="E938" s="143">
        <f>+Datos!E929</f>
        <v>0</v>
      </c>
      <c r="F938" s="144">
        <f>+Datos!F929</f>
        <v>1.1000000000000001</v>
      </c>
      <c r="G938" s="145">
        <f>+Datos!G929</f>
        <v>1</v>
      </c>
      <c r="H938" s="143">
        <f t="shared" si="171"/>
        <v>1.1000000000000001</v>
      </c>
      <c r="I938" s="146">
        <f t="shared" si="172"/>
        <v>-1.1000000000000001</v>
      </c>
      <c r="J938" s="29">
        <f t="shared" si="173"/>
        <v>51.09429438157494</v>
      </c>
      <c r="K938" s="147">
        <f t="shared" si="168"/>
        <v>84.776112563393127</v>
      </c>
      <c r="L938" s="29">
        <f t="shared" si="179"/>
        <v>-0.30254675227368466</v>
      </c>
      <c r="M938" s="30">
        <f t="shared" si="177"/>
        <v>0.30254675227368466</v>
      </c>
      <c r="N938" s="148">
        <f t="shared" si="178"/>
        <v>0.79745324772631543</v>
      </c>
      <c r="O938" s="148">
        <f t="shared" si="174"/>
        <v>0</v>
      </c>
      <c r="P938" s="148">
        <f t="shared" si="175"/>
        <v>-0.79745324772631543</v>
      </c>
      <c r="Q938" s="149">
        <f t="shared" si="169"/>
        <v>0</v>
      </c>
      <c r="R938" s="150">
        <f t="shared" si="170"/>
        <v>84.776112563393127</v>
      </c>
      <c r="S938" s="13"/>
      <c r="T938" s="13"/>
      <c r="U938" s="13"/>
      <c r="V938" s="13"/>
      <c r="W938" s="49">
        <f t="shared" si="176"/>
        <v>37816</v>
      </c>
    </row>
    <row r="939" spans="1:23" s="11" customFormat="1">
      <c r="A939" s="13"/>
      <c r="B939" s="140">
        <f>+Datos!B930</f>
        <v>2003</v>
      </c>
      <c r="C939" s="141">
        <f>+Datos!C930</f>
        <v>7</v>
      </c>
      <c r="D939" s="142">
        <f>+Datos!D930</f>
        <v>15</v>
      </c>
      <c r="E939" s="143">
        <f>+Datos!E930</f>
        <v>1</v>
      </c>
      <c r="F939" s="144">
        <f>+Datos!F930</f>
        <v>1.5</v>
      </c>
      <c r="G939" s="145">
        <f>+Datos!G930</f>
        <v>1</v>
      </c>
      <c r="H939" s="143">
        <f t="shared" si="171"/>
        <v>1.5</v>
      </c>
      <c r="I939" s="146">
        <f t="shared" si="172"/>
        <v>-0.5</v>
      </c>
      <c r="J939" s="29">
        <f t="shared" si="173"/>
        <v>50.957362501601295</v>
      </c>
      <c r="K939" s="147">
        <f t="shared" si="168"/>
        <v>84.639180683419482</v>
      </c>
      <c r="L939" s="29">
        <f t="shared" si="179"/>
        <v>-0.13693187997364475</v>
      </c>
      <c r="M939" s="30">
        <f t="shared" si="177"/>
        <v>1.1369318799736448</v>
      </c>
      <c r="N939" s="148">
        <f t="shared" si="178"/>
        <v>0.36306812002635525</v>
      </c>
      <c r="O939" s="148">
        <f t="shared" si="174"/>
        <v>0</v>
      </c>
      <c r="P939" s="148">
        <f t="shared" si="175"/>
        <v>-0.36306812002635525</v>
      </c>
      <c r="Q939" s="149">
        <f t="shared" si="169"/>
        <v>0</v>
      </c>
      <c r="R939" s="150">
        <f t="shared" si="170"/>
        <v>84.639180683419482</v>
      </c>
      <c r="S939" s="13"/>
      <c r="T939" s="13"/>
      <c r="U939" s="13"/>
      <c r="V939" s="13"/>
      <c r="W939" s="49">
        <f t="shared" si="176"/>
        <v>37817</v>
      </c>
    </row>
    <row r="940" spans="1:23" s="11" customFormat="1">
      <c r="A940" s="13"/>
      <c r="B940" s="140">
        <f>+Datos!B931</f>
        <v>2003</v>
      </c>
      <c r="C940" s="141">
        <f>+Datos!C931</f>
        <v>7</v>
      </c>
      <c r="D940" s="142">
        <f>+Datos!D931</f>
        <v>16</v>
      </c>
      <c r="E940" s="143">
        <f>+Datos!E931</f>
        <v>0</v>
      </c>
      <c r="F940" s="144">
        <f>+Datos!F931</f>
        <v>1.6</v>
      </c>
      <c r="G940" s="145">
        <f>+Datos!G931</f>
        <v>1</v>
      </c>
      <c r="H940" s="143">
        <f t="shared" si="171"/>
        <v>1.6</v>
      </c>
      <c r="I940" s="146">
        <f t="shared" si="172"/>
        <v>-1.6</v>
      </c>
      <c r="J940" s="29">
        <f t="shared" si="173"/>
        <v>50.521641716411104</v>
      </c>
      <c r="K940" s="147">
        <f t="shared" si="168"/>
        <v>84.203459898229283</v>
      </c>
      <c r="L940" s="29">
        <f t="shared" si="179"/>
        <v>-0.43572078519019897</v>
      </c>
      <c r="M940" s="30">
        <f t="shared" si="177"/>
        <v>0.43572078519019897</v>
      </c>
      <c r="N940" s="148">
        <f t="shared" si="178"/>
        <v>1.1642792148098011</v>
      </c>
      <c r="O940" s="148">
        <f t="shared" si="174"/>
        <v>0</v>
      </c>
      <c r="P940" s="148">
        <f t="shared" si="175"/>
        <v>-1.1642792148098011</v>
      </c>
      <c r="Q940" s="149">
        <f t="shared" si="169"/>
        <v>0</v>
      </c>
      <c r="R940" s="150">
        <f t="shared" si="170"/>
        <v>84.203459898229283</v>
      </c>
      <c r="S940" s="13"/>
      <c r="T940" s="13"/>
      <c r="U940" s="13"/>
      <c r="V940" s="13"/>
      <c r="W940" s="49">
        <f t="shared" si="176"/>
        <v>37818</v>
      </c>
    </row>
    <row r="941" spans="1:23" s="11" customFormat="1">
      <c r="A941" s="13"/>
      <c r="B941" s="140">
        <f>+Datos!B932</f>
        <v>2003</v>
      </c>
      <c r="C941" s="141">
        <f>+Datos!C932</f>
        <v>7</v>
      </c>
      <c r="D941" s="142">
        <f>+Datos!D932</f>
        <v>17</v>
      </c>
      <c r="E941" s="143">
        <f>+Datos!E932</f>
        <v>0</v>
      </c>
      <c r="F941" s="144">
        <f>+Datos!F932</f>
        <v>2.8</v>
      </c>
      <c r="G941" s="145">
        <f>+Datos!G932</f>
        <v>1</v>
      </c>
      <c r="H941" s="143">
        <f t="shared" si="171"/>
        <v>2.8</v>
      </c>
      <c r="I941" s="146">
        <f t="shared" si="172"/>
        <v>-2.8</v>
      </c>
      <c r="J941" s="29">
        <f t="shared" si="173"/>
        <v>49.768076169199382</v>
      </c>
      <c r="K941" s="147">
        <f t="shared" si="168"/>
        <v>83.449894351017562</v>
      </c>
      <c r="L941" s="29">
        <f t="shared" si="179"/>
        <v>-0.75356554721172131</v>
      </c>
      <c r="M941" s="30">
        <f t="shared" si="177"/>
        <v>0.75356554721172131</v>
      </c>
      <c r="N941" s="148">
        <f t="shared" si="178"/>
        <v>2.0464344527882785</v>
      </c>
      <c r="O941" s="148">
        <f t="shared" si="174"/>
        <v>0</v>
      </c>
      <c r="P941" s="148">
        <f t="shared" si="175"/>
        <v>-2.0464344527882785</v>
      </c>
      <c r="Q941" s="149">
        <f t="shared" si="169"/>
        <v>0</v>
      </c>
      <c r="R941" s="150">
        <f t="shared" si="170"/>
        <v>83.449894351017562</v>
      </c>
      <c r="S941" s="13"/>
      <c r="T941" s="13"/>
      <c r="U941" s="13"/>
      <c r="V941" s="13"/>
      <c r="W941" s="49">
        <f t="shared" si="176"/>
        <v>37819</v>
      </c>
    </row>
    <row r="942" spans="1:23" s="11" customFormat="1">
      <c r="A942" s="13"/>
      <c r="B942" s="140">
        <f>+Datos!B933</f>
        <v>2003</v>
      </c>
      <c r="C942" s="141">
        <f>+Datos!C933</f>
        <v>7</v>
      </c>
      <c r="D942" s="142">
        <f>+Datos!D933</f>
        <v>18</v>
      </c>
      <c r="E942" s="143">
        <f>+Datos!E933</f>
        <v>1</v>
      </c>
      <c r="F942" s="144">
        <f>+Datos!F933</f>
        <v>1.4</v>
      </c>
      <c r="G942" s="145">
        <f>+Datos!G933</f>
        <v>1</v>
      </c>
      <c r="H942" s="143">
        <f t="shared" si="171"/>
        <v>1.4</v>
      </c>
      <c r="I942" s="146">
        <f t="shared" si="172"/>
        <v>-0.39999999999999991</v>
      </c>
      <c r="J942" s="29">
        <f t="shared" si="173"/>
        <v>49.661345433162062</v>
      </c>
      <c r="K942" s="147">
        <f t="shared" si="168"/>
        <v>83.343163614980242</v>
      </c>
      <c r="L942" s="29">
        <f t="shared" si="179"/>
        <v>-0.10673073603732064</v>
      </c>
      <c r="M942" s="30">
        <f t="shared" si="177"/>
        <v>1.1067307360373206</v>
      </c>
      <c r="N942" s="148">
        <f t="shared" si="178"/>
        <v>0.29326926396267927</v>
      </c>
      <c r="O942" s="148">
        <f t="shared" si="174"/>
        <v>0</v>
      </c>
      <c r="P942" s="148">
        <f t="shared" si="175"/>
        <v>-0.29326926396267927</v>
      </c>
      <c r="Q942" s="149">
        <f t="shared" si="169"/>
        <v>0</v>
      </c>
      <c r="R942" s="150">
        <f t="shared" si="170"/>
        <v>83.343163614980242</v>
      </c>
      <c r="S942" s="13"/>
      <c r="T942" s="13"/>
      <c r="U942" s="13"/>
      <c r="V942" s="13"/>
      <c r="W942" s="49">
        <f t="shared" si="176"/>
        <v>37820</v>
      </c>
    </row>
    <row r="943" spans="1:23" s="11" customFormat="1">
      <c r="A943" s="13"/>
      <c r="B943" s="140">
        <f>+Datos!B934</f>
        <v>2003</v>
      </c>
      <c r="C943" s="141">
        <f>+Datos!C934</f>
        <v>7</v>
      </c>
      <c r="D943" s="142">
        <f>+Datos!D934</f>
        <v>19</v>
      </c>
      <c r="E943" s="143">
        <f>+Datos!E934</f>
        <v>0</v>
      </c>
      <c r="F943" s="144">
        <f>+Datos!F934</f>
        <v>2</v>
      </c>
      <c r="G943" s="145">
        <f>+Datos!G934</f>
        <v>1</v>
      </c>
      <c r="H943" s="143">
        <f t="shared" si="171"/>
        <v>2</v>
      </c>
      <c r="I943" s="146">
        <f t="shared" si="172"/>
        <v>-2</v>
      </c>
      <c r="J943" s="29">
        <f t="shared" si="173"/>
        <v>49.131115311912517</v>
      </c>
      <c r="K943" s="147">
        <f t="shared" si="168"/>
        <v>82.812933493730696</v>
      </c>
      <c r="L943" s="29">
        <f t="shared" si="179"/>
        <v>-0.53023012124954505</v>
      </c>
      <c r="M943" s="30">
        <f t="shared" si="177"/>
        <v>0.53023012124954505</v>
      </c>
      <c r="N943" s="148">
        <f t="shared" si="178"/>
        <v>1.469769878750455</v>
      </c>
      <c r="O943" s="148">
        <f t="shared" si="174"/>
        <v>0</v>
      </c>
      <c r="P943" s="148">
        <f t="shared" si="175"/>
        <v>-1.469769878750455</v>
      </c>
      <c r="Q943" s="149">
        <f t="shared" si="169"/>
        <v>0</v>
      </c>
      <c r="R943" s="150">
        <f t="shared" si="170"/>
        <v>82.812933493730696</v>
      </c>
      <c r="S943" s="13"/>
      <c r="T943" s="13"/>
      <c r="U943" s="13"/>
      <c r="V943" s="13"/>
      <c r="W943" s="49">
        <f t="shared" si="176"/>
        <v>37821</v>
      </c>
    </row>
    <row r="944" spans="1:23" s="11" customFormat="1">
      <c r="A944" s="13"/>
      <c r="B944" s="140">
        <f>+Datos!B935</f>
        <v>2003</v>
      </c>
      <c r="C944" s="141">
        <f>+Datos!C935</f>
        <v>7</v>
      </c>
      <c r="D944" s="142">
        <f>+Datos!D935</f>
        <v>20</v>
      </c>
      <c r="E944" s="143">
        <f>+Datos!E935</f>
        <v>0</v>
      </c>
      <c r="F944" s="144">
        <f>+Datos!F935</f>
        <v>2.8</v>
      </c>
      <c r="G944" s="145">
        <f>+Datos!G935</f>
        <v>1</v>
      </c>
      <c r="H944" s="143">
        <f t="shared" si="171"/>
        <v>2.8</v>
      </c>
      <c r="I944" s="146">
        <f t="shared" si="172"/>
        <v>-2.8</v>
      </c>
      <c r="J944" s="29">
        <f t="shared" si="173"/>
        <v>48.398290436526153</v>
      </c>
      <c r="K944" s="147">
        <f t="shared" si="168"/>
        <v>82.080108618344326</v>
      </c>
      <c r="L944" s="29">
        <f t="shared" si="179"/>
        <v>-0.73282487538637042</v>
      </c>
      <c r="M944" s="30">
        <f t="shared" si="177"/>
        <v>0.73282487538637042</v>
      </c>
      <c r="N944" s="148">
        <f t="shared" si="178"/>
        <v>2.0671751246136294</v>
      </c>
      <c r="O944" s="148">
        <f t="shared" si="174"/>
        <v>0</v>
      </c>
      <c r="P944" s="148">
        <f t="shared" si="175"/>
        <v>-2.0671751246136294</v>
      </c>
      <c r="Q944" s="149">
        <f t="shared" si="169"/>
        <v>0</v>
      </c>
      <c r="R944" s="150">
        <f t="shared" si="170"/>
        <v>82.080108618344326</v>
      </c>
      <c r="S944" s="13"/>
      <c r="T944" s="13"/>
      <c r="U944" s="13"/>
      <c r="V944" s="13"/>
      <c r="W944" s="49">
        <f t="shared" si="176"/>
        <v>37822</v>
      </c>
    </row>
    <row r="945" spans="1:23" s="11" customFormat="1">
      <c r="A945" s="13"/>
      <c r="B945" s="140">
        <f>+Datos!B936</f>
        <v>2003</v>
      </c>
      <c r="C945" s="141">
        <f>+Datos!C936</f>
        <v>7</v>
      </c>
      <c r="D945" s="142">
        <f>+Datos!D936</f>
        <v>21</v>
      </c>
      <c r="E945" s="143">
        <f>+Datos!E936</f>
        <v>0</v>
      </c>
      <c r="F945" s="144">
        <f>+Datos!F936</f>
        <v>1.7</v>
      </c>
      <c r="G945" s="145">
        <f>+Datos!G936</f>
        <v>1</v>
      </c>
      <c r="H945" s="143">
        <f t="shared" si="171"/>
        <v>1.7</v>
      </c>
      <c r="I945" s="146">
        <f t="shared" si="172"/>
        <v>-1.7</v>
      </c>
      <c r="J945" s="29">
        <f t="shared" si="173"/>
        <v>47.958704366189117</v>
      </c>
      <c r="K945" s="147">
        <f t="shared" si="168"/>
        <v>81.640522548007297</v>
      </c>
      <c r="L945" s="29">
        <f t="shared" si="179"/>
        <v>-0.4395860703370289</v>
      </c>
      <c r="M945" s="30">
        <f t="shared" si="177"/>
        <v>0.4395860703370289</v>
      </c>
      <c r="N945" s="148">
        <f t="shared" si="178"/>
        <v>1.2604139296629711</v>
      </c>
      <c r="O945" s="148">
        <f t="shared" si="174"/>
        <v>0</v>
      </c>
      <c r="P945" s="148">
        <f t="shared" si="175"/>
        <v>-1.2604139296629711</v>
      </c>
      <c r="Q945" s="149">
        <f t="shared" si="169"/>
        <v>0</v>
      </c>
      <c r="R945" s="150">
        <f t="shared" si="170"/>
        <v>81.640522548007297</v>
      </c>
      <c r="S945" s="13"/>
      <c r="T945" s="13"/>
      <c r="U945" s="13"/>
      <c r="V945" s="13"/>
      <c r="W945" s="49">
        <f t="shared" si="176"/>
        <v>37823</v>
      </c>
    </row>
    <row r="946" spans="1:23" s="11" customFormat="1">
      <c r="A946" s="13"/>
      <c r="B946" s="140">
        <f>+Datos!B937</f>
        <v>2003</v>
      </c>
      <c r="C946" s="141">
        <f>+Datos!C937</f>
        <v>7</v>
      </c>
      <c r="D946" s="142">
        <f>+Datos!D937</f>
        <v>22</v>
      </c>
      <c r="E946" s="143">
        <f>+Datos!E937</f>
        <v>0</v>
      </c>
      <c r="F946" s="144">
        <f>+Datos!F937</f>
        <v>1.7</v>
      </c>
      <c r="G946" s="145">
        <f>+Datos!G937</f>
        <v>1</v>
      </c>
      <c r="H946" s="143">
        <f t="shared" si="171"/>
        <v>1.7</v>
      </c>
      <c r="I946" s="146">
        <f t="shared" si="172"/>
        <v>-1.7</v>
      </c>
      <c r="J946" s="29">
        <f t="shared" si="173"/>
        <v>47.523110914423761</v>
      </c>
      <c r="K946" s="147">
        <f t="shared" si="168"/>
        <v>81.204929096241941</v>
      </c>
      <c r="L946" s="29">
        <f t="shared" si="179"/>
        <v>-0.43559345176535658</v>
      </c>
      <c r="M946" s="30">
        <f t="shared" si="177"/>
        <v>0.43559345176535658</v>
      </c>
      <c r="N946" s="148">
        <f t="shared" si="178"/>
        <v>1.2644065482346434</v>
      </c>
      <c r="O946" s="148">
        <f t="shared" si="174"/>
        <v>0</v>
      </c>
      <c r="P946" s="148">
        <f t="shared" si="175"/>
        <v>-1.2644065482346434</v>
      </c>
      <c r="Q946" s="149">
        <f t="shared" si="169"/>
        <v>0</v>
      </c>
      <c r="R946" s="150">
        <f t="shared" si="170"/>
        <v>81.204929096241941</v>
      </c>
      <c r="S946" s="13"/>
      <c r="T946" s="13"/>
      <c r="U946" s="13"/>
      <c r="V946" s="13"/>
      <c r="W946" s="49">
        <f t="shared" si="176"/>
        <v>37824</v>
      </c>
    </row>
    <row r="947" spans="1:23" s="11" customFormat="1">
      <c r="A947" s="13"/>
      <c r="B947" s="140">
        <f>+Datos!B938</f>
        <v>2003</v>
      </c>
      <c r="C947" s="141">
        <f>+Datos!C938</f>
        <v>7</v>
      </c>
      <c r="D947" s="142">
        <f>+Datos!D938</f>
        <v>23</v>
      </c>
      <c r="E947" s="143">
        <f>+Datos!E938</f>
        <v>0</v>
      </c>
      <c r="F947" s="144">
        <f>+Datos!F938</f>
        <v>2</v>
      </c>
      <c r="G947" s="145">
        <f>+Datos!G938</f>
        <v>1</v>
      </c>
      <c r="H947" s="143">
        <f t="shared" si="171"/>
        <v>2</v>
      </c>
      <c r="I947" s="146">
        <f t="shared" si="172"/>
        <v>-2</v>
      </c>
      <c r="J947" s="29">
        <f t="shared" si="173"/>
        <v>47.015710548152491</v>
      </c>
      <c r="K947" s="147">
        <f t="shared" si="168"/>
        <v>80.697528729970671</v>
      </c>
      <c r="L947" s="29">
        <f t="shared" si="179"/>
        <v>-0.50740036627126983</v>
      </c>
      <c r="M947" s="30">
        <f t="shared" si="177"/>
        <v>0.50740036627126983</v>
      </c>
      <c r="N947" s="148">
        <f t="shared" si="178"/>
        <v>1.4925996337287302</v>
      </c>
      <c r="O947" s="148">
        <f t="shared" si="174"/>
        <v>0</v>
      </c>
      <c r="P947" s="148">
        <f t="shared" si="175"/>
        <v>-1.4925996337287302</v>
      </c>
      <c r="Q947" s="149">
        <f t="shared" si="169"/>
        <v>0</v>
      </c>
      <c r="R947" s="150">
        <f t="shared" si="170"/>
        <v>80.697528729970671</v>
      </c>
      <c r="S947" s="13"/>
      <c r="T947" s="13"/>
      <c r="U947" s="13"/>
      <c r="V947" s="13"/>
      <c r="W947" s="49">
        <f t="shared" si="176"/>
        <v>37825</v>
      </c>
    </row>
    <row r="948" spans="1:23" s="11" customFormat="1">
      <c r="A948" s="13"/>
      <c r="B948" s="140">
        <f>+Datos!B939</f>
        <v>2003</v>
      </c>
      <c r="C948" s="141">
        <f>+Datos!C939</f>
        <v>7</v>
      </c>
      <c r="D948" s="142">
        <f>+Datos!D939</f>
        <v>24</v>
      </c>
      <c r="E948" s="143">
        <f>+Datos!E939</f>
        <v>0</v>
      </c>
      <c r="F948" s="144">
        <f>+Datos!F939</f>
        <v>1.6</v>
      </c>
      <c r="G948" s="145">
        <f>+Datos!G939</f>
        <v>1</v>
      </c>
      <c r="H948" s="143">
        <f t="shared" si="171"/>
        <v>1.6</v>
      </c>
      <c r="I948" s="146">
        <f t="shared" si="172"/>
        <v>-1.6</v>
      </c>
      <c r="J948" s="29">
        <f t="shared" si="173"/>
        <v>46.613693620457845</v>
      </c>
      <c r="K948" s="147">
        <f t="shared" si="168"/>
        <v>80.295511802276025</v>
      </c>
      <c r="L948" s="29">
        <f t="shared" si="179"/>
        <v>-0.40201692769464614</v>
      </c>
      <c r="M948" s="30">
        <f t="shared" si="177"/>
        <v>0.40201692769464614</v>
      </c>
      <c r="N948" s="148">
        <f t="shared" si="178"/>
        <v>1.1979830723053539</v>
      </c>
      <c r="O948" s="148">
        <f t="shared" si="174"/>
        <v>0</v>
      </c>
      <c r="P948" s="148">
        <f t="shared" si="175"/>
        <v>-1.1979830723053539</v>
      </c>
      <c r="Q948" s="149">
        <f t="shared" si="169"/>
        <v>0</v>
      </c>
      <c r="R948" s="150">
        <f t="shared" si="170"/>
        <v>80.295511802276025</v>
      </c>
      <c r="S948" s="13"/>
      <c r="T948" s="13"/>
      <c r="U948" s="13"/>
      <c r="V948" s="13"/>
      <c r="W948" s="49">
        <f t="shared" si="176"/>
        <v>37826</v>
      </c>
    </row>
    <row r="949" spans="1:23" s="11" customFormat="1">
      <c r="A949" s="13"/>
      <c r="B949" s="140">
        <f>+Datos!B940</f>
        <v>2003</v>
      </c>
      <c r="C949" s="141">
        <f>+Datos!C940</f>
        <v>7</v>
      </c>
      <c r="D949" s="142">
        <f>+Datos!D940</f>
        <v>25</v>
      </c>
      <c r="E949" s="143">
        <f>+Datos!E940</f>
        <v>0</v>
      </c>
      <c r="F949" s="144">
        <f>+Datos!F940</f>
        <v>1.3</v>
      </c>
      <c r="G949" s="145">
        <f>+Datos!G940</f>
        <v>1</v>
      </c>
      <c r="H949" s="143">
        <f t="shared" si="171"/>
        <v>1.3</v>
      </c>
      <c r="I949" s="146">
        <f t="shared" si="172"/>
        <v>-1.3</v>
      </c>
      <c r="J949" s="29">
        <f t="shared" si="173"/>
        <v>46.289587368080774</v>
      </c>
      <c r="K949" s="147">
        <f t="shared" si="168"/>
        <v>79.971405549898947</v>
      </c>
      <c r="L949" s="29">
        <f t="shared" si="179"/>
        <v>-0.32410625237707791</v>
      </c>
      <c r="M949" s="30">
        <f t="shared" si="177"/>
        <v>0.32410625237707791</v>
      </c>
      <c r="N949" s="148">
        <f t="shared" si="178"/>
        <v>0.97589374762292214</v>
      </c>
      <c r="O949" s="148">
        <f t="shared" si="174"/>
        <v>0</v>
      </c>
      <c r="P949" s="148">
        <f t="shared" si="175"/>
        <v>-0.97589374762292214</v>
      </c>
      <c r="Q949" s="149">
        <f t="shared" si="169"/>
        <v>0</v>
      </c>
      <c r="R949" s="150">
        <f t="shared" si="170"/>
        <v>79.971405549898947</v>
      </c>
      <c r="S949" s="13"/>
      <c r="T949" s="13"/>
      <c r="U949" s="13"/>
      <c r="V949" s="13"/>
      <c r="W949" s="49">
        <f t="shared" si="176"/>
        <v>37827</v>
      </c>
    </row>
    <row r="950" spans="1:23" s="11" customFormat="1">
      <c r="A950" s="13"/>
      <c r="B950" s="140">
        <f>+Datos!B941</f>
        <v>2003</v>
      </c>
      <c r="C950" s="141">
        <f>+Datos!C941</f>
        <v>7</v>
      </c>
      <c r="D950" s="142">
        <f>+Datos!D941</f>
        <v>26</v>
      </c>
      <c r="E950" s="143">
        <f>+Datos!E941</f>
        <v>0</v>
      </c>
      <c r="F950" s="144">
        <f>+Datos!F941</f>
        <v>2.5</v>
      </c>
      <c r="G950" s="145">
        <f>+Datos!G941</f>
        <v>1</v>
      </c>
      <c r="H950" s="143">
        <f t="shared" si="171"/>
        <v>2.5</v>
      </c>
      <c r="I950" s="146">
        <f t="shared" si="172"/>
        <v>-2.5</v>
      </c>
      <c r="J950" s="29">
        <f t="shared" si="173"/>
        <v>45.672626417387093</v>
      </c>
      <c r="K950" s="147">
        <f t="shared" si="168"/>
        <v>79.354444599205266</v>
      </c>
      <c r="L950" s="29">
        <f t="shared" si="179"/>
        <v>-0.61696095069368084</v>
      </c>
      <c r="M950" s="30">
        <f t="shared" si="177"/>
        <v>0.61696095069368084</v>
      </c>
      <c r="N950" s="148">
        <f t="shared" si="178"/>
        <v>1.8830390493063192</v>
      </c>
      <c r="O950" s="148">
        <f t="shared" si="174"/>
        <v>0</v>
      </c>
      <c r="P950" s="148">
        <f t="shared" si="175"/>
        <v>-1.8830390493063192</v>
      </c>
      <c r="Q950" s="149">
        <f t="shared" si="169"/>
        <v>0</v>
      </c>
      <c r="R950" s="150">
        <f t="shared" si="170"/>
        <v>79.354444599205266</v>
      </c>
      <c r="S950" s="13"/>
      <c r="T950" s="13"/>
      <c r="U950" s="13"/>
      <c r="V950" s="13"/>
      <c r="W950" s="49">
        <f t="shared" si="176"/>
        <v>37828</v>
      </c>
    </row>
    <row r="951" spans="1:23" s="11" customFormat="1">
      <c r="A951" s="13"/>
      <c r="B951" s="140">
        <f>+Datos!B942</f>
        <v>2003</v>
      </c>
      <c r="C951" s="141">
        <f>+Datos!C942</f>
        <v>7</v>
      </c>
      <c r="D951" s="142">
        <f>+Datos!D942</f>
        <v>27</v>
      </c>
      <c r="E951" s="143">
        <f>+Datos!E942</f>
        <v>15</v>
      </c>
      <c r="F951" s="144">
        <f>+Datos!F942</f>
        <v>0.7</v>
      </c>
      <c r="G951" s="145">
        <f>+Datos!G942</f>
        <v>1</v>
      </c>
      <c r="H951" s="143">
        <f t="shared" si="171"/>
        <v>0.7</v>
      </c>
      <c r="I951" s="146">
        <f t="shared" si="172"/>
        <v>14.3</v>
      </c>
      <c r="J951" s="29">
        <f t="shared" si="173"/>
        <v>59.97262641738709</v>
      </c>
      <c r="K951" s="147">
        <f t="shared" si="168"/>
        <v>93.654444599205277</v>
      </c>
      <c r="L951" s="29">
        <f t="shared" si="179"/>
        <v>14.300000000000011</v>
      </c>
      <c r="M951" s="30">
        <f t="shared" si="177"/>
        <v>0.7</v>
      </c>
      <c r="N951" s="148">
        <f t="shared" si="178"/>
        <v>0</v>
      </c>
      <c r="O951" s="148">
        <f t="shared" si="174"/>
        <v>0</v>
      </c>
      <c r="P951" s="148">
        <f t="shared" si="175"/>
        <v>0</v>
      </c>
      <c r="Q951" s="149">
        <f t="shared" si="169"/>
        <v>0</v>
      </c>
      <c r="R951" s="150">
        <f t="shared" si="170"/>
        <v>93.654444599205277</v>
      </c>
      <c r="S951" s="13"/>
      <c r="T951" s="13"/>
      <c r="U951" s="13"/>
      <c r="V951" s="13"/>
      <c r="W951" s="49">
        <f t="shared" si="176"/>
        <v>37829</v>
      </c>
    </row>
    <row r="952" spans="1:23" s="11" customFormat="1">
      <c r="A952" s="13"/>
      <c r="B952" s="140">
        <f>+Datos!B943</f>
        <v>2003</v>
      </c>
      <c r="C952" s="141">
        <f>+Datos!C943</f>
        <v>7</v>
      </c>
      <c r="D952" s="142">
        <f>+Datos!D943</f>
        <v>28</v>
      </c>
      <c r="E952" s="143">
        <f>+Datos!E943</f>
        <v>19</v>
      </c>
      <c r="F952" s="144">
        <f>+Datos!F943</f>
        <v>0.5</v>
      </c>
      <c r="G952" s="145">
        <f>+Datos!G943</f>
        <v>1</v>
      </c>
      <c r="H952" s="143">
        <f t="shared" si="171"/>
        <v>0.5</v>
      </c>
      <c r="I952" s="146">
        <f t="shared" si="172"/>
        <v>18.5</v>
      </c>
      <c r="J952" s="29">
        <f t="shared" si="173"/>
        <v>78.47262641738709</v>
      </c>
      <c r="K952" s="147">
        <f t="shared" si="168"/>
        <v>112.15444459920528</v>
      </c>
      <c r="L952" s="29">
        <f t="shared" si="179"/>
        <v>18.5</v>
      </c>
      <c r="M952" s="30">
        <f t="shared" si="177"/>
        <v>0.5</v>
      </c>
      <c r="N952" s="148">
        <f t="shared" si="178"/>
        <v>0</v>
      </c>
      <c r="O952" s="148">
        <f t="shared" si="174"/>
        <v>0</v>
      </c>
      <c r="P952" s="148">
        <f t="shared" si="175"/>
        <v>0</v>
      </c>
      <c r="Q952" s="149">
        <f t="shared" si="169"/>
        <v>0</v>
      </c>
      <c r="R952" s="150">
        <f t="shared" si="170"/>
        <v>112.15444459920528</v>
      </c>
      <c r="S952" s="13"/>
      <c r="T952" s="13"/>
      <c r="U952" s="13"/>
      <c r="V952" s="13"/>
      <c r="W952" s="49">
        <f t="shared" si="176"/>
        <v>37830</v>
      </c>
    </row>
    <row r="953" spans="1:23" s="11" customFormat="1">
      <c r="A953" s="13"/>
      <c r="B953" s="140">
        <f>+Datos!B944</f>
        <v>2003</v>
      </c>
      <c r="C953" s="141">
        <f>+Datos!C944</f>
        <v>7</v>
      </c>
      <c r="D953" s="142">
        <f>+Datos!D944</f>
        <v>29</v>
      </c>
      <c r="E953" s="143">
        <f>+Datos!E944</f>
        <v>0.2</v>
      </c>
      <c r="F953" s="144">
        <f>+Datos!F944</f>
        <v>1.2</v>
      </c>
      <c r="G953" s="145">
        <f>+Datos!G944</f>
        <v>1</v>
      </c>
      <c r="H953" s="143">
        <f t="shared" si="171"/>
        <v>1.2</v>
      </c>
      <c r="I953" s="146">
        <f t="shared" si="172"/>
        <v>-1</v>
      </c>
      <c r="J953" s="29">
        <f t="shared" si="173"/>
        <v>78.052579301084023</v>
      </c>
      <c r="K953" s="147">
        <f t="shared" si="168"/>
        <v>111.73439748290221</v>
      </c>
      <c r="L953" s="29">
        <f t="shared" si="179"/>
        <v>-0.42004711630306701</v>
      </c>
      <c r="M953" s="30">
        <f t="shared" si="177"/>
        <v>0.62004711630306697</v>
      </c>
      <c r="N953" s="148">
        <f t="shared" si="178"/>
        <v>0.57995288369693299</v>
      </c>
      <c r="O953" s="148">
        <f t="shared" si="174"/>
        <v>0</v>
      </c>
      <c r="P953" s="148">
        <f t="shared" si="175"/>
        <v>-0.57995288369693299</v>
      </c>
      <c r="Q953" s="149">
        <f t="shared" si="169"/>
        <v>0</v>
      </c>
      <c r="R953" s="150">
        <f t="shared" si="170"/>
        <v>111.73439748290221</v>
      </c>
      <c r="S953" s="13"/>
      <c r="T953" s="13"/>
      <c r="U953" s="13"/>
      <c r="V953" s="13"/>
      <c r="W953" s="49">
        <f t="shared" si="176"/>
        <v>37831</v>
      </c>
    </row>
    <row r="954" spans="1:23" s="11" customFormat="1">
      <c r="A954" s="13"/>
      <c r="B954" s="140">
        <f>+Datos!B945</f>
        <v>2003</v>
      </c>
      <c r="C954" s="141">
        <f>+Datos!C945</f>
        <v>7</v>
      </c>
      <c r="D954" s="142">
        <f>+Datos!D945</f>
        <v>30</v>
      </c>
      <c r="E954" s="143">
        <f>+Datos!E945</f>
        <v>0</v>
      </c>
      <c r="F954" s="144">
        <f>+Datos!F945</f>
        <v>1.9</v>
      </c>
      <c r="G954" s="145">
        <f>+Datos!G945</f>
        <v>1</v>
      </c>
      <c r="H954" s="143">
        <f t="shared" si="171"/>
        <v>1.9</v>
      </c>
      <c r="I954" s="146">
        <f t="shared" si="172"/>
        <v>-1.9</v>
      </c>
      <c r="J954" s="29">
        <f t="shared" si="173"/>
        <v>77.26067423420325</v>
      </c>
      <c r="K954" s="147">
        <f t="shared" si="168"/>
        <v>110.94249241602142</v>
      </c>
      <c r="L954" s="29">
        <f t="shared" si="179"/>
        <v>-0.79190506688078699</v>
      </c>
      <c r="M954" s="30">
        <f t="shared" si="177"/>
        <v>0.79190506688078699</v>
      </c>
      <c r="N954" s="148">
        <f t="shared" si="178"/>
        <v>1.1080949331192129</v>
      </c>
      <c r="O954" s="148">
        <f t="shared" si="174"/>
        <v>0</v>
      </c>
      <c r="P954" s="148">
        <f t="shared" si="175"/>
        <v>-1.1080949331192129</v>
      </c>
      <c r="Q954" s="149">
        <f t="shared" si="169"/>
        <v>0</v>
      </c>
      <c r="R954" s="150">
        <f t="shared" si="170"/>
        <v>110.94249241602142</v>
      </c>
      <c r="S954" s="13"/>
      <c r="T954" s="13"/>
      <c r="U954" s="13"/>
      <c r="V954" s="13"/>
      <c r="W954" s="49">
        <f t="shared" si="176"/>
        <v>37832</v>
      </c>
    </row>
    <row r="955" spans="1:23" s="11" customFormat="1">
      <c r="A955" s="13"/>
      <c r="B955" s="140">
        <f>+Datos!B946</f>
        <v>2003</v>
      </c>
      <c r="C955" s="141">
        <f>+Datos!C946</f>
        <v>7</v>
      </c>
      <c r="D955" s="142">
        <f>+Datos!D946</f>
        <v>31</v>
      </c>
      <c r="E955" s="143">
        <f>+Datos!E946</f>
        <v>0</v>
      </c>
      <c r="F955" s="144">
        <f>+Datos!F946</f>
        <v>2.2000000000000002</v>
      </c>
      <c r="G955" s="145">
        <f>+Datos!G946</f>
        <v>1</v>
      </c>
      <c r="H955" s="143">
        <f t="shared" si="171"/>
        <v>2.2000000000000002</v>
      </c>
      <c r="I955" s="146">
        <f t="shared" si="172"/>
        <v>-2.2000000000000002</v>
      </c>
      <c r="J955" s="29">
        <f t="shared" si="173"/>
        <v>76.353763717671541</v>
      </c>
      <c r="K955" s="147">
        <f t="shared" si="168"/>
        <v>110.03558189948973</v>
      </c>
      <c r="L955" s="29">
        <f t="shared" si="179"/>
        <v>-0.90691051653169552</v>
      </c>
      <c r="M955" s="30">
        <f t="shared" si="177"/>
        <v>0.90691051653169552</v>
      </c>
      <c r="N955" s="148">
        <f t="shared" si="178"/>
        <v>1.2930894834683047</v>
      </c>
      <c r="O955" s="148">
        <f t="shared" si="174"/>
        <v>0</v>
      </c>
      <c r="P955" s="148">
        <f t="shared" si="175"/>
        <v>-1.2930894834683047</v>
      </c>
      <c r="Q955" s="149">
        <f t="shared" si="169"/>
        <v>0</v>
      </c>
      <c r="R955" s="150">
        <f t="shared" si="170"/>
        <v>110.03558189948973</v>
      </c>
      <c r="S955" s="13"/>
      <c r="T955" s="13"/>
      <c r="U955" s="13"/>
      <c r="V955" s="13"/>
      <c r="W955" s="49">
        <f t="shared" si="176"/>
        <v>37833</v>
      </c>
    </row>
    <row r="956" spans="1:23" s="11" customFormat="1">
      <c r="A956" s="13"/>
      <c r="B956" s="140">
        <f>+Datos!B947</f>
        <v>2003</v>
      </c>
      <c r="C956" s="141">
        <f>+Datos!C947</f>
        <v>8</v>
      </c>
      <c r="D956" s="142">
        <f>+Datos!D947</f>
        <v>1</v>
      </c>
      <c r="E956" s="143">
        <f>+Datos!E947</f>
        <v>9</v>
      </c>
      <c r="F956" s="144">
        <f>+Datos!F947</f>
        <v>0.9</v>
      </c>
      <c r="G956" s="145">
        <f>+Datos!G947</f>
        <v>1</v>
      </c>
      <c r="H956" s="143">
        <f t="shared" si="171"/>
        <v>0.9</v>
      </c>
      <c r="I956" s="146">
        <f t="shared" si="172"/>
        <v>8.1</v>
      </c>
      <c r="J956" s="29">
        <f t="shared" si="173"/>
        <v>84.453763717671535</v>
      </c>
      <c r="K956" s="147">
        <f t="shared" si="168"/>
        <v>118.13558189948972</v>
      </c>
      <c r="L956" s="29">
        <f t="shared" si="179"/>
        <v>8.0999999999999943</v>
      </c>
      <c r="M956" s="30">
        <f t="shared" si="177"/>
        <v>0.9</v>
      </c>
      <c r="N956" s="148">
        <f t="shared" si="178"/>
        <v>0</v>
      </c>
      <c r="O956" s="148">
        <f t="shared" si="174"/>
        <v>0</v>
      </c>
      <c r="P956" s="148">
        <f t="shared" si="175"/>
        <v>0</v>
      </c>
      <c r="Q956" s="149">
        <f t="shared" si="169"/>
        <v>4.135581899489722</v>
      </c>
      <c r="R956" s="150">
        <f t="shared" si="170"/>
        <v>118.13558189948972</v>
      </c>
      <c r="S956" s="13"/>
      <c r="T956" s="13"/>
      <c r="U956" s="13"/>
      <c r="V956" s="13"/>
      <c r="W956" s="49">
        <f t="shared" si="176"/>
        <v>37834</v>
      </c>
    </row>
    <row r="957" spans="1:23" s="11" customFormat="1">
      <c r="A957" s="13"/>
      <c r="B957" s="140">
        <f>+Datos!B948</f>
        <v>2003</v>
      </c>
      <c r="C957" s="141">
        <f>+Datos!C948</f>
        <v>8</v>
      </c>
      <c r="D957" s="142">
        <f>+Datos!D948</f>
        <v>2</v>
      </c>
      <c r="E957" s="143">
        <f>+Datos!E948</f>
        <v>0</v>
      </c>
      <c r="F957" s="144">
        <f>+Datos!F948</f>
        <v>1.8</v>
      </c>
      <c r="G957" s="145">
        <f>+Datos!G948</f>
        <v>1</v>
      </c>
      <c r="H957" s="143">
        <f t="shared" si="171"/>
        <v>1.8</v>
      </c>
      <c r="I957" s="146">
        <f t="shared" si="172"/>
        <v>-1.8</v>
      </c>
      <c r="J957" s="29">
        <f t="shared" si="173"/>
        <v>83.641793445534219</v>
      </c>
      <c r="K957" s="147">
        <f t="shared" si="168"/>
        <v>117.32361162735239</v>
      </c>
      <c r="L957" s="29">
        <f t="shared" si="179"/>
        <v>-0.81197027213733008</v>
      </c>
      <c r="M957" s="30">
        <f t="shared" si="177"/>
        <v>0.81197027213733008</v>
      </c>
      <c r="N957" s="148">
        <f t="shared" si="178"/>
        <v>0.98802972786266996</v>
      </c>
      <c r="O957" s="148">
        <f t="shared" si="174"/>
        <v>0</v>
      </c>
      <c r="P957" s="148">
        <f t="shared" si="175"/>
        <v>-0.98802972786266996</v>
      </c>
      <c r="Q957" s="149">
        <f t="shared" si="169"/>
        <v>3.3236116273523919</v>
      </c>
      <c r="R957" s="150">
        <f t="shared" si="170"/>
        <v>117.32361162735239</v>
      </c>
      <c r="S957" s="13"/>
      <c r="T957" s="13"/>
      <c r="U957" s="13"/>
      <c r="V957" s="13"/>
      <c r="W957" s="49">
        <f t="shared" si="176"/>
        <v>37835</v>
      </c>
    </row>
    <row r="958" spans="1:23" s="11" customFormat="1">
      <c r="A958" s="13"/>
      <c r="B958" s="140">
        <f>+Datos!B949</f>
        <v>2003</v>
      </c>
      <c r="C958" s="141">
        <f>+Datos!C949</f>
        <v>8</v>
      </c>
      <c r="D958" s="142">
        <f>+Datos!D949</f>
        <v>3</v>
      </c>
      <c r="E958" s="143">
        <f>+Datos!E949</f>
        <v>0</v>
      </c>
      <c r="F958" s="144">
        <f>+Datos!F949</f>
        <v>1.6</v>
      </c>
      <c r="G958" s="145">
        <f>+Datos!G949</f>
        <v>1</v>
      </c>
      <c r="H958" s="143">
        <f t="shared" si="171"/>
        <v>1.6</v>
      </c>
      <c r="I958" s="146">
        <f t="shared" si="172"/>
        <v>-1.6</v>
      </c>
      <c r="J958" s="29">
        <f t="shared" si="173"/>
        <v>82.926598111127745</v>
      </c>
      <c r="K958" s="147">
        <f t="shared" si="168"/>
        <v>116.60841629294592</v>
      </c>
      <c r="L958" s="29">
        <f t="shared" si="179"/>
        <v>-0.71519533440647365</v>
      </c>
      <c r="M958" s="30">
        <f t="shared" si="177"/>
        <v>0.71519533440647365</v>
      </c>
      <c r="N958" s="148">
        <f t="shared" si="178"/>
        <v>0.88480466559352644</v>
      </c>
      <c r="O958" s="148">
        <f t="shared" si="174"/>
        <v>0</v>
      </c>
      <c r="P958" s="148">
        <f t="shared" si="175"/>
        <v>-0.88480466559352644</v>
      </c>
      <c r="Q958" s="149">
        <f t="shared" si="169"/>
        <v>2.6084162929459183</v>
      </c>
      <c r="R958" s="150">
        <f t="shared" si="170"/>
        <v>116.60841629294592</v>
      </c>
      <c r="S958" s="13"/>
      <c r="T958" s="13"/>
      <c r="U958" s="13"/>
      <c r="V958" s="13"/>
      <c r="W958" s="49">
        <f t="shared" si="176"/>
        <v>37836</v>
      </c>
    </row>
    <row r="959" spans="1:23" s="11" customFormat="1">
      <c r="A959" s="13"/>
      <c r="B959" s="140">
        <f>+Datos!B950</f>
        <v>2003</v>
      </c>
      <c r="C959" s="141">
        <f>+Datos!C950</f>
        <v>8</v>
      </c>
      <c r="D959" s="142">
        <f>+Datos!D950</f>
        <v>4</v>
      </c>
      <c r="E959" s="143">
        <f>+Datos!E950</f>
        <v>0.8</v>
      </c>
      <c r="F959" s="144">
        <f>+Datos!F950</f>
        <v>0.7</v>
      </c>
      <c r="G959" s="145">
        <f>+Datos!G950</f>
        <v>1</v>
      </c>
      <c r="H959" s="143">
        <f t="shared" si="171"/>
        <v>0.7</v>
      </c>
      <c r="I959" s="146">
        <f t="shared" si="172"/>
        <v>0.10000000000000009</v>
      </c>
      <c r="J959" s="29">
        <f t="shared" si="173"/>
        <v>83.02659811112774</v>
      </c>
      <c r="K959" s="147">
        <f t="shared" si="168"/>
        <v>116.70841629294591</v>
      </c>
      <c r="L959" s="29">
        <f t="shared" si="179"/>
        <v>9.9999999999994316E-2</v>
      </c>
      <c r="M959" s="30">
        <f t="shared" si="177"/>
        <v>0.7</v>
      </c>
      <c r="N959" s="148">
        <f t="shared" si="178"/>
        <v>0</v>
      </c>
      <c r="O959" s="148">
        <f t="shared" si="174"/>
        <v>0</v>
      </c>
      <c r="P959" s="148">
        <f t="shared" si="175"/>
        <v>0</v>
      </c>
      <c r="Q959" s="149">
        <f t="shared" si="169"/>
        <v>2.7084162929459126</v>
      </c>
      <c r="R959" s="150">
        <f t="shared" si="170"/>
        <v>116.70841629294591</v>
      </c>
      <c r="S959" s="13"/>
      <c r="T959" s="13"/>
      <c r="U959" s="13"/>
      <c r="V959" s="13"/>
      <c r="W959" s="49">
        <f t="shared" si="176"/>
        <v>37837</v>
      </c>
    </row>
    <row r="960" spans="1:23" s="11" customFormat="1">
      <c r="A960" s="13"/>
      <c r="B960" s="140">
        <f>+Datos!B951</f>
        <v>2003</v>
      </c>
      <c r="C960" s="141">
        <f>+Datos!C951</f>
        <v>8</v>
      </c>
      <c r="D960" s="142">
        <f>+Datos!D951</f>
        <v>5</v>
      </c>
      <c r="E960" s="143">
        <f>+Datos!E951</f>
        <v>19</v>
      </c>
      <c r="F960" s="144">
        <f>+Datos!F951</f>
        <v>0.7</v>
      </c>
      <c r="G960" s="145">
        <f>+Datos!G951</f>
        <v>1</v>
      </c>
      <c r="H960" s="143">
        <f t="shared" si="171"/>
        <v>0.7</v>
      </c>
      <c r="I960" s="146">
        <f t="shared" si="172"/>
        <v>18.3</v>
      </c>
      <c r="J960" s="29">
        <f t="shared" si="173"/>
        <v>101.32659811112774</v>
      </c>
      <c r="K960" s="147">
        <f t="shared" si="168"/>
        <v>135.00841629294592</v>
      </c>
      <c r="L960" s="29">
        <f t="shared" si="179"/>
        <v>18.300000000000011</v>
      </c>
      <c r="M960" s="30">
        <f t="shared" si="177"/>
        <v>0.7</v>
      </c>
      <c r="N960" s="148">
        <f t="shared" si="178"/>
        <v>0</v>
      </c>
      <c r="O960" s="148">
        <f t="shared" si="174"/>
        <v>0</v>
      </c>
      <c r="P960" s="148">
        <f t="shared" si="175"/>
        <v>0</v>
      </c>
      <c r="Q960" s="149">
        <f t="shared" si="169"/>
        <v>21.008416292945924</v>
      </c>
      <c r="R960" s="150">
        <f t="shared" si="170"/>
        <v>135.00841629294592</v>
      </c>
      <c r="S960" s="13"/>
      <c r="T960" s="13"/>
      <c r="U960" s="13"/>
      <c r="V960" s="13"/>
      <c r="W960" s="49">
        <f t="shared" si="176"/>
        <v>37838</v>
      </c>
    </row>
    <row r="961" spans="1:23" s="11" customFormat="1">
      <c r="A961" s="13"/>
      <c r="B961" s="140">
        <f>+Datos!B952</f>
        <v>2003</v>
      </c>
      <c r="C961" s="141">
        <f>+Datos!C952</f>
        <v>8</v>
      </c>
      <c r="D961" s="142">
        <f>+Datos!D952</f>
        <v>6</v>
      </c>
      <c r="E961" s="143">
        <f>+Datos!E952</f>
        <v>2</v>
      </c>
      <c r="F961" s="144">
        <f>+Datos!F952</f>
        <v>0.8</v>
      </c>
      <c r="G961" s="145">
        <f>+Datos!G952</f>
        <v>1</v>
      </c>
      <c r="H961" s="143">
        <f t="shared" si="171"/>
        <v>0.8</v>
      </c>
      <c r="I961" s="146">
        <f t="shared" si="172"/>
        <v>1.2</v>
      </c>
      <c r="J961" s="29">
        <f t="shared" si="173"/>
        <v>102.52659811112774</v>
      </c>
      <c r="K961" s="147">
        <f t="shared" si="168"/>
        <v>136.20841629294591</v>
      </c>
      <c r="L961" s="29">
        <f t="shared" si="179"/>
        <v>1.1999999999999886</v>
      </c>
      <c r="M961" s="30">
        <f t="shared" si="177"/>
        <v>0.8</v>
      </c>
      <c r="N961" s="148">
        <f t="shared" si="178"/>
        <v>0</v>
      </c>
      <c r="O961" s="148">
        <f t="shared" si="174"/>
        <v>0</v>
      </c>
      <c r="P961" s="148">
        <f t="shared" si="175"/>
        <v>0</v>
      </c>
      <c r="Q961" s="149">
        <f t="shared" si="169"/>
        <v>22.208416292945913</v>
      </c>
      <c r="R961" s="150">
        <f t="shared" si="170"/>
        <v>136.20841629294591</v>
      </c>
      <c r="S961" s="13"/>
      <c r="T961" s="13"/>
      <c r="U961" s="13"/>
      <c r="V961" s="13"/>
      <c r="W961" s="49">
        <f t="shared" si="176"/>
        <v>37839</v>
      </c>
    </row>
    <row r="962" spans="1:23" s="11" customFormat="1">
      <c r="A962" s="13"/>
      <c r="B962" s="140">
        <f>+Datos!B953</f>
        <v>2003</v>
      </c>
      <c r="C962" s="141">
        <f>+Datos!C953</f>
        <v>8</v>
      </c>
      <c r="D962" s="142">
        <f>+Datos!D953</f>
        <v>7</v>
      </c>
      <c r="E962" s="143">
        <f>+Datos!E953</f>
        <v>0</v>
      </c>
      <c r="F962" s="144">
        <f>+Datos!F953</f>
        <v>2</v>
      </c>
      <c r="G962" s="145">
        <f>+Datos!G953</f>
        <v>1</v>
      </c>
      <c r="H962" s="143">
        <f t="shared" si="171"/>
        <v>2</v>
      </c>
      <c r="I962" s="146">
        <f t="shared" si="172"/>
        <v>-2</v>
      </c>
      <c r="J962" s="29">
        <f t="shared" si="173"/>
        <v>101.43193001316145</v>
      </c>
      <c r="K962" s="147">
        <f t="shared" si="168"/>
        <v>135.11374819497962</v>
      </c>
      <c r="L962" s="29">
        <f t="shared" si="179"/>
        <v>-1.0946680979662915</v>
      </c>
      <c r="M962" s="30">
        <f t="shared" si="177"/>
        <v>1.0946680979662915</v>
      </c>
      <c r="N962" s="148">
        <f t="shared" si="178"/>
        <v>0.9053319020337085</v>
      </c>
      <c r="O962" s="148">
        <f t="shared" si="174"/>
        <v>0</v>
      </c>
      <c r="P962" s="148">
        <f t="shared" si="175"/>
        <v>-0.9053319020337085</v>
      </c>
      <c r="Q962" s="149">
        <f t="shared" si="169"/>
        <v>21.113748194979621</v>
      </c>
      <c r="R962" s="150">
        <f t="shared" si="170"/>
        <v>135.11374819497962</v>
      </c>
      <c r="S962" s="13"/>
      <c r="T962" s="13"/>
      <c r="U962" s="13"/>
      <c r="V962" s="13"/>
      <c r="W962" s="49">
        <f t="shared" si="176"/>
        <v>37840</v>
      </c>
    </row>
    <row r="963" spans="1:23" s="11" customFormat="1">
      <c r="A963" s="13"/>
      <c r="B963" s="140">
        <f>+Datos!B954</f>
        <v>2003</v>
      </c>
      <c r="C963" s="141">
        <f>+Datos!C954</f>
        <v>8</v>
      </c>
      <c r="D963" s="142">
        <f>+Datos!D954</f>
        <v>8</v>
      </c>
      <c r="E963" s="143">
        <f>+Datos!E954</f>
        <v>0</v>
      </c>
      <c r="F963" s="144">
        <f>+Datos!F954</f>
        <v>1.8</v>
      </c>
      <c r="G963" s="145">
        <f>+Datos!G954</f>
        <v>1</v>
      </c>
      <c r="H963" s="143">
        <f t="shared" si="171"/>
        <v>1.8</v>
      </c>
      <c r="I963" s="146">
        <f t="shared" si="172"/>
        <v>-1.8</v>
      </c>
      <c r="J963" s="29">
        <f t="shared" si="173"/>
        <v>100.45672525980636</v>
      </c>
      <c r="K963" s="147">
        <f t="shared" si="168"/>
        <v>134.13854344162453</v>
      </c>
      <c r="L963" s="29">
        <f t="shared" si="179"/>
        <v>-0.9752047533550865</v>
      </c>
      <c r="M963" s="30">
        <f t="shared" si="177"/>
        <v>0.9752047533550865</v>
      </c>
      <c r="N963" s="148">
        <f t="shared" si="178"/>
        <v>0.82479524664491355</v>
      </c>
      <c r="O963" s="148">
        <f t="shared" si="174"/>
        <v>0</v>
      </c>
      <c r="P963" s="148">
        <f t="shared" si="175"/>
        <v>-0.82479524664491355</v>
      </c>
      <c r="Q963" s="149">
        <f t="shared" si="169"/>
        <v>20.138543441624535</v>
      </c>
      <c r="R963" s="150">
        <f t="shared" si="170"/>
        <v>134.13854344162453</v>
      </c>
      <c r="S963" s="13"/>
      <c r="T963" s="13"/>
      <c r="U963" s="13"/>
      <c r="V963" s="13"/>
      <c r="W963" s="49">
        <f t="shared" si="176"/>
        <v>37841</v>
      </c>
    </row>
    <row r="964" spans="1:23" s="11" customFormat="1">
      <c r="A964" s="13"/>
      <c r="B964" s="140">
        <f>+Datos!B955</f>
        <v>2003</v>
      </c>
      <c r="C964" s="141">
        <f>+Datos!C955</f>
        <v>8</v>
      </c>
      <c r="D964" s="142">
        <f>+Datos!D955</f>
        <v>9</v>
      </c>
      <c r="E964" s="143">
        <f>+Datos!E955</f>
        <v>0</v>
      </c>
      <c r="F964" s="144">
        <f>+Datos!F955</f>
        <v>1.6</v>
      </c>
      <c r="G964" s="145">
        <f>+Datos!G955</f>
        <v>1</v>
      </c>
      <c r="H964" s="143">
        <f t="shared" si="171"/>
        <v>1.6</v>
      </c>
      <c r="I964" s="146">
        <f t="shared" si="172"/>
        <v>-1.6</v>
      </c>
      <c r="J964" s="29">
        <f t="shared" si="173"/>
        <v>99.597750598265293</v>
      </c>
      <c r="K964" s="147">
        <f t="shared" si="168"/>
        <v>133.27956878008348</v>
      </c>
      <c r="L964" s="29">
        <f t="shared" si="179"/>
        <v>-0.85897466154105473</v>
      </c>
      <c r="M964" s="30">
        <f t="shared" si="177"/>
        <v>0.85897466154105473</v>
      </c>
      <c r="N964" s="148">
        <f t="shared" si="178"/>
        <v>0.74102533845894536</v>
      </c>
      <c r="O964" s="148">
        <f t="shared" si="174"/>
        <v>0</v>
      </c>
      <c r="P964" s="148">
        <f t="shared" si="175"/>
        <v>-0.74102533845894536</v>
      </c>
      <c r="Q964" s="149">
        <f t="shared" si="169"/>
        <v>19.27956878008348</v>
      </c>
      <c r="R964" s="150">
        <f t="shared" si="170"/>
        <v>133.27956878008348</v>
      </c>
      <c r="S964" s="13"/>
      <c r="T964" s="13"/>
      <c r="U964" s="13"/>
      <c r="V964" s="13"/>
      <c r="W964" s="49">
        <f t="shared" si="176"/>
        <v>37842</v>
      </c>
    </row>
    <row r="965" spans="1:23" s="11" customFormat="1">
      <c r="A965" s="13"/>
      <c r="B965" s="140">
        <f>+Datos!B956</f>
        <v>2003</v>
      </c>
      <c r="C965" s="141">
        <f>+Datos!C956</f>
        <v>8</v>
      </c>
      <c r="D965" s="142">
        <f>+Datos!D956</f>
        <v>10</v>
      </c>
      <c r="E965" s="143">
        <f>+Datos!E956</f>
        <v>0</v>
      </c>
      <c r="F965" s="144">
        <f>+Datos!F956</f>
        <v>2.5</v>
      </c>
      <c r="G965" s="145">
        <f>+Datos!G956</f>
        <v>1</v>
      </c>
      <c r="H965" s="143">
        <f t="shared" si="171"/>
        <v>2.5</v>
      </c>
      <c r="I965" s="146">
        <f t="shared" si="172"/>
        <v>-2.5</v>
      </c>
      <c r="J965" s="29">
        <f t="shared" si="173"/>
        <v>98.270283096612218</v>
      </c>
      <c r="K965" s="147">
        <f t="shared" si="168"/>
        <v>131.9521012784304</v>
      </c>
      <c r="L965" s="29">
        <f t="shared" si="179"/>
        <v>-1.327467501653075</v>
      </c>
      <c r="M965" s="30">
        <f t="shared" si="177"/>
        <v>1.327467501653075</v>
      </c>
      <c r="N965" s="148">
        <f t="shared" si="178"/>
        <v>1.172532498346925</v>
      </c>
      <c r="O965" s="148">
        <f t="shared" si="174"/>
        <v>0</v>
      </c>
      <c r="P965" s="148">
        <f t="shared" si="175"/>
        <v>-1.172532498346925</v>
      </c>
      <c r="Q965" s="149">
        <f t="shared" si="169"/>
        <v>17.952101278430405</v>
      </c>
      <c r="R965" s="150">
        <f t="shared" si="170"/>
        <v>131.9521012784304</v>
      </c>
      <c r="S965" s="13"/>
      <c r="T965" s="13"/>
      <c r="U965" s="13"/>
      <c r="V965" s="13"/>
      <c r="W965" s="49">
        <f t="shared" si="176"/>
        <v>37843</v>
      </c>
    </row>
    <row r="966" spans="1:23" s="11" customFormat="1">
      <c r="A966" s="13"/>
      <c r="B966" s="140">
        <f>+Datos!B957</f>
        <v>2003</v>
      </c>
      <c r="C966" s="141">
        <f>+Datos!C957</f>
        <v>8</v>
      </c>
      <c r="D966" s="142">
        <f>+Datos!D957</f>
        <v>11</v>
      </c>
      <c r="E966" s="143">
        <f>+Datos!E957</f>
        <v>0</v>
      </c>
      <c r="F966" s="144">
        <f>+Datos!F957</f>
        <v>2.8</v>
      </c>
      <c r="G966" s="145">
        <f>+Datos!G957</f>
        <v>1</v>
      </c>
      <c r="H966" s="143">
        <f t="shared" si="171"/>
        <v>2.8</v>
      </c>
      <c r="I966" s="146">
        <f t="shared" si="172"/>
        <v>-2.8</v>
      </c>
      <c r="J966" s="29">
        <f t="shared" si="173"/>
        <v>96.804513237587742</v>
      </c>
      <c r="K966" s="147">
        <f t="shared" si="168"/>
        <v>130.48633141940593</v>
      </c>
      <c r="L966" s="29">
        <f t="shared" si="179"/>
        <v>-1.4657698590244763</v>
      </c>
      <c r="M966" s="30">
        <f t="shared" si="177"/>
        <v>1.4657698590244763</v>
      </c>
      <c r="N966" s="148">
        <f t="shared" si="178"/>
        <v>1.3342301409755235</v>
      </c>
      <c r="O966" s="148">
        <f t="shared" si="174"/>
        <v>0</v>
      </c>
      <c r="P966" s="148">
        <f t="shared" si="175"/>
        <v>-1.3342301409755235</v>
      </c>
      <c r="Q966" s="149">
        <f t="shared" si="169"/>
        <v>16.486331419405929</v>
      </c>
      <c r="R966" s="150">
        <f t="shared" si="170"/>
        <v>130.48633141940593</v>
      </c>
      <c r="S966" s="13"/>
      <c r="T966" s="13"/>
      <c r="U966" s="13"/>
      <c r="V966" s="13"/>
      <c r="W966" s="49">
        <f t="shared" si="176"/>
        <v>37844</v>
      </c>
    </row>
    <row r="967" spans="1:23" s="11" customFormat="1">
      <c r="A967" s="13"/>
      <c r="B967" s="140">
        <f>+Datos!B958</f>
        <v>2003</v>
      </c>
      <c r="C967" s="141">
        <f>+Datos!C958</f>
        <v>8</v>
      </c>
      <c r="D967" s="142">
        <f>+Datos!D958</f>
        <v>12</v>
      </c>
      <c r="E967" s="143">
        <f>+Datos!E958</f>
        <v>0</v>
      </c>
      <c r="F967" s="144">
        <f>+Datos!F958</f>
        <v>2.2000000000000002</v>
      </c>
      <c r="G967" s="145">
        <f>+Datos!G958</f>
        <v>1</v>
      </c>
      <c r="H967" s="143">
        <f t="shared" si="171"/>
        <v>2.2000000000000002</v>
      </c>
      <c r="I967" s="146">
        <f t="shared" si="172"/>
        <v>-2.2000000000000002</v>
      </c>
      <c r="J967" s="29">
        <f t="shared" si="173"/>
        <v>95.668190885070189</v>
      </c>
      <c r="K967" s="147">
        <f t="shared" si="168"/>
        <v>129.35000906688836</v>
      </c>
      <c r="L967" s="29">
        <f t="shared" si="179"/>
        <v>-1.136322352517567</v>
      </c>
      <c r="M967" s="30">
        <f t="shared" si="177"/>
        <v>1.136322352517567</v>
      </c>
      <c r="N967" s="148">
        <f t="shared" si="178"/>
        <v>1.0636776474824332</v>
      </c>
      <c r="O967" s="148">
        <f t="shared" si="174"/>
        <v>0</v>
      </c>
      <c r="P967" s="148">
        <f t="shared" si="175"/>
        <v>-1.0636776474824332</v>
      </c>
      <c r="Q967" s="149">
        <f t="shared" si="169"/>
        <v>15.350009066888362</v>
      </c>
      <c r="R967" s="150">
        <f t="shared" si="170"/>
        <v>129.35000906688836</v>
      </c>
      <c r="S967" s="13"/>
      <c r="T967" s="13"/>
      <c r="U967" s="13"/>
      <c r="V967" s="13"/>
      <c r="W967" s="49">
        <f t="shared" si="176"/>
        <v>37845</v>
      </c>
    </row>
    <row r="968" spans="1:23" s="11" customFormat="1">
      <c r="A968" s="13"/>
      <c r="B968" s="140">
        <f>+Datos!B959</f>
        <v>2003</v>
      </c>
      <c r="C968" s="141">
        <f>+Datos!C959</f>
        <v>8</v>
      </c>
      <c r="D968" s="142">
        <f>+Datos!D959</f>
        <v>13</v>
      </c>
      <c r="E968" s="143">
        <f>+Datos!E959</f>
        <v>0</v>
      </c>
      <c r="F968" s="144">
        <f>+Datos!F959</f>
        <v>0.8</v>
      </c>
      <c r="G968" s="145">
        <f>+Datos!G959</f>
        <v>1</v>
      </c>
      <c r="H968" s="143">
        <f t="shared" si="171"/>
        <v>0.8</v>
      </c>
      <c r="I968" s="146">
        <f t="shared" si="172"/>
        <v>-0.8</v>
      </c>
      <c r="J968" s="29">
        <f t="shared" si="173"/>
        <v>95.258298101027606</v>
      </c>
      <c r="K968" s="147">
        <f t="shared" si="168"/>
        <v>128.94011628284579</v>
      </c>
      <c r="L968" s="29">
        <f t="shared" si="179"/>
        <v>-0.40989278404256879</v>
      </c>
      <c r="M968" s="30">
        <f t="shared" si="177"/>
        <v>0.40989278404256879</v>
      </c>
      <c r="N968" s="148">
        <f t="shared" si="178"/>
        <v>0.39010721595743125</v>
      </c>
      <c r="O968" s="148">
        <f t="shared" si="174"/>
        <v>0</v>
      </c>
      <c r="P968" s="148">
        <f t="shared" si="175"/>
        <v>-0.39010721595743125</v>
      </c>
      <c r="Q968" s="149">
        <f t="shared" si="169"/>
        <v>14.940116282845793</v>
      </c>
      <c r="R968" s="150">
        <f t="shared" si="170"/>
        <v>128.94011628284579</v>
      </c>
      <c r="S968" s="13"/>
      <c r="T968" s="13"/>
      <c r="U968" s="13"/>
      <c r="V968" s="13"/>
      <c r="W968" s="49">
        <f t="shared" si="176"/>
        <v>37846</v>
      </c>
    </row>
    <row r="969" spans="1:23" s="11" customFormat="1">
      <c r="A969" s="13"/>
      <c r="B969" s="140">
        <f>+Datos!B960</f>
        <v>2003</v>
      </c>
      <c r="C969" s="141">
        <f>+Datos!C960</f>
        <v>8</v>
      </c>
      <c r="D969" s="142">
        <f>+Datos!D960</f>
        <v>14</v>
      </c>
      <c r="E969" s="143">
        <f>+Datos!E960</f>
        <v>0</v>
      </c>
      <c r="F969" s="144">
        <f>+Datos!F960</f>
        <v>1</v>
      </c>
      <c r="G969" s="145">
        <f>+Datos!G960</f>
        <v>1</v>
      </c>
      <c r="H969" s="143">
        <f t="shared" si="171"/>
        <v>1</v>
      </c>
      <c r="I969" s="146">
        <f t="shared" si="172"/>
        <v>-1</v>
      </c>
      <c r="J969" s="29">
        <f t="shared" si="173"/>
        <v>94.748400889120234</v>
      </c>
      <c r="K969" s="147">
        <f t="shared" si="168"/>
        <v>128.43021907093842</v>
      </c>
      <c r="L969" s="29">
        <f t="shared" si="179"/>
        <v>-0.50989721190737214</v>
      </c>
      <c r="M969" s="30">
        <f t="shared" si="177"/>
        <v>0.50989721190737214</v>
      </c>
      <c r="N969" s="148">
        <f t="shared" si="178"/>
        <v>0.49010278809262786</v>
      </c>
      <c r="O969" s="148">
        <f t="shared" si="174"/>
        <v>0</v>
      </c>
      <c r="P969" s="148">
        <f t="shared" si="175"/>
        <v>-0.49010278809262786</v>
      </c>
      <c r="Q969" s="149">
        <f t="shared" si="169"/>
        <v>14.430219070938421</v>
      </c>
      <c r="R969" s="150">
        <f t="shared" si="170"/>
        <v>128.43021907093842</v>
      </c>
      <c r="S969" s="13"/>
      <c r="T969" s="13"/>
      <c r="U969" s="13"/>
      <c r="V969" s="13"/>
      <c r="W969" s="49">
        <f t="shared" si="176"/>
        <v>37847</v>
      </c>
    </row>
    <row r="970" spans="1:23" s="11" customFormat="1">
      <c r="A970" s="13"/>
      <c r="B970" s="140">
        <f>+Datos!B961</f>
        <v>2003</v>
      </c>
      <c r="C970" s="141">
        <f>+Datos!C961</f>
        <v>8</v>
      </c>
      <c r="D970" s="142">
        <f>+Datos!D961</f>
        <v>15</v>
      </c>
      <c r="E970" s="143">
        <f>+Datos!E961</f>
        <v>0</v>
      </c>
      <c r="F970" s="144">
        <f>+Datos!F961</f>
        <v>1.5</v>
      </c>
      <c r="G970" s="145">
        <f>+Datos!G961</f>
        <v>1</v>
      </c>
      <c r="H970" s="143">
        <f t="shared" si="171"/>
        <v>1.5</v>
      </c>
      <c r="I970" s="146">
        <f t="shared" si="172"/>
        <v>-1.5</v>
      </c>
      <c r="J970" s="29">
        <f t="shared" si="173"/>
        <v>93.988668071912286</v>
      </c>
      <c r="K970" s="147">
        <f t="shared" si="168"/>
        <v>127.67048625373047</v>
      </c>
      <c r="L970" s="29">
        <f t="shared" si="179"/>
        <v>-0.75973281720794716</v>
      </c>
      <c r="M970" s="30">
        <f t="shared" si="177"/>
        <v>0.75973281720794716</v>
      </c>
      <c r="N970" s="148">
        <f t="shared" si="178"/>
        <v>0.74026718279205284</v>
      </c>
      <c r="O970" s="148">
        <f t="shared" si="174"/>
        <v>0</v>
      </c>
      <c r="P970" s="148">
        <f t="shared" si="175"/>
        <v>-0.74026718279205284</v>
      </c>
      <c r="Q970" s="149">
        <f t="shared" si="169"/>
        <v>13.670486253730473</v>
      </c>
      <c r="R970" s="150">
        <f t="shared" si="170"/>
        <v>127.67048625373047</v>
      </c>
      <c r="S970" s="13"/>
      <c r="T970" s="13"/>
      <c r="U970" s="13"/>
      <c r="V970" s="13"/>
      <c r="W970" s="49">
        <f t="shared" si="176"/>
        <v>37848</v>
      </c>
    </row>
    <row r="971" spans="1:23" s="11" customFormat="1">
      <c r="A971" s="13"/>
      <c r="B971" s="140">
        <f>+Datos!B962</f>
        <v>2003</v>
      </c>
      <c r="C971" s="141">
        <f>+Datos!C962</f>
        <v>8</v>
      </c>
      <c r="D971" s="142">
        <f>+Datos!D962</f>
        <v>16</v>
      </c>
      <c r="E971" s="143">
        <f>+Datos!E962</f>
        <v>0</v>
      </c>
      <c r="F971" s="144">
        <f>+Datos!F962</f>
        <v>1.8</v>
      </c>
      <c r="G971" s="145">
        <f>+Datos!G962</f>
        <v>1</v>
      </c>
      <c r="H971" s="143">
        <f t="shared" si="171"/>
        <v>1.8</v>
      </c>
      <c r="I971" s="146">
        <f t="shared" si="172"/>
        <v>-1.8</v>
      </c>
      <c r="J971" s="29">
        <f t="shared" si="173"/>
        <v>93.085025640447668</v>
      </c>
      <c r="K971" s="147">
        <f t="shared" si="168"/>
        <v>126.76684382226586</v>
      </c>
      <c r="L971" s="29">
        <f t="shared" si="179"/>
        <v>-0.90364243146461831</v>
      </c>
      <c r="M971" s="30">
        <f t="shared" si="177"/>
        <v>0.90364243146461831</v>
      </c>
      <c r="N971" s="148">
        <f t="shared" si="178"/>
        <v>0.89635756853538173</v>
      </c>
      <c r="O971" s="148">
        <f t="shared" si="174"/>
        <v>0</v>
      </c>
      <c r="P971" s="148">
        <f t="shared" si="175"/>
        <v>-0.89635756853538173</v>
      </c>
      <c r="Q971" s="149">
        <f t="shared" si="169"/>
        <v>12.766843822265855</v>
      </c>
      <c r="R971" s="150">
        <f t="shared" si="170"/>
        <v>126.76684382226586</v>
      </c>
      <c r="S971" s="13"/>
      <c r="T971" s="13"/>
      <c r="U971" s="13"/>
      <c r="V971" s="13"/>
      <c r="W971" s="49">
        <f t="shared" si="176"/>
        <v>37849</v>
      </c>
    </row>
    <row r="972" spans="1:23" s="11" customFormat="1">
      <c r="A972" s="13"/>
      <c r="B972" s="140">
        <f>+Datos!B963</f>
        <v>2003</v>
      </c>
      <c r="C972" s="141">
        <f>+Datos!C963</f>
        <v>8</v>
      </c>
      <c r="D972" s="142">
        <f>+Datos!D963</f>
        <v>17</v>
      </c>
      <c r="E972" s="143">
        <f>+Datos!E963</f>
        <v>0</v>
      </c>
      <c r="F972" s="144">
        <f>+Datos!F963</f>
        <v>3.7</v>
      </c>
      <c r="G972" s="145">
        <f>+Datos!G963</f>
        <v>1</v>
      </c>
      <c r="H972" s="143">
        <f t="shared" si="171"/>
        <v>3.7</v>
      </c>
      <c r="I972" s="146">
        <f t="shared" si="172"/>
        <v>-3.7</v>
      </c>
      <c r="J972" s="29">
        <f t="shared" si="173"/>
        <v>91.254730079072857</v>
      </c>
      <c r="K972" s="147">
        <f t="shared" si="168"/>
        <v>124.93654826089104</v>
      </c>
      <c r="L972" s="29">
        <f t="shared" si="179"/>
        <v>-1.8302955613748111</v>
      </c>
      <c r="M972" s="30">
        <f t="shared" si="177"/>
        <v>1.8302955613748111</v>
      </c>
      <c r="N972" s="148">
        <f t="shared" si="178"/>
        <v>1.8697044386251891</v>
      </c>
      <c r="O972" s="148">
        <f t="shared" si="174"/>
        <v>0</v>
      </c>
      <c r="P972" s="148">
        <f t="shared" si="175"/>
        <v>-1.8697044386251891</v>
      </c>
      <c r="Q972" s="149">
        <f t="shared" si="169"/>
        <v>10.936548260891044</v>
      </c>
      <c r="R972" s="150">
        <f t="shared" si="170"/>
        <v>124.93654826089104</v>
      </c>
      <c r="S972" s="13"/>
      <c r="T972" s="13"/>
      <c r="U972" s="13"/>
      <c r="V972" s="13"/>
      <c r="W972" s="49">
        <f t="shared" si="176"/>
        <v>37850</v>
      </c>
    </row>
    <row r="973" spans="1:23" s="11" customFormat="1">
      <c r="A973" s="13"/>
      <c r="B973" s="140">
        <f>+Datos!B964</f>
        <v>2003</v>
      </c>
      <c r="C973" s="141">
        <f>+Datos!C964</f>
        <v>8</v>
      </c>
      <c r="D973" s="142">
        <f>+Datos!D964</f>
        <v>18</v>
      </c>
      <c r="E973" s="143">
        <f>+Datos!E964</f>
        <v>0</v>
      </c>
      <c r="F973" s="144">
        <f>+Datos!F964</f>
        <v>3.8</v>
      </c>
      <c r="G973" s="145">
        <f>+Datos!G964</f>
        <v>1</v>
      </c>
      <c r="H973" s="143">
        <f t="shared" si="171"/>
        <v>3.8</v>
      </c>
      <c r="I973" s="146">
        <f t="shared" si="172"/>
        <v>-3.8</v>
      </c>
      <c r="J973" s="29">
        <f t="shared" si="173"/>
        <v>89.412420943441518</v>
      </c>
      <c r="K973" s="147">
        <f t="shared" si="168"/>
        <v>123.09423912525969</v>
      </c>
      <c r="L973" s="29">
        <f t="shared" si="179"/>
        <v>-1.8423091356313535</v>
      </c>
      <c r="M973" s="30">
        <f t="shared" si="177"/>
        <v>1.8423091356313535</v>
      </c>
      <c r="N973" s="148">
        <f t="shared" si="178"/>
        <v>1.9576908643686464</v>
      </c>
      <c r="O973" s="148">
        <f t="shared" si="174"/>
        <v>0</v>
      </c>
      <c r="P973" s="148">
        <f t="shared" si="175"/>
        <v>-1.9576908643686464</v>
      </c>
      <c r="Q973" s="149">
        <f t="shared" si="169"/>
        <v>9.0942391252596906</v>
      </c>
      <c r="R973" s="150">
        <f t="shared" si="170"/>
        <v>123.09423912525969</v>
      </c>
      <c r="S973" s="13"/>
      <c r="T973" s="13"/>
      <c r="U973" s="13"/>
      <c r="V973" s="13"/>
      <c r="W973" s="49">
        <f t="shared" si="176"/>
        <v>37851</v>
      </c>
    </row>
    <row r="974" spans="1:23" s="11" customFormat="1">
      <c r="A974" s="13"/>
      <c r="B974" s="140">
        <f>+Datos!B965</f>
        <v>2003</v>
      </c>
      <c r="C974" s="141">
        <f>+Datos!C965</f>
        <v>8</v>
      </c>
      <c r="D974" s="142">
        <f>+Datos!D965</f>
        <v>19</v>
      </c>
      <c r="E974" s="143">
        <f>+Datos!E965</f>
        <v>0</v>
      </c>
      <c r="F974" s="144">
        <f>+Datos!F965</f>
        <v>3</v>
      </c>
      <c r="G974" s="145">
        <f>+Datos!G965</f>
        <v>1</v>
      </c>
      <c r="H974" s="143">
        <f t="shared" si="171"/>
        <v>3</v>
      </c>
      <c r="I974" s="146">
        <f t="shared" si="172"/>
        <v>-3</v>
      </c>
      <c r="J974" s="29">
        <f t="shared" si="173"/>
        <v>87.984276386586757</v>
      </c>
      <c r="K974" s="147">
        <f t="shared" ref="K974:K1037" si="180">+J974+$U$21</f>
        <v>121.66609456840493</v>
      </c>
      <c r="L974" s="29">
        <f t="shared" si="179"/>
        <v>-1.428144556854761</v>
      </c>
      <c r="M974" s="30">
        <f t="shared" si="177"/>
        <v>1.428144556854761</v>
      </c>
      <c r="N974" s="148">
        <f t="shared" si="178"/>
        <v>1.571855443145239</v>
      </c>
      <c r="O974" s="148">
        <f t="shared" si="174"/>
        <v>0</v>
      </c>
      <c r="P974" s="148">
        <f t="shared" si="175"/>
        <v>-1.571855443145239</v>
      </c>
      <c r="Q974" s="149">
        <f t="shared" ref="Q974:Q1037" si="181">IF(K974-$U$15&gt;0,K974-$U$15,0)</f>
        <v>7.6660945684049295</v>
      </c>
      <c r="R974" s="150">
        <f t="shared" ref="R974:R1037" si="182">+O974+K974</f>
        <v>121.66609456840493</v>
      </c>
      <c r="S974" s="13"/>
      <c r="T974" s="13"/>
      <c r="U974" s="13"/>
      <c r="V974" s="13"/>
      <c r="W974" s="49">
        <f t="shared" si="176"/>
        <v>37852</v>
      </c>
    </row>
    <row r="975" spans="1:23" s="11" customFormat="1">
      <c r="A975" s="13"/>
      <c r="B975" s="140">
        <f>+Datos!B966</f>
        <v>2003</v>
      </c>
      <c r="C975" s="141">
        <f>+Datos!C966</f>
        <v>8</v>
      </c>
      <c r="D975" s="142">
        <f>+Datos!D966</f>
        <v>20</v>
      </c>
      <c r="E975" s="143">
        <f>+Datos!E966</f>
        <v>0</v>
      </c>
      <c r="F975" s="144">
        <f>+Datos!F966</f>
        <v>1.4</v>
      </c>
      <c r="G975" s="145">
        <f>+Datos!G966</f>
        <v>1</v>
      </c>
      <c r="H975" s="143">
        <f t="shared" ref="H975:H1038" si="183">+F975*G975</f>
        <v>1.4</v>
      </c>
      <c r="I975" s="146">
        <f t="shared" ref="I975:I1038" si="184">+E975-H975</f>
        <v>-1.4</v>
      </c>
      <c r="J975" s="29">
        <f t="shared" ref="J975:J1038" si="185">IF(I975&lt;0,J974*EXP(I975/$U$20),IF((I975+J974)&gt;$U$20,+$U$20,I975+J974))</f>
        <v>87.325637700457548</v>
      </c>
      <c r="K975" s="147">
        <f t="shared" si="180"/>
        <v>121.00745588227574</v>
      </c>
      <c r="L975" s="29">
        <f t="shared" si="179"/>
        <v>-0.65863868612919418</v>
      </c>
      <c r="M975" s="30">
        <f t="shared" si="177"/>
        <v>0.65863868612919418</v>
      </c>
      <c r="N975" s="148">
        <f t="shared" si="178"/>
        <v>0.74136131387080573</v>
      </c>
      <c r="O975" s="148">
        <f t="shared" ref="O975:O1038" si="186">IF(K974+I975-$U$14&gt;0,K974+I975-$U$14,0)</f>
        <v>0</v>
      </c>
      <c r="P975" s="148">
        <f t="shared" ref="P975:P1038" si="187">+IF(N975&gt;0,(-1)*N975,O975)</f>
        <v>-0.74136131387080573</v>
      </c>
      <c r="Q975" s="149">
        <f t="shared" si="181"/>
        <v>7.0074558822757353</v>
      </c>
      <c r="R975" s="150">
        <f t="shared" si="182"/>
        <v>121.00745588227574</v>
      </c>
      <c r="S975" s="13"/>
      <c r="T975" s="13"/>
      <c r="U975" s="13"/>
      <c r="V975" s="13"/>
      <c r="W975" s="49">
        <f t="shared" ref="W975:W1038" si="188">+DATE(B975,C975,D975)</f>
        <v>37853</v>
      </c>
    </row>
    <row r="976" spans="1:23" s="11" customFormat="1">
      <c r="A976" s="13"/>
      <c r="B976" s="140">
        <f>+Datos!B967</f>
        <v>2003</v>
      </c>
      <c r="C976" s="141">
        <f>+Datos!C967</f>
        <v>8</v>
      </c>
      <c r="D976" s="142">
        <f>+Datos!D967</f>
        <v>21</v>
      </c>
      <c r="E976" s="143">
        <f>+Datos!E967</f>
        <v>0</v>
      </c>
      <c r="F976" s="144">
        <f>+Datos!F967</f>
        <v>2.6</v>
      </c>
      <c r="G976" s="145">
        <f>+Datos!G967</f>
        <v>1</v>
      </c>
      <c r="H976" s="143">
        <f t="shared" si="183"/>
        <v>2.6</v>
      </c>
      <c r="I976" s="146">
        <f t="shared" si="184"/>
        <v>-2.6</v>
      </c>
      <c r="J976" s="29">
        <f t="shared" si="185"/>
        <v>86.115504455412008</v>
      </c>
      <c r="K976" s="147">
        <f t="shared" si="180"/>
        <v>119.7973226372302</v>
      </c>
      <c r="L976" s="29">
        <f t="shared" si="179"/>
        <v>-1.2101332450455402</v>
      </c>
      <c r="M976" s="30">
        <f t="shared" ref="M976:M1039" si="189">IF(I976&gt;=0,+H976,+E976+ABS(L976))</f>
        <v>1.2101332450455402</v>
      </c>
      <c r="N976" s="148">
        <f t="shared" ref="N976:N1039" si="190">+H976-M976</f>
        <v>1.3898667549544599</v>
      </c>
      <c r="O976" s="148">
        <f t="shared" si="186"/>
        <v>0</v>
      </c>
      <c r="P976" s="148">
        <f t="shared" si="187"/>
        <v>-1.3898667549544599</v>
      </c>
      <c r="Q976" s="149">
        <f t="shared" si="181"/>
        <v>5.7973226372301951</v>
      </c>
      <c r="R976" s="150">
        <f t="shared" si="182"/>
        <v>119.7973226372302</v>
      </c>
      <c r="S976" s="13"/>
      <c r="T976" s="13"/>
      <c r="U976" s="13"/>
      <c r="V976" s="13"/>
      <c r="W976" s="49">
        <f t="shared" si="188"/>
        <v>37854</v>
      </c>
    </row>
    <row r="977" spans="1:23" s="11" customFormat="1">
      <c r="A977" s="13"/>
      <c r="B977" s="140">
        <f>+Datos!B968</f>
        <v>2003</v>
      </c>
      <c r="C977" s="141">
        <f>+Datos!C968</f>
        <v>8</v>
      </c>
      <c r="D977" s="142">
        <f>+Datos!D968</f>
        <v>22</v>
      </c>
      <c r="E977" s="143">
        <f>+Datos!E968</f>
        <v>0</v>
      </c>
      <c r="F977" s="144">
        <f>+Datos!F968</f>
        <v>1.6</v>
      </c>
      <c r="G977" s="145">
        <f>+Datos!G968</f>
        <v>1</v>
      </c>
      <c r="H977" s="143">
        <f t="shared" si="183"/>
        <v>1.6</v>
      </c>
      <c r="I977" s="146">
        <f t="shared" si="184"/>
        <v>-1.6</v>
      </c>
      <c r="J977" s="29">
        <f t="shared" si="185"/>
        <v>85.379157176504421</v>
      </c>
      <c r="K977" s="147">
        <f t="shared" si="180"/>
        <v>119.06097535832259</v>
      </c>
      <c r="L977" s="29">
        <f t="shared" ref="L977:L1040" si="191">+K977-K976</f>
        <v>-0.73634727890760132</v>
      </c>
      <c r="M977" s="30">
        <f t="shared" si="189"/>
        <v>0.73634727890760132</v>
      </c>
      <c r="N977" s="148">
        <f t="shared" si="190"/>
        <v>0.86365272109239877</v>
      </c>
      <c r="O977" s="148">
        <f t="shared" si="186"/>
        <v>0</v>
      </c>
      <c r="P977" s="148">
        <f t="shared" si="187"/>
        <v>-0.86365272109239877</v>
      </c>
      <c r="Q977" s="149">
        <f t="shared" si="181"/>
        <v>5.0609753583225938</v>
      </c>
      <c r="R977" s="150">
        <f t="shared" si="182"/>
        <v>119.06097535832259</v>
      </c>
      <c r="S977" s="13"/>
      <c r="T977" s="13"/>
      <c r="U977" s="13"/>
      <c r="V977" s="13"/>
      <c r="W977" s="49">
        <f t="shared" si="188"/>
        <v>37855</v>
      </c>
    </row>
    <row r="978" spans="1:23" s="11" customFormat="1">
      <c r="A978" s="13"/>
      <c r="B978" s="140">
        <f>+Datos!B969</f>
        <v>2003</v>
      </c>
      <c r="C978" s="141">
        <f>+Datos!C969</f>
        <v>8</v>
      </c>
      <c r="D978" s="142">
        <f>+Datos!D969</f>
        <v>23</v>
      </c>
      <c r="E978" s="143">
        <f>+Datos!E969</f>
        <v>0</v>
      </c>
      <c r="F978" s="144">
        <f>+Datos!F969</f>
        <v>2.1</v>
      </c>
      <c r="G978" s="145">
        <f>+Datos!G969</f>
        <v>1</v>
      </c>
      <c r="H978" s="143">
        <f t="shared" si="183"/>
        <v>2.1</v>
      </c>
      <c r="I978" s="146">
        <f t="shared" si="184"/>
        <v>-2.1</v>
      </c>
      <c r="J978" s="29">
        <f t="shared" si="185"/>
        <v>84.422247946259745</v>
      </c>
      <c r="K978" s="147">
        <f t="shared" si="180"/>
        <v>118.10406612807793</v>
      </c>
      <c r="L978" s="29">
        <f t="shared" si="191"/>
        <v>-0.95690923024466201</v>
      </c>
      <c r="M978" s="30">
        <f t="shared" si="189"/>
        <v>0.95690923024466201</v>
      </c>
      <c r="N978" s="148">
        <f t="shared" si="190"/>
        <v>1.1430907697553381</v>
      </c>
      <c r="O978" s="148">
        <f t="shared" si="186"/>
        <v>0</v>
      </c>
      <c r="P978" s="148">
        <f t="shared" si="187"/>
        <v>-1.1430907697553381</v>
      </c>
      <c r="Q978" s="149">
        <f t="shared" si="181"/>
        <v>4.1040661280779318</v>
      </c>
      <c r="R978" s="150">
        <f t="shared" si="182"/>
        <v>118.10406612807793</v>
      </c>
      <c r="S978" s="13"/>
      <c r="T978" s="13"/>
      <c r="U978" s="13"/>
      <c r="V978" s="13"/>
      <c r="W978" s="49">
        <f t="shared" si="188"/>
        <v>37856</v>
      </c>
    </row>
    <row r="979" spans="1:23" s="11" customFormat="1">
      <c r="A979" s="13"/>
      <c r="B979" s="140">
        <f>+Datos!B970</f>
        <v>2003</v>
      </c>
      <c r="C979" s="141">
        <f>+Datos!C970</f>
        <v>8</v>
      </c>
      <c r="D979" s="142">
        <f>+Datos!D970</f>
        <v>24</v>
      </c>
      <c r="E979" s="143">
        <f>+Datos!E970</f>
        <v>2</v>
      </c>
      <c r="F979" s="144">
        <f>+Datos!F970</f>
        <v>2.8</v>
      </c>
      <c r="G979" s="145">
        <f>+Datos!G970</f>
        <v>1</v>
      </c>
      <c r="H979" s="143">
        <f t="shared" si="183"/>
        <v>2.8</v>
      </c>
      <c r="I979" s="146">
        <f t="shared" si="184"/>
        <v>-0.79999999999999982</v>
      </c>
      <c r="J979" s="29">
        <f t="shared" si="185"/>
        <v>84.060538689236196</v>
      </c>
      <c r="K979" s="147">
        <f t="shared" si="180"/>
        <v>117.74235687105437</v>
      </c>
      <c r="L979" s="29">
        <f t="shared" si="191"/>
        <v>-0.36170925702356271</v>
      </c>
      <c r="M979" s="30">
        <f t="shared" si="189"/>
        <v>2.3617092570235627</v>
      </c>
      <c r="N979" s="148">
        <f t="shared" si="190"/>
        <v>0.43829074297643711</v>
      </c>
      <c r="O979" s="148">
        <f t="shared" si="186"/>
        <v>0</v>
      </c>
      <c r="P979" s="148">
        <f t="shared" si="187"/>
        <v>-0.43829074297643711</v>
      </c>
      <c r="Q979" s="149">
        <f t="shared" si="181"/>
        <v>3.7423568710543691</v>
      </c>
      <c r="R979" s="150">
        <f t="shared" si="182"/>
        <v>117.74235687105437</v>
      </c>
      <c r="S979" s="13"/>
      <c r="T979" s="13"/>
      <c r="U979" s="13"/>
      <c r="V979" s="13"/>
      <c r="W979" s="49">
        <f t="shared" si="188"/>
        <v>37857</v>
      </c>
    </row>
    <row r="980" spans="1:23" s="11" customFormat="1">
      <c r="A980" s="13"/>
      <c r="B980" s="140">
        <f>+Datos!B971</f>
        <v>2003</v>
      </c>
      <c r="C980" s="141">
        <f>+Datos!C971</f>
        <v>8</v>
      </c>
      <c r="D980" s="142">
        <f>+Datos!D971</f>
        <v>25</v>
      </c>
      <c r="E980" s="143">
        <f>+Datos!E971</f>
        <v>0.6</v>
      </c>
      <c r="F980" s="144">
        <f>+Datos!F971</f>
        <v>2</v>
      </c>
      <c r="G980" s="145">
        <f>+Datos!G971</f>
        <v>1</v>
      </c>
      <c r="H980" s="143">
        <f t="shared" si="183"/>
        <v>2</v>
      </c>
      <c r="I980" s="146">
        <f t="shared" si="184"/>
        <v>-1.4</v>
      </c>
      <c r="J980" s="29">
        <f t="shared" si="185"/>
        <v>83.431272585889204</v>
      </c>
      <c r="K980" s="147">
        <f t="shared" si="180"/>
        <v>117.11309076770738</v>
      </c>
      <c r="L980" s="29">
        <f t="shared" si="191"/>
        <v>-0.62926610334699262</v>
      </c>
      <c r="M980" s="30">
        <f t="shared" si="189"/>
        <v>1.2292661033469927</v>
      </c>
      <c r="N980" s="148">
        <f t="shared" si="190"/>
        <v>0.77073389665300729</v>
      </c>
      <c r="O980" s="148">
        <f t="shared" si="186"/>
        <v>0</v>
      </c>
      <c r="P980" s="148">
        <f t="shared" si="187"/>
        <v>-0.77073389665300729</v>
      </c>
      <c r="Q980" s="149">
        <f t="shared" si="181"/>
        <v>3.1130907677073765</v>
      </c>
      <c r="R980" s="150">
        <f t="shared" si="182"/>
        <v>117.11309076770738</v>
      </c>
      <c r="S980" s="13"/>
      <c r="T980" s="13"/>
      <c r="U980" s="13"/>
      <c r="V980" s="13"/>
      <c r="W980" s="49">
        <f t="shared" si="188"/>
        <v>37858</v>
      </c>
    </row>
    <row r="981" spans="1:23" s="11" customFormat="1">
      <c r="A981" s="13"/>
      <c r="B981" s="140">
        <f>+Datos!B972</f>
        <v>2003</v>
      </c>
      <c r="C981" s="141">
        <f>+Datos!C972</f>
        <v>8</v>
      </c>
      <c r="D981" s="142">
        <f>+Datos!D972</f>
        <v>26</v>
      </c>
      <c r="E981" s="143">
        <f>+Datos!E972</f>
        <v>2</v>
      </c>
      <c r="F981" s="144">
        <f>+Datos!F972</f>
        <v>1.5</v>
      </c>
      <c r="G981" s="145">
        <f>+Datos!G972</f>
        <v>1</v>
      </c>
      <c r="H981" s="143">
        <f t="shared" si="183"/>
        <v>1.5</v>
      </c>
      <c r="I981" s="146">
        <f t="shared" si="184"/>
        <v>0.5</v>
      </c>
      <c r="J981" s="29">
        <f t="shared" si="185"/>
        <v>83.931272585889204</v>
      </c>
      <c r="K981" s="147">
        <f t="shared" si="180"/>
        <v>117.61309076770738</v>
      </c>
      <c r="L981" s="29">
        <f t="shared" si="191"/>
        <v>0.5</v>
      </c>
      <c r="M981" s="30">
        <f t="shared" si="189"/>
        <v>1.5</v>
      </c>
      <c r="N981" s="148">
        <f t="shared" si="190"/>
        <v>0</v>
      </c>
      <c r="O981" s="148">
        <f t="shared" si="186"/>
        <v>0</v>
      </c>
      <c r="P981" s="148">
        <f t="shared" si="187"/>
        <v>0</v>
      </c>
      <c r="Q981" s="149">
        <f t="shared" si="181"/>
        <v>3.6130907677073765</v>
      </c>
      <c r="R981" s="150">
        <f t="shared" si="182"/>
        <v>117.61309076770738</v>
      </c>
      <c r="S981" s="13"/>
      <c r="T981" s="13"/>
      <c r="U981" s="13"/>
      <c r="V981" s="13"/>
      <c r="W981" s="49">
        <f t="shared" si="188"/>
        <v>37859</v>
      </c>
    </row>
    <row r="982" spans="1:23" s="11" customFormat="1">
      <c r="A982" s="13"/>
      <c r="B982" s="140">
        <f>+Datos!B973</f>
        <v>2003</v>
      </c>
      <c r="C982" s="141">
        <f>+Datos!C973</f>
        <v>8</v>
      </c>
      <c r="D982" s="142">
        <f>+Datos!D973</f>
        <v>27</v>
      </c>
      <c r="E982" s="143">
        <f>+Datos!E973</f>
        <v>0.5</v>
      </c>
      <c r="F982" s="144">
        <f>+Datos!F973</f>
        <v>1.3</v>
      </c>
      <c r="G982" s="145">
        <f>+Datos!G973</f>
        <v>1</v>
      </c>
      <c r="H982" s="143">
        <f t="shared" si="183"/>
        <v>1.3</v>
      </c>
      <c r="I982" s="146">
        <f t="shared" si="184"/>
        <v>-0.8</v>
      </c>
      <c r="J982" s="29">
        <f t="shared" si="185"/>
        <v>83.571666925217755</v>
      </c>
      <c r="K982" s="147">
        <f t="shared" si="180"/>
        <v>117.25348510703594</v>
      </c>
      <c r="L982" s="29">
        <f t="shared" si="191"/>
        <v>-0.35960566067143418</v>
      </c>
      <c r="M982" s="30">
        <f t="shared" si="189"/>
        <v>0.85960566067143418</v>
      </c>
      <c r="N982" s="148">
        <f t="shared" si="190"/>
        <v>0.44039433932856586</v>
      </c>
      <c r="O982" s="148">
        <f t="shared" si="186"/>
        <v>0</v>
      </c>
      <c r="P982" s="148">
        <f t="shared" si="187"/>
        <v>-0.44039433932856586</v>
      </c>
      <c r="Q982" s="149">
        <f t="shared" si="181"/>
        <v>3.2534851070359423</v>
      </c>
      <c r="R982" s="150">
        <f t="shared" si="182"/>
        <v>117.25348510703594</v>
      </c>
      <c r="S982" s="13"/>
      <c r="T982" s="13"/>
      <c r="U982" s="13"/>
      <c r="V982" s="13"/>
      <c r="W982" s="49">
        <f t="shared" si="188"/>
        <v>37860</v>
      </c>
    </row>
    <row r="983" spans="1:23" s="11" customFormat="1">
      <c r="A983" s="13"/>
      <c r="B983" s="140">
        <f>+Datos!B974</f>
        <v>2003</v>
      </c>
      <c r="C983" s="141">
        <f>+Datos!C974</f>
        <v>8</v>
      </c>
      <c r="D983" s="142">
        <f>+Datos!D974</f>
        <v>28</v>
      </c>
      <c r="E983" s="143">
        <f>+Datos!E974</f>
        <v>0</v>
      </c>
      <c r="F983" s="144">
        <f>+Datos!F974</f>
        <v>1.3</v>
      </c>
      <c r="G983" s="145">
        <f>+Datos!G974</f>
        <v>1</v>
      </c>
      <c r="H983" s="143">
        <f t="shared" si="183"/>
        <v>1.3</v>
      </c>
      <c r="I983" s="146">
        <f t="shared" si="184"/>
        <v>-1.3</v>
      </c>
      <c r="J983" s="29">
        <f t="shared" si="185"/>
        <v>82.990590900807845</v>
      </c>
      <c r="K983" s="147">
        <f t="shared" si="180"/>
        <v>116.67240908262602</v>
      </c>
      <c r="L983" s="29">
        <f t="shared" si="191"/>
        <v>-0.58107602440992423</v>
      </c>
      <c r="M983" s="30">
        <f t="shared" si="189"/>
        <v>0.58107602440992423</v>
      </c>
      <c r="N983" s="148">
        <f t="shared" si="190"/>
        <v>0.71892397559007581</v>
      </c>
      <c r="O983" s="148">
        <f t="shared" si="186"/>
        <v>0</v>
      </c>
      <c r="P983" s="148">
        <f t="shared" si="187"/>
        <v>-0.71892397559007581</v>
      </c>
      <c r="Q983" s="149">
        <f t="shared" si="181"/>
        <v>2.6724090826260181</v>
      </c>
      <c r="R983" s="150">
        <f t="shared" si="182"/>
        <v>116.67240908262602</v>
      </c>
      <c r="S983" s="13"/>
      <c r="T983" s="13"/>
      <c r="U983" s="13"/>
      <c r="V983" s="13"/>
      <c r="W983" s="49">
        <f t="shared" si="188"/>
        <v>37861</v>
      </c>
    </row>
    <row r="984" spans="1:23" s="11" customFormat="1">
      <c r="A984" s="13"/>
      <c r="B984" s="140">
        <f>+Datos!B975</f>
        <v>2003</v>
      </c>
      <c r="C984" s="141">
        <f>+Datos!C975</f>
        <v>8</v>
      </c>
      <c r="D984" s="142">
        <f>+Datos!D975</f>
        <v>29</v>
      </c>
      <c r="E984" s="143">
        <f>+Datos!E975</f>
        <v>0</v>
      </c>
      <c r="F984" s="144">
        <f>+Datos!F975</f>
        <v>2.2000000000000002</v>
      </c>
      <c r="G984" s="145">
        <f>+Datos!G975</f>
        <v>1</v>
      </c>
      <c r="H984" s="143">
        <f t="shared" si="183"/>
        <v>2.2000000000000002</v>
      </c>
      <c r="I984" s="146">
        <f t="shared" si="184"/>
        <v>-2.2000000000000002</v>
      </c>
      <c r="J984" s="29">
        <f t="shared" si="185"/>
        <v>82.016420788947713</v>
      </c>
      <c r="K984" s="147">
        <f t="shared" si="180"/>
        <v>115.69823897076589</v>
      </c>
      <c r="L984" s="29">
        <f t="shared" si="191"/>
        <v>-0.97417011186013269</v>
      </c>
      <c r="M984" s="30">
        <f t="shared" si="189"/>
        <v>0.97417011186013269</v>
      </c>
      <c r="N984" s="148">
        <f t="shared" si="190"/>
        <v>1.2258298881398675</v>
      </c>
      <c r="O984" s="148">
        <f t="shared" si="186"/>
        <v>0</v>
      </c>
      <c r="P984" s="148">
        <f t="shared" si="187"/>
        <v>-1.2258298881398675</v>
      </c>
      <c r="Q984" s="149">
        <f t="shared" si="181"/>
        <v>1.6982389707658854</v>
      </c>
      <c r="R984" s="150">
        <f t="shared" si="182"/>
        <v>115.69823897076589</v>
      </c>
      <c r="S984" s="13"/>
      <c r="T984" s="13"/>
      <c r="U984" s="13"/>
      <c r="V984" s="13"/>
      <c r="W984" s="49">
        <f t="shared" si="188"/>
        <v>37862</v>
      </c>
    </row>
    <row r="985" spans="1:23" s="11" customFormat="1">
      <c r="A985" s="13"/>
      <c r="B985" s="140">
        <f>+Datos!B976</f>
        <v>2003</v>
      </c>
      <c r="C985" s="141">
        <f>+Datos!C976</f>
        <v>8</v>
      </c>
      <c r="D985" s="142">
        <f>+Datos!D976</f>
        <v>30</v>
      </c>
      <c r="E985" s="143">
        <f>+Datos!E976</f>
        <v>0</v>
      </c>
      <c r="F985" s="144">
        <f>+Datos!F976</f>
        <v>1.8</v>
      </c>
      <c r="G985" s="145">
        <f>+Datos!G976</f>
        <v>1</v>
      </c>
      <c r="H985" s="143">
        <f t="shared" si="183"/>
        <v>1.8</v>
      </c>
      <c r="I985" s="146">
        <f t="shared" si="184"/>
        <v>-1.8</v>
      </c>
      <c r="J985" s="29">
        <f t="shared" si="185"/>
        <v>81.227884049124526</v>
      </c>
      <c r="K985" s="147">
        <f t="shared" si="180"/>
        <v>114.90970223094271</v>
      </c>
      <c r="L985" s="29">
        <f t="shared" si="191"/>
        <v>-0.78853673982317218</v>
      </c>
      <c r="M985" s="30">
        <f t="shared" si="189"/>
        <v>0.78853673982317218</v>
      </c>
      <c r="N985" s="148">
        <f t="shared" si="190"/>
        <v>1.0114632601768279</v>
      </c>
      <c r="O985" s="148">
        <f t="shared" si="186"/>
        <v>0</v>
      </c>
      <c r="P985" s="148">
        <f t="shared" si="187"/>
        <v>-1.0114632601768279</v>
      </c>
      <c r="Q985" s="149">
        <f t="shared" si="181"/>
        <v>0.90970223094271319</v>
      </c>
      <c r="R985" s="150">
        <f t="shared" si="182"/>
        <v>114.90970223094271</v>
      </c>
      <c r="S985" s="13"/>
      <c r="T985" s="13"/>
      <c r="U985" s="13"/>
      <c r="V985" s="13"/>
      <c r="W985" s="49">
        <f t="shared" si="188"/>
        <v>37863</v>
      </c>
    </row>
    <row r="986" spans="1:23" s="11" customFormat="1">
      <c r="A986" s="13"/>
      <c r="B986" s="140">
        <f>+Datos!B977</f>
        <v>2003</v>
      </c>
      <c r="C986" s="141">
        <f>+Datos!C977</f>
        <v>8</v>
      </c>
      <c r="D986" s="142">
        <f>+Datos!D977</f>
        <v>31</v>
      </c>
      <c r="E986" s="143">
        <f>+Datos!E977</f>
        <v>0</v>
      </c>
      <c r="F986" s="144">
        <f>+Datos!F977</f>
        <v>2.2000000000000002</v>
      </c>
      <c r="G986" s="145">
        <f>+Datos!G977</f>
        <v>1</v>
      </c>
      <c r="H986" s="143">
        <f t="shared" si="183"/>
        <v>2.2000000000000002</v>
      </c>
      <c r="I986" s="146">
        <f t="shared" si="184"/>
        <v>-2.2000000000000002</v>
      </c>
      <c r="J986" s="29">
        <f t="shared" si="185"/>
        <v>80.274405154331788</v>
      </c>
      <c r="K986" s="147">
        <f t="shared" si="180"/>
        <v>113.95622333614998</v>
      </c>
      <c r="L986" s="29">
        <f t="shared" si="191"/>
        <v>-0.95347889479273817</v>
      </c>
      <c r="M986" s="30">
        <f t="shared" si="189"/>
        <v>0.95347889479273817</v>
      </c>
      <c r="N986" s="148">
        <f t="shared" si="190"/>
        <v>1.246521105207262</v>
      </c>
      <c r="O986" s="148">
        <f t="shared" si="186"/>
        <v>0</v>
      </c>
      <c r="P986" s="148">
        <f t="shared" si="187"/>
        <v>-1.246521105207262</v>
      </c>
      <c r="Q986" s="149">
        <f t="shared" si="181"/>
        <v>0</v>
      </c>
      <c r="R986" s="150">
        <f t="shared" si="182"/>
        <v>113.95622333614998</v>
      </c>
      <c r="S986" s="13"/>
      <c r="T986" s="13"/>
      <c r="U986" s="13"/>
      <c r="V986" s="13"/>
      <c r="W986" s="49">
        <f t="shared" si="188"/>
        <v>37864</v>
      </c>
    </row>
    <row r="987" spans="1:23" s="11" customFormat="1">
      <c r="A987" s="13"/>
      <c r="B987" s="140">
        <f>+Datos!B978</f>
        <v>2003</v>
      </c>
      <c r="C987" s="141">
        <f>+Datos!C978</f>
        <v>9</v>
      </c>
      <c r="D987" s="142">
        <f>+Datos!D978</f>
        <v>1</v>
      </c>
      <c r="E987" s="143">
        <f>+Datos!E978</f>
        <v>0</v>
      </c>
      <c r="F987" s="144">
        <f>+Datos!F978</f>
        <v>3.2</v>
      </c>
      <c r="G987" s="145">
        <f>+Datos!G978</f>
        <v>1</v>
      </c>
      <c r="H987" s="143">
        <f t="shared" si="183"/>
        <v>3.2</v>
      </c>
      <c r="I987" s="146">
        <f t="shared" si="184"/>
        <v>-3.2</v>
      </c>
      <c r="J987" s="29">
        <f t="shared" si="185"/>
        <v>78.90747070707161</v>
      </c>
      <c r="K987" s="147">
        <f t="shared" si="180"/>
        <v>112.5892888888898</v>
      </c>
      <c r="L987" s="29">
        <f t="shared" si="191"/>
        <v>-1.3669344472601779</v>
      </c>
      <c r="M987" s="30">
        <f t="shared" si="189"/>
        <v>1.3669344472601779</v>
      </c>
      <c r="N987" s="148">
        <f t="shared" si="190"/>
        <v>1.8330655527398223</v>
      </c>
      <c r="O987" s="148">
        <f t="shared" si="186"/>
        <v>0</v>
      </c>
      <c r="P987" s="148">
        <f t="shared" si="187"/>
        <v>-1.8330655527398223</v>
      </c>
      <c r="Q987" s="149">
        <f t="shared" si="181"/>
        <v>0</v>
      </c>
      <c r="R987" s="150">
        <f t="shared" si="182"/>
        <v>112.5892888888898</v>
      </c>
      <c r="S987" s="13"/>
      <c r="T987" s="13"/>
      <c r="U987" s="13"/>
      <c r="V987" s="13"/>
      <c r="W987" s="49">
        <f t="shared" si="188"/>
        <v>37865</v>
      </c>
    </row>
    <row r="988" spans="1:23" s="11" customFormat="1">
      <c r="A988" s="13"/>
      <c r="B988" s="140">
        <f>+Datos!B979</f>
        <v>2003</v>
      </c>
      <c r="C988" s="141">
        <f>+Datos!C979</f>
        <v>9</v>
      </c>
      <c r="D988" s="142">
        <f>+Datos!D979</f>
        <v>2</v>
      </c>
      <c r="E988" s="143">
        <f>+Datos!E979</f>
        <v>0</v>
      </c>
      <c r="F988" s="144">
        <f>+Datos!F979</f>
        <v>4.0999999999999996</v>
      </c>
      <c r="G988" s="145">
        <f>+Datos!G979</f>
        <v>1</v>
      </c>
      <c r="H988" s="143">
        <f t="shared" si="183"/>
        <v>4.0999999999999996</v>
      </c>
      <c r="I988" s="146">
        <f t="shared" si="184"/>
        <v>-4.0999999999999996</v>
      </c>
      <c r="J988" s="29">
        <f t="shared" si="185"/>
        <v>77.190048399120087</v>
      </c>
      <c r="K988" s="147">
        <f t="shared" si="180"/>
        <v>110.87186658093827</v>
      </c>
      <c r="L988" s="29">
        <f t="shared" si="191"/>
        <v>-1.717422307951523</v>
      </c>
      <c r="M988" s="30">
        <f t="shared" si="189"/>
        <v>1.717422307951523</v>
      </c>
      <c r="N988" s="148">
        <f t="shared" si="190"/>
        <v>2.3825776920484767</v>
      </c>
      <c r="O988" s="148">
        <f t="shared" si="186"/>
        <v>0</v>
      </c>
      <c r="P988" s="148">
        <f t="shared" si="187"/>
        <v>-2.3825776920484767</v>
      </c>
      <c r="Q988" s="149">
        <f t="shared" si="181"/>
        <v>0</v>
      </c>
      <c r="R988" s="150">
        <f t="shared" si="182"/>
        <v>110.87186658093827</v>
      </c>
      <c r="S988" s="13"/>
      <c r="T988" s="13"/>
      <c r="U988" s="13"/>
      <c r="V988" s="13"/>
      <c r="W988" s="49">
        <f t="shared" si="188"/>
        <v>37866</v>
      </c>
    </row>
    <row r="989" spans="1:23" s="11" customFormat="1">
      <c r="A989" s="13"/>
      <c r="B989" s="140">
        <f>+Datos!B980</f>
        <v>2003</v>
      </c>
      <c r="C989" s="141">
        <f>+Datos!C980</f>
        <v>9</v>
      </c>
      <c r="D989" s="142">
        <f>+Datos!D980</f>
        <v>3</v>
      </c>
      <c r="E989" s="143">
        <f>+Datos!E980</f>
        <v>0</v>
      </c>
      <c r="F989" s="144">
        <f>+Datos!F980</f>
        <v>4.5</v>
      </c>
      <c r="G989" s="145">
        <f>+Datos!G980</f>
        <v>1</v>
      </c>
      <c r="H989" s="143">
        <f t="shared" si="183"/>
        <v>4.5</v>
      </c>
      <c r="I989" s="146">
        <f t="shared" si="184"/>
        <v>-4.5</v>
      </c>
      <c r="J989" s="29">
        <f t="shared" si="185"/>
        <v>75.348069908106581</v>
      </c>
      <c r="K989" s="147">
        <f t="shared" si="180"/>
        <v>109.02988808992475</v>
      </c>
      <c r="L989" s="29">
        <f t="shared" si="191"/>
        <v>-1.8419784910135206</v>
      </c>
      <c r="M989" s="30">
        <f t="shared" si="189"/>
        <v>1.8419784910135206</v>
      </c>
      <c r="N989" s="148">
        <f t="shared" si="190"/>
        <v>2.6580215089864794</v>
      </c>
      <c r="O989" s="148">
        <f t="shared" si="186"/>
        <v>0</v>
      </c>
      <c r="P989" s="148">
        <f t="shared" si="187"/>
        <v>-2.6580215089864794</v>
      </c>
      <c r="Q989" s="149">
        <f t="shared" si="181"/>
        <v>0</v>
      </c>
      <c r="R989" s="150">
        <f t="shared" si="182"/>
        <v>109.02988808992475</v>
      </c>
      <c r="S989" s="13"/>
      <c r="T989" s="13"/>
      <c r="U989" s="13"/>
      <c r="V989" s="13"/>
      <c r="W989" s="49">
        <f t="shared" si="188"/>
        <v>37867</v>
      </c>
    </row>
    <row r="990" spans="1:23" s="11" customFormat="1">
      <c r="A990" s="13"/>
      <c r="B990" s="140">
        <f>+Datos!B981</f>
        <v>2003</v>
      </c>
      <c r="C990" s="141">
        <f>+Datos!C981</f>
        <v>9</v>
      </c>
      <c r="D990" s="142">
        <f>+Datos!D981</f>
        <v>4</v>
      </c>
      <c r="E990" s="143">
        <f>+Datos!E981</f>
        <v>0</v>
      </c>
      <c r="F990" s="144">
        <f>+Datos!F981</f>
        <v>2.6</v>
      </c>
      <c r="G990" s="145">
        <f>+Datos!G981</f>
        <v>1</v>
      </c>
      <c r="H990" s="143">
        <f t="shared" si="183"/>
        <v>2.6</v>
      </c>
      <c r="I990" s="146">
        <f t="shared" si="184"/>
        <v>-2.6</v>
      </c>
      <c r="J990" s="29">
        <f t="shared" si="185"/>
        <v>74.30391830787913</v>
      </c>
      <c r="K990" s="147">
        <f t="shared" si="180"/>
        <v>107.9857364896973</v>
      </c>
      <c r="L990" s="29">
        <f t="shared" si="191"/>
        <v>-1.0441516002274511</v>
      </c>
      <c r="M990" s="30">
        <f t="shared" si="189"/>
        <v>1.0441516002274511</v>
      </c>
      <c r="N990" s="148">
        <f t="shared" si="190"/>
        <v>1.555848399772549</v>
      </c>
      <c r="O990" s="148">
        <f t="shared" si="186"/>
        <v>0</v>
      </c>
      <c r="P990" s="148">
        <f t="shared" si="187"/>
        <v>-1.555848399772549</v>
      </c>
      <c r="Q990" s="149">
        <f t="shared" si="181"/>
        <v>0</v>
      </c>
      <c r="R990" s="150">
        <f t="shared" si="182"/>
        <v>107.9857364896973</v>
      </c>
      <c r="S990" s="13"/>
      <c r="T990" s="13"/>
      <c r="U990" s="13"/>
      <c r="V990" s="13"/>
      <c r="W990" s="49">
        <f t="shared" si="188"/>
        <v>37868</v>
      </c>
    </row>
    <row r="991" spans="1:23" s="11" customFormat="1">
      <c r="A991" s="13"/>
      <c r="B991" s="140">
        <f>+Datos!B982</f>
        <v>2003</v>
      </c>
      <c r="C991" s="141">
        <f>+Datos!C982</f>
        <v>9</v>
      </c>
      <c r="D991" s="142">
        <f>+Datos!D982</f>
        <v>5</v>
      </c>
      <c r="E991" s="143">
        <f>+Datos!E982</f>
        <v>0</v>
      </c>
      <c r="F991" s="144">
        <f>+Datos!F982</f>
        <v>2.8</v>
      </c>
      <c r="G991" s="145">
        <f>+Datos!G982</f>
        <v>1</v>
      </c>
      <c r="H991" s="143">
        <f t="shared" si="183"/>
        <v>2.8</v>
      </c>
      <c r="I991" s="146">
        <f t="shared" si="184"/>
        <v>-2.8</v>
      </c>
      <c r="J991" s="29">
        <f t="shared" si="185"/>
        <v>73.195623506733284</v>
      </c>
      <c r="K991" s="147">
        <f t="shared" si="180"/>
        <v>106.87744168855147</v>
      </c>
      <c r="L991" s="29">
        <f t="shared" si="191"/>
        <v>-1.1082948011458313</v>
      </c>
      <c r="M991" s="30">
        <f t="shared" si="189"/>
        <v>1.1082948011458313</v>
      </c>
      <c r="N991" s="148">
        <f t="shared" si="190"/>
        <v>1.6917051988541685</v>
      </c>
      <c r="O991" s="148">
        <f t="shared" si="186"/>
        <v>0</v>
      </c>
      <c r="P991" s="148">
        <f t="shared" si="187"/>
        <v>-1.6917051988541685</v>
      </c>
      <c r="Q991" s="149">
        <f t="shared" si="181"/>
        <v>0</v>
      </c>
      <c r="R991" s="150">
        <f t="shared" si="182"/>
        <v>106.87744168855147</v>
      </c>
      <c r="S991" s="13"/>
      <c r="T991" s="13"/>
      <c r="U991" s="13"/>
      <c r="V991" s="13"/>
      <c r="W991" s="49">
        <f t="shared" si="188"/>
        <v>37869</v>
      </c>
    </row>
    <row r="992" spans="1:23" s="11" customFormat="1">
      <c r="A992" s="13"/>
      <c r="B992" s="140">
        <f>+Datos!B983</f>
        <v>2003</v>
      </c>
      <c r="C992" s="141">
        <f>+Datos!C983</f>
        <v>9</v>
      </c>
      <c r="D992" s="142">
        <f>+Datos!D983</f>
        <v>6</v>
      </c>
      <c r="E992" s="143">
        <f>+Datos!E983</f>
        <v>0</v>
      </c>
      <c r="F992" s="144">
        <f>+Datos!F983</f>
        <v>2.6</v>
      </c>
      <c r="G992" s="145">
        <f>+Datos!G983</f>
        <v>1</v>
      </c>
      <c r="H992" s="143">
        <f t="shared" si="183"/>
        <v>2.6</v>
      </c>
      <c r="I992" s="146">
        <f t="shared" si="184"/>
        <v>-2.6</v>
      </c>
      <c r="J992" s="29">
        <f t="shared" si="185"/>
        <v>72.181299881623687</v>
      </c>
      <c r="K992" s="147">
        <f t="shared" si="180"/>
        <v>105.86311806344187</v>
      </c>
      <c r="L992" s="29">
        <f t="shared" si="191"/>
        <v>-1.0143236251095971</v>
      </c>
      <c r="M992" s="30">
        <f t="shared" si="189"/>
        <v>1.0143236251095971</v>
      </c>
      <c r="N992" s="148">
        <f t="shared" si="190"/>
        <v>1.585676374890403</v>
      </c>
      <c r="O992" s="148">
        <f t="shared" si="186"/>
        <v>0</v>
      </c>
      <c r="P992" s="148">
        <f t="shared" si="187"/>
        <v>-1.585676374890403</v>
      </c>
      <c r="Q992" s="149">
        <f t="shared" si="181"/>
        <v>0</v>
      </c>
      <c r="R992" s="150">
        <f t="shared" si="182"/>
        <v>105.86311806344187</v>
      </c>
      <c r="S992" s="13"/>
      <c r="T992" s="13"/>
      <c r="U992" s="13"/>
      <c r="V992" s="13"/>
      <c r="W992" s="49">
        <f t="shared" si="188"/>
        <v>37870</v>
      </c>
    </row>
    <row r="993" spans="1:23" s="11" customFormat="1">
      <c r="A993" s="13"/>
      <c r="B993" s="140">
        <f>+Datos!B984</f>
        <v>2003</v>
      </c>
      <c r="C993" s="141">
        <f>+Datos!C984</f>
        <v>9</v>
      </c>
      <c r="D993" s="142">
        <f>+Datos!D984</f>
        <v>7</v>
      </c>
      <c r="E993" s="143">
        <f>+Datos!E984</f>
        <v>0</v>
      </c>
      <c r="F993" s="144">
        <f>+Datos!F984</f>
        <v>2.9</v>
      </c>
      <c r="G993" s="145">
        <f>+Datos!G984</f>
        <v>1</v>
      </c>
      <c r="H993" s="143">
        <f t="shared" si="183"/>
        <v>2.9</v>
      </c>
      <c r="I993" s="146">
        <f t="shared" si="184"/>
        <v>-2.9</v>
      </c>
      <c r="J993" s="29">
        <f t="shared" si="185"/>
        <v>71.06651262432861</v>
      </c>
      <c r="K993" s="147">
        <f t="shared" si="180"/>
        <v>104.74833080614678</v>
      </c>
      <c r="L993" s="29">
        <f t="shared" si="191"/>
        <v>-1.1147872572950916</v>
      </c>
      <c r="M993" s="30">
        <f t="shared" si="189"/>
        <v>1.1147872572950916</v>
      </c>
      <c r="N993" s="148">
        <f t="shared" si="190"/>
        <v>1.7852127427049083</v>
      </c>
      <c r="O993" s="148">
        <f t="shared" si="186"/>
        <v>0</v>
      </c>
      <c r="P993" s="148">
        <f t="shared" si="187"/>
        <v>-1.7852127427049083</v>
      </c>
      <c r="Q993" s="149">
        <f t="shared" si="181"/>
        <v>0</v>
      </c>
      <c r="R993" s="150">
        <f t="shared" si="182"/>
        <v>104.74833080614678</v>
      </c>
      <c r="S993" s="13"/>
      <c r="T993" s="13"/>
      <c r="U993" s="13"/>
      <c r="V993" s="13"/>
      <c r="W993" s="49">
        <f t="shared" si="188"/>
        <v>37871</v>
      </c>
    </row>
    <row r="994" spans="1:23" s="11" customFormat="1">
      <c r="A994" s="13"/>
      <c r="B994" s="140">
        <f>+Datos!B985</f>
        <v>2003</v>
      </c>
      <c r="C994" s="141">
        <f>+Datos!C985</f>
        <v>9</v>
      </c>
      <c r="D994" s="142">
        <f>+Datos!D985</f>
        <v>8</v>
      </c>
      <c r="E994" s="143">
        <f>+Datos!E985</f>
        <v>0</v>
      </c>
      <c r="F994" s="144">
        <f>+Datos!F985</f>
        <v>1.7</v>
      </c>
      <c r="G994" s="145">
        <f>+Datos!G985</f>
        <v>1</v>
      </c>
      <c r="H994" s="143">
        <f t="shared" si="183"/>
        <v>1.7</v>
      </c>
      <c r="I994" s="146">
        <f t="shared" si="184"/>
        <v>-1.7</v>
      </c>
      <c r="J994" s="29">
        <f t="shared" si="185"/>
        <v>70.421038399199588</v>
      </c>
      <c r="K994" s="147">
        <f t="shared" si="180"/>
        <v>104.10285658101776</v>
      </c>
      <c r="L994" s="29">
        <f t="shared" si="191"/>
        <v>-0.64547422512902131</v>
      </c>
      <c r="M994" s="30">
        <f t="shared" si="189"/>
        <v>0.64547422512902131</v>
      </c>
      <c r="N994" s="148">
        <f t="shared" si="190"/>
        <v>1.0545257748709786</v>
      </c>
      <c r="O994" s="148">
        <f t="shared" si="186"/>
        <v>0</v>
      </c>
      <c r="P994" s="148">
        <f t="shared" si="187"/>
        <v>-1.0545257748709786</v>
      </c>
      <c r="Q994" s="149">
        <f t="shared" si="181"/>
        <v>0</v>
      </c>
      <c r="R994" s="150">
        <f t="shared" si="182"/>
        <v>104.10285658101776</v>
      </c>
      <c r="S994" s="13"/>
      <c r="T994" s="13"/>
      <c r="U994" s="13"/>
      <c r="V994" s="13"/>
      <c r="W994" s="49">
        <f t="shared" si="188"/>
        <v>37872</v>
      </c>
    </row>
    <row r="995" spans="1:23" s="11" customFormat="1">
      <c r="A995" s="13"/>
      <c r="B995" s="140">
        <f>+Datos!B986</f>
        <v>2003</v>
      </c>
      <c r="C995" s="141">
        <f>+Datos!C986</f>
        <v>9</v>
      </c>
      <c r="D995" s="142">
        <f>+Datos!D986</f>
        <v>9</v>
      </c>
      <c r="E995" s="143">
        <f>+Datos!E986</f>
        <v>0</v>
      </c>
      <c r="F995" s="144">
        <f>+Datos!F986</f>
        <v>2.2999999999999998</v>
      </c>
      <c r="G995" s="145">
        <f>+Datos!G986</f>
        <v>1</v>
      </c>
      <c r="H995" s="143">
        <f t="shared" si="183"/>
        <v>2.2999999999999998</v>
      </c>
      <c r="I995" s="146">
        <f t="shared" si="184"/>
        <v>-2.2999999999999998</v>
      </c>
      <c r="J995" s="29">
        <f t="shared" si="185"/>
        <v>69.557071284431785</v>
      </c>
      <c r="K995" s="147">
        <f t="shared" si="180"/>
        <v>103.23888946624996</v>
      </c>
      <c r="L995" s="29">
        <f t="shared" si="191"/>
        <v>-0.86396711476780297</v>
      </c>
      <c r="M995" s="30">
        <f t="shared" si="189"/>
        <v>0.86396711476780297</v>
      </c>
      <c r="N995" s="148">
        <f t="shared" si="190"/>
        <v>1.4360328852321969</v>
      </c>
      <c r="O995" s="148">
        <f t="shared" si="186"/>
        <v>0</v>
      </c>
      <c r="P995" s="148">
        <f t="shared" si="187"/>
        <v>-1.4360328852321969</v>
      </c>
      <c r="Q995" s="149">
        <f t="shared" si="181"/>
        <v>0</v>
      </c>
      <c r="R995" s="150">
        <f t="shared" si="182"/>
        <v>103.23888946624996</v>
      </c>
      <c r="S995" s="13"/>
      <c r="T995" s="13"/>
      <c r="U995" s="13"/>
      <c r="V995" s="13"/>
      <c r="W995" s="49">
        <f t="shared" si="188"/>
        <v>37873</v>
      </c>
    </row>
    <row r="996" spans="1:23" s="11" customFormat="1">
      <c r="A996" s="13"/>
      <c r="B996" s="140">
        <f>+Datos!B987</f>
        <v>2003</v>
      </c>
      <c r="C996" s="141">
        <f>+Datos!C987</f>
        <v>9</v>
      </c>
      <c r="D996" s="142">
        <f>+Datos!D987</f>
        <v>10</v>
      </c>
      <c r="E996" s="143">
        <f>+Datos!E987</f>
        <v>0</v>
      </c>
      <c r="F996" s="144">
        <f>+Datos!F987</f>
        <v>4.4000000000000004</v>
      </c>
      <c r="G996" s="145">
        <f>+Datos!G987</f>
        <v>1</v>
      </c>
      <c r="H996" s="143">
        <f t="shared" si="183"/>
        <v>4.4000000000000004</v>
      </c>
      <c r="I996" s="146">
        <f t="shared" si="184"/>
        <v>-4.4000000000000004</v>
      </c>
      <c r="J996" s="29">
        <f t="shared" si="185"/>
        <v>67.933689104911011</v>
      </c>
      <c r="K996" s="147">
        <f t="shared" si="180"/>
        <v>101.61550728672918</v>
      </c>
      <c r="L996" s="29">
        <f t="shared" si="191"/>
        <v>-1.6233821795207746</v>
      </c>
      <c r="M996" s="30">
        <f t="shared" si="189"/>
        <v>1.6233821795207746</v>
      </c>
      <c r="N996" s="148">
        <f t="shared" si="190"/>
        <v>2.7766178204792258</v>
      </c>
      <c r="O996" s="148">
        <f t="shared" si="186"/>
        <v>0</v>
      </c>
      <c r="P996" s="148">
        <f t="shared" si="187"/>
        <v>-2.7766178204792258</v>
      </c>
      <c r="Q996" s="149">
        <f t="shared" si="181"/>
        <v>0</v>
      </c>
      <c r="R996" s="150">
        <f t="shared" si="182"/>
        <v>101.61550728672918</v>
      </c>
      <c r="S996" s="13"/>
      <c r="T996" s="13"/>
      <c r="U996" s="13"/>
      <c r="V996" s="13"/>
      <c r="W996" s="49">
        <f t="shared" si="188"/>
        <v>37874</v>
      </c>
    </row>
    <row r="997" spans="1:23" s="11" customFormat="1">
      <c r="A997" s="13"/>
      <c r="B997" s="140">
        <f>+Datos!B988</f>
        <v>2003</v>
      </c>
      <c r="C997" s="141">
        <f>+Datos!C988</f>
        <v>9</v>
      </c>
      <c r="D997" s="142">
        <f>+Datos!D988</f>
        <v>11</v>
      </c>
      <c r="E997" s="143">
        <f>+Datos!E988</f>
        <v>8</v>
      </c>
      <c r="F997" s="144">
        <f>+Datos!F988</f>
        <v>4.7</v>
      </c>
      <c r="G997" s="145">
        <f>+Datos!G988</f>
        <v>1</v>
      </c>
      <c r="H997" s="143">
        <f t="shared" si="183"/>
        <v>4.7</v>
      </c>
      <c r="I997" s="146">
        <f t="shared" si="184"/>
        <v>3.3</v>
      </c>
      <c r="J997" s="29">
        <f t="shared" si="185"/>
        <v>71.233689104911008</v>
      </c>
      <c r="K997" s="147">
        <f t="shared" si="180"/>
        <v>104.91550728672919</v>
      </c>
      <c r="L997" s="29">
        <f t="shared" si="191"/>
        <v>3.3000000000000114</v>
      </c>
      <c r="M997" s="30">
        <f t="shared" si="189"/>
        <v>4.7</v>
      </c>
      <c r="N997" s="148">
        <f t="shared" si="190"/>
        <v>0</v>
      </c>
      <c r="O997" s="148">
        <f t="shared" si="186"/>
        <v>0</v>
      </c>
      <c r="P997" s="148">
        <f t="shared" si="187"/>
        <v>0</v>
      </c>
      <c r="Q997" s="149">
        <f t="shared" si="181"/>
        <v>0</v>
      </c>
      <c r="R997" s="150">
        <f t="shared" si="182"/>
        <v>104.91550728672919</v>
      </c>
      <c r="S997" s="13"/>
      <c r="T997" s="13"/>
      <c r="U997" s="13"/>
      <c r="V997" s="13"/>
      <c r="W997" s="49">
        <f t="shared" si="188"/>
        <v>37875</v>
      </c>
    </row>
    <row r="998" spans="1:23" s="11" customFormat="1">
      <c r="A998" s="13"/>
      <c r="B998" s="140">
        <f>+Datos!B989</f>
        <v>2003</v>
      </c>
      <c r="C998" s="141">
        <f>+Datos!C989</f>
        <v>9</v>
      </c>
      <c r="D998" s="142">
        <f>+Datos!D989</f>
        <v>12</v>
      </c>
      <c r="E998" s="143">
        <f>+Datos!E989</f>
        <v>0</v>
      </c>
      <c r="F998" s="144">
        <f>+Datos!F989</f>
        <v>2.1</v>
      </c>
      <c r="G998" s="145">
        <f>+Datos!G989</f>
        <v>1</v>
      </c>
      <c r="H998" s="143">
        <f t="shared" si="183"/>
        <v>2.1</v>
      </c>
      <c r="I998" s="146">
        <f t="shared" si="184"/>
        <v>-2.1</v>
      </c>
      <c r="J998" s="29">
        <f t="shared" si="185"/>
        <v>70.435318907042301</v>
      </c>
      <c r="K998" s="147">
        <f t="shared" si="180"/>
        <v>104.11713708886049</v>
      </c>
      <c r="L998" s="29">
        <f t="shared" si="191"/>
        <v>-0.79837019786870655</v>
      </c>
      <c r="M998" s="30">
        <f t="shared" si="189"/>
        <v>0.79837019786870655</v>
      </c>
      <c r="N998" s="148">
        <f t="shared" si="190"/>
        <v>1.3016298021312935</v>
      </c>
      <c r="O998" s="148">
        <f t="shared" si="186"/>
        <v>0</v>
      </c>
      <c r="P998" s="148">
        <f t="shared" si="187"/>
        <v>-1.3016298021312935</v>
      </c>
      <c r="Q998" s="149">
        <f t="shared" si="181"/>
        <v>0</v>
      </c>
      <c r="R998" s="150">
        <f t="shared" si="182"/>
        <v>104.11713708886049</v>
      </c>
      <c r="S998" s="13"/>
      <c r="T998" s="13"/>
      <c r="U998" s="13"/>
      <c r="V998" s="13"/>
      <c r="W998" s="49">
        <f t="shared" si="188"/>
        <v>37876</v>
      </c>
    </row>
    <row r="999" spans="1:23" s="11" customFormat="1">
      <c r="A999" s="13"/>
      <c r="B999" s="140">
        <f>+Datos!B990</f>
        <v>2003</v>
      </c>
      <c r="C999" s="141">
        <f>+Datos!C990</f>
        <v>9</v>
      </c>
      <c r="D999" s="142">
        <f>+Datos!D990</f>
        <v>13</v>
      </c>
      <c r="E999" s="143">
        <f>+Datos!E990</f>
        <v>0</v>
      </c>
      <c r="F999" s="144">
        <f>+Datos!F990</f>
        <v>1.8</v>
      </c>
      <c r="G999" s="145">
        <f>+Datos!G990</f>
        <v>1</v>
      </c>
      <c r="H999" s="143">
        <f t="shared" si="183"/>
        <v>1.8</v>
      </c>
      <c r="I999" s="146">
        <f t="shared" si="184"/>
        <v>-1.8</v>
      </c>
      <c r="J999" s="29">
        <f t="shared" si="185"/>
        <v>69.758127239750593</v>
      </c>
      <c r="K999" s="147">
        <f t="shared" si="180"/>
        <v>103.43994542156878</v>
      </c>
      <c r="L999" s="29">
        <f t="shared" si="191"/>
        <v>-0.67719166729170865</v>
      </c>
      <c r="M999" s="30">
        <f t="shared" si="189"/>
        <v>0.67719166729170865</v>
      </c>
      <c r="N999" s="148">
        <f t="shared" si="190"/>
        <v>1.1228083327082914</v>
      </c>
      <c r="O999" s="148">
        <f t="shared" si="186"/>
        <v>0</v>
      </c>
      <c r="P999" s="148">
        <f t="shared" si="187"/>
        <v>-1.1228083327082914</v>
      </c>
      <c r="Q999" s="149">
        <f t="shared" si="181"/>
        <v>0</v>
      </c>
      <c r="R999" s="150">
        <f t="shared" si="182"/>
        <v>103.43994542156878</v>
      </c>
      <c r="S999" s="13"/>
      <c r="T999" s="13"/>
      <c r="U999" s="13"/>
      <c r="V999" s="13"/>
      <c r="W999" s="49">
        <f t="shared" si="188"/>
        <v>37877</v>
      </c>
    </row>
    <row r="1000" spans="1:23" s="11" customFormat="1">
      <c r="A1000" s="13"/>
      <c r="B1000" s="140">
        <f>+Datos!B991</f>
        <v>2003</v>
      </c>
      <c r="C1000" s="141">
        <f>+Datos!C991</f>
        <v>9</v>
      </c>
      <c r="D1000" s="142">
        <f>+Datos!D991</f>
        <v>14</v>
      </c>
      <c r="E1000" s="143">
        <f>+Datos!E991</f>
        <v>7</v>
      </c>
      <c r="F1000" s="144">
        <f>+Datos!F991</f>
        <v>1.2</v>
      </c>
      <c r="G1000" s="145">
        <f>+Datos!G991</f>
        <v>1</v>
      </c>
      <c r="H1000" s="143">
        <f t="shared" si="183"/>
        <v>1.2</v>
      </c>
      <c r="I1000" s="146">
        <f t="shared" si="184"/>
        <v>5.8</v>
      </c>
      <c r="J1000" s="29">
        <f t="shared" si="185"/>
        <v>75.55812723975059</v>
      </c>
      <c r="K1000" s="147">
        <f t="shared" si="180"/>
        <v>109.23994542156876</v>
      </c>
      <c r="L1000" s="29">
        <f t="shared" si="191"/>
        <v>5.7999999999999829</v>
      </c>
      <c r="M1000" s="30">
        <f t="shared" si="189"/>
        <v>1.2</v>
      </c>
      <c r="N1000" s="148">
        <f t="shared" si="190"/>
        <v>0</v>
      </c>
      <c r="O1000" s="148">
        <f t="shared" si="186"/>
        <v>0</v>
      </c>
      <c r="P1000" s="148">
        <f t="shared" si="187"/>
        <v>0</v>
      </c>
      <c r="Q1000" s="149">
        <f t="shared" si="181"/>
        <v>0</v>
      </c>
      <c r="R1000" s="150">
        <f t="shared" si="182"/>
        <v>109.23994542156876</v>
      </c>
      <c r="S1000" s="13"/>
      <c r="T1000" s="13"/>
      <c r="U1000" s="13"/>
      <c r="V1000" s="13"/>
      <c r="W1000" s="49">
        <f t="shared" si="188"/>
        <v>37878</v>
      </c>
    </row>
    <row r="1001" spans="1:23" s="11" customFormat="1">
      <c r="A1001" s="13"/>
      <c r="B1001" s="140">
        <f>+Datos!B992</f>
        <v>2003</v>
      </c>
      <c r="C1001" s="141">
        <f>+Datos!C992</f>
        <v>9</v>
      </c>
      <c r="D1001" s="142">
        <f>+Datos!D992</f>
        <v>15</v>
      </c>
      <c r="E1001" s="143">
        <f>+Datos!E992</f>
        <v>6</v>
      </c>
      <c r="F1001" s="144">
        <f>+Datos!F992</f>
        <v>1</v>
      </c>
      <c r="G1001" s="145">
        <f>+Datos!G992</f>
        <v>1</v>
      </c>
      <c r="H1001" s="143">
        <f t="shared" si="183"/>
        <v>1</v>
      </c>
      <c r="I1001" s="146">
        <f t="shared" si="184"/>
        <v>5</v>
      </c>
      <c r="J1001" s="29">
        <f t="shared" si="185"/>
        <v>80.55812723975059</v>
      </c>
      <c r="K1001" s="147">
        <f t="shared" si="180"/>
        <v>114.23994542156876</v>
      </c>
      <c r="L1001" s="29">
        <f t="shared" si="191"/>
        <v>5</v>
      </c>
      <c r="M1001" s="30">
        <f t="shared" si="189"/>
        <v>1</v>
      </c>
      <c r="N1001" s="148">
        <f t="shared" si="190"/>
        <v>0</v>
      </c>
      <c r="O1001" s="148">
        <f t="shared" si="186"/>
        <v>0</v>
      </c>
      <c r="P1001" s="148">
        <f t="shared" si="187"/>
        <v>0</v>
      </c>
      <c r="Q1001" s="149">
        <f t="shared" si="181"/>
        <v>0.23994542156876264</v>
      </c>
      <c r="R1001" s="150">
        <f t="shared" si="182"/>
        <v>114.23994542156876</v>
      </c>
      <c r="S1001" s="13"/>
      <c r="T1001" s="13"/>
      <c r="U1001" s="13"/>
      <c r="V1001" s="13"/>
      <c r="W1001" s="49">
        <f t="shared" si="188"/>
        <v>37879</v>
      </c>
    </row>
    <row r="1002" spans="1:23" s="11" customFormat="1">
      <c r="A1002" s="13"/>
      <c r="B1002" s="140">
        <f>+Datos!B993</f>
        <v>2003</v>
      </c>
      <c r="C1002" s="141">
        <f>+Datos!C993</f>
        <v>9</v>
      </c>
      <c r="D1002" s="142">
        <f>+Datos!D993</f>
        <v>16</v>
      </c>
      <c r="E1002" s="143">
        <f>+Datos!E993</f>
        <v>0</v>
      </c>
      <c r="F1002" s="144">
        <f>+Datos!F993</f>
        <v>1.1000000000000001</v>
      </c>
      <c r="G1002" s="145">
        <f>+Datos!G993</f>
        <v>1</v>
      </c>
      <c r="H1002" s="143">
        <f t="shared" si="183"/>
        <v>1.1000000000000001</v>
      </c>
      <c r="I1002" s="146">
        <f t="shared" si="184"/>
        <v>-1.1000000000000001</v>
      </c>
      <c r="J1002" s="29">
        <f t="shared" si="185"/>
        <v>80.083923004082365</v>
      </c>
      <c r="K1002" s="147">
        <f t="shared" si="180"/>
        <v>113.76574118590054</v>
      </c>
      <c r="L1002" s="29">
        <f t="shared" si="191"/>
        <v>-0.47420423566822478</v>
      </c>
      <c r="M1002" s="30">
        <f t="shared" si="189"/>
        <v>0.47420423566822478</v>
      </c>
      <c r="N1002" s="148">
        <f t="shared" si="190"/>
        <v>0.62579576433177531</v>
      </c>
      <c r="O1002" s="148">
        <f t="shared" si="186"/>
        <v>0</v>
      </c>
      <c r="P1002" s="148">
        <f t="shared" si="187"/>
        <v>-0.62579576433177531</v>
      </c>
      <c r="Q1002" s="149">
        <f t="shared" si="181"/>
        <v>0</v>
      </c>
      <c r="R1002" s="150">
        <f t="shared" si="182"/>
        <v>113.76574118590054</v>
      </c>
      <c r="S1002" s="13"/>
      <c r="T1002" s="13"/>
      <c r="U1002" s="13"/>
      <c r="V1002" s="13"/>
      <c r="W1002" s="49">
        <f t="shared" si="188"/>
        <v>37880</v>
      </c>
    </row>
    <row r="1003" spans="1:23" s="11" customFormat="1">
      <c r="A1003" s="13"/>
      <c r="B1003" s="140">
        <f>+Datos!B994</f>
        <v>2003</v>
      </c>
      <c r="C1003" s="141">
        <f>+Datos!C994</f>
        <v>9</v>
      </c>
      <c r="D1003" s="142">
        <f>+Datos!D994</f>
        <v>17</v>
      </c>
      <c r="E1003" s="143">
        <f>+Datos!E994</f>
        <v>0</v>
      </c>
      <c r="F1003" s="144">
        <f>+Datos!F994</f>
        <v>2.2999999999999998</v>
      </c>
      <c r="G1003" s="145">
        <f>+Datos!G994</f>
        <v>1</v>
      </c>
      <c r="H1003" s="143">
        <f t="shared" si="183"/>
        <v>2.2999999999999998</v>
      </c>
      <c r="I1003" s="146">
        <f t="shared" si="184"/>
        <v>-2.2999999999999998</v>
      </c>
      <c r="J1003" s="29">
        <f t="shared" si="185"/>
        <v>79.101405883205743</v>
      </c>
      <c r="K1003" s="147">
        <f t="shared" si="180"/>
        <v>112.78322406502392</v>
      </c>
      <c r="L1003" s="29">
        <f t="shared" si="191"/>
        <v>-0.98251712087662213</v>
      </c>
      <c r="M1003" s="30">
        <f t="shared" si="189"/>
        <v>0.98251712087662213</v>
      </c>
      <c r="N1003" s="148">
        <f t="shared" si="190"/>
        <v>1.3174828791233777</v>
      </c>
      <c r="O1003" s="148">
        <f t="shared" si="186"/>
        <v>0</v>
      </c>
      <c r="P1003" s="148">
        <f t="shared" si="187"/>
        <v>-1.3174828791233777</v>
      </c>
      <c r="Q1003" s="149">
        <f t="shared" si="181"/>
        <v>0</v>
      </c>
      <c r="R1003" s="150">
        <f t="shared" si="182"/>
        <v>112.78322406502392</v>
      </c>
      <c r="S1003" s="13"/>
      <c r="T1003" s="13"/>
      <c r="U1003" s="13"/>
      <c r="V1003" s="13"/>
      <c r="W1003" s="49">
        <f t="shared" si="188"/>
        <v>37881</v>
      </c>
    </row>
    <row r="1004" spans="1:23" s="11" customFormat="1">
      <c r="A1004" s="13"/>
      <c r="B1004" s="140">
        <f>+Datos!B995</f>
        <v>2003</v>
      </c>
      <c r="C1004" s="141">
        <f>+Datos!C995</f>
        <v>9</v>
      </c>
      <c r="D1004" s="142">
        <f>+Datos!D995</f>
        <v>18</v>
      </c>
      <c r="E1004" s="143">
        <f>+Datos!E995</f>
        <v>0.2</v>
      </c>
      <c r="F1004" s="144">
        <f>+Datos!F995</f>
        <v>2.4</v>
      </c>
      <c r="G1004" s="145">
        <f>+Datos!G995</f>
        <v>1</v>
      </c>
      <c r="H1004" s="143">
        <f t="shared" si="183"/>
        <v>2.4</v>
      </c>
      <c r="I1004" s="146">
        <f t="shared" si="184"/>
        <v>-2.1999999999999997</v>
      </c>
      <c r="J1004" s="29">
        <f t="shared" si="185"/>
        <v>78.172888269568816</v>
      </c>
      <c r="K1004" s="147">
        <f t="shared" si="180"/>
        <v>111.85470645138699</v>
      </c>
      <c r="L1004" s="29">
        <f t="shared" si="191"/>
        <v>-0.92851761363692731</v>
      </c>
      <c r="M1004" s="30">
        <f t="shared" si="189"/>
        <v>1.1285176136369273</v>
      </c>
      <c r="N1004" s="148">
        <f t="shared" si="190"/>
        <v>1.2714823863630726</v>
      </c>
      <c r="O1004" s="148">
        <f t="shared" si="186"/>
        <v>0</v>
      </c>
      <c r="P1004" s="148">
        <f t="shared" si="187"/>
        <v>-1.2714823863630726</v>
      </c>
      <c r="Q1004" s="149">
        <f t="shared" si="181"/>
        <v>0</v>
      </c>
      <c r="R1004" s="150">
        <f t="shared" si="182"/>
        <v>111.85470645138699</v>
      </c>
      <c r="S1004" s="13"/>
      <c r="T1004" s="13"/>
      <c r="U1004" s="13"/>
      <c r="V1004" s="13"/>
      <c r="W1004" s="49">
        <f t="shared" si="188"/>
        <v>37882</v>
      </c>
    </row>
    <row r="1005" spans="1:23" s="11" customFormat="1">
      <c r="A1005" s="13"/>
      <c r="B1005" s="140">
        <f>+Datos!B996</f>
        <v>2003</v>
      </c>
      <c r="C1005" s="141">
        <f>+Datos!C996</f>
        <v>9</v>
      </c>
      <c r="D1005" s="142">
        <f>+Datos!D996</f>
        <v>19</v>
      </c>
      <c r="E1005" s="143">
        <f>+Datos!E996</f>
        <v>0</v>
      </c>
      <c r="F1005" s="144">
        <f>+Datos!F996</f>
        <v>3</v>
      </c>
      <c r="G1005" s="145">
        <f>+Datos!G996</f>
        <v>1</v>
      </c>
      <c r="H1005" s="143">
        <f t="shared" si="183"/>
        <v>3</v>
      </c>
      <c r="I1005" s="146">
        <f t="shared" si="184"/>
        <v>-3</v>
      </c>
      <c r="J1005" s="29">
        <f t="shared" si="185"/>
        <v>76.92426773454919</v>
      </c>
      <c r="K1005" s="147">
        <f t="shared" si="180"/>
        <v>110.60608591636736</v>
      </c>
      <c r="L1005" s="29">
        <f t="shared" si="191"/>
        <v>-1.2486205350196258</v>
      </c>
      <c r="M1005" s="30">
        <f t="shared" si="189"/>
        <v>1.2486205350196258</v>
      </c>
      <c r="N1005" s="148">
        <f t="shared" si="190"/>
        <v>1.7513794649803742</v>
      </c>
      <c r="O1005" s="148">
        <f t="shared" si="186"/>
        <v>0</v>
      </c>
      <c r="P1005" s="148">
        <f t="shared" si="187"/>
        <v>-1.7513794649803742</v>
      </c>
      <c r="Q1005" s="149">
        <f t="shared" si="181"/>
        <v>0</v>
      </c>
      <c r="R1005" s="150">
        <f t="shared" si="182"/>
        <v>110.60608591636736</v>
      </c>
      <c r="S1005" s="13"/>
      <c r="T1005" s="13"/>
      <c r="U1005" s="13"/>
      <c r="V1005" s="13"/>
      <c r="W1005" s="49">
        <f t="shared" si="188"/>
        <v>37883</v>
      </c>
    </row>
    <row r="1006" spans="1:23" s="11" customFormat="1">
      <c r="A1006" s="13"/>
      <c r="B1006" s="140">
        <f>+Datos!B997</f>
        <v>2003</v>
      </c>
      <c r="C1006" s="141">
        <f>+Datos!C997</f>
        <v>9</v>
      </c>
      <c r="D1006" s="142">
        <f>+Datos!D997</f>
        <v>20</v>
      </c>
      <c r="E1006" s="143">
        <f>+Datos!E997</f>
        <v>0</v>
      </c>
      <c r="F1006" s="144">
        <f>+Datos!F997</f>
        <v>4.8</v>
      </c>
      <c r="G1006" s="145">
        <f>+Datos!G997</f>
        <v>1</v>
      </c>
      <c r="H1006" s="143">
        <f t="shared" si="183"/>
        <v>4.8</v>
      </c>
      <c r="I1006" s="146">
        <f t="shared" si="184"/>
        <v>-4.8</v>
      </c>
      <c r="J1006" s="29">
        <f t="shared" si="185"/>
        <v>74.96782495441056</v>
      </c>
      <c r="K1006" s="147">
        <f t="shared" si="180"/>
        <v>108.64964313622875</v>
      </c>
      <c r="L1006" s="29">
        <f t="shared" si="191"/>
        <v>-1.9564427801386159</v>
      </c>
      <c r="M1006" s="30">
        <f t="shared" si="189"/>
        <v>1.9564427801386159</v>
      </c>
      <c r="N1006" s="148">
        <f t="shared" si="190"/>
        <v>2.8435572198613839</v>
      </c>
      <c r="O1006" s="148">
        <f t="shared" si="186"/>
        <v>0</v>
      </c>
      <c r="P1006" s="148">
        <f t="shared" si="187"/>
        <v>-2.8435572198613839</v>
      </c>
      <c r="Q1006" s="149">
        <f t="shared" si="181"/>
        <v>0</v>
      </c>
      <c r="R1006" s="150">
        <f t="shared" si="182"/>
        <v>108.64964313622875</v>
      </c>
      <c r="S1006" s="13"/>
      <c r="T1006" s="13"/>
      <c r="U1006" s="13"/>
      <c r="V1006" s="13"/>
      <c r="W1006" s="49">
        <f t="shared" si="188"/>
        <v>37884</v>
      </c>
    </row>
    <row r="1007" spans="1:23" s="11" customFormat="1">
      <c r="A1007" s="13"/>
      <c r="B1007" s="140">
        <f>+Datos!B998</f>
        <v>2003</v>
      </c>
      <c r="C1007" s="141">
        <f>+Datos!C998</f>
        <v>9</v>
      </c>
      <c r="D1007" s="142">
        <f>+Datos!D998</f>
        <v>21</v>
      </c>
      <c r="E1007" s="143">
        <f>+Datos!E998</f>
        <v>0</v>
      </c>
      <c r="F1007" s="144">
        <f>+Datos!F998</f>
        <v>4.0999999999999996</v>
      </c>
      <c r="G1007" s="145">
        <f>+Datos!G998</f>
        <v>1</v>
      </c>
      <c r="H1007" s="143">
        <f t="shared" si="183"/>
        <v>4.0999999999999996</v>
      </c>
      <c r="I1007" s="146">
        <f t="shared" si="184"/>
        <v>-4.0999999999999996</v>
      </c>
      <c r="J1007" s="29">
        <f t="shared" si="185"/>
        <v>73.336149096578623</v>
      </c>
      <c r="K1007" s="147">
        <f t="shared" si="180"/>
        <v>107.01796727839681</v>
      </c>
      <c r="L1007" s="29">
        <f t="shared" si="191"/>
        <v>-1.6316758578319366</v>
      </c>
      <c r="M1007" s="30">
        <f t="shared" si="189"/>
        <v>1.6316758578319366</v>
      </c>
      <c r="N1007" s="148">
        <f t="shared" si="190"/>
        <v>2.4683241421680631</v>
      </c>
      <c r="O1007" s="148">
        <f t="shared" si="186"/>
        <v>0</v>
      </c>
      <c r="P1007" s="148">
        <f t="shared" si="187"/>
        <v>-2.4683241421680631</v>
      </c>
      <c r="Q1007" s="149">
        <f t="shared" si="181"/>
        <v>0</v>
      </c>
      <c r="R1007" s="150">
        <f t="shared" si="182"/>
        <v>107.01796727839681</v>
      </c>
      <c r="S1007" s="13"/>
      <c r="T1007" s="13"/>
      <c r="U1007" s="13"/>
      <c r="V1007" s="13"/>
      <c r="W1007" s="49">
        <f t="shared" si="188"/>
        <v>37885</v>
      </c>
    </row>
    <row r="1008" spans="1:23" s="11" customFormat="1">
      <c r="A1008" s="13"/>
      <c r="B1008" s="140">
        <f>+Datos!B999</f>
        <v>2003</v>
      </c>
      <c r="C1008" s="141">
        <f>+Datos!C999</f>
        <v>9</v>
      </c>
      <c r="D1008" s="142">
        <f>+Datos!D999</f>
        <v>22</v>
      </c>
      <c r="E1008" s="143">
        <f>+Datos!E999</f>
        <v>0.4</v>
      </c>
      <c r="F1008" s="144">
        <f>+Datos!F999</f>
        <v>2.7</v>
      </c>
      <c r="G1008" s="145">
        <f>+Datos!G999</f>
        <v>1</v>
      </c>
      <c r="H1008" s="143">
        <f t="shared" si="183"/>
        <v>2.7</v>
      </c>
      <c r="I1008" s="146">
        <f t="shared" si="184"/>
        <v>-2.3000000000000003</v>
      </c>
      <c r="J1008" s="29">
        <f t="shared" si="185"/>
        <v>72.436417672796139</v>
      </c>
      <c r="K1008" s="147">
        <f t="shared" si="180"/>
        <v>106.11823585461431</v>
      </c>
      <c r="L1008" s="29">
        <f t="shared" si="191"/>
        <v>-0.89973142378249804</v>
      </c>
      <c r="M1008" s="30">
        <f t="shared" si="189"/>
        <v>1.299731423782498</v>
      </c>
      <c r="N1008" s="148">
        <f t="shared" si="190"/>
        <v>1.4002685762175022</v>
      </c>
      <c r="O1008" s="148">
        <f t="shared" si="186"/>
        <v>0</v>
      </c>
      <c r="P1008" s="148">
        <f t="shared" si="187"/>
        <v>-1.4002685762175022</v>
      </c>
      <c r="Q1008" s="149">
        <f t="shared" si="181"/>
        <v>0</v>
      </c>
      <c r="R1008" s="150">
        <f t="shared" si="182"/>
        <v>106.11823585461431</v>
      </c>
      <c r="S1008" s="13"/>
      <c r="T1008" s="13"/>
      <c r="U1008" s="13"/>
      <c r="V1008" s="13"/>
      <c r="W1008" s="49">
        <f t="shared" si="188"/>
        <v>37886</v>
      </c>
    </row>
    <row r="1009" spans="1:23" s="11" customFormat="1">
      <c r="A1009" s="13"/>
      <c r="B1009" s="140">
        <f>+Datos!B1000</f>
        <v>2003</v>
      </c>
      <c r="C1009" s="141">
        <f>+Datos!C1000</f>
        <v>9</v>
      </c>
      <c r="D1009" s="142">
        <f>+Datos!D1000</f>
        <v>23</v>
      </c>
      <c r="E1009" s="143">
        <f>+Datos!E1000</f>
        <v>0</v>
      </c>
      <c r="F1009" s="144">
        <f>+Datos!F1000</f>
        <v>3.3</v>
      </c>
      <c r="G1009" s="145">
        <f>+Datos!G1000</f>
        <v>1</v>
      </c>
      <c r="H1009" s="143">
        <f t="shared" si="183"/>
        <v>3.3</v>
      </c>
      <c r="I1009" s="146">
        <f t="shared" si="184"/>
        <v>-3.3</v>
      </c>
      <c r="J1009" s="29">
        <f t="shared" si="185"/>
        <v>71.164745083826119</v>
      </c>
      <c r="K1009" s="147">
        <f t="shared" si="180"/>
        <v>104.84656326564431</v>
      </c>
      <c r="L1009" s="29">
        <f t="shared" si="191"/>
        <v>-1.2716725889700058</v>
      </c>
      <c r="M1009" s="30">
        <f t="shared" si="189"/>
        <v>1.2716725889700058</v>
      </c>
      <c r="N1009" s="148">
        <f t="shared" si="190"/>
        <v>2.028327411029994</v>
      </c>
      <c r="O1009" s="148">
        <f t="shared" si="186"/>
        <v>0</v>
      </c>
      <c r="P1009" s="148">
        <f t="shared" si="187"/>
        <v>-2.028327411029994</v>
      </c>
      <c r="Q1009" s="149">
        <f t="shared" si="181"/>
        <v>0</v>
      </c>
      <c r="R1009" s="150">
        <f t="shared" si="182"/>
        <v>104.84656326564431</v>
      </c>
      <c r="S1009" s="13"/>
      <c r="T1009" s="13"/>
      <c r="U1009" s="13"/>
      <c r="V1009" s="13"/>
      <c r="W1009" s="49">
        <f t="shared" si="188"/>
        <v>37887</v>
      </c>
    </row>
    <row r="1010" spans="1:23" s="11" customFormat="1">
      <c r="A1010" s="13"/>
      <c r="B1010" s="140">
        <f>+Datos!B1001</f>
        <v>2003</v>
      </c>
      <c r="C1010" s="141">
        <f>+Datos!C1001</f>
        <v>9</v>
      </c>
      <c r="D1010" s="142">
        <f>+Datos!D1001</f>
        <v>24</v>
      </c>
      <c r="E1010" s="143">
        <f>+Datos!E1001</f>
        <v>0</v>
      </c>
      <c r="F1010" s="144">
        <f>+Datos!F1001</f>
        <v>3</v>
      </c>
      <c r="G1010" s="145">
        <f>+Datos!G1001</f>
        <v>1</v>
      </c>
      <c r="H1010" s="143">
        <f t="shared" si="183"/>
        <v>3</v>
      </c>
      <c r="I1010" s="146">
        <f t="shared" si="184"/>
        <v>-3</v>
      </c>
      <c r="J1010" s="29">
        <f t="shared" si="185"/>
        <v>70.02806248135289</v>
      </c>
      <c r="K1010" s="147">
        <f t="shared" si="180"/>
        <v>103.70988066317108</v>
      </c>
      <c r="L1010" s="29">
        <f t="shared" si="191"/>
        <v>-1.1366826024732291</v>
      </c>
      <c r="M1010" s="30">
        <f t="shared" si="189"/>
        <v>1.1366826024732291</v>
      </c>
      <c r="N1010" s="148">
        <f t="shared" si="190"/>
        <v>1.8633173975267709</v>
      </c>
      <c r="O1010" s="148">
        <f t="shared" si="186"/>
        <v>0</v>
      </c>
      <c r="P1010" s="148">
        <f t="shared" si="187"/>
        <v>-1.8633173975267709</v>
      </c>
      <c r="Q1010" s="149">
        <f t="shared" si="181"/>
        <v>0</v>
      </c>
      <c r="R1010" s="150">
        <f t="shared" si="182"/>
        <v>103.70988066317108</v>
      </c>
      <c r="S1010" s="13"/>
      <c r="T1010" s="13"/>
      <c r="U1010" s="13"/>
      <c r="V1010" s="13"/>
      <c r="W1010" s="49">
        <f t="shared" si="188"/>
        <v>37888</v>
      </c>
    </row>
    <row r="1011" spans="1:23" s="11" customFormat="1">
      <c r="A1011" s="13"/>
      <c r="B1011" s="140">
        <f>+Datos!B1002</f>
        <v>2003</v>
      </c>
      <c r="C1011" s="141">
        <f>+Datos!C1002</f>
        <v>9</v>
      </c>
      <c r="D1011" s="142">
        <f>+Datos!D1002</f>
        <v>25</v>
      </c>
      <c r="E1011" s="143">
        <f>+Datos!E1002</f>
        <v>0</v>
      </c>
      <c r="F1011" s="144">
        <f>+Datos!F1002</f>
        <v>2.6</v>
      </c>
      <c r="G1011" s="145">
        <f>+Datos!G1002</f>
        <v>1</v>
      </c>
      <c r="H1011" s="143">
        <f t="shared" si="183"/>
        <v>2.6</v>
      </c>
      <c r="I1011" s="146">
        <f t="shared" si="184"/>
        <v>-2.6</v>
      </c>
      <c r="J1011" s="29">
        <f t="shared" si="185"/>
        <v>69.057633994068368</v>
      </c>
      <c r="K1011" s="147">
        <f t="shared" si="180"/>
        <v>102.73945217588656</v>
      </c>
      <c r="L1011" s="29">
        <f t="shared" si="191"/>
        <v>-0.97042848728452213</v>
      </c>
      <c r="M1011" s="30">
        <f t="shared" si="189"/>
        <v>0.97042848728452213</v>
      </c>
      <c r="N1011" s="148">
        <f t="shared" si="190"/>
        <v>1.629571512715478</v>
      </c>
      <c r="O1011" s="148">
        <f t="shared" si="186"/>
        <v>0</v>
      </c>
      <c r="P1011" s="148">
        <f t="shared" si="187"/>
        <v>-1.629571512715478</v>
      </c>
      <c r="Q1011" s="149">
        <f t="shared" si="181"/>
        <v>0</v>
      </c>
      <c r="R1011" s="150">
        <f t="shared" si="182"/>
        <v>102.73945217588656</v>
      </c>
      <c r="S1011" s="13"/>
      <c r="T1011" s="13"/>
      <c r="U1011" s="13"/>
      <c r="V1011" s="13"/>
      <c r="W1011" s="49">
        <f t="shared" si="188"/>
        <v>37889</v>
      </c>
    </row>
    <row r="1012" spans="1:23" s="11" customFormat="1">
      <c r="A1012" s="13"/>
      <c r="B1012" s="140">
        <f>+Datos!B1003</f>
        <v>2003</v>
      </c>
      <c r="C1012" s="141">
        <f>+Datos!C1003</f>
        <v>9</v>
      </c>
      <c r="D1012" s="142">
        <f>+Datos!D1003</f>
        <v>26</v>
      </c>
      <c r="E1012" s="143">
        <f>+Datos!E1003</f>
        <v>10</v>
      </c>
      <c r="F1012" s="144">
        <f>+Datos!F1003</f>
        <v>3.8</v>
      </c>
      <c r="G1012" s="145">
        <f>+Datos!G1003</f>
        <v>1</v>
      </c>
      <c r="H1012" s="143">
        <f t="shared" si="183"/>
        <v>3.8</v>
      </c>
      <c r="I1012" s="146">
        <f t="shared" si="184"/>
        <v>6.2</v>
      </c>
      <c r="J1012" s="29">
        <f t="shared" si="185"/>
        <v>75.257633994068371</v>
      </c>
      <c r="K1012" s="147">
        <f t="shared" si="180"/>
        <v>108.93945217588654</v>
      </c>
      <c r="L1012" s="29">
        <f t="shared" si="191"/>
        <v>6.1999999999999886</v>
      </c>
      <c r="M1012" s="30">
        <f t="shared" si="189"/>
        <v>3.8</v>
      </c>
      <c r="N1012" s="148">
        <f t="shared" si="190"/>
        <v>0</v>
      </c>
      <c r="O1012" s="148">
        <f t="shared" si="186"/>
        <v>0</v>
      </c>
      <c r="P1012" s="148">
        <f t="shared" si="187"/>
        <v>0</v>
      </c>
      <c r="Q1012" s="149">
        <f t="shared" si="181"/>
        <v>0</v>
      </c>
      <c r="R1012" s="150">
        <f t="shared" si="182"/>
        <v>108.93945217588654</v>
      </c>
      <c r="S1012" s="13"/>
      <c r="T1012" s="13"/>
      <c r="U1012" s="13"/>
      <c r="V1012" s="13"/>
      <c r="W1012" s="49">
        <f t="shared" si="188"/>
        <v>37890</v>
      </c>
    </row>
    <row r="1013" spans="1:23" s="11" customFormat="1">
      <c r="A1013" s="13"/>
      <c r="B1013" s="140">
        <f>+Datos!B1004</f>
        <v>2003</v>
      </c>
      <c r="C1013" s="141">
        <f>+Datos!C1004</f>
        <v>9</v>
      </c>
      <c r="D1013" s="142">
        <f>+Datos!D1004</f>
        <v>27</v>
      </c>
      <c r="E1013" s="143">
        <f>+Datos!E1004</f>
        <v>8</v>
      </c>
      <c r="F1013" s="144">
        <f>+Datos!F1004</f>
        <v>2.2000000000000002</v>
      </c>
      <c r="G1013" s="145">
        <f>+Datos!G1004</f>
        <v>1</v>
      </c>
      <c r="H1013" s="143">
        <f t="shared" si="183"/>
        <v>2.2000000000000002</v>
      </c>
      <c r="I1013" s="146">
        <f t="shared" si="184"/>
        <v>5.8</v>
      </c>
      <c r="J1013" s="29">
        <f t="shared" si="185"/>
        <v>81.057633994068368</v>
      </c>
      <c r="K1013" s="147">
        <f t="shared" si="180"/>
        <v>114.73945217588656</v>
      </c>
      <c r="L1013" s="29">
        <f t="shared" si="191"/>
        <v>5.8000000000000114</v>
      </c>
      <c r="M1013" s="30">
        <f t="shared" si="189"/>
        <v>2.2000000000000002</v>
      </c>
      <c r="N1013" s="148">
        <f t="shared" si="190"/>
        <v>0</v>
      </c>
      <c r="O1013" s="148">
        <f t="shared" si="186"/>
        <v>0</v>
      </c>
      <c r="P1013" s="148">
        <f t="shared" si="187"/>
        <v>0</v>
      </c>
      <c r="Q1013" s="149">
        <f t="shared" si="181"/>
        <v>0.7394521758865551</v>
      </c>
      <c r="R1013" s="150">
        <f t="shared" si="182"/>
        <v>114.73945217588656</v>
      </c>
      <c r="S1013" s="13"/>
      <c r="T1013" s="13"/>
      <c r="U1013" s="13"/>
      <c r="V1013" s="13"/>
      <c r="W1013" s="49">
        <f t="shared" si="188"/>
        <v>37891</v>
      </c>
    </row>
    <row r="1014" spans="1:23" s="11" customFormat="1">
      <c r="A1014" s="13"/>
      <c r="B1014" s="140">
        <f>+Datos!B1005</f>
        <v>2003</v>
      </c>
      <c r="C1014" s="141">
        <f>+Datos!C1005</f>
        <v>9</v>
      </c>
      <c r="D1014" s="142">
        <f>+Datos!D1005</f>
        <v>28</v>
      </c>
      <c r="E1014" s="143">
        <f>+Datos!E1005</f>
        <v>0</v>
      </c>
      <c r="F1014" s="144">
        <f>+Datos!F1005</f>
        <v>3.4</v>
      </c>
      <c r="G1014" s="145">
        <f>+Datos!G1005</f>
        <v>1</v>
      </c>
      <c r="H1014" s="143">
        <f t="shared" si="183"/>
        <v>3.4</v>
      </c>
      <c r="I1014" s="146">
        <f t="shared" si="184"/>
        <v>-3.4</v>
      </c>
      <c r="J1014" s="29">
        <f t="shared" si="185"/>
        <v>79.591880126693326</v>
      </c>
      <c r="K1014" s="147">
        <f t="shared" si="180"/>
        <v>113.27369830851151</v>
      </c>
      <c r="L1014" s="29">
        <f t="shared" si="191"/>
        <v>-1.4657538673750423</v>
      </c>
      <c r="M1014" s="30">
        <f t="shared" si="189"/>
        <v>1.4657538673750423</v>
      </c>
      <c r="N1014" s="148">
        <f t="shared" si="190"/>
        <v>1.9342461326249576</v>
      </c>
      <c r="O1014" s="148">
        <f t="shared" si="186"/>
        <v>0</v>
      </c>
      <c r="P1014" s="148">
        <f t="shared" si="187"/>
        <v>-1.9342461326249576</v>
      </c>
      <c r="Q1014" s="149">
        <f t="shared" si="181"/>
        <v>0</v>
      </c>
      <c r="R1014" s="150">
        <f t="shared" si="182"/>
        <v>113.27369830851151</v>
      </c>
      <c r="S1014" s="13"/>
      <c r="T1014" s="13"/>
      <c r="U1014" s="13"/>
      <c r="V1014" s="13"/>
      <c r="W1014" s="49">
        <f t="shared" si="188"/>
        <v>37892</v>
      </c>
    </row>
    <row r="1015" spans="1:23" s="11" customFormat="1">
      <c r="A1015" s="13"/>
      <c r="B1015" s="140">
        <f>+Datos!B1006</f>
        <v>2003</v>
      </c>
      <c r="C1015" s="141">
        <f>+Datos!C1006</f>
        <v>9</v>
      </c>
      <c r="D1015" s="142">
        <f>+Datos!D1006</f>
        <v>29</v>
      </c>
      <c r="E1015" s="143">
        <f>+Datos!E1006</f>
        <v>0</v>
      </c>
      <c r="F1015" s="144">
        <f>+Datos!F1006</f>
        <v>4.5</v>
      </c>
      <c r="G1015" s="145">
        <f>+Datos!G1006</f>
        <v>1</v>
      </c>
      <c r="H1015" s="143">
        <f t="shared" si="183"/>
        <v>4.5</v>
      </c>
      <c r="I1015" s="146">
        <f t="shared" si="184"/>
        <v>-4.5</v>
      </c>
      <c r="J1015" s="29">
        <f t="shared" si="185"/>
        <v>77.692586962700886</v>
      </c>
      <c r="K1015" s="147">
        <f t="shared" si="180"/>
        <v>111.37440514451907</v>
      </c>
      <c r="L1015" s="29">
        <f t="shared" si="191"/>
        <v>-1.8992931639924393</v>
      </c>
      <c r="M1015" s="30">
        <f t="shared" si="189"/>
        <v>1.8992931639924393</v>
      </c>
      <c r="N1015" s="148">
        <f t="shared" si="190"/>
        <v>2.6007068360075607</v>
      </c>
      <c r="O1015" s="148">
        <f t="shared" si="186"/>
        <v>0</v>
      </c>
      <c r="P1015" s="148">
        <f t="shared" si="187"/>
        <v>-2.6007068360075607</v>
      </c>
      <c r="Q1015" s="149">
        <f t="shared" si="181"/>
        <v>0</v>
      </c>
      <c r="R1015" s="150">
        <f t="shared" si="182"/>
        <v>111.37440514451907</v>
      </c>
      <c r="S1015" s="13"/>
      <c r="T1015" s="13"/>
      <c r="U1015" s="13"/>
      <c r="V1015" s="13"/>
      <c r="W1015" s="49">
        <f t="shared" si="188"/>
        <v>37893</v>
      </c>
    </row>
    <row r="1016" spans="1:23" s="11" customFormat="1">
      <c r="A1016" s="13"/>
      <c r="B1016" s="140">
        <f>+Datos!B1007</f>
        <v>2003</v>
      </c>
      <c r="C1016" s="141">
        <f>+Datos!C1007</f>
        <v>9</v>
      </c>
      <c r="D1016" s="142">
        <f>+Datos!D1007</f>
        <v>30</v>
      </c>
      <c r="E1016" s="143">
        <f>+Datos!E1007</f>
        <v>0</v>
      </c>
      <c r="F1016" s="144">
        <f>+Datos!F1007</f>
        <v>4.8</v>
      </c>
      <c r="G1016" s="145">
        <f>+Datos!G1007</f>
        <v>1</v>
      </c>
      <c r="H1016" s="143">
        <f t="shared" si="183"/>
        <v>4.8</v>
      </c>
      <c r="I1016" s="146">
        <f t="shared" si="184"/>
        <v>-4.8</v>
      </c>
      <c r="J1016" s="29">
        <f t="shared" si="185"/>
        <v>75.716603241178902</v>
      </c>
      <c r="K1016" s="147">
        <f t="shared" si="180"/>
        <v>109.39842142299707</v>
      </c>
      <c r="L1016" s="29">
        <f t="shared" si="191"/>
        <v>-1.9759837215219989</v>
      </c>
      <c r="M1016" s="30">
        <f t="shared" si="189"/>
        <v>1.9759837215219989</v>
      </c>
      <c r="N1016" s="148">
        <f t="shared" si="190"/>
        <v>2.824016278478001</v>
      </c>
      <c r="O1016" s="148">
        <f t="shared" si="186"/>
        <v>0</v>
      </c>
      <c r="P1016" s="148">
        <f t="shared" si="187"/>
        <v>-2.824016278478001</v>
      </c>
      <c r="Q1016" s="149">
        <f t="shared" si="181"/>
        <v>0</v>
      </c>
      <c r="R1016" s="150">
        <f t="shared" si="182"/>
        <v>109.39842142299707</v>
      </c>
      <c r="S1016" s="13"/>
      <c r="T1016" s="13"/>
      <c r="U1016" s="13"/>
      <c r="V1016" s="13"/>
      <c r="W1016" s="49">
        <f t="shared" si="188"/>
        <v>37894</v>
      </c>
    </row>
    <row r="1017" spans="1:23" s="11" customFormat="1">
      <c r="A1017" s="13"/>
      <c r="B1017" s="140">
        <f>+Datos!B1008</f>
        <v>2003</v>
      </c>
      <c r="C1017" s="141">
        <f>+Datos!C1008</f>
        <v>10</v>
      </c>
      <c r="D1017" s="142">
        <f>+Datos!D1008</f>
        <v>1</v>
      </c>
      <c r="E1017" s="143">
        <f>+Datos!E1008</f>
        <v>0</v>
      </c>
      <c r="F1017" s="144">
        <f>+Datos!F1008</f>
        <v>4.7</v>
      </c>
      <c r="G1017" s="145">
        <f>+Datos!G1008</f>
        <v>1</v>
      </c>
      <c r="H1017" s="143">
        <f t="shared" si="183"/>
        <v>4.7</v>
      </c>
      <c r="I1017" s="146">
        <f t="shared" si="184"/>
        <v>-4.7</v>
      </c>
      <c r="J1017" s="29">
        <f t="shared" si="185"/>
        <v>73.830490823531008</v>
      </c>
      <c r="K1017" s="147">
        <f t="shared" si="180"/>
        <v>107.51230900534918</v>
      </c>
      <c r="L1017" s="29">
        <f t="shared" si="191"/>
        <v>-1.8861124176478938</v>
      </c>
      <c r="M1017" s="30">
        <f t="shared" si="189"/>
        <v>1.8861124176478938</v>
      </c>
      <c r="N1017" s="148">
        <f t="shared" si="190"/>
        <v>2.8138875823521063</v>
      </c>
      <c r="O1017" s="148">
        <f t="shared" si="186"/>
        <v>0</v>
      </c>
      <c r="P1017" s="148">
        <f t="shared" si="187"/>
        <v>-2.8138875823521063</v>
      </c>
      <c r="Q1017" s="149">
        <f t="shared" si="181"/>
        <v>0</v>
      </c>
      <c r="R1017" s="150">
        <f t="shared" si="182"/>
        <v>107.51230900534918</v>
      </c>
      <c r="S1017" s="13"/>
      <c r="T1017" s="13"/>
      <c r="U1017" s="13"/>
      <c r="V1017" s="13"/>
      <c r="W1017" s="49">
        <f t="shared" si="188"/>
        <v>37895</v>
      </c>
    </row>
    <row r="1018" spans="1:23" s="11" customFormat="1">
      <c r="A1018" s="13"/>
      <c r="B1018" s="140">
        <f>+Datos!B1009</f>
        <v>2003</v>
      </c>
      <c r="C1018" s="141">
        <f>+Datos!C1009</f>
        <v>10</v>
      </c>
      <c r="D1018" s="142">
        <f>+Datos!D1009</f>
        <v>2</v>
      </c>
      <c r="E1018" s="143">
        <f>+Datos!E1009</f>
        <v>0</v>
      </c>
      <c r="F1018" s="144">
        <f>+Datos!F1009</f>
        <v>2.8</v>
      </c>
      <c r="G1018" s="145">
        <f>+Datos!G1009</f>
        <v>1</v>
      </c>
      <c r="H1018" s="143">
        <f t="shared" si="183"/>
        <v>2.8</v>
      </c>
      <c r="I1018" s="146">
        <f t="shared" si="184"/>
        <v>-2.8</v>
      </c>
      <c r="J1018" s="29">
        <f t="shared" si="185"/>
        <v>72.729257523737601</v>
      </c>
      <c r="K1018" s="147">
        <f t="shared" si="180"/>
        <v>106.41107570555579</v>
      </c>
      <c r="L1018" s="29">
        <f t="shared" si="191"/>
        <v>-1.1012332997933925</v>
      </c>
      <c r="M1018" s="30">
        <f t="shared" si="189"/>
        <v>1.1012332997933925</v>
      </c>
      <c r="N1018" s="148">
        <f t="shared" si="190"/>
        <v>1.6987667002066074</v>
      </c>
      <c r="O1018" s="148">
        <f t="shared" si="186"/>
        <v>0</v>
      </c>
      <c r="P1018" s="148">
        <f t="shared" si="187"/>
        <v>-1.6987667002066074</v>
      </c>
      <c r="Q1018" s="149">
        <f t="shared" si="181"/>
        <v>0</v>
      </c>
      <c r="R1018" s="150">
        <f t="shared" si="182"/>
        <v>106.41107570555579</v>
      </c>
      <c r="S1018" s="13"/>
      <c r="T1018" s="13"/>
      <c r="U1018" s="13"/>
      <c r="V1018" s="13"/>
      <c r="W1018" s="49">
        <f t="shared" si="188"/>
        <v>37896</v>
      </c>
    </row>
    <row r="1019" spans="1:23" s="11" customFormat="1">
      <c r="A1019" s="13"/>
      <c r="B1019" s="140">
        <f>+Datos!B1010</f>
        <v>2003</v>
      </c>
      <c r="C1019" s="141">
        <f>+Datos!C1010</f>
        <v>10</v>
      </c>
      <c r="D1019" s="142">
        <f>+Datos!D1010</f>
        <v>3</v>
      </c>
      <c r="E1019" s="143">
        <f>+Datos!E1010</f>
        <v>0</v>
      </c>
      <c r="F1019" s="144">
        <f>+Datos!F1010</f>
        <v>3.1</v>
      </c>
      <c r="G1019" s="145">
        <f>+Datos!G1010</f>
        <v>1</v>
      </c>
      <c r="H1019" s="143">
        <f t="shared" si="183"/>
        <v>3.1</v>
      </c>
      <c r="I1019" s="146">
        <f t="shared" si="184"/>
        <v>-3.1</v>
      </c>
      <c r="J1019" s="29">
        <f t="shared" si="185"/>
        <v>71.529184483118826</v>
      </c>
      <c r="K1019" s="147">
        <f t="shared" si="180"/>
        <v>105.21100266493701</v>
      </c>
      <c r="L1019" s="29">
        <f t="shared" si="191"/>
        <v>-1.2000730406187756</v>
      </c>
      <c r="M1019" s="30">
        <f t="shared" si="189"/>
        <v>1.2000730406187756</v>
      </c>
      <c r="N1019" s="148">
        <f t="shared" si="190"/>
        <v>1.8999269593812245</v>
      </c>
      <c r="O1019" s="148">
        <f t="shared" si="186"/>
        <v>0</v>
      </c>
      <c r="P1019" s="148">
        <f t="shared" si="187"/>
        <v>-1.8999269593812245</v>
      </c>
      <c r="Q1019" s="149">
        <f t="shared" si="181"/>
        <v>0</v>
      </c>
      <c r="R1019" s="150">
        <f t="shared" si="182"/>
        <v>105.21100266493701</v>
      </c>
      <c r="S1019" s="13"/>
      <c r="T1019" s="13"/>
      <c r="U1019" s="13"/>
      <c r="V1019" s="13"/>
      <c r="W1019" s="49">
        <f t="shared" si="188"/>
        <v>37897</v>
      </c>
    </row>
    <row r="1020" spans="1:23" s="11" customFormat="1">
      <c r="A1020" s="13"/>
      <c r="B1020" s="140">
        <f>+Datos!B1011</f>
        <v>2003</v>
      </c>
      <c r="C1020" s="141">
        <f>+Datos!C1011</f>
        <v>10</v>
      </c>
      <c r="D1020" s="142">
        <f>+Datos!D1011</f>
        <v>4</v>
      </c>
      <c r="E1020" s="143">
        <f>+Datos!E1011</f>
        <v>0</v>
      </c>
      <c r="F1020" s="144">
        <f>+Datos!F1011</f>
        <v>4.7</v>
      </c>
      <c r="G1020" s="145">
        <f>+Datos!G1011</f>
        <v>1</v>
      </c>
      <c r="H1020" s="143">
        <f t="shared" si="183"/>
        <v>4.7</v>
      </c>
      <c r="I1020" s="146">
        <f t="shared" si="184"/>
        <v>-4.7</v>
      </c>
      <c r="J1020" s="29">
        <f t="shared" si="185"/>
        <v>69.747381321028953</v>
      </c>
      <c r="K1020" s="147">
        <f t="shared" si="180"/>
        <v>103.42919950284713</v>
      </c>
      <c r="L1020" s="29">
        <f t="shared" si="191"/>
        <v>-1.7818031620898864</v>
      </c>
      <c r="M1020" s="30">
        <f t="shared" si="189"/>
        <v>1.7818031620898864</v>
      </c>
      <c r="N1020" s="148">
        <f t="shared" si="190"/>
        <v>2.9181968379101138</v>
      </c>
      <c r="O1020" s="148">
        <f t="shared" si="186"/>
        <v>0</v>
      </c>
      <c r="P1020" s="148">
        <f t="shared" si="187"/>
        <v>-2.9181968379101138</v>
      </c>
      <c r="Q1020" s="149">
        <f t="shared" si="181"/>
        <v>0</v>
      </c>
      <c r="R1020" s="150">
        <f t="shared" si="182"/>
        <v>103.42919950284713</v>
      </c>
      <c r="S1020" s="13"/>
      <c r="T1020" s="13"/>
      <c r="U1020" s="13"/>
      <c r="V1020" s="13"/>
      <c r="W1020" s="49">
        <f t="shared" si="188"/>
        <v>37898</v>
      </c>
    </row>
    <row r="1021" spans="1:23" s="11" customFormat="1">
      <c r="A1021" s="13"/>
      <c r="B1021" s="140">
        <f>+Datos!B1012</f>
        <v>2003</v>
      </c>
      <c r="C1021" s="141">
        <f>+Datos!C1012</f>
        <v>10</v>
      </c>
      <c r="D1021" s="142">
        <f>+Datos!D1012</f>
        <v>5</v>
      </c>
      <c r="E1021" s="143">
        <f>+Datos!E1012</f>
        <v>0</v>
      </c>
      <c r="F1021" s="144">
        <f>+Datos!F1012</f>
        <v>4.5</v>
      </c>
      <c r="G1021" s="145">
        <f>+Datos!G1012</f>
        <v>1</v>
      </c>
      <c r="H1021" s="143">
        <f t="shared" si="183"/>
        <v>4.5</v>
      </c>
      <c r="I1021" s="146">
        <f t="shared" si="184"/>
        <v>-4.5</v>
      </c>
      <c r="J1021" s="29">
        <f t="shared" si="185"/>
        <v>68.08300645843569</v>
      </c>
      <c r="K1021" s="147">
        <f t="shared" si="180"/>
        <v>101.76482464025386</v>
      </c>
      <c r="L1021" s="29">
        <f t="shared" si="191"/>
        <v>-1.6643748625932631</v>
      </c>
      <c r="M1021" s="30">
        <f t="shared" si="189"/>
        <v>1.6643748625932631</v>
      </c>
      <c r="N1021" s="148">
        <f t="shared" si="190"/>
        <v>2.8356251374067369</v>
      </c>
      <c r="O1021" s="148">
        <f t="shared" si="186"/>
        <v>0</v>
      </c>
      <c r="P1021" s="148">
        <f t="shared" si="187"/>
        <v>-2.8356251374067369</v>
      </c>
      <c r="Q1021" s="149">
        <f t="shared" si="181"/>
        <v>0</v>
      </c>
      <c r="R1021" s="150">
        <f t="shared" si="182"/>
        <v>101.76482464025386</v>
      </c>
      <c r="S1021" s="13"/>
      <c r="T1021" s="13"/>
      <c r="U1021" s="13"/>
      <c r="V1021" s="13"/>
      <c r="W1021" s="49">
        <f t="shared" si="188"/>
        <v>37899</v>
      </c>
    </row>
    <row r="1022" spans="1:23" s="11" customFormat="1">
      <c r="A1022" s="13"/>
      <c r="B1022" s="140">
        <f>+Datos!B1013</f>
        <v>2003</v>
      </c>
      <c r="C1022" s="141">
        <f>+Datos!C1013</f>
        <v>10</v>
      </c>
      <c r="D1022" s="142">
        <f>+Datos!D1013</f>
        <v>6</v>
      </c>
      <c r="E1022" s="143">
        <f>+Datos!E1013</f>
        <v>22</v>
      </c>
      <c r="F1022" s="144">
        <f>+Datos!F1013</f>
        <v>3.6</v>
      </c>
      <c r="G1022" s="145">
        <f>+Datos!G1013</f>
        <v>1</v>
      </c>
      <c r="H1022" s="143">
        <f t="shared" si="183"/>
        <v>3.6</v>
      </c>
      <c r="I1022" s="146">
        <f t="shared" si="184"/>
        <v>18.399999999999999</v>
      </c>
      <c r="J1022" s="29">
        <f t="shared" si="185"/>
        <v>86.483006458435682</v>
      </c>
      <c r="K1022" s="147">
        <f t="shared" si="180"/>
        <v>120.16482464025387</v>
      </c>
      <c r="L1022" s="29">
        <f t="shared" si="191"/>
        <v>18.400000000000006</v>
      </c>
      <c r="M1022" s="30">
        <f t="shared" si="189"/>
        <v>3.6</v>
      </c>
      <c r="N1022" s="148">
        <f t="shared" si="190"/>
        <v>0</v>
      </c>
      <c r="O1022" s="148">
        <f t="shared" si="186"/>
        <v>0</v>
      </c>
      <c r="P1022" s="148">
        <f t="shared" si="187"/>
        <v>0</v>
      </c>
      <c r="Q1022" s="149">
        <f t="shared" si="181"/>
        <v>6.1648246402538689</v>
      </c>
      <c r="R1022" s="150">
        <f t="shared" si="182"/>
        <v>120.16482464025387</v>
      </c>
      <c r="S1022" s="13"/>
      <c r="T1022" s="13"/>
      <c r="U1022" s="13"/>
      <c r="V1022" s="13"/>
      <c r="W1022" s="49">
        <f t="shared" si="188"/>
        <v>37900</v>
      </c>
    </row>
    <row r="1023" spans="1:23" s="11" customFormat="1">
      <c r="A1023" s="13"/>
      <c r="B1023" s="140">
        <f>+Datos!B1014</f>
        <v>2003</v>
      </c>
      <c r="C1023" s="141">
        <f>+Datos!C1014</f>
        <v>10</v>
      </c>
      <c r="D1023" s="142">
        <f>+Datos!D1014</f>
        <v>7</v>
      </c>
      <c r="E1023" s="143">
        <f>+Datos!E1014</f>
        <v>56</v>
      </c>
      <c r="F1023" s="144">
        <f>+Datos!F1014</f>
        <v>2.8</v>
      </c>
      <c r="G1023" s="145">
        <f>+Datos!G1014</f>
        <v>1</v>
      </c>
      <c r="H1023" s="143">
        <f t="shared" si="183"/>
        <v>2.8</v>
      </c>
      <c r="I1023" s="146">
        <f t="shared" si="184"/>
        <v>53.2</v>
      </c>
      <c r="J1023" s="29">
        <f t="shared" si="185"/>
        <v>139.68300645843567</v>
      </c>
      <c r="K1023" s="147">
        <f t="shared" si="180"/>
        <v>173.36482464025386</v>
      </c>
      <c r="L1023" s="29">
        <f t="shared" si="191"/>
        <v>53.199999999999989</v>
      </c>
      <c r="M1023" s="30">
        <f t="shared" si="189"/>
        <v>2.8</v>
      </c>
      <c r="N1023" s="148">
        <f t="shared" si="190"/>
        <v>0</v>
      </c>
      <c r="O1023" s="148">
        <f t="shared" si="186"/>
        <v>0</v>
      </c>
      <c r="P1023" s="148">
        <f t="shared" si="187"/>
        <v>0</v>
      </c>
      <c r="Q1023" s="149">
        <f t="shared" si="181"/>
        <v>59.364824640253858</v>
      </c>
      <c r="R1023" s="150">
        <f t="shared" si="182"/>
        <v>173.36482464025386</v>
      </c>
      <c r="S1023" s="13"/>
      <c r="T1023" s="13"/>
      <c r="U1023" s="13"/>
      <c r="V1023" s="13"/>
      <c r="W1023" s="49">
        <f t="shared" si="188"/>
        <v>37901</v>
      </c>
    </row>
    <row r="1024" spans="1:23" s="11" customFormat="1">
      <c r="A1024" s="13"/>
      <c r="B1024" s="140">
        <f>+Datos!B1015</f>
        <v>2003</v>
      </c>
      <c r="C1024" s="141">
        <f>+Datos!C1015</f>
        <v>10</v>
      </c>
      <c r="D1024" s="142">
        <f>+Datos!D1015</f>
        <v>8</v>
      </c>
      <c r="E1024" s="143">
        <f>+Datos!E1015</f>
        <v>0</v>
      </c>
      <c r="F1024" s="144">
        <f>+Datos!F1015</f>
        <v>3.6</v>
      </c>
      <c r="G1024" s="145">
        <f>+Datos!G1015</f>
        <v>1</v>
      </c>
      <c r="H1024" s="143">
        <f t="shared" si="183"/>
        <v>3.6</v>
      </c>
      <c r="I1024" s="146">
        <f t="shared" si="184"/>
        <v>-3.6</v>
      </c>
      <c r="J1024" s="29">
        <f t="shared" si="185"/>
        <v>137.00998822999517</v>
      </c>
      <c r="K1024" s="147">
        <f t="shared" si="180"/>
        <v>170.69180641181336</v>
      </c>
      <c r="L1024" s="29">
        <f t="shared" si="191"/>
        <v>-2.6730182284404975</v>
      </c>
      <c r="M1024" s="30">
        <f t="shared" si="189"/>
        <v>2.6730182284404975</v>
      </c>
      <c r="N1024" s="148">
        <f t="shared" si="190"/>
        <v>0.92698177155950257</v>
      </c>
      <c r="O1024" s="148">
        <f t="shared" si="186"/>
        <v>0</v>
      </c>
      <c r="P1024" s="148">
        <f t="shared" si="187"/>
        <v>-0.92698177155950257</v>
      </c>
      <c r="Q1024" s="149">
        <f t="shared" si="181"/>
        <v>56.69180641181336</v>
      </c>
      <c r="R1024" s="150">
        <f t="shared" si="182"/>
        <v>170.69180641181336</v>
      </c>
      <c r="S1024" s="13"/>
      <c r="T1024" s="13"/>
      <c r="U1024" s="13"/>
      <c r="V1024" s="13"/>
      <c r="W1024" s="49">
        <f t="shared" si="188"/>
        <v>37902</v>
      </c>
    </row>
    <row r="1025" spans="1:23" s="11" customFormat="1">
      <c r="A1025" s="13"/>
      <c r="B1025" s="140">
        <f>+Datos!B1016</f>
        <v>2003</v>
      </c>
      <c r="C1025" s="141">
        <f>+Datos!C1016</f>
        <v>10</v>
      </c>
      <c r="D1025" s="142">
        <f>+Datos!D1016</f>
        <v>9</v>
      </c>
      <c r="E1025" s="143">
        <f>+Datos!E1016</f>
        <v>13</v>
      </c>
      <c r="F1025" s="144">
        <f>+Datos!F1016</f>
        <v>1.4</v>
      </c>
      <c r="G1025" s="145">
        <f>+Datos!G1016</f>
        <v>1</v>
      </c>
      <c r="H1025" s="143">
        <f t="shared" si="183"/>
        <v>1.4</v>
      </c>
      <c r="I1025" s="146">
        <f t="shared" si="184"/>
        <v>11.6</v>
      </c>
      <c r="J1025" s="29">
        <f t="shared" si="185"/>
        <v>148.60998822999517</v>
      </c>
      <c r="K1025" s="147">
        <f t="shared" si="180"/>
        <v>182.29180641181335</v>
      </c>
      <c r="L1025" s="29">
        <f t="shared" si="191"/>
        <v>11.599999999999994</v>
      </c>
      <c r="M1025" s="30">
        <f t="shared" si="189"/>
        <v>1.4</v>
      </c>
      <c r="N1025" s="148">
        <f t="shared" si="190"/>
        <v>0</v>
      </c>
      <c r="O1025" s="148">
        <f t="shared" si="186"/>
        <v>0</v>
      </c>
      <c r="P1025" s="148">
        <f t="shared" si="187"/>
        <v>0</v>
      </c>
      <c r="Q1025" s="149">
        <f t="shared" si="181"/>
        <v>68.291806411813354</v>
      </c>
      <c r="R1025" s="150">
        <f t="shared" si="182"/>
        <v>182.29180641181335</v>
      </c>
      <c r="S1025" s="13"/>
      <c r="T1025" s="13"/>
      <c r="U1025" s="13"/>
      <c r="V1025" s="13"/>
      <c r="W1025" s="49">
        <f t="shared" si="188"/>
        <v>37903</v>
      </c>
    </row>
    <row r="1026" spans="1:23" s="11" customFormat="1">
      <c r="A1026" s="13"/>
      <c r="B1026" s="140">
        <f>+Datos!B1017</f>
        <v>2003</v>
      </c>
      <c r="C1026" s="141">
        <f>+Datos!C1017</f>
        <v>10</v>
      </c>
      <c r="D1026" s="142">
        <f>+Datos!D1017</f>
        <v>10</v>
      </c>
      <c r="E1026" s="143">
        <f>+Datos!E1017</f>
        <v>0.6</v>
      </c>
      <c r="F1026" s="144">
        <f>+Datos!F1017</f>
        <v>1.8</v>
      </c>
      <c r="G1026" s="145">
        <f>+Datos!G1017</f>
        <v>1</v>
      </c>
      <c r="H1026" s="143">
        <f t="shared" si="183"/>
        <v>1.8</v>
      </c>
      <c r="I1026" s="146">
        <f t="shared" si="184"/>
        <v>-1.2000000000000002</v>
      </c>
      <c r="J1026" s="29">
        <f t="shared" si="185"/>
        <v>147.65592710191439</v>
      </c>
      <c r="K1026" s="147">
        <f t="shared" si="180"/>
        <v>181.33774528373257</v>
      </c>
      <c r="L1026" s="29">
        <f t="shared" si="191"/>
        <v>-0.95406112808078092</v>
      </c>
      <c r="M1026" s="30">
        <f t="shared" si="189"/>
        <v>1.554061128080781</v>
      </c>
      <c r="N1026" s="148">
        <f t="shared" si="190"/>
        <v>0.24593887191921904</v>
      </c>
      <c r="O1026" s="148">
        <f t="shared" si="186"/>
        <v>0</v>
      </c>
      <c r="P1026" s="148">
        <f t="shared" si="187"/>
        <v>-0.24593887191921904</v>
      </c>
      <c r="Q1026" s="149">
        <f t="shared" si="181"/>
        <v>67.337745283732573</v>
      </c>
      <c r="R1026" s="150">
        <f t="shared" si="182"/>
        <v>181.33774528373257</v>
      </c>
      <c r="S1026" s="13"/>
      <c r="T1026" s="13"/>
      <c r="U1026" s="13"/>
      <c r="V1026" s="13"/>
      <c r="W1026" s="49">
        <f t="shared" si="188"/>
        <v>37904</v>
      </c>
    </row>
    <row r="1027" spans="1:23" s="11" customFormat="1">
      <c r="A1027" s="13"/>
      <c r="B1027" s="140">
        <f>+Datos!B1018</f>
        <v>2003</v>
      </c>
      <c r="C1027" s="141">
        <f>+Datos!C1018</f>
        <v>10</v>
      </c>
      <c r="D1027" s="142">
        <f>+Datos!D1018</f>
        <v>11</v>
      </c>
      <c r="E1027" s="143">
        <f>+Datos!E1018</f>
        <v>0</v>
      </c>
      <c r="F1027" s="144">
        <f>+Datos!F1018</f>
        <v>3.3</v>
      </c>
      <c r="G1027" s="145">
        <f>+Datos!G1018</f>
        <v>1</v>
      </c>
      <c r="H1027" s="143">
        <f t="shared" si="183"/>
        <v>3.3</v>
      </c>
      <c r="I1027" s="146">
        <f t="shared" si="184"/>
        <v>-3.3</v>
      </c>
      <c r="J1027" s="29">
        <f t="shared" si="185"/>
        <v>145.06372277808049</v>
      </c>
      <c r="K1027" s="147">
        <f t="shared" si="180"/>
        <v>178.74554095989868</v>
      </c>
      <c r="L1027" s="29">
        <f t="shared" si="191"/>
        <v>-2.5922043238338972</v>
      </c>
      <c r="M1027" s="30">
        <f t="shared" si="189"/>
        <v>2.5922043238338972</v>
      </c>
      <c r="N1027" s="148">
        <f t="shared" si="190"/>
        <v>0.70779567616610262</v>
      </c>
      <c r="O1027" s="148">
        <f t="shared" si="186"/>
        <v>0</v>
      </c>
      <c r="P1027" s="148">
        <f t="shared" si="187"/>
        <v>-0.70779567616610262</v>
      </c>
      <c r="Q1027" s="149">
        <f t="shared" si="181"/>
        <v>64.745540959898676</v>
      </c>
      <c r="R1027" s="150">
        <f t="shared" si="182"/>
        <v>178.74554095989868</v>
      </c>
      <c r="S1027" s="13"/>
      <c r="T1027" s="13"/>
      <c r="U1027" s="13"/>
      <c r="V1027" s="13"/>
      <c r="W1027" s="49">
        <f t="shared" si="188"/>
        <v>37905</v>
      </c>
    </row>
    <row r="1028" spans="1:23" s="11" customFormat="1">
      <c r="A1028" s="13"/>
      <c r="B1028" s="140">
        <f>+Datos!B1019</f>
        <v>2003</v>
      </c>
      <c r="C1028" s="141">
        <f>+Datos!C1019</f>
        <v>10</v>
      </c>
      <c r="D1028" s="142">
        <f>+Datos!D1019</f>
        <v>12</v>
      </c>
      <c r="E1028" s="143">
        <f>+Datos!E1019</f>
        <v>0</v>
      </c>
      <c r="F1028" s="144">
        <f>+Datos!F1019</f>
        <v>4.0999999999999996</v>
      </c>
      <c r="G1028" s="145">
        <f>+Datos!G1019</f>
        <v>1</v>
      </c>
      <c r="H1028" s="143">
        <f t="shared" si="183"/>
        <v>4.0999999999999996</v>
      </c>
      <c r="I1028" s="146">
        <f t="shared" si="184"/>
        <v>-4.0999999999999996</v>
      </c>
      <c r="J1028" s="29">
        <f t="shared" si="185"/>
        <v>141.90640863100262</v>
      </c>
      <c r="K1028" s="147">
        <f t="shared" si="180"/>
        <v>175.58822681282081</v>
      </c>
      <c r="L1028" s="29">
        <f t="shared" si="191"/>
        <v>-3.1573141470778694</v>
      </c>
      <c r="M1028" s="30">
        <f t="shared" si="189"/>
        <v>3.1573141470778694</v>
      </c>
      <c r="N1028" s="148">
        <f t="shared" si="190"/>
        <v>0.94268585292213025</v>
      </c>
      <c r="O1028" s="148">
        <f t="shared" si="186"/>
        <v>0</v>
      </c>
      <c r="P1028" s="148">
        <f t="shared" si="187"/>
        <v>-0.94268585292213025</v>
      </c>
      <c r="Q1028" s="149">
        <f t="shared" si="181"/>
        <v>61.588226812820807</v>
      </c>
      <c r="R1028" s="150">
        <f t="shared" si="182"/>
        <v>175.58822681282081</v>
      </c>
      <c r="S1028" s="13"/>
      <c r="T1028" s="13"/>
      <c r="U1028" s="13"/>
      <c r="V1028" s="13"/>
      <c r="W1028" s="49">
        <f t="shared" si="188"/>
        <v>37906</v>
      </c>
    </row>
    <row r="1029" spans="1:23" s="11" customFormat="1">
      <c r="A1029" s="13"/>
      <c r="B1029" s="140">
        <f>+Datos!B1020</f>
        <v>2003</v>
      </c>
      <c r="C1029" s="141">
        <f>+Datos!C1020</f>
        <v>10</v>
      </c>
      <c r="D1029" s="142">
        <f>+Datos!D1020</f>
        <v>13</v>
      </c>
      <c r="E1029" s="143">
        <f>+Datos!E1020</f>
        <v>0</v>
      </c>
      <c r="F1029" s="144">
        <f>+Datos!F1020</f>
        <v>4.5</v>
      </c>
      <c r="G1029" s="145">
        <f>+Datos!G1020</f>
        <v>1</v>
      </c>
      <c r="H1029" s="143">
        <f t="shared" si="183"/>
        <v>4.5</v>
      </c>
      <c r="I1029" s="146">
        <f t="shared" si="184"/>
        <v>-4.5</v>
      </c>
      <c r="J1029" s="29">
        <f t="shared" si="185"/>
        <v>138.52011003608868</v>
      </c>
      <c r="K1029" s="147">
        <f t="shared" si="180"/>
        <v>172.20192821790687</v>
      </c>
      <c r="L1029" s="29">
        <f t="shared" si="191"/>
        <v>-3.3862985949139386</v>
      </c>
      <c r="M1029" s="30">
        <f t="shared" si="189"/>
        <v>3.3862985949139386</v>
      </c>
      <c r="N1029" s="148">
        <f t="shared" si="190"/>
        <v>1.1137014050860614</v>
      </c>
      <c r="O1029" s="148">
        <f t="shared" si="186"/>
        <v>0</v>
      </c>
      <c r="P1029" s="148">
        <f t="shared" si="187"/>
        <v>-1.1137014050860614</v>
      </c>
      <c r="Q1029" s="149">
        <f t="shared" si="181"/>
        <v>58.201928217906868</v>
      </c>
      <c r="R1029" s="150">
        <f t="shared" si="182"/>
        <v>172.20192821790687</v>
      </c>
      <c r="S1029" s="13"/>
      <c r="T1029" s="13"/>
      <c r="U1029" s="13"/>
      <c r="V1029" s="13"/>
      <c r="W1029" s="49">
        <f t="shared" si="188"/>
        <v>37907</v>
      </c>
    </row>
    <row r="1030" spans="1:23" s="11" customFormat="1">
      <c r="A1030" s="13"/>
      <c r="B1030" s="140">
        <f>+Datos!B1021</f>
        <v>2003</v>
      </c>
      <c r="C1030" s="141">
        <f>+Datos!C1021</f>
        <v>10</v>
      </c>
      <c r="D1030" s="142">
        <f>+Datos!D1021</f>
        <v>14</v>
      </c>
      <c r="E1030" s="143">
        <f>+Datos!E1021</f>
        <v>0</v>
      </c>
      <c r="F1030" s="144">
        <f>+Datos!F1021</f>
        <v>5.4</v>
      </c>
      <c r="G1030" s="145">
        <f>+Datos!G1021</f>
        <v>1</v>
      </c>
      <c r="H1030" s="143">
        <f t="shared" si="183"/>
        <v>5.4</v>
      </c>
      <c r="I1030" s="146">
        <f t="shared" si="184"/>
        <v>-5.4</v>
      </c>
      <c r="J1030" s="29">
        <f t="shared" si="185"/>
        <v>134.56304633520503</v>
      </c>
      <c r="K1030" s="147">
        <f t="shared" si="180"/>
        <v>168.24486451702322</v>
      </c>
      <c r="L1030" s="29">
        <f t="shared" si="191"/>
        <v>-3.9570637008836513</v>
      </c>
      <c r="M1030" s="30">
        <f t="shared" si="189"/>
        <v>3.9570637008836513</v>
      </c>
      <c r="N1030" s="148">
        <f t="shared" si="190"/>
        <v>1.442936299116349</v>
      </c>
      <c r="O1030" s="148">
        <f t="shared" si="186"/>
        <v>0</v>
      </c>
      <c r="P1030" s="148">
        <f t="shared" si="187"/>
        <v>-1.442936299116349</v>
      </c>
      <c r="Q1030" s="149">
        <f t="shared" si="181"/>
        <v>54.244864517023217</v>
      </c>
      <c r="R1030" s="150">
        <f t="shared" si="182"/>
        <v>168.24486451702322</v>
      </c>
      <c r="S1030" s="13"/>
      <c r="T1030" s="13"/>
      <c r="U1030" s="13"/>
      <c r="V1030" s="13"/>
      <c r="W1030" s="49">
        <f t="shared" si="188"/>
        <v>37908</v>
      </c>
    </row>
    <row r="1031" spans="1:23" s="11" customFormat="1">
      <c r="A1031" s="13"/>
      <c r="B1031" s="140">
        <f>+Datos!B1022</f>
        <v>2003</v>
      </c>
      <c r="C1031" s="141">
        <f>+Datos!C1022</f>
        <v>10</v>
      </c>
      <c r="D1031" s="142">
        <f>+Datos!D1022</f>
        <v>15</v>
      </c>
      <c r="E1031" s="143">
        <f>+Datos!E1022</f>
        <v>5</v>
      </c>
      <c r="F1031" s="144">
        <f>+Datos!F1022</f>
        <v>6.8</v>
      </c>
      <c r="G1031" s="145">
        <f>+Datos!G1022</f>
        <v>1</v>
      </c>
      <c r="H1031" s="143">
        <f t="shared" si="183"/>
        <v>6.8</v>
      </c>
      <c r="I1031" s="146">
        <f t="shared" si="184"/>
        <v>-1.7999999999999998</v>
      </c>
      <c r="J1031" s="29">
        <f t="shared" si="185"/>
        <v>133.26930655922911</v>
      </c>
      <c r="K1031" s="147">
        <f t="shared" si="180"/>
        <v>166.95112474104729</v>
      </c>
      <c r="L1031" s="29">
        <f t="shared" si="191"/>
        <v>-1.2937397759759222</v>
      </c>
      <c r="M1031" s="30">
        <f t="shared" si="189"/>
        <v>6.2937397759759222</v>
      </c>
      <c r="N1031" s="148">
        <f t="shared" si="190"/>
        <v>0.50626022402407767</v>
      </c>
      <c r="O1031" s="148">
        <f t="shared" si="186"/>
        <v>0</v>
      </c>
      <c r="P1031" s="148">
        <f t="shared" si="187"/>
        <v>-0.50626022402407767</v>
      </c>
      <c r="Q1031" s="149">
        <f t="shared" si="181"/>
        <v>52.951124741047295</v>
      </c>
      <c r="R1031" s="150">
        <f t="shared" si="182"/>
        <v>166.95112474104729</v>
      </c>
      <c r="S1031" s="13"/>
      <c r="T1031" s="13"/>
      <c r="U1031" s="13"/>
      <c r="V1031" s="13"/>
      <c r="W1031" s="49">
        <f t="shared" si="188"/>
        <v>37909</v>
      </c>
    </row>
    <row r="1032" spans="1:23" s="11" customFormat="1">
      <c r="A1032" s="13"/>
      <c r="B1032" s="140">
        <f>+Datos!B1023</f>
        <v>2003</v>
      </c>
      <c r="C1032" s="141">
        <f>+Datos!C1023</f>
        <v>10</v>
      </c>
      <c r="D1032" s="142">
        <f>+Datos!D1023</f>
        <v>16</v>
      </c>
      <c r="E1032" s="143">
        <f>+Datos!E1023</f>
        <v>7</v>
      </c>
      <c r="F1032" s="144">
        <f>+Datos!F1023</f>
        <v>2.5</v>
      </c>
      <c r="G1032" s="145">
        <f>+Datos!G1023</f>
        <v>1</v>
      </c>
      <c r="H1032" s="143">
        <f t="shared" si="183"/>
        <v>2.5</v>
      </c>
      <c r="I1032" s="146">
        <f t="shared" si="184"/>
        <v>4.5</v>
      </c>
      <c r="J1032" s="29">
        <f t="shared" si="185"/>
        <v>137.76930655922911</v>
      </c>
      <c r="K1032" s="147">
        <f t="shared" si="180"/>
        <v>171.45112474104729</v>
      </c>
      <c r="L1032" s="29">
        <f t="shared" si="191"/>
        <v>4.5</v>
      </c>
      <c r="M1032" s="30">
        <f t="shared" si="189"/>
        <v>2.5</v>
      </c>
      <c r="N1032" s="148">
        <f t="shared" si="190"/>
        <v>0</v>
      </c>
      <c r="O1032" s="148">
        <f t="shared" si="186"/>
        <v>0</v>
      </c>
      <c r="P1032" s="148">
        <f t="shared" si="187"/>
        <v>0</v>
      </c>
      <c r="Q1032" s="149">
        <f t="shared" si="181"/>
        <v>57.451124741047295</v>
      </c>
      <c r="R1032" s="150">
        <f t="shared" si="182"/>
        <v>171.45112474104729</v>
      </c>
      <c r="S1032" s="13"/>
      <c r="T1032" s="13"/>
      <c r="U1032" s="13"/>
      <c r="V1032" s="13"/>
      <c r="W1032" s="49">
        <f t="shared" si="188"/>
        <v>37910</v>
      </c>
    </row>
    <row r="1033" spans="1:23" s="11" customFormat="1">
      <c r="A1033" s="13"/>
      <c r="B1033" s="140">
        <f>+Datos!B1024</f>
        <v>2003</v>
      </c>
      <c r="C1033" s="141">
        <f>+Datos!C1024</f>
        <v>10</v>
      </c>
      <c r="D1033" s="142">
        <f>+Datos!D1024</f>
        <v>17</v>
      </c>
      <c r="E1033" s="143">
        <f>+Datos!E1024</f>
        <v>22</v>
      </c>
      <c r="F1033" s="144">
        <f>+Datos!F1024</f>
        <v>3.1</v>
      </c>
      <c r="G1033" s="145">
        <f>+Datos!G1024</f>
        <v>1</v>
      </c>
      <c r="H1033" s="143">
        <f t="shared" si="183"/>
        <v>3.1</v>
      </c>
      <c r="I1033" s="146">
        <f t="shared" si="184"/>
        <v>18.899999999999999</v>
      </c>
      <c r="J1033" s="29">
        <f t="shared" si="185"/>
        <v>156.66930655922911</v>
      </c>
      <c r="K1033" s="147">
        <f t="shared" si="180"/>
        <v>190.3511247410473</v>
      </c>
      <c r="L1033" s="29">
        <f t="shared" si="191"/>
        <v>18.900000000000006</v>
      </c>
      <c r="M1033" s="30">
        <f t="shared" si="189"/>
        <v>3.1</v>
      </c>
      <c r="N1033" s="148">
        <f t="shared" si="190"/>
        <v>0</v>
      </c>
      <c r="O1033" s="148">
        <f t="shared" si="186"/>
        <v>0</v>
      </c>
      <c r="P1033" s="148">
        <f t="shared" si="187"/>
        <v>0</v>
      </c>
      <c r="Q1033" s="149">
        <f t="shared" si="181"/>
        <v>76.3511247410473</v>
      </c>
      <c r="R1033" s="150">
        <f t="shared" si="182"/>
        <v>190.3511247410473</v>
      </c>
      <c r="S1033" s="13"/>
      <c r="T1033" s="13"/>
      <c r="U1033" s="13"/>
      <c r="V1033" s="13"/>
      <c r="W1033" s="49">
        <f t="shared" si="188"/>
        <v>37911</v>
      </c>
    </row>
    <row r="1034" spans="1:23" s="11" customFormat="1">
      <c r="A1034" s="13"/>
      <c r="B1034" s="140">
        <f>+Datos!B1025</f>
        <v>2003</v>
      </c>
      <c r="C1034" s="141">
        <f>+Datos!C1025</f>
        <v>10</v>
      </c>
      <c r="D1034" s="142">
        <f>+Datos!D1025</f>
        <v>18</v>
      </c>
      <c r="E1034" s="143">
        <f>+Datos!E1025</f>
        <v>1</v>
      </c>
      <c r="F1034" s="144">
        <f>+Datos!F1025</f>
        <v>3.5</v>
      </c>
      <c r="G1034" s="145">
        <f>+Datos!G1025</f>
        <v>1</v>
      </c>
      <c r="H1034" s="143">
        <f t="shared" si="183"/>
        <v>3.5</v>
      </c>
      <c r="I1034" s="146">
        <f t="shared" si="184"/>
        <v>-2.5</v>
      </c>
      <c r="J1034" s="29">
        <f t="shared" si="185"/>
        <v>154.58117292453716</v>
      </c>
      <c r="K1034" s="147">
        <f t="shared" si="180"/>
        <v>188.26299110635534</v>
      </c>
      <c r="L1034" s="29">
        <f t="shared" si="191"/>
        <v>-2.0881336346919568</v>
      </c>
      <c r="M1034" s="30">
        <f t="shared" si="189"/>
        <v>3.0881336346919568</v>
      </c>
      <c r="N1034" s="148">
        <f t="shared" si="190"/>
        <v>0.41186636530804321</v>
      </c>
      <c r="O1034" s="148">
        <f t="shared" si="186"/>
        <v>0</v>
      </c>
      <c r="P1034" s="148">
        <f t="shared" si="187"/>
        <v>-0.41186636530804321</v>
      </c>
      <c r="Q1034" s="149">
        <f t="shared" si="181"/>
        <v>74.262991106355344</v>
      </c>
      <c r="R1034" s="150">
        <f t="shared" si="182"/>
        <v>188.26299110635534</v>
      </c>
      <c r="S1034" s="13"/>
      <c r="T1034" s="13"/>
      <c r="U1034" s="13"/>
      <c r="V1034" s="13"/>
      <c r="W1034" s="49">
        <f t="shared" si="188"/>
        <v>37912</v>
      </c>
    </row>
    <row r="1035" spans="1:23" s="11" customFormat="1">
      <c r="A1035" s="13"/>
      <c r="B1035" s="140">
        <f>+Datos!B1026</f>
        <v>2003</v>
      </c>
      <c r="C1035" s="141">
        <f>+Datos!C1026</f>
        <v>10</v>
      </c>
      <c r="D1035" s="142">
        <f>+Datos!D1026</f>
        <v>19</v>
      </c>
      <c r="E1035" s="143">
        <f>+Datos!E1026</f>
        <v>0</v>
      </c>
      <c r="F1035" s="144">
        <f>+Datos!F1026</f>
        <v>2.9</v>
      </c>
      <c r="G1035" s="145">
        <f>+Datos!G1026</f>
        <v>1</v>
      </c>
      <c r="H1035" s="143">
        <f t="shared" si="183"/>
        <v>2.9</v>
      </c>
      <c r="I1035" s="146">
        <f t="shared" si="184"/>
        <v>-2.9</v>
      </c>
      <c r="J1035" s="29">
        <f t="shared" si="185"/>
        <v>152.19378003916916</v>
      </c>
      <c r="K1035" s="147">
        <f t="shared" si="180"/>
        <v>185.87559822098734</v>
      </c>
      <c r="L1035" s="29">
        <f t="shared" si="191"/>
        <v>-2.3873928853680013</v>
      </c>
      <c r="M1035" s="30">
        <f t="shared" si="189"/>
        <v>2.3873928853680013</v>
      </c>
      <c r="N1035" s="148">
        <f t="shared" si="190"/>
        <v>0.51260711463199859</v>
      </c>
      <c r="O1035" s="148">
        <f t="shared" si="186"/>
        <v>0</v>
      </c>
      <c r="P1035" s="148">
        <f t="shared" si="187"/>
        <v>-0.51260711463199859</v>
      </c>
      <c r="Q1035" s="149">
        <f t="shared" si="181"/>
        <v>71.875598220987342</v>
      </c>
      <c r="R1035" s="150">
        <f t="shared" si="182"/>
        <v>185.87559822098734</v>
      </c>
      <c r="S1035" s="13"/>
      <c r="T1035" s="13"/>
      <c r="U1035" s="13"/>
      <c r="V1035" s="13"/>
      <c r="W1035" s="49">
        <f t="shared" si="188"/>
        <v>37913</v>
      </c>
    </row>
    <row r="1036" spans="1:23" s="11" customFormat="1">
      <c r="A1036" s="13"/>
      <c r="B1036" s="140">
        <f>+Datos!B1027</f>
        <v>2003</v>
      </c>
      <c r="C1036" s="141">
        <f>+Datos!C1027</f>
        <v>10</v>
      </c>
      <c r="D1036" s="142">
        <f>+Datos!D1027</f>
        <v>20</v>
      </c>
      <c r="E1036" s="143">
        <f>+Datos!E1027</f>
        <v>0.2</v>
      </c>
      <c r="F1036" s="144">
        <f>+Datos!F1027</f>
        <v>3.5</v>
      </c>
      <c r="G1036" s="145">
        <f>+Datos!G1027</f>
        <v>1</v>
      </c>
      <c r="H1036" s="143">
        <f t="shared" si="183"/>
        <v>3.5</v>
      </c>
      <c r="I1036" s="146">
        <f t="shared" si="184"/>
        <v>-3.3</v>
      </c>
      <c r="J1036" s="29">
        <f t="shared" si="185"/>
        <v>149.5219104947393</v>
      </c>
      <c r="K1036" s="147">
        <f t="shared" si="180"/>
        <v>183.20372867655749</v>
      </c>
      <c r="L1036" s="29">
        <f t="shared" si="191"/>
        <v>-2.6718695444298532</v>
      </c>
      <c r="M1036" s="30">
        <f t="shared" si="189"/>
        <v>2.8718695444298534</v>
      </c>
      <c r="N1036" s="148">
        <f t="shared" si="190"/>
        <v>0.62813045557014657</v>
      </c>
      <c r="O1036" s="148">
        <f t="shared" si="186"/>
        <v>0</v>
      </c>
      <c r="P1036" s="148">
        <f t="shared" si="187"/>
        <v>-0.62813045557014657</v>
      </c>
      <c r="Q1036" s="149">
        <f t="shared" si="181"/>
        <v>69.203728676557489</v>
      </c>
      <c r="R1036" s="150">
        <f t="shared" si="182"/>
        <v>183.20372867655749</v>
      </c>
      <c r="S1036" s="13"/>
      <c r="T1036" s="13"/>
      <c r="U1036" s="13"/>
      <c r="V1036" s="13"/>
      <c r="W1036" s="49">
        <f t="shared" si="188"/>
        <v>37914</v>
      </c>
    </row>
    <row r="1037" spans="1:23" s="11" customFormat="1">
      <c r="A1037" s="13"/>
      <c r="B1037" s="140">
        <f>+Datos!B1028</f>
        <v>2003</v>
      </c>
      <c r="C1037" s="141">
        <f>+Datos!C1028</f>
        <v>10</v>
      </c>
      <c r="D1037" s="142">
        <f>+Datos!D1028</f>
        <v>21</v>
      </c>
      <c r="E1037" s="143">
        <f>+Datos!E1028</f>
        <v>0</v>
      </c>
      <c r="F1037" s="144">
        <f>+Datos!F1028</f>
        <v>3.2</v>
      </c>
      <c r="G1037" s="145">
        <f>+Datos!G1028</f>
        <v>1</v>
      </c>
      <c r="H1037" s="143">
        <f t="shared" si="183"/>
        <v>3.2</v>
      </c>
      <c r="I1037" s="146">
        <f t="shared" si="184"/>
        <v>-3.2</v>
      </c>
      <c r="J1037" s="29">
        <f t="shared" si="185"/>
        <v>146.97581065528902</v>
      </c>
      <c r="K1037" s="147">
        <f t="shared" si="180"/>
        <v>180.65762883710721</v>
      </c>
      <c r="L1037" s="29">
        <f t="shared" si="191"/>
        <v>-2.5460998394502781</v>
      </c>
      <c r="M1037" s="30">
        <f t="shared" si="189"/>
        <v>2.5460998394502781</v>
      </c>
      <c r="N1037" s="148">
        <f t="shared" si="190"/>
        <v>0.65390016054972211</v>
      </c>
      <c r="O1037" s="148">
        <f t="shared" si="186"/>
        <v>0</v>
      </c>
      <c r="P1037" s="148">
        <f t="shared" si="187"/>
        <v>-0.65390016054972211</v>
      </c>
      <c r="Q1037" s="149">
        <f t="shared" si="181"/>
        <v>66.657628837107211</v>
      </c>
      <c r="R1037" s="150">
        <f t="shared" si="182"/>
        <v>180.65762883710721</v>
      </c>
      <c r="S1037" s="13"/>
      <c r="T1037" s="13"/>
      <c r="U1037" s="13"/>
      <c r="V1037" s="13"/>
      <c r="W1037" s="49">
        <f t="shared" si="188"/>
        <v>37915</v>
      </c>
    </row>
    <row r="1038" spans="1:23" s="11" customFormat="1">
      <c r="A1038" s="13"/>
      <c r="B1038" s="140">
        <f>+Datos!B1029</f>
        <v>2003</v>
      </c>
      <c r="C1038" s="141">
        <f>+Datos!C1029</f>
        <v>10</v>
      </c>
      <c r="D1038" s="142">
        <f>+Datos!D1029</f>
        <v>22</v>
      </c>
      <c r="E1038" s="143">
        <f>+Datos!E1029</f>
        <v>0</v>
      </c>
      <c r="F1038" s="144">
        <f>+Datos!F1029</f>
        <v>4.5</v>
      </c>
      <c r="G1038" s="145">
        <f>+Datos!G1029</f>
        <v>1</v>
      </c>
      <c r="H1038" s="143">
        <f t="shared" si="183"/>
        <v>4.5</v>
      </c>
      <c r="I1038" s="146">
        <f t="shared" si="184"/>
        <v>-4.5</v>
      </c>
      <c r="J1038" s="29">
        <f t="shared" si="185"/>
        <v>143.46854142122282</v>
      </c>
      <c r="K1038" s="147">
        <f t="shared" ref="K1038:K1101" si="192">+J1038+$U$21</f>
        <v>177.15035960304101</v>
      </c>
      <c r="L1038" s="29">
        <f t="shared" si="191"/>
        <v>-3.5072692340662002</v>
      </c>
      <c r="M1038" s="30">
        <f t="shared" si="189"/>
        <v>3.5072692340662002</v>
      </c>
      <c r="N1038" s="148">
        <f t="shared" si="190"/>
        <v>0.99273076593379983</v>
      </c>
      <c r="O1038" s="148">
        <f t="shared" si="186"/>
        <v>0</v>
      </c>
      <c r="P1038" s="148">
        <f t="shared" si="187"/>
        <v>-0.99273076593379983</v>
      </c>
      <c r="Q1038" s="149">
        <f t="shared" ref="Q1038:Q1101" si="193">IF(K1038-$U$15&gt;0,K1038-$U$15,0)</f>
        <v>63.150359603041011</v>
      </c>
      <c r="R1038" s="150">
        <f t="shared" ref="R1038:R1101" si="194">+O1038+K1038</f>
        <v>177.15035960304101</v>
      </c>
      <c r="S1038" s="13"/>
      <c r="T1038" s="13"/>
      <c r="U1038" s="13"/>
      <c r="V1038" s="13"/>
      <c r="W1038" s="49">
        <f t="shared" si="188"/>
        <v>37916</v>
      </c>
    </row>
    <row r="1039" spans="1:23" s="11" customFormat="1">
      <c r="A1039" s="13"/>
      <c r="B1039" s="140">
        <f>+Datos!B1030</f>
        <v>2003</v>
      </c>
      <c r="C1039" s="141">
        <f>+Datos!C1030</f>
        <v>10</v>
      </c>
      <c r="D1039" s="142">
        <f>+Datos!D1030</f>
        <v>23</v>
      </c>
      <c r="E1039" s="143">
        <f>+Datos!E1030</f>
        <v>2</v>
      </c>
      <c r="F1039" s="144">
        <f>+Datos!F1030</f>
        <v>7.2</v>
      </c>
      <c r="G1039" s="145">
        <f>+Datos!G1030</f>
        <v>1</v>
      </c>
      <c r="H1039" s="143">
        <f t="shared" ref="H1039:H1102" si="195">+F1039*G1039</f>
        <v>7.2</v>
      </c>
      <c r="I1039" s="146">
        <f t="shared" ref="I1039:I1102" si="196">+E1039-H1039</f>
        <v>-5.2</v>
      </c>
      <c r="J1039" s="29">
        <f t="shared" ref="J1039:J1102" si="197">IF(I1039&lt;0,J1038*EXP(I1039/$U$20),IF((I1039+J1038)&gt;$U$20,+$U$20,I1039+J1038))</f>
        <v>139.51980206352485</v>
      </c>
      <c r="K1039" s="147">
        <f t="shared" si="192"/>
        <v>173.20162024534304</v>
      </c>
      <c r="L1039" s="29">
        <f t="shared" si="191"/>
        <v>-3.9487393576979741</v>
      </c>
      <c r="M1039" s="30">
        <f t="shared" si="189"/>
        <v>5.9487393576979741</v>
      </c>
      <c r="N1039" s="148">
        <f t="shared" si="190"/>
        <v>1.251260642302026</v>
      </c>
      <c r="O1039" s="148">
        <f t="shared" ref="O1039:O1102" si="198">IF(K1038+I1039-$U$14&gt;0,K1038+I1039-$U$14,0)</f>
        <v>0</v>
      </c>
      <c r="P1039" s="148">
        <f t="shared" ref="P1039:P1102" si="199">+IF(N1039&gt;0,(-1)*N1039,O1039)</f>
        <v>-1.251260642302026</v>
      </c>
      <c r="Q1039" s="149">
        <f t="shared" si="193"/>
        <v>59.201620245343037</v>
      </c>
      <c r="R1039" s="150">
        <f t="shared" si="194"/>
        <v>173.20162024534304</v>
      </c>
      <c r="S1039" s="13"/>
      <c r="T1039" s="13"/>
      <c r="U1039" s="13"/>
      <c r="V1039" s="13"/>
      <c r="W1039" s="49">
        <f t="shared" ref="W1039:W1102" si="200">+DATE(B1039,C1039,D1039)</f>
        <v>37917</v>
      </c>
    </row>
    <row r="1040" spans="1:23" s="11" customFormat="1">
      <c r="A1040" s="13"/>
      <c r="B1040" s="140">
        <f>+Datos!B1031</f>
        <v>2003</v>
      </c>
      <c r="C1040" s="141">
        <f>+Datos!C1031</f>
        <v>10</v>
      </c>
      <c r="D1040" s="142">
        <f>+Datos!D1031</f>
        <v>24</v>
      </c>
      <c r="E1040" s="143">
        <f>+Datos!E1031</f>
        <v>0</v>
      </c>
      <c r="F1040" s="144">
        <f>+Datos!F1031</f>
        <v>4.7</v>
      </c>
      <c r="G1040" s="145">
        <f>+Datos!G1031</f>
        <v>1</v>
      </c>
      <c r="H1040" s="143">
        <f t="shared" si="195"/>
        <v>4.7</v>
      </c>
      <c r="I1040" s="146">
        <f t="shared" si="196"/>
        <v>-4.7</v>
      </c>
      <c r="J1040" s="29">
        <f t="shared" si="197"/>
        <v>136.04434199380168</v>
      </c>
      <c r="K1040" s="147">
        <f t="shared" si="192"/>
        <v>169.72616017561987</v>
      </c>
      <c r="L1040" s="29">
        <f t="shared" si="191"/>
        <v>-3.4754600697231695</v>
      </c>
      <c r="M1040" s="30">
        <f t="shared" ref="M1040:M1103" si="201">IF(I1040&gt;=0,+H1040,+E1040+ABS(L1040))</f>
        <v>3.4754600697231695</v>
      </c>
      <c r="N1040" s="148">
        <f t="shared" ref="N1040:N1103" si="202">+H1040-M1040</f>
        <v>1.2245399302768307</v>
      </c>
      <c r="O1040" s="148">
        <f t="shared" si="198"/>
        <v>0</v>
      </c>
      <c r="P1040" s="148">
        <f t="shared" si="199"/>
        <v>-1.2245399302768307</v>
      </c>
      <c r="Q1040" s="149">
        <f t="shared" si="193"/>
        <v>55.726160175619867</v>
      </c>
      <c r="R1040" s="150">
        <f t="shared" si="194"/>
        <v>169.72616017561987</v>
      </c>
      <c r="S1040" s="13"/>
      <c r="T1040" s="13"/>
      <c r="U1040" s="13"/>
      <c r="V1040" s="13"/>
      <c r="W1040" s="49">
        <f t="shared" si="200"/>
        <v>37918</v>
      </c>
    </row>
    <row r="1041" spans="1:23" s="11" customFormat="1">
      <c r="A1041" s="13"/>
      <c r="B1041" s="140">
        <f>+Datos!B1032</f>
        <v>2003</v>
      </c>
      <c r="C1041" s="141">
        <f>+Datos!C1032</f>
        <v>10</v>
      </c>
      <c r="D1041" s="142">
        <f>+Datos!D1032</f>
        <v>25</v>
      </c>
      <c r="E1041" s="143">
        <f>+Datos!E1032</f>
        <v>4</v>
      </c>
      <c r="F1041" s="144">
        <f>+Datos!F1032</f>
        <v>5.0999999999999996</v>
      </c>
      <c r="G1041" s="145">
        <f>+Datos!G1032</f>
        <v>1</v>
      </c>
      <c r="H1041" s="143">
        <f t="shared" si="195"/>
        <v>5.0999999999999996</v>
      </c>
      <c r="I1041" s="146">
        <f t="shared" si="196"/>
        <v>-1.0999999999999996</v>
      </c>
      <c r="J1041" s="29">
        <f t="shared" si="197"/>
        <v>135.24351896796148</v>
      </c>
      <c r="K1041" s="147">
        <f t="shared" si="192"/>
        <v>168.92533714977966</v>
      </c>
      <c r="L1041" s="29">
        <f t="shared" ref="L1041:L1104" si="203">+K1041-K1040</f>
        <v>-0.80082302584020226</v>
      </c>
      <c r="M1041" s="30">
        <f t="shared" si="201"/>
        <v>4.8008230258402023</v>
      </c>
      <c r="N1041" s="148">
        <f t="shared" si="202"/>
        <v>0.29917697415979738</v>
      </c>
      <c r="O1041" s="148">
        <f t="shared" si="198"/>
        <v>0</v>
      </c>
      <c r="P1041" s="148">
        <f t="shared" si="199"/>
        <v>-0.29917697415979738</v>
      </c>
      <c r="Q1041" s="149">
        <f t="shared" si="193"/>
        <v>54.925337149779665</v>
      </c>
      <c r="R1041" s="150">
        <f t="shared" si="194"/>
        <v>168.92533714977966</v>
      </c>
      <c r="S1041" s="13"/>
      <c r="T1041" s="13"/>
      <c r="U1041" s="13"/>
      <c r="V1041" s="13"/>
      <c r="W1041" s="49">
        <f t="shared" si="200"/>
        <v>37919</v>
      </c>
    </row>
    <row r="1042" spans="1:23" s="11" customFormat="1">
      <c r="A1042" s="13"/>
      <c r="B1042" s="140">
        <f>+Datos!B1033</f>
        <v>2003</v>
      </c>
      <c r="C1042" s="141">
        <f>+Datos!C1033</f>
        <v>10</v>
      </c>
      <c r="D1042" s="142">
        <f>+Datos!D1033</f>
        <v>26</v>
      </c>
      <c r="E1042" s="143">
        <f>+Datos!E1033</f>
        <v>0</v>
      </c>
      <c r="F1042" s="144">
        <f>+Datos!F1033</f>
        <v>4.5</v>
      </c>
      <c r="G1042" s="145">
        <f>+Datos!G1033</f>
        <v>1</v>
      </c>
      <c r="H1042" s="143">
        <f t="shared" si="195"/>
        <v>4.5</v>
      </c>
      <c r="I1042" s="146">
        <f t="shared" si="196"/>
        <v>-4.5</v>
      </c>
      <c r="J1042" s="29">
        <f t="shared" si="197"/>
        <v>132.01621625013081</v>
      </c>
      <c r="K1042" s="147">
        <f t="shared" si="192"/>
        <v>165.698034431949</v>
      </c>
      <c r="L1042" s="29">
        <f t="shared" si="203"/>
        <v>-3.2273027178306677</v>
      </c>
      <c r="M1042" s="30">
        <f t="shared" si="201"/>
        <v>3.2273027178306677</v>
      </c>
      <c r="N1042" s="148">
        <f t="shared" si="202"/>
        <v>1.2726972821693323</v>
      </c>
      <c r="O1042" s="148">
        <f t="shared" si="198"/>
        <v>0</v>
      </c>
      <c r="P1042" s="148">
        <f t="shared" si="199"/>
        <v>-1.2726972821693323</v>
      </c>
      <c r="Q1042" s="149">
        <f t="shared" si="193"/>
        <v>51.698034431948997</v>
      </c>
      <c r="R1042" s="150">
        <f t="shared" si="194"/>
        <v>165.698034431949</v>
      </c>
      <c r="S1042" s="13"/>
      <c r="T1042" s="13"/>
      <c r="U1042" s="13"/>
      <c r="V1042" s="13"/>
      <c r="W1042" s="49">
        <f t="shared" si="200"/>
        <v>37920</v>
      </c>
    </row>
    <row r="1043" spans="1:23" s="11" customFormat="1">
      <c r="A1043" s="13"/>
      <c r="B1043" s="140">
        <f>+Datos!B1034</f>
        <v>2003</v>
      </c>
      <c r="C1043" s="141">
        <f>+Datos!C1034</f>
        <v>10</v>
      </c>
      <c r="D1043" s="142">
        <f>+Datos!D1034</f>
        <v>27</v>
      </c>
      <c r="E1043" s="143">
        <f>+Datos!E1034</f>
        <v>0</v>
      </c>
      <c r="F1043" s="144">
        <f>+Datos!F1034</f>
        <v>5.0999999999999996</v>
      </c>
      <c r="G1043" s="145">
        <f>+Datos!G1034</f>
        <v>1</v>
      </c>
      <c r="H1043" s="143">
        <f t="shared" si="195"/>
        <v>5.0999999999999996</v>
      </c>
      <c r="I1043" s="146">
        <f t="shared" si="196"/>
        <v>-5.0999999999999996</v>
      </c>
      <c r="J1043" s="29">
        <f t="shared" si="197"/>
        <v>128.45160717381214</v>
      </c>
      <c r="K1043" s="147">
        <f t="shared" si="192"/>
        <v>162.13342535563032</v>
      </c>
      <c r="L1043" s="29">
        <f t="shared" si="203"/>
        <v>-3.5646090763186749</v>
      </c>
      <c r="M1043" s="30">
        <f t="shared" si="201"/>
        <v>3.5646090763186749</v>
      </c>
      <c r="N1043" s="148">
        <f t="shared" si="202"/>
        <v>1.5353909236813248</v>
      </c>
      <c r="O1043" s="148">
        <f t="shared" si="198"/>
        <v>0</v>
      </c>
      <c r="P1043" s="148">
        <f t="shared" si="199"/>
        <v>-1.5353909236813248</v>
      </c>
      <c r="Q1043" s="149">
        <f t="shared" si="193"/>
        <v>48.133425355630322</v>
      </c>
      <c r="R1043" s="150">
        <f t="shared" si="194"/>
        <v>162.13342535563032</v>
      </c>
      <c r="S1043" s="13"/>
      <c r="T1043" s="13"/>
      <c r="U1043" s="13"/>
      <c r="V1043" s="13"/>
      <c r="W1043" s="49">
        <f t="shared" si="200"/>
        <v>37921</v>
      </c>
    </row>
    <row r="1044" spans="1:23" s="11" customFormat="1">
      <c r="A1044" s="13"/>
      <c r="B1044" s="140">
        <f>+Datos!B1035</f>
        <v>2003</v>
      </c>
      <c r="C1044" s="141">
        <f>+Datos!C1035</f>
        <v>10</v>
      </c>
      <c r="D1044" s="142">
        <f>+Datos!D1035</f>
        <v>28</v>
      </c>
      <c r="E1044" s="143">
        <f>+Datos!E1035</f>
        <v>0</v>
      </c>
      <c r="F1044" s="144">
        <f>+Datos!F1035</f>
        <v>6.2</v>
      </c>
      <c r="G1044" s="145">
        <f>+Datos!G1035</f>
        <v>1</v>
      </c>
      <c r="H1044" s="143">
        <f t="shared" si="195"/>
        <v>6.2</v>
      </c>
      <c r="I1044" s="146">
        <f t="shared" si="196"/>
        <v>-6.2</v>
      </c>
      <c r="J1044" s="29">
        <f t="shared" si="197"/>
        <v>124.24753511298705</v>
      </c>
      <c r="K1044" s="147">
        <f t="shared" si="192"/>
        <v>157.92935329480522</v>
      </c>
      <c r="L1044" s="29">
        <f t="shared" si="203"/>
        <v>-4.2040720608250979</v>
      </c>
      <c r="M1044" s="30">
        <f t="shared" si="201"/>
        <v>4.2040720608250979</v>
      </c>
      <c r="N1044" s="148">
        <f t="shared" si="202"/>
        <v>1.9959279391749023</v>
      </c>
      <c r="O1044" s="148">
        <f t="shared" si="198"/>
        <v>0</v>
      </c>
      <c r="P1044" s="148">
        <f t="shared" si="199"/>
        <v>-1.9959279391749023</v>
      </c>
      <c r="Q1044" s="149">
        <f t="shared" si="193"/>
        <v>43.929353294805225</v>
      </c>
      <c r="R1044" s="150">
        <f t="shared" si="194"/>
        <v>157.92935329480522</v>
      </c>
      <c r="S1044" s="13"/>
      <c r="T1044" s="13"/>
      <c r="U1044" s="13"/>
      <c r="V1044" s="13"/>
      <c r="W1044" s="49">
        <f t="shared" si="200"/>
        <v>37922</v>
      </c>
    </row>
    <row r="1045" spans="1:23" s="11" customFormat="1">
      <c r="A1045" s="13"/>
      <c r="B1045" s="140">
        <f>+Datos!B1036</f>
        <v>2003</v>
      </c>
      <c r="C1045" s="141">
        <f>+Datos!C1036</f>
        <v>10</v>
      </c>
      <c r="D1045" s="142">
        <f>+Datos!D1036</f>
        <v>29</v>
      </c>
      <c r="E1045" s="143">
        <f>+Datos!E1036</f>
        <v>0</v>
      </c>
      <c r="F1045" s="144">
        <f>+Datos!F1036</f>
        <v>6.2</v>
      </c>
      <c r="G1045" s="145">
        <f>+Datos!G1036</f>
        <v>1</v>
      </c>
      <c r="H1045" s="143">
        <f t="shared" si="195"/>
        <v>6.2</v>
      </c>
      <c r="I1045" s="146">
        <f t="shared" si="196"/>
        <v>-6.2</v>
      </c>
      <c r="J1045" s="29">
        <f t="shared" si="197"/>
        <v>120.18105745274191</v>
      </c>
      <c r="K1045" s="147">
        <f t="shared" si="192"/>
        <v>153.86287563456008</v>
      </c>
      <c r="L1045" s="29">
        <f t="shared" si="203"/>
        <v>-4.0664776602451411</v>
      </c>
      <c r="M1045" s="30">
        <f t="shared" si="201"/>
        <v>4.0664776602451411</v>
      </c>
      <c r="N1045" s="148">
        <f t="shared" si="202"/>
        <v>2.1335223397548591</v>
      </c>
      <c r="O1045" s="148">
        <f t="shared" si="198"/>
        <v>0</v>
      </c>
      <c r="P1045" s="148">
        <f t="shared" si="199"/>
        <v>-2.1335223397548591</v>
      </c>
      <c r="Q1045" s="149">
        <f t="shared" si="193"/>
        <v>39.862875634560083</v>
      </c>
      <c r="R1045" s="150">
        <f t="shared" si="194"/>
        <v>153.86287563456008</v>
      </c>
      <c r="S1045" s="13"/>
      <c r="T1045" s="13"/>
      <c r="U1045" s="13"/>
      <c r="V1045" s="13"/>
      <c r="W1045" s="49">
        <f t="shared" si="200"/>
        <v>37923</v>
      </c>
    </row>
    <row r="1046" spans="1:23" s="11" customFormat="1">
      <c r="A1046" s="13"/>
      <c r="B1046" s="140">
        <f>+Datos!B1037</f>
        <v>2003</v>
      </c>
      <c r="C1046" s="141">
        <f>+Datos!C1037</f>
        <v>10</v>
      </c>
      <c r="D1046" s="142">
        <f>+Datos!D1037</f>
        <v>30</v>
      </c>
      <c r="E1046" s="143">
        <f>+Datos!E1037</f>
        <v>9</v>
      </c>
      <c r="F1046" s="144">
        <f>+Datos!F1037</f>
        <v>4</v>
      </c>
      <c r="G1046" s="145">
        <f>+Datos!G1037</f>
        <v>1</v>
      </c>
      <c r="H1046" s="143">
        <f t="shared" si="195"/>
        <v>4</v>
      </c>
      <c r="I1046" s="146">
        <f t="shared" si="196"/>
        <v>5</v>
      </c>
      <c r="J1046" s="29">
        <f t="shared" si="197"/>
        <v>125.18105745274191</v>
      </c>
      <c r="K1046" s="147">
        <f t="shared" si="192"/>
        <v>158.86287563456008</v>
      </c>
      <c r="L1046" s="29">
        <f t="shared" si="203"/>
        <v>5</v>
      </c>
      <c r="M1046" s="30">
        <f t="shared" si="201"/>
        <v>4</v>
      </c>
      <c r="N1046" s="148">
        <f t="shared" si="202"/>
        <v>0</v>
      </c>
      <c r="O1046" s="148">
        <f t="shared" si="198"/>
        <v>0</v>
      </c>
      <c r="P1046" s="148">
        <f t="shared" si="199"/>
        <v>0</v>
      </c>
      <c r="Q1046" s="149">
        <f t="shared" si="193"/>
        <v>44.862875634560083</v>
      </c>
      <c r="R1046" s="150">
        <f t="shared" si="194"/>
        <v>158.86287563456008</v>
      </c>
      <c r="S1046" s="13"/>
      <c r="T1046" s="13"/>
      <c r="U1046" s="13"/>
      <c r="V1046" s="13"/>
      <c r="W1046" s="49">
        <f t="shared" si="200"/>
        <v>37924</v>
      </c>
    </row>
    <row r="1047" spans="1:23" s="11" customFormat="1">
      <c r="A1047" s="13"/>
      <c r="B1047" s="140">
        <f>+Datos!B1038</f>
        <v>2003</v>
      </c>
      <c r="C1047" s="141">
        <f>+Datos!C1038</f>
        <v>10</v>
      </c>
      <c r="D1047" s="142">
        <f>+Datos!D1038</f>
        <v>31</v>
      </c>
      <c r="E1047" s="143">
        <f>+Datos!E1038</f>
        <v>0</v>
      </c>
      <c r="F1047" s="144">
        <f>+Datos!F1038</f>
        <v>4.4000000000000004</v>
      </c>
      <c r="G1047" s="145">
        <f>+Datos!G1038</f>
        <v>1</v>
      </c>
      <c r="H1047" s="143">
        <f t="shared" si="195"/>
        <v>4.4000000000000004</v>
      </c>
      <c r="I1047" s="146">
        <f t="shared" si="196"/>
        <v>-4.4000000000000004</v>
      </c>
      <c r="J1047" s="29">
        <f t="shared" si="197"/>
        <v>122.25947530257694</v>
      </c>
      <c r="K1047" s="147">
        <f t="shared" si="192"/>
        <v>155.94129348439512</v>
      </c>
      <c r="L1047" s="29">
        <f t="shared" si="203"/>
        <v>-2.9215821501649657</v>
      </c>
      <c r="M1047" s="30">
        <f t="shared" si="201"/>
        <v>2.9215821501649657</v>
      </c>
      <c r="N1047" s="148">
        <f t="shared" si="202"/>
        <v>1.4784178498350347</v>
      </c>
      <c r="O1047" s="148">
        <f t="shared" si="198"/>
        <v>0</v>
      </c>
      <c r="P1047" s="148">
        <f t="shared" si="199"/>
        <v>-1.4784178498350347</v>
      </c>
      <c r="Q1047" s="149">
        <f t="shared" si="193"/>
        <v>41.941293484395118</v>
      </c>
      <c r="R1047" s="150">
        <f t="shared" si="194"/>
        <v>155.94129348439512</v>
      </c>
      <c r="S1047" s="13"/>
      <c r="T1047" s="13"/>
      <c r="U1047" s="13"/>
      <c r="V1047" s="13"/>
      <c r="W1047" s="49">
        <f t="shared" si="200"/>
        <v>37925</v>
      </c>
    </row>
    <row r="1048" spans="1:23" s="11" customFormat="1">
      <c r="A1048" s="13"/>
      <c r="B1048" s="140">
        <f>+Datos!B1039</f>
        <v>2003</v>
      </c>
      <c r="C1048" s="141">
        <f>+Datos!C1039</f>
        <v>11</v>
      </c>
      <c r="D1048" s="142">
        <f>+Datos!D1039</f>
        <v>1</v>
      </c>
      <c r="E1048" s="143">
        <f>+Datos!E1039</f>
        <v>0</v>
      </c>
      <c r="F1048" s="144">
        <f>+Datos!F1039</f>
        <v>4.3</v>
      </c>
      <c r="G1048" s="145">
        <f>+Datos!G1039</f>
        <v>1</v>
      </c>
      <c r="H1048" s="143">
        <f t="shared" si="195"/>
        <v>4.3</v>
      </c>
      <c r="I1048" s="146">
        <f t="shared" si="196"/>
        <v>-4.3</v>
      </c>
      <c r="J1048" s="29">
        <f t="shared" si="197"/>
        <v>119.47018391256861</v>
      </c>
      <c r="K1048" s="147">
        <f t="shared" si="192"/>
        <v>153.1520020943868</v>
      </c>
      <c r="L1048" s="29">
        <f t="shared" si="203"/>
        <v>-2.7892913900083158</v>
      </c>
      <c r="M1048" s="30">
        <f t="shared" si="201"/>
        <v>2.7892913900083158</v>
      </c>
      <c r="N1048" s="148">
        <f t="shared" si="202"/>
        <v>1.510708609991684</v>
      </c>
      <c r="O1048" s="148">
        <f t="shared" si="198"/>
        <v>0</v>
      </c>
      <c r="P1048" s="148">
        <f t="shared" si="199"/>
        <v>-1.510708609991684</v>
      </c>
      <c r="Q1048" s="149">
        <f t="shared" si="193"/>
        <v>39.152002094386802</v>
      </c>
      <c r="R1048" s="150">
        <f t="shared" si="194"/>
        <v>153.1520020943868</v>
      </c>
      <c r="S1048" s="13"/>
      <c r="T1048" s="13"/>
      <c r="U1048" s="13"/>
      <c r="V1048" s="13"/>
      <c r="W1048" s="49">
        <f t="shared" si="200"/>
        <v>37926</v>
      </c>
    </row>
    <row r="1049" spans="1:23" s="11" customFormat="1">
      <c r="A1049" s="13"/>
      <c r="B1049" s="140">
        <f>+Datos!B1040</f>
        <v>2003</v>
      </c>
      <c r="C1049" s="141">
        <f>+Datos!C1040</f>
        <v>11</v>
      </c>
      <c r="D1049" s="142">
        <f>+Datos!D1040</f>
        <v>2</v>
      </c>
      <c r="E1049" s="143">
        <f>+Datos!E1040</f>
        <v>0</v>
      </c>
      <c r="F1049" s="144">
        <f>+Datos!F1040</f>
        <v>5.6</v>
      </c>
      <c r="G1049" s="145">
        <f>+Datos!G1040</f>
        <v>1</v>
      </c>
      <c r="H1049" s="143">
        <f t="shared" si="195"/>
        <v>5.6</v>
      </c>
      <c r="I1049" s="146">
        <f t="shared" si="196"/>
        <v>-5.6</v>
      </c>
      <c r="J1049" s="29">
        <f t="shared" si="197"/>
        <v>115.93280105366782</v>
      </c>
      <c r="K1049" s="147">
        <f t="shared" si="192"/>
        <v>149.614619235486</v>
      </c>
      <c r="L1049" s="29">
        <f t="shared" si="203"/>
        <v>-3.5373828589007985</v>
      </c>
      <c r="M1049" s="30">
        <f t="shared" si="201"/>
        <v>3.5373828589007985</v>
      </c>
      <c r="N1049" s="148">
        <f t="shared" si="202"/>
        <v>2.0626171410992011</v>
      </c>
      <c r="O1049" s="148">
        <f t="shared" si="198"/>
        <v>0</v>
      </c>
      <c r="P1049" s="148">
        <f t="shared" si="199"/>
        <v>-2.0626171410992011</v>
      </c>
      <c r="Q1049" s="149">
        <f t="shared" si="193"/>
        <v>35.614619235486003</v>
      </c>
      <c r="R1049" s="150">
        <f t="shared" si="194"/>
        <v>149.614619235486</v>
      </c>
      <c r="S1049" s="13"/>
      <c r="T1049" s="13"/>
      <c r="U1049" s="13"/>
      <c r="V1049" s="13"/>
      <c r="W1049" s="49">
        <f t="shared" si="200"/>
        <v>37927</v>
      </c>
    </row>
    <row r="1050" spans="1:23" s="11" customFormat="1">
      <c r="A1050" s="13"/>
      <c r="B1050" s="140">
        <f>+Datos!B1041</f>
        <v>2003</v>
      </c>
      <c r="C1050" s="141">
        <f>+Datos!C1041</f>
        <v>11</v>
      </c>
      <c r="D1050" s="142">
        <f>+Datos!D1041</f>
        <v>3</v>
      </c>
      <c r="E1050" s="143">
        <f>+Datos!E1041</f>
        <v>0</v>
      </c>
      <c r="F1050" s="144">
        <f>+Datos!F1041</f>
        <v>5.3</v>
      </c>
      <c r="G1050" s="145">
        <f>+Datos!G1041</f>
        <v>1</v>
      </c>
      <c r="H1050" s="143">
        <f t="shared" si="195"/>
        <v>5.3</v>
      </c>
      <c r="I1050" s="146">
        <f t="shared" si="196"/>
        <v>-5.3</v>
      </c>
      <c r="J1050" s="29">
        <f t="shared" si="197"/>
        <v>112.68144417777525</v>
      </c>
      <c r="K1050" s="147">
        <f t="shared" si="192"/>
        <v>146.36326235959342</v>
      </c>
      <c r="L1050" s="29">
        <f t="shared" si="203"/>
        <v>-3.2513568758925828</v>
      </c>
      <c r="M1050" s="30">
        <f t="shared" si="201"/>
        <v>3.2513568758925828</v>
      </c>
      <c r="N1050" s="148">
        <f t="shared" si="202"/>
        <v>2.048643124107417</v>
      </c>
      <c r="O1050" s="148">
        <f t="shared" si="198"/>
        <v>0</v>
      </c>
      <c r="P1050" s="148">
        <f t="shared" si="199"/>
        <v>-2.048643124107417</v>
      </c>
      <c r="Q1050" s="149">
        <f t="shared" si="193"/>
        <v>32.363262359593421</v>
      </c>
      <c r="R1050" s="150">
        <f t="shared" si="194"/>
        <v>146.36326235959342</v>
      </c>
      <c r="S1050" s="13"/>
      <c r="T1050" s="13"/>
      <c r="U1050" s="13"/>
      <c r="V1050" s="13"/>
      <c r="W1050" s="49">
        <f t="shared" si="200"/>
        <v>37928</v>
      </c>
    </row>
    <row r="1051" spans="1:23" s="11" customFormat="1">
      <c r="A1051" s="13"/>
      <c r="B1051" s="140">
        <f>+Datos!B1042</f>
        <v>2003</v>
      </c>
      <c r="C1051" s="141">
        <f>+Datos!C1042</f>
        <v>11</v>
      </c>
      <c r="D1051" s="142">
        <f>+Datos!D1042</f>
        <v>4</v>
      </c>
      <c r="E1051" s="143">
        <f>+Datos!E1042</f>
        <v>0</v>
      </c>
      <c r="F1051" s="144">
        <f>+Datos!F1042</f>
        <v>5.9</v>
      </c>
      <c r="G1051" s="145">
        <f>+Datos!G1042</f>
        <v>1</v>
      </c>
      <c r="H1051" s="143">
        <f t="shared" si="195"/>
        <v>5.9</v>
      </c>
      <c r="I1051" s="146">
        <f t="shared" si="196"/>
        <v>-5.9</v>
      </c>
      <c r="J1051" s="29">
        <f t="shared" si="197"/>
        <v>109.16914838994246</v>
      </c>
      <c r="K1051" s="147">
        <f t="shared" si="192"/>
        <v>142.85096657176064</v>
      </c>
      <c r="L1051" s="29">
        <f t="shared" si="203"/>
        <v>-3.5122957878327838</v>
      </c>
      <c r="M1051" s="30">
        <f t="shared" si="201"/>
        <v>3.5122957878327838</v>
      </c>
      <c r="N1051" s="148">
        <f t="shared" si="202"/>
        <v>2.3877042121672165</v>
      </c>
      <c r="O1051" s="148">
        <f t="shared" si="198"/>
        <v>0</v>
      </c>
      <c r="P1051" s="148">
        <f t="shared" si="199"/>
        <v>-2.3877042121672165</v>
      </c>
      <c r="Q1051" s="149">
        <f t="shared" si="193"/>
        <v>28.850966571760637</v>
      </c>
      <c r="R1051" s="150">
        <f t="shared" si="194"/>
        <v>142.85096657176064</v>
      </c>
      <c r="S1051" s="13"/>
      <c r="T1051" s="13"/>
      <c r="U1051" s="13"/>
      <c r="V1051" s="13"/>
      <c r="W1051" s="49">
        <f t="shared" si="200"/>
        <v>37929</v>
      </c>
    </row>
    <row r="1052" spans="1:23" s="11" customFormat="1">
      <c r="A1052" s="13"/>
      <c r="B1052" s="140">
        <f>+Datos!B1043</f>
        <v>2003</v>
      </c>
      <c r="C1052" s="141">
        <f>+Datos!C1043</f>
        <v>11</v>
      </c>
      <c r="D1052" s="142">
        <f>+Datos!D1043</f>
        <v>5</v>
      </c>
      <c r="E1052" s="143">
        <f>+Datos!E1043</f>
        <v>0</v>
      </c>
      <c r="F1052" s="144">
        <f>+Datos!F1043</f>
        <v>6.3</v>
      </c>
      <c r="G1052" s="145">
        <f>+Datos!G1043</f>
        <v>1</v>
      </c>
      <c r="H1052" s="143">
        <f t="shared" si="195"/>
        <v>6.3</v>
      </c>
      <c r="I1052" s="146">
        <f t="shared" si="196"/>
        <v>-6.3</v>
      </c>
      <c r="J1052" s="29">
        <f t="shared" si="197"/>
        <v>105.53950885616557</v>
      </c>
      <c r="K1052" s="147">
        <f t="shared" si="192"/>
        <v>139.22132703798374</v>
      </c>
      <c r="L1052" s="29">
        <f t="shared" si="203"/>
        <v>-3.6296395337768956</v>
      </c>
      <c r="M1052" s="30">
        <f t="shared" si="201"/>
        <v>3.6296395337768956</v>
      </c>
      <c r="N1052" s="148">
        <f t="shared" si="202"/>
        <v>2.6703604662231042</v>
      </c>
      <c r="O1052" s="148">
        <f t="shared" si="198"/>
        <v>0</v>
      </c>
      <c r="P1052" s="148">
        <f t="shared" si="199"/>
        <v>-2.6703604662231042</v>
      </c>
      <c r="Q1052" s="149">
        <f t="shared" si="193"/>
        <v>25.221327037983741</v>
      </c>
      <c r="R1052" s="150">
        <f t="shared" si="194"/>
        <v>139.22132703798374</v>
      </c>
      <c r="S1052" s="13"/>
      <c r="T1052" s="13"/>
      <c r="U1052" s="13"/>
      <c r="V1052" s="13"/>
      <c r="W1052" s="49">
        <f t="shared" si="200"/>
        <v>37930</v>
      </c>
    </row>
    <row r="1053" spans="1:23" s="11" customFormat="1">
      <c r="A1053" s="13"/>
      <c r="B1053" s="140">
        <f>+Datos!B1044</f>
        <v>2003</v>
      </c>
      <c r="C1053" s="141">
        <f>+Datos!C1044</f>
        <v>11</v>
      </c>
      <c r="D1053" s="142">
        <f>+Datos!D1044</f>
        <v>6</v>
      </c>
      <c r="E1053" s="143">
        <f>+Datos!E1044</f>
        <v>0.2</v>
      </c>
      <c r="F1053" s="144">
        <f>+Datos!F1044</f>
        <v>6.5</v>
      </c>
      <c r="G1053" s="145">
        <f>+Datos!G1044</f>
        <v>1</v>
      </c>
      <c r="H1053" s="143">
        <f t="shared" si="195"/>
        <v>6.5</v>
      </c>
      <c r="I1053" s="146">
        <f t="shared" si="196"/>
        <v>-6.3</v>
      </c>
      <c r="J1053" s="29">
        <f t="shared" si="197"/>
        <v>102.03054703527233</v>
      </c>
      <c r="K1053" s="147">
        <f t="shared" si="192"/>
        <v>135.71236521709051</v>
      </c>
      <c r="L1053" s="29">
        <f t="shared" si="203"/>
        <v>-3.5089618208932336</v>
      </c>
      <c r="M1053" s="30">
        <f t="shared" si="201"/>
        <v>3.7089618208932338</v>
      </c>
      <c r="N1053" s="148">
        <f t="shared" si="202"/>
        <v>2.7910381791067662</v>
      </c>
      <c r="O1053" s="148">
        <f t="shared" si="198"/>
        <v>0</v>
      </c>
      <c r="P1053" s="148">
        <f t="shared" si="199"/>
        <v>-2.7910381791067662</v>
      </c>
      <c r="Q1053" s="149">
        <f t="shared" si="193"/>
        <v>21.712365217090507</v>
      </c>
      <c r="R1053" s="150">
        <f t="shared" si="194"/>
        <v>135.71236521709051</v>
      </c>
      <c r="S1053" s="13"/>
      <c r="T1053" s="13"/>
      <c r="U1053" s="13"/>
      <c r="V1053" s="13"/>
      <c r="W1053" s="49">
        <f t="shared" si="200"/>
        <v>37931</v>
      </c>
    </row>
    <row r="1054" spans="1:23" s="11" customFormat="1">
      <c r="A1054" s="13"/>
      <c r="B1054" s="140">
        <f>+Datos!B1045</f>
        <v>2003</v>
      </c>
      <c r="C1054" s="141">
        <f>+Datos!C1045</f>
        <v>11</v>
      </c>
      <c r="D1054" s="142">
        <f>+Datos!D1045</f>
        <v>7</v>
      </c>
      <c r="E1054" s="143">
        <f>+Datos!E1045</f>
        <v>0.6</v>
      </c>
      <c r="F1054" s="144">
        <f>+Datos!F1045</f>
        <v>5.0999999999999996</v>
      </c>
      <c r="G1054" s="145">
        <f>+Datos!G1045</f>
        <v>1</v>
      </c>
      <c r="H1054" s="143">
        <f t="shared" si="195"/>
        <v>5.0999999999999996</v>
      </c>
      <c r="I1054" s="146">
        <f t="shared" si="196"/>
        <v>-4.5</v>
      </c>
      <c r="J1054" s="29">
        <f t="shared" si="197"/>
        <v>99.595802181977803</v>
      </c>
      <c r="K1054" s="147">
        <f t="shared" si="192"/>
        <v>133.27762036379599</v>
      </c>
      <c r="L1054" s="29">
        <f t="shared" si="203"/>
        <v>-2.434744853294518</v>
      </c>
      <c r="M1054" s="30">
        <f t="shared" si="201"/>
        <v>3.034744853294518</v>
      </c>
      <c r="N1054" s="148">
        <f t="shared" si="202"/>
        <v>2.0652551467054816</v>
      </c>
      <c r="O1054" s="148">
        <f t="shared" si="198"/>
        <v>0</v>
      </c>
      <c r="P1054" s="148">
        <f t="shared" si="199"/>
        <v>-2.0652551467054816</v>
      </c>
      <c r="Q1054" s="149">
        <f t="shared" si="193"/>
        <v>19.27762036379599</v>
      </c>
      <c r="R1054" s="150">
        <f t="shared" si="194"/>
        <v>133.27762036379599</v>
      </c>
      <c r="S1054" s="13"/>
      <c r="T1054" s="13"/>
      <c r="U1054" s="13"/>
      <c r="V1054" s="13"/>
      <c r="W1054" s="49">
        <f t="shared" si="200"/>
        <v>37932</v>
      </c>
    </row>
    <row r="1055" spans="1:23" s="11" customFormat="1">
      <c r="A1055" s="13"/>
      <c r="B1055" s="140">
        <f>+Datos!B1046</f>
        <v>2003</v>
      </c>
      <c r="C1055" s="141">
        <f>+Datos!C1046</f>
        <v>11</v>
      </c>
      <c r="D1055" s="142">
        <f>+Datos!D1046</f>
        <v>8</v>
      </c>
      <c r="E1055" s="143">
        <f>+Datos!E1046</f>
        <v>0</v>
      </c>
      <c r="F1055" s="144">
        <f>+Datos!F1046</f>
        <v>4.8</v>
      </c>
      <c r="G1055" s="145">
        <f>+Datos!G1046</f>
        <v>1</v>
      </c>
      <c r="H1055" s="143">
        <f t="shared" si="195"/>
        <v>4.8</v>
      </c>
      <c r="I1055" s="146">
        <f t="shared" si="196"/>
        <v>-4.8</v>
      </c>
      <c r="J1055" s="29">
        <f t="shared" si="197"/>
        <v>97.062746049634143</v>
      </c>
      <c r="K1055" s="147">
        <f t="shared" si="192"/>
        <v>130.74456423145233</v>
      </c>
      <c r="L1055" s="29">
        <f t="shared" si="203"/>
        <v>-2.5330561323436598</v>
      </c>
      <c r="M1055" s="30">
        <f t="shared" si="201"/>
        <v>2.5330561323436598</v>
      </c>
      <c r="N1055" s="148">
        <f t="shared" si="202"/>
        <v>2.26694386765634</v>
      </c>
      <c r="O1055" s="148">
        <f t="shared" si="198"/>
        <v>0</v>
      </c>
      <c r="P1055" s="148">
        <f t="shared" si="199"/>
        <v>-2.26694386765634</v>
      </c>
      <c r="Q1055" s="149">
        <f t="shared" si="193"/>
        <v>16.74456423145233</v>
      </c>
      <c r="R1055" s="150">
        <f t="shared" si="194"/>
        <v>130.74456423145233</v>
      </c>
      <c r="S1055" s="13"/>
      <c r="T1055" s="13"/>
      <c r="U1055" s="13"/>
      <c r="V1055" s="13"/>
      <c r="W1055" s="49">
        <f t="shared" si="200"/>
        <v>37933</v>
      </c>
    </row>
    <row r="1056" spans="1:23" s="11" customFormat="1">
      <c r="A1056" s="13"/>
      <c r="B1056" s="140">
        <f>+Datos!B1047</f>
        <v>2003</v>
      </c>
      <c r="C1056" s="141">
        <f>+Datos!C1047</f>
        <v>11</v>
      </c>
      <c r="D1056" s="142">
        <f>+Datos!D1047</f>
        <v>9</v>
      </c>
      <c r="E1056" s="143">
        <f>+Datos!E1047</f>
        <v>0</v>
      </c>
      <c r="F1056" s="144">
        <f>+Datos!F1047</f>
        <v>5.9</v>
      </c>
      <c r="G1056" s="145">
        <f>+Datos!G1047</f>
        <v>1</v>
      </c>
      <c r="H1056" s="143">
        <f t="shared" si="195"/>
        <v>5.9</v>
      </c>
      <c r="I1056" s="146">
        <f t="shared" si="196"/>
        <v>-5.9</v>
      </c>
      <c r="J1056" s="29">
        <f t="shared" si="197"/>
        <v>94.037287185548564</v>
      </c>
      <c r="K1056" s="147">
        <f t="shared" si="192"/>
        <v>127.71910536736675</v>
      </c>
      <c r="L1056" s="29">
        <f t="shared" si="203"/>
        <v>-3.0254588640855786</v>
      </c>
      <c r="M1056" s="30">
        <f t="shared" si="201"/>
        <v>3.0254588640855786</v>
      </c>
      <c r="N1056" s="148">
        <f t="shared" si="202"/>
        <v>2.8745411359144217</v>
      </c>
      <c r="O1056" s="148">
        <f t="shared" si="198"/>
        <v>0</v>
      </c>
      <c r="P1056" s="148">
        <f t="shared" si="199"/>
        <v>-2.8745411359144217</v>
      </c>
      <c r="Q1056" s="149">
        <f t="shared" si="193"/>
        <v>13.719105367366751</v>
      </c>
      <c r="R1056" s="150">
        <f t="shared" si="194"/>
        <v>127.71910536736675</v>
      </c>
      <c r="S1056" s="13"/>
      <c r="T1056" s="13"/>
      <c r="U1056" s="13"/>
      <c r="V1056" s="13"/>
      <c r="W1056" s="49">
        <f t="shared" si="200"/>
        <v>37934</v>
      </c>
    </row>
    <row r="1057" spans="1:23" s="11" customFormat="1">
      <c r="A1057" s="13"/>
      <c r="B1057" s="140">
        <f>+Datos!B1048</f>
        <v>2003</v>
      </c>
      <c r="C1057" s="141">
        <f>+Datos!C1048</f>
        <v>11</v>
      </c>
      <c r="D1057" s="142">
        <f>+Datos!D1048</f>
        <v>10</v>
      </c>
      <c r="E1057" s="143">
        <f>+Datos!E1048</f>
        <v>1</v>
      </c>
      <c r="F1057" s="144">
        <f>+Datos!F1048</f>
        <v>2.6</v>
      </c>
      <c r="G1057" s="145">
        <f>+Datos!G1048</f>
        <v>1</v>
      </c>
      <c r="H1057" s="143">
        <f t="shared" si="195"/>
        <v>2.6</v>
      </c>
      <c r="I1057" s="146">
        <f t="shared" si="196"/>
        <v>-1.6</v>
      </c>
      <c r="J1057" s="29">
        <f t="shared" si="197"/>
        <v>93.233203171028478</v>
      </c>
      <c r="K1057" s="147">
        <f t="shared" si="192"/>
        <v>126.91502135284665</v>
      </c>
      <c r="L1057" s="29">
        <f t="shared" si="203"/>
        <v>-0.80408401452010025</v>
      </c>
      <c r="M1057" s="30">
        <f t="shared" si="201"/>
        <v>1.8040840145201003</v>
      </c>
      <c r="N1057" s="148">
        <f t="shared" si="202"/>
        <v>0.79591598547989983</v>
      </c>
      <c r="O1057" s="148">
        <f t="shared" si="198"/>
        <v>0</v>
      </c>
      <c r="P1057" s="148">
        <f t="shared" si="199"/>
        <v>-0.79591598547989983</v>
      </c>
      <c r="Q1057" s="149">
        <f t="shared" si="193"/>
        <v>12.915021352846651</v>
      </c>
      <c r="R1057" s="150">
        <f t="shared" si="194"/>
        <v>126.91502135284665</v>
      </c>
      <c r="S1057" s="13"/>
      <c r="T1057" s="13"/>
      <c r="U1057" s="13"/>
      <c r="V1057" s="13"/>
      <c r="W1057" s="49">
        <f t="shared" si="200"/>
        <v>37935</v>
      </c>
    </row>
    <row r="1058" spans="1:23" s="11" customFormat="1">
      <c r="A1058" s="13"/>
      <c r="B1058" s="140">
        <f>+Datos!B1049</f>
        <v>2003</v>
      </c>
      <c r="C1058" s="141">
        <f>+Datos!C1049</f>
        <v>11</v>
      </c>
      <c r="D1058" s="142">
        <f>+Datos!D1049</f>
        <v>11</v>
      </c>
      <c r="E1058" s="143">
        <f>+Datos!E1049</f>
        <v>50</v>
      </c>
      <c r="F1058" s="144">
        <f>+Datos!F1049</f>
        <v>2.2000000000000002</v>
      </c>
      <c r="G1058" s="145">
        <f>+Datos!G1049</f>
        <v>1</v>
      </c>
      <c r="H1058" s="143">
        <f t="shared" si="195"/>
        <v>2.2000000000000002</v>
      </c>
      <c r="I1058" s="146">
        <f t="shared" si="196"/>
        <v>47.8</v>
      </c>
      <c r="J1058" s="29">
        <f t="shared" si="197"/>
        <v>141.03320317102848</v>
      </c>
      <c r="K1058" s="147">
        <f t="shared" si="192"/>
        <v>174.71502135284666</v>
      </c>
      <c r="L1058" s="29">
        <f t="shared" si="203"/>
        <v>47.800000000000011</v>
      </c>
      <c r="M1058" s="30">
        <f t="shared" si="201"/>
        <v>2.2000000000000002</v>
      </c>
      <c r="N1058" s="148">
        <f t="shared" si="202"/>
        <v>0</v>
      </c>
      <c r="O1058" s="148">
        <f t="shared" si="198"/>
        <v>0</v>
      </c>
      <c r="P1058" s="148">
        <f t="shared" si="199"/>
        <v>0</v>
      </c>
      <c r="Q1058" s="149">
        <f t="shared" si="193"/>
        <v>60.715021352846662</v>
      </c>
      <c r="R1058" s="150">
        <f t="shared" si="194"/>
        <v>174.71502135284666</v>
      </c>
      <c r="S1058" s="13"/>
      <c r="T1058" s="13"/>
      <c r="U1058" s="13"/>
      <c r="V1058" s="13"/>
      <c r="W1058" s="49">
        <f t="shared" si="200"/>
        <v>37936</v>
      </c>
    </row>
    <row r="1059" spans="1:23" s="11" customFormat="1">
      <c r="A1059" s="13"/>
      <c r="B1059" s="140">
        <f>+Datos!B1050</f>
        <v>2003</v>
      </c>
      <c r="C1059" s="141">
        <f>+Datos!C1050</f>
        <v>11</v>
      </c>
      <c r="D1059" s="142">
        <f>+Datos!D1050</f>
        <v>12</v>
      </c>
      <c r="E1059" s="143">
        <f>+Datos!E1050</f>
        <v>0.4</v>
      </c>
      <c r="F1059" s="144">
        <f>+Datos!F1050</f>
        <v>2.9</v>
      </c>
      <c r="G1059" s="145">
        <f>+Datos!G1050</f>
        <v>1</v>
      </c>
      <c r="H1059" s="143">
        <f t="shared" si="195"/>
        <v>2.9</v>
      </c>
      <c r="I1059" s="146">
        <f t="shared" si="196"/>
        <v>-2.5</v>
      </c>
      <c r="J1059" s="29">
        <f t="shared" si="197"/>
        <v>139.15347202510401</v>
      </c>
      <c r="K1059" s="147">
        <f t="shared" si="192"/>
        <v>172.8352902069222</v>
      </c>
      <c r="L1059" s="29">
        <f t="shared" si="203"/>
        <v>-1.8797311459244668</v>
      </c>
      <c r="M1059" s="30">
        <f t="shared" si="201"/>
        <v>2.2797311459244667</v>
      </c>
      <c r="N1059" s="148">
        <f t="shared" si="202"/>
        <v>0.62026885407553323</v>
      </c>
      <c r="O1059" s="148">
        <f t="shared" si="198"/>
        <v>0</v>
      </c>
      <c r="P1059" s="148">
        <f t="shared" si="199"/>
        <v>-0.62026885407553323</v>
      </c>
      <c r="Q1059" s="149">
        <f t="shared" si="193"/>
        <v>58.835290206922195</v>
      </c>
      <c r="R1059" s="150">
        <f t="shared" si="194"/>
        <v>172.8352902069222</v>
      </c>
      <c r="S1059" s="13"/>
      <c r="T1059" s="13"/>
      <c r="U1059" s="13"/>
      <c r="V1059" s="13"/>
      <c r="W1059" s="49">
        <f t="shared" si="200"/>
        <v>37937</v>
      </c>
    </row>
    <row r="1060" spans="1:23" s="11" customFormat="1">
      <c r="A1060" s="13"/>
      <c r="B1060" s="140">
        <f>+Datos!B1051</f>
        <v>2003</v>
      </c>
      <c r="C1060" s="141">
        <f>+Datos!C1051</f>
        <v>11</v>
      </c>
      <c r="D1060" s="142">
        <f>+Datos!D1051</f>
        <v>13</v>
      </c>
      <c r="E1060" s="143">
        <f>+Datos!E1051</f>
        <v>0</v>
      </c>
      <c r="F1060" s="144">
        <f>+Datos!F1051</f>
        <v>4.3</v>
      </c>
      <c r="G1060" s="145">
        <f>+Datos!G1051</f>
        <v>1</v>
      </c>
      <c r="H1060" s="143">
        <f t="shared" si="195"/>
        <v>4.3</v>
      </c>
      <c r="I1060" s="146">
        <f t="shared" si="196"/>
        <v>-4.3</v>
      </c>
      <c r="J1060" s="29">
        <f t="shared" si="197"/>
        <v>135.97875218888035</v>
      </c>
      <c r="K1060" s="147">
        <f t="shared" si="192"/>
        <v>169.66057037069854</v>
      </c>
      <c r="L1060" s="29">
        <f t="shared" si="203"/>
        <v>-3.1747198362236588</v>
      </c>
      <c r="M1060" s="30">
        <f t="shared" si="201"/>
        <v>3.1747198362236588</v>
      </c>
      <c r="N1060" s="148">
        <f t="shared" si="202"/>
        <v>1.125280163776341</v>
      </c>
      <c r="O1060" s="148">
        <f t="shared" si="198"/>
        <v>0</v>
      </c>
      <c r="P1060" s="148">
        <f t="shared" si="199"/>
        <v>-1.125280163776341</v>
      </c>
      <c r="Q1060" s="149">
        <f t="shared" si="193"/>
        <v>55.660570370698537</v>
      </c>
      <c r="R1060" s="150">
        <f t="shared" si="194"/>
        <v>169.66057037069854</v>
      </c>
      <c r="S1060" s="13"/>
      <c r="T1060" s="13"/>
      <c r="U1060" s="13"/>
      <c r="V1060" s="13"/>
      <c r="W1060" s="49">
        <f t="shared" si="200"/>
        <v>37938</v>
      </c>
    </row>
    <row r="1061" spans="1:23" s="11" customFormat="1">
      <c r="A1061" s="13"/>
      <c r="B1061" s="140">
        <f>+Datos!B1052</f>
        <v>2003</v>
      </c>
      <c r="C1061" s="141">
        <f>+Datos!C1052</f>
        <v>11</v>
      </c>
      <c r="D1061" s="142">
        <f>+Datos!D1052</f>
        <v>14</v>
      </c>
      <c r="E1061" s="143">
        <f>+Datos!E1052</f>
        <v>0.2</v>
      </c>
      <c r="F1061" s="144">
        <f>+Datos!F1052</f>
        <v>5.4</v>
      </c>
      <c r="G1061" s="145">
        <f>+Datos!G1052</f>
        <v>1</v>
      </c>
      <c r="H1061" s="143">
        <f t="shared" si="195"/>
        <v>5.4</v>
      </c>
      <c r="I1061" s="146">
        <f t="shared" si="196"/>
        <v>-5.2</v>
      </c>
      <c r="J1061" s="29">
        <f t="shared" si="197"/>
        <v>132.23615715543377</v>
      </c>
      <c r="K1061" s="147">
        <f t="shared" si="192"/>
        <v>165.91797533725196</v>
      </c>
      <c r="L1061" s="29">
        <f t="shared" si="203"/>
        <v>-3.7425950334465767</v>
      </c>
      <c r="M1061" s="30">
        <f t="shared" si="201"/>
        <v>3.9425950334465769</v>
      </c>
      <c r="N1061" s="148">
        <f t="shared" si="202"/>
        <v>1.4574049665534234</v>
      </c>
      <c r="O1061" s="148">
        <f t="shared" si="198"/>
        <v>0</v>
      </c>
      <c r="P1061" s="148">
        <f t="shared" si="199"/>
        <v>-1.4574049665534234</v>
      </c>
      <c r="Q1061" s="149">
        <f t="shared" si="193"/>
        <v>51.91797533725196</v>
      </c>
      <c r="R1061" s="150">
        <f t="shared" si="194"/>
        <v>165.91797533725196</v>
      </c>
      <c r="S1061" s="13"/>
      <c r="T1061" s="13"/>
      <c r="U1061" s="13"/>
      <c r="V1061" s="13"/>
      <c r="W1061" s="49">
        <f t="shared" si="200"/>
        <v>37939</v>
      </c>
    </row>
    <row r="1062" spans="1:23" s="11" customFormat="1">
      <c r="A1062" s="13"/>
      <c r="B1062" s="140">
        <f>+Datos!B1053</f>
        <v>2003</v>
      </c>
      <c r="C1062" s="141">
        <f>+Datos!C1053</f>
        <v>11</v>
      </c>
      <c r="D1062" s="142">
        <f>+Datos!D1053</f>
        <v>15</v>
      </c>
      <c r="E1062" s="143">
        <f>+Datos!E1053</f>
        <v>10</v>
      </c>
      <c r="F1062" s="144">
        <f>+Datos!F1053</f>
        <v>3.2</v>
      </c>
      <c r="G1062" s="145">
        <f>+Datos!G1053</f>
        <v>1</v>
      </c>
      <c r="H1062" s="143">
        <f t="shared" si="195"/>
        <v>3.2</v>
      </c>
      <c r="I1062" s="146">
        <f t="shared" si="196"/>
        <v>6.8</v>
      </c>
      <c r="J1062" s="29">
        <f t="shared" si="197"/>
        <v>139.03615715543378</v>
      </c>
      <c r="K1062" s="147">
        <f t="shared" si="192"/>
        <v>172.71797533725197</v>
      </c>
      <c r="L1062" s="29">
        <f t="shared" si="203"/>
        <v>6.8000000000000114</v>
      </c>
      <c r="M1062" s="30">
        <f t="shared" si="201"/>
        <v>3.2</v>
      </c>
      <c r="N1062" s="148">
        <f t="shared" si="202"/>
        <v>0</v>
      </c>
      <c r="O1062" s="148">
        <f t="shared" si="198"/>
        <v>0</v>
      </c>
      <c r="P1062" s="148">
        <f t="shared" si="199"/>
        <v>0</v>
      </c>
      <c r="Q1062" s="149">
        <f t="shared" si="193"/>
        <v>58.717975337251971</v>
      </c>
      <c r="R1062" s="150">
        <f t="shared" si="194"/>
        <v>172.71797533725197</v>
      </c>
      <c r="S1062" s="13"/>
      <c r="T1062" s="13"/>
      <c r="U1062" s="13"/>
      <c r="V1062" s="13"/>
      <c r="W1062" s="49">
        <f t="shared" si="200"/>
        <v>37940</v>
      </c>
    </row>
    <row r="1063" spans="1:23" s="11" customFormat="1">
      <c r="A1063" s="13"/>
      <c r="B1063" s="140">
        <f>+Datos!B1054</f>
        <v>2003</v>
      </c>
      <c r="C1063" s="141">
        <f>+Datos!C1054</f>
        <v>11</v>
      </c>
      <c r="D1063" s="142">
        <f>+Datos!D1054</f>
        <v>16</v>
      </c>
      <c r="E1063" s="143">
        <f>+Datos!E1054</f>
        <v>0.3</v>
      </c>
      <c r="F1063" s="144">
        <f>+Datos!F1054</f>
        <v>4.5999999999999996</v>
      </c>
      <c r="G1063" s="145">
        <f>+Datos!G1054</f>
        <v>1</v>
      </c>
      <c r="H1063" s="143">
        <f t="shared" si="195"/>
        <v>4.5999999999999996</v>
      </c>
      <c r="I1063" s="146">
        <f t="shared" si="196"/>
        <v>-4.3</v>
      </c>
      <c r="J1063" s="29">
        <f t="shared" si="197"/>
        <v>135.86411380179015</v>
      </c>
      <c r="K1063" s="147">
        <f t="shared" si="192"/>
        <v>169.54593198360834</v>
      </c>
      <c r="L1063" s="29">
        <f t="shared" si="203"/>
        <v>-3.1720433536436303</v>
      </c>
      <c r="M1063" s="30">
        <f t="shared" si="201"/>
        <v>3.4720433536436301</v>
      </c>
      <c r="N1063" s="148">
        <f t="shared" si="202"/>
        <v>1.1279566463563695</v>
      </c>
      <c r="O1063" s="148">
        <f t="shared" si="198"/>
        <v>0</v>
      </c>
      <c r="P1063" s="148">
        <f t="shared" si="199"/>
        <v>-1.1279566463563695</v>
      </c>
      <c r="Q1063" s="149">
        <f t="shared" si="193"/>
        <v>55.545931983608341</v>
      </c>
      <c r="R1063" s="150">
        <f t="shared" si="194"/>
        <v>169.54593198360834</v>
      </c>
      <c r="S1063" s="13"/>
      <c r="T1063" s="13"/>
      <c r="U1063" s="13"/>
      <c r="V1063" s="13"/>
      <c r="W1063" s="49">
        <f t="shared" si="200"/>
        <v>37941</v>
      </c>
    </row>
    <row r="1064" spans="1:23" s="11" customFormat="1">
      <c r="A1064" s="13"/>
      <c r="B1064" s="140">
        <f>+Datos!B1055</f>
        <v>2003</v>
      </c>
      <c r="C1064" s="141">
        <f>+Datos!C1055</f>
        <v>11</v>
      </c>
      <c r="D1064" s="142">
        <f>+Datos!D1055</f>
        <v>17</v>
      </c>
      <c r="E1064" s="143">
        <f>+Datos!E1055</f>
        <v>6</v>
      </c>
      <c r="F1064" s="144">
        <f>+Datos!F1055</f>
        <v>2.4</v>
      </c>
      <c r="G1064" s="145">
        <f>+Datos!G1055</f>
        <v>1</v>
      </c>
      <c r="H1064" s="143">
        <f t="shared" si="195"/>
        <v>2.4</v>
      </c>
      <c r="I1064" s="146">
        <f t="shared" si="196"/>
        <v>3.6</v>
      </c>
      <c r="J1064" s="29">
        <f t="shared" si="197"/>
        <v>139.46411380179015</v>
      </c>
      <c r="K1064" s="147">
        <f t="shared" si="192"/>
        <v>173.14593198360834</v>
      </c>
      <c r="L1064" s="29">
        <f t="shared" si="203"/>
        <v>3.5999999999999943</v>
      </c>
      <c r="M1064" s="30">
        <f t="shared" si="201"/>
        <v>2.4</v>
      </c>
      <c r="N1064" s="148">
        <f t="shared" si="202"/>
        <v>0</v>
      </c>
      <c r="O1064" s="148">
        <f t="shared" si="198"/>
        <v>0</v>
      </c>
      <c r="P1064" s="148">
        <f t="shared" si="199"/>
        <v>0</v>
      </c>
      <c r="Q1064" s="149">
        <f t="shared" si="193"/>
        <v>59.145931983608335</v>
      </c>
      <c r="R1064" s="150">
        <f t="shared" si="194"/>
        <v>173.14593198360834</v>
      </c>
      <c r="S1064" s="13"/>
      <c r="T1064" s="13"/>
      <c r="U1064" s="13"/>
      <c r="V1064" s="13"/>
      <c r="W1064" s="49">
        <f t="shared" si="200"/>
        <v>37942</v>
      </c>
    </row>
    <row r="1065" spans="1:23" s="11" customFormat="1">
      <c r="A1065" s="13"/>
      <c r="B1065" s="140">
        <f>+Datos!B1056</f>
        <v>2003</v>
      </c>
      <c r="C1065" s="141">
        <f>+Datos!C1056</f>
        <v>11</v>
      </c>
      <c r="D1065" s="142">
        <f>+Datos!D1056</f>
        <v>18</v>
      </c>
      <c r="E1065" s="143">
        <f>+Datos!E1056</f>
        <v>0</v>
      </c>
      <c r="F1065" s="144">
        <f>+Datos!F1056</f>
        <v>4.3</v>
      </c>
      <c r="G1065" s="145">
        <f>+Datos!G1056</f>
        <v>1</v>
      </c>
      <c r="H1065" s="143">
        <f t="shared" si="195"/>
        <v>4.3</v>
      </c>
      <c r="I1065" s="146">
        <f t="shared" si="196"/>
        <v>-4.3</v>
      </c>
      <c r="J1065" s="29">
        <f t="shared" si="197"/>
        <v>136.28230682216969</v>
      </c>
      <c r="K1065" s="147">
        <f t="shared" si="192"/>
        <v>169.96412500398787</v>
      </c>
      <c r="L1065" s="29">
        <f t="shared" si="203"/>
        <v>-3.1818069796204611</v>
      </c>
      <c r="M1065" s="30">
        <f t="shared" si="201"/>
        <v>3.1818069796204611</v>
      </c>
      <c r="N1065" s="148">
        <f t="shared" si="202"/>
        <v>1.1181930203795387</v>
      </c>
      <c r="O1065" s="148">
        <f t="shared" si="198"/>
        <v>0</v>
      </c>
      <c r="P1065" s="148">
        <f t="shared" si="199"/>
        <v>-1.1181930203795387</v>
      </c>
      <c r="Q1065" s="149">
        <f t="shared" si="193"/>
        <v>55.964125003987874</v>
      </c>
      <c r="R1065" s="150">
        <f t="shared" si="194"/>
        <v>169.96412500398787</v>
      </c>
      <c r="S1065" s="13"/>
      <c r="T1065" s="13"/>
      <c r="U1065" s="13"/>
      <c r="V1065" s="13"/>
      <c r="W1065" s="49">
        <f t="shared" si="200"/>
        <v>37943</v>
      </c>
    </row>
    <row r="1066" spans="1:23" s="11" customFormat="1">
      <c r="A1066" s="13"/>
      <c r="B1066" s="140">
        <f>+Datos!B1057</f>
        <v>2003</v>
      </c>
      <c r="C1066" s="141">
        <f>+Datos!C1057</f>
        <v>11</v>
      </c>
      <c r="D1066" s="142">
        <f>+Datos!D1057</f>
        <v>19</v>
      </c>
      <c r="E1066" s="143">
        <f>+Datos!E1057</f>
        <v>0</v>
      </c>
      <c r="F1066" s="144">
        <f>+Datos!F1057</f>
        <v>5.5</v>
      </c>
      <c r="G1066" s="145">
        <f>+Datos!G1057</f>
        <v>1</v>
      </c>
      <c r="H1066" s="143">
        <f t="shared" si="195"/>
        <v>5.5</v>
      </c>
      <c r="I1066" s="146">
        <f t="shared" si="196"/>
        <v>-5.5</v>
      </c>
      <c r="J1066" s="29">
        <f t="shared" si="197"/>
        <v>132.31813343812027</v>
      </c>
      <c r="K1066" s="147">
        <f t="shared" si="192"/>
        <v>165.99995161993846</v>
      </c>
      <c r="L1066" s="29">
        <f t="shared" si="203"/>
        <v>-3.9641733840494169</v>
      </c>
      <c r="M1066" s="30">
        <f t="shared" si="201"/>
        <v>3.9641733840494169</v>
      </c>
      <c r="N1066" s="148">
        <f t="shared" si="202"/>
        <v>1.5358266159505831</v>
      </c>
      <c r="O1066" s="148">
        <f t="shared" si="198"/>
        <v>0</v>
      </c>
      <c r="P1066" s="148">
        <f t="shared" si="199"/>
        <v>-1.5358266159505831</v>
      </c>
      <c r="Q1066" s="149">
        <f t="shared" si="193"/>
        <v>51.999951619938457</v>
      </c>
      <c r="R1066" s="150">
        <f t="shared" si="194"/>
        <v>165.99995161993846</v>
      </c>
      <c r="S1066" s="13"/>
      <c r="T1066" s="13"/>
      <c r="U1066" s="13"/>
      <c r="V1066" s="13"/>
      <c r="W1066" s="49">
        <f t="shared" si="200"/>
        <v>37944</v>
      </c>
    </row>
    <row r="1067" spans="1:23" s="11" customFormat="1">
      <c r="A1067" s="13"/>
      <c r="B1067" s="140">
        <f>+Datos!B1058</f>
        <v>2003</v>
      </c>
      <c r="C1067" s="141">
        <f>+Datos!C1058</f>
        <v>11</v>
      </c>
      <c r="D1067" s="142">
        <f>+Datos!D1058</f>
        <v>20</v>
      </c>
      <c r="E1067" s="143">
        <f>+Datos!E1058</f>
        <v>0</v>
      </c>
      <c r="F1067" s="144">
        <f>+Datos!F1058</f>
        <v>4.3</v>
      </c>
      <c r="G1067" s="145">
        <f>+Datos!G1058</f>
        <v>1</v>
      </c>
      <c r="H1067" s="143">
        <f t="shared" si="195"/>
        <v>4.3</v>
      </c>
      <c r="I1067" s="146">
        <f t="shared" si="196"/>
        <v>-4.3</v>
      </c>
      <c r="J1067" s="29">
        <f t="shared" si="197"/>
        <v>129.29935857893238</v>
      </c>
      <c r="K1067" s="147">
        <f t="shared" si="192"/>
        <v>162.98117676075057</v>
      </c>
      <c r="L1067" s="29">
        <f t="shared" si="203"/>
        <v>-3.0187748591878858</v>
      </c>
      <c r="M1067" s="30">
        <f t="shared" si="201"/>
        <v>3.0187748591878858</v>
      </c>
      <c r="N1067" s="148">
        <f t="shared" si="202"/>
        <v>1.281225140812114</v>
      </c>
      <c r="O1067" s="148">
        <f t="shared" si="198"/>
        <v>0</v>
      </c>
      <c r="P1067" s="148">
        <f t="shared" si="199"/>
        <v>-1.281225140812114</v>
      </c>
      <c r="Q1067" s="149">
        <f t="shared" si="193"/>
        <v>48.981176760750571</v>
      </c>
      <c r="R1067" s="150">
        <f t="shared" si="194"/>
        <v>162.98117676075057</v>
      </c>
      <c r="S1067" s="13"/>
      <c r="T1067" s="13"/>
      <c r="U1067" s="13"/>
      <c r="V1067" s="13"/>
      <c r="W1067" s="49">
        <f t="shared" si="200"/>
        <v>37945</v>
      </c>
    </row>
    <row r="1068" spans="1:23" s="11" customFormat="1">
      <c r="A1068" s="13"/>
      <c r="B1068" s="140">
        <f>+Datos!B1059</f>
        <v>2003</v>
      </c>
      <c r="C1068" s="141">
        <f>+Datos!C1059</f>
        <v>11</v>
      </c>
      <c r="D1068" s="142">
        <f>+Datos!D1059</f>
        <v>21</v>
      </c>
      <c r="E1068" s="143">
        <f>+Datos!E1059</f>
        <v>0</v>
      </c>
      <c r="F1068" s="144">
        <f>+Datos!F1059</f>
        <v>5.5</v>
      </c>
      <c r="G1068" s="145">
        <f>+Datos!G1059</f>
        <v>1</v>
      </c>
      <c r="H1068" s="143">
        <f t="shared" si="195"/>
        <v>5.5</v>
      </c>
      <c r="I1068" s="146">
        <f t="shared" si="196"/>
        <v>-5.5</v>
      </c>
      <c r="J1068" s="29">
        <f t="shared" si="197"/>
        <v>125.53830486766748</v>
      </c>
      <c r="K1068" s="147">
        <f t="shared" si="192"/>
        <v>159.22012304948566</v>
      </c>
      <c r="L1068" s="29">
        <f t="shared" si="203"/>
        <v>-3.761053711264907</v>
      </c>
      <c r="M1068" s="30">
        <f t="shared" si="201"/>
        <v>3.761053711264907</v>
      </c>
      <c r="N1068" s="148">
        <f t="shared" si="202"/>
        <v>1.738946288735093</v>
      </c>
      <c r="O1068" s="148">
        <f t="shared" si="198"/>
        <v>0</v>
      </c>
      <c r="P1068" s="148">
        <f t="shared" si="199"/>
        <v>-1.738946288735093</v>
      </c>
      <c r="Q1068" s="149">
        <f t="shared" si="193"/>
        <v>45.220123049485665</v>
      </c>
      <c r="R1068" s="150">
        <f t="shared" si="194"/>
        <v>159.22012304948566</v>
      </c>
      <c r="S1068" s="13"/>
      <c r="T1068" s="13"/>
      <c r="U1068" s="13"/>
      <c r="V1068" s="13"/>
      <c r="W1068" s="49">
        <f t="shared" si="200"/>
        <v>37946</v>
      </c>
    </row>
    <row r="1069" spans="1:23" s="11" customFormat="1">
      <c r="A1069" s="13"/>
      <c r="B1069" s="140">
        <f>+Datos!B1060</f>
        <v>2003</v>
      </c>
      <c r="C1069" s="141">
        <f>+Datos!C1060</f>
        <v>11</v>
      </c>
      <c r="D1069" s="142">
        <f>+Datos!D1060</f>
        <v>22</v>
      </c>
      <c r="E1069" s="143">
        <f>+Datos!E1060</f>
        <v>0</v>
      </c>
      <c r="F1069" s="144">
        <f>+Datos!F1060</f>
        <v>4.0999999999999996</v>
      </c>
      <c r="G1069" s="145">
        <f>+Datos!G1060</f>
        <v>1</v>
      </c>
      <c r="H1069" s="143">
        <f t="shared" si="195"/>
        <v>4.0999999999999996</v>
      </c>
      <c r="I1069" s="146">
        <f t="shared" si="196"/>
        <v>-4.0999999999999996</v>
      </c>
      <c r="J1069" s="29">
        <f t="shared" si="197"/>
        <v>122.80596174032873</v>
      </c>
      <c r="K1069" s="147">
        <f t="shared" si="192"/>
        <v>156.4877799221469</v>
      </c>
      <c r="L1069" s="29">
        <f t="shared" si="203"/>
        <v>-2.7323431273387655</v>
      </c>
      <c r="M1069" s="30">
        <f t="shared" si="201"/>
        <v>2.7323431273387655</v>
      </c>
      <c r="N1069" s="148">
        <f t="shared" si="202"/>
        <v>1.3676568726612341</v>
      </c>
      <c r="O1069" s="148">
        <f t="shared" si="198"/>
        <v>0</v>
      </c>
      <c r="P1069" s="148">
        <f t="shared" si="199"/>
        <v>-1.3676568726612341</v>
      </c>
      <c r="Q1069" s="149">
        <f t="shared" si="193"/>
        <v>42.487779922146899</v>
      </c>
      <c r="R1069" s="150">
        <f t="shared" si="194"/>
        <v>156.4877799221469</v>
      </c>
      <c r="S1069" s="13"/>
      <c r="T1069" s="13"/>
      <c r="U1069" s="13"/>
      <c r="V1069" s="13"/>
      <c r="W1069" s="49">
        <f t="shared" si="200"/>
        <v>37947</v>
      </c>
    </row>
    <row r="1070" spans="1:23" s="11" customFormat="1">
      <c r="A1070" s="13"/>
      <c r="B1070" s="140">
        <f>+Datos!B1061</f>
        <v>2003</v>
      </c>
      <c r="C1070" s="141">
        <f>+Datos!C1061</f>
        <v>11</v>
      </c>
      <c r="D1070" s="142">
        <f>+Datos!D1061</f>
        <v>23</v>
      </c>
      <c r="E1070" s="143">
        <f>+Datos!E1061</f>
        <v>0</v>
      </c>
      <c r="F1070" s="144">
        <f>+Datos!F1061</f>
        <v>5.8</v>
      </c>
      <c r="G1070" s="145">
        <f>+Datos!G1061</f>
        <v>1</v>
      </c>
      <c r="H1070" s="143">
        <f t="shared" si="195"/>
        <v>5.8</v>
      </c>
      <c r="I1070" s="146">
        <f t="shared" si="196"/>
        <v>-5.8</v>
      </c>
      <c r="J1070" s="29">
        <f t="shared" si="197"/>
        <v>119.04195798991154</v>
      </c>
      <c r="K1070" s="147">
        <f t="shared" si="192"/>
        <v>152.72377617172972</v>
      </c>
      <c r="L1070" s="29">
        <f t="shared" si="203"/>
        <v>-3.7640037504171744</v>
      </c>
      <c r="M1070" s="30">
        <f t="shared" si="201"/>
        <v>3.7640037504171744</v>
      </c>
      <c r="N1070" s="148">
        <f t="shared" si="202"/>
        <v>2.0359962495828254</v>
      </c>
      <c r="O1070" s="148">
        <f t="shared" si="198"/>
        <v>0</v>
      </c>
      <c r="P1070" s="148">
        <f t="shared" si="199"/>
        <v>-2.0359962495828254</v>
      </c>
      <c r="Q1070" s="149">
        <f t="shared" si="193"/>
        <v>38.723776171729725</v>
      </c>
      <c r="R1070" s="150">
        <f t="shared" si="194"/>
        <v>152.72377617172972</v>
      </c>
      <c r="S1070" s="13"/>
      <c r="T1070" s="13"/>
      <c r="U1070" s="13"/>
      <c r="V1070" s="13"/>
      <c r="W1070" s="49">
        <f t="shared" si="200"/>
        <v>37948</v>
      </c>
    </row>
    <row r="1071" spans="1:23" s="11" customFormat="1">
      <c r="A1071" s="13"/>
      <c r="B1071" s="140">
        <f>+Datos!B1062</f>
        <v>2003</v>
      </c>
      <c r="C1071" s="141">
        <f>+Datos!C1062</f>
        <v>11</v>
      </c>
      <c r="D1071" s="142">
        <f>+Datos!D1062</f>
        <v>24</v>
      </c>
      <c r="E1071" s="143">
        <f>+Datos!E1062</f>
        <v>0.2</v>
      </c>
      <c r="F1071" s="144">
        <f>+Datos!F1062</f>
        <v>5.5</v>
      </c>
      <c r="G1071" s="145">
        <f>+Datos!G1062</f>
        <v>1</v>
      </c>
      <c r="H1071" s="143">
        <f t="shared" si="195"/>
        <v>5.5</v>
      </c>
      <c r="I1071" s="146">
        <f t="shared" si="196"/>
        <v>-5.3</v>
      </c>
      <c r="J1071" s="29">
        <f t="shared" si="197"/>
        <v>115.70340423193721</v>
      </c>
      <c r="K1071" s="147">
        <f t="shared" si="192"/>
        <v>149.3852224137554</v>
      </c>
      <c r="L1071" s="29">
        <f t="shared" si="203"/>
        <v>-3.3385537579743243</v>
      </c>
      <c r="M1071" s="30">
        <f t="shared" si="201"/>
        <v>3.5385537579743245</v>
      </c>
      <c r="N1071" s="148">
        <f t="shared" si="202"/>
        <v>1.9614462420256755</v>
      </c>
      <c r="O1071" s="148">
        <f t="shared" si="198"/>
        <v>0</v>
      </c>
      <c r="P1071" s="148">
        <f t="shared" si="199"/>
        <v>-1.9614462420256755</v>
      </c>
      <c r="Q1071" s="149">
        <f t="shared" si="193"/>
        <v>35.3852224137554</v>
      </c>
      <c r="R1071" s="150">
        <f t="shared" si="194"/>
        <v>149.3852224137554</v>
      </c>
      <c r="S1071" s="13"/>
      <c r="T1071" s="13"/>
      <c r="U1071" s="13"/>
      <c r="V1071" s="13"/>
      <c r="W1071" s="49">
        <f t="shared" si="200"/>
        <v>37949</v>
      </c>
    </row>
    <row r="1072" spans="1:23" s="11" customFormat="1">
      <c r="A1072" s="13"/>
      <c r="B1072" s="140">
        <f>+Datos!B1063</f>
        <v>2003</v>
      </c>
      <c r="C1072" s="141">
        <f>+Datos!C1063</f>
        <v>11</v>
      </c>
      <c r="D1072" s="142">
        <f>+Datos!D1063</f>
        <v>25</v>
      </c>
      <c r="E1072" s="143">
        <f>+Datos!E1063</f>
        <v>0</v>
      </c>
      <c r="F1072" s="144">
        <f>+Datos!F1063</f>
        <v>7.1</v>
      </c>
      <c r="G1072" s="145">
        <f>+Datos!G1063</f>
        <v>1</v>
      </c>
      <c r="H1072" s="143">
        <f t="shared" si="195"/>
        <v>7.1</v>
      </c>
      <c r="I1072" s="146">
        <f t="shared" si="196"/>
        <v>-7.1</v>
      </c>
      <c r="J1072" s="29">
        <f t="shared" si="197"/>
        <v>111.37726266915234</v>
      </c>
      <c r="K1072" s="147">
        <f t="shared" si="192"/>
        <v>145.05908085097053</v>
      </c>
      <c r="L1072" s="29">
        <f t="shared" si="203"/>
        <v>-4.3261415627848692</v>
      </c>
      <c r="M1072" s="30">
        <f t="shared" si="201"/>
        <v>4.3261415627848692</v>
      </c>
      <c r="N1072" s="148">
        <f t="shared" si="202"/>
        <v>2.7738584372151305</v>
      </c>
      <c r="O1072" s="148">
        <f t="shared" si="198"/>
        <v>0</v>
      </c>
      <c r="P1072" s="148">
        <f t="shared" si="199"/>
        <v>-2.7738584372151305</v>
      </c>
      <c r="Q1072" s="149">
        <f t="shared" si="193"/>
        <v>31.059080850970531</v>
      </c>
      <c r="R1072" s="150">
        <f t="shared" si="194"/>
        <v>145.05908085097053</v>
      </c>
      <c r="S1072" s="13"/>
      <c r="T1072" s="13"/>
      <c r="U1072" s="13"/>
      <c r="V1072" s="13"/>
      <c r="W1072" s="49">
        <f t="shared" si="200"/>
        <v>37950</v>
      </c>
    </row>
    <row r="1073" spans="1:23" s="11" customFormat="1">
      <c r="A1073" s="13"/>
      <c r="B1073" s="140">
        <f>+Datos!B1064</f>
        <v>2003</v>
      </c>
      <c r="C1073" s="141">
        <f>+Datos!C1064</f>
        <v>11</v>
      </c>
      <c r="D1073" s="142">
        <f>+Datos!D1064</f>
        <v>26</v>
      </c>
      <c r="E1073" s="143">
        <f>+Datos!E1064</f>
        <v>0</v>
      </c>
      <c r="F1073" s="144">
        <f>+Datos!F1064</f>
        <v>6.8</v>
      </c>
      <c r="G1073" s="145">
        <f>+Datos!G1064</f>
        <v>1</v>
      </c>
      <c r="H1073" s="143">
        <f t="shared" si="195"/>
        <v>6.8</v>
      </c>
      <c r="I1073" s="146">
        <f t="shared" si="196"/>
        <v>-6.8</v>
      </c>
      <c r="J1073" s="29">
        <f t="shared" si="197"/>
        <v>107.38564295103259</v>
      </c>
      <c r="K1073" s="147">
        <f t="shared" si="192"/>
        <v>141.06746113285078</v>
      </c>
      <c r="L1073" s="29">
        <f t="shared" si="203"/>
        <v>-3.9916197181197504</v>
      </c>
      <c r="M1073" s="30">
        <f t="shared" si="201"/>
        <v>3.9916197181197504</v>
      </c>
      <c r="N1073" s="148">
        <f t="shared" si="202"/>
        <v>2.8083802818802495</v>
      </c>
      <c r="O1073" s="148">
        <f t="shared" si="198"/>
        <v>0</v>
      </c>
      <c r="P1073" s="148">
        <f t="shared" si="199"/>
        <v>-2.8083802818802495</v>
      </c>
      <c r="Q1073" s="149">
        <f t="shared" si="193"/>
        <v>27.067461132850781</v>
      </c>
      <c r="R1073" s="150">
        <f t="shared" si="194"/>
        <v>141.06746113285078</v>
      </c>
      <c r="S1073" s="13"/>
      <c r="T1073" s="13"/>
      <c r="U1073" s="13"/>
      <c r="V1073" s="13"/>
      <c r="W1073" s="49">
        <f t="shared" si="200"/>
        <v>37951</v>
      </c>
    </row>
    <row r="1074" spans="1:23" s="11" customFormat="1">
      <c r="A1074" s="13"/>
      <c r="B1074" s="140">
        <f>+Datos!B1065</f>
        <v>2003</v>
      </c>
      <c r="C1074" s="141">
        <f>+Datos!C1065</f>
        <v>11</v>
      </c>
      <c r="D1074" s="142">
        <f>+Datos!D1065</f>
        <v>27</v>
      </c>
      <c r="E1074" s="143">
        <f>+Datos!E1065</f>
        <v>0</v>
      </c>
      <c r="F1074" s="144">
        <f>+Datos!F1065</f>
        <v>5.6</v>
      </c>
      <c r="G1074" s="145">
        <f>+Datos!G1065</f>
        <v>1</v>
      </c>
      <c r="H1074" s="143">
        <f t="shared" si="195"/>
        <v>5.6</v>
      </c>
      <c r="I1074" s="146">
        <f t="shared" si="196"/>
        <v>-5.6</v>
      </c>
      <c r="J1074" s="29">
        <f t="shared" si="197"/>
        <v>104.20607027250539</v>
      </c>
      <c r="K1074" s="147">
        <f t="shared" si="192"/>
        <v>137.88788845432356</v>
      </c>
      <c r="L1074" s="29">
        <f t="shared" si="203"/>
        <v>-3.1795726785272223</v>
      </c>
      <c r="M1074" s="30">
        <f t="shared" si="201"/>
        <v>3.1795726785272223</v>
      </c>
      <c r="N1074" s="148">
        <f t="shared" si="202"/>
        <v>2.4204273214727774</v>
      </c>
      <c r="O1074" s="148">
        <f t="shared" si="198"/>
        <v>0</v>
      </c>
      <c r="P1074" s="148">
        <f t="shared" si="199"/>
        <v>-2.4204273214727774</v>
      </c>
      <c r="Q1074" s="149">
        <f t="shared" si="193"/>
        <v>23.887888454323559</v>
      </c>
      <c r="R1074" s="150">
        <f t="shared" si="194"/>
        <v>137.88788845432356</v>
      </c>
      <c r="S1074" s="13"/>
      <c r="T1074" s="13"/>
      <c r="U1074" s="13"/>
      <c r="V1074" s="13"/>
      <c r="W1074" s="49">
        <f t="shared" si="200"/>
        <v>37952</v>
      </c>
    </row>
    <row r="1075" spans="1:23" s="11" customFormat="1">
      <c r="A1075" s="13"/>
      <c r="B1075" s="140">
        <f>+Datos!B1066</f>
        <v>2003</v>
      </c>
      <c r="C1075" s="141">
        <f>+Datos!C1066</f>
        <v>11</v>
      </c>
      <c r="D1075" s="142">
        <f>+Datos!D1066</f>
        <v>28</v>
      </c>
      <c r="E1075" s="143">
        <f>+Datos!E1066</f>
        <v>0</v>
      </c>
      <c r="F1075" s="144">
        <f>+Datos!F1066</f>
        <v>6.1</v>
      </c>
      <c r="G1075" s="145">
        <f>+Datos!G1066</f>
        <v>1</v>
      </c>
      <c r="H1075" s="143">
        <f t="shared" si="195"/>
        <v>6.1</v>
      </c>
      <c r="I1075" s="146">
        <f t="shared" si="196"/>
        <v>-6.1</v>
      </c>
      <c r="J1075" s="29">
        <f t="shared" si="197"/>
        <v>100.84963962208596</v>
      </c>
      <c r="K1075" s="147">
        <f t="shared" si="192"/>
        <v>134.53145780390415</v>
      </c>
      <c r="L1075" s="29">
        <f t="shared" si="203"/>
        <v>-3.3564306504194121</v>
      </c>
      <c r="M1075" s="30">
        <f t="shared" si="201"/>
        <v>3.3564306504194121</v>
      </c>
      <c r="N1075" s="148">
        <f t="shared" si="202"/>
        <v>2.7435693495805875</v>
      </c>
      <c r="O1075" s="148">
        <f t="shared" si="198"/>
        <v>0</v>
      </c>
      <c r="P1075" s="148">
        <f t="shared" si="199"/>
        <v>-2.7435693495805875</v>
      </c>
      <c r="Q1075" s="149">
        <f t="shared" si="193"/>
        <v>20.531457803904146</v>
      </c>
      <c r="R1075" s="150">
        <f t="shared" si="194"/>
        <v>134.53145780390415</v>
      </c>
      <c r="S1075" s="13"/>
      <c r="T1075" s="13"/>
      <c r="U1075" s="13"/>
      <c r="V1075" s="13"/>
      <c r="W1075" s="49">
        <f t="shared" si="200"/>
        <v>37953</v>
      </c>
    </row>
    <row r="1076" spans="1:23" s="11" customFormat="1">
      <c r="A1076" s="13"/>
      <c r="B1076" s="140">
        <f>+Datos!B1067</f>
        <v>2003</v>
      </c>
      <c r="C1076" s="141">
        <f>+Datos!C1067</f>
        <v>11</v>
      </c>
      <c r="D1076" s="142">
        <f>+Datos!D1067</f>
        <v>29</v>
      </c>
      <c r="E1076" s="143">
        <f>+Datos!E1067</f>
        <v>0</v>
      </c>
      <c r="F1076" s="144">
        <f>+Datos!F1067</f>
        <v>5.0999999999999996</v>
      </c>
      <c r="G1076" s="145">
        <f>+Datos!G1067</f>
        <v>1</v>
      </c>
      <c r="H1076" s="143">
        <f t="shared" si="195"/>
        <v>5.0999999999999996</v>
      </c>
      <c r="I1076" s="146">
        <f t="shared" si="196"/>
        <v>-5.0999999999999996</v>
      </c>
      <c r="J1076" s="29">
        <f t="shared" si="197"/>
        <v>98.126568540733103</v>
      </c>
      <c r="K1076" s="147">
        <f t="shared" si="192"/>
        <v>131.80838672255129</v>
      </c>
      <c r="L1076" s="29">
        <f t="shared" si="203"/>
        <v>-2.723071081352856</v>
      </c>
      <c r="M1076" s="30">
        <f t="shared" si="201"/>
        <v>2.723071081352856</v>
      </c>
      <c r="N1076" s="148">
        <f t="shared" si="202"/>
        <v>2.3769289186471436</v>
      </c>
      <c r="O1076" s="148">
        <f t="shared" si="198"/>
        <v>0</v>
      </c>
      <c r="P1076" s="148">
        <f t="shared" si="199"/>
        <v>-2.3769289186471436</v>
      </c>
      <c r="Q1076" s="149">
        <f t="shared" si="193"/>
        <v>17.80838672255129</v>
      </c>
      <c r="R1076" s="150">
        <f t="shared" si="194"/>
        <v>131.80838672255129</v>
      </c>
      <c r="S1076" s="13"/>
      <c r="T1076" s="13"/>
      <c r="U1076" s="13"/>
      <c r="V1076" s="13"/>
      <c r="W1076" s="49">
        <f t="shared" si="200"/>
        <v>37954</v>
      </c>
    </row>
    <row r="1077" spans="1:23" s="11" customFormat="1">
      <c r="A1077" s="13"/>
      <c r="B1077" s="140">
        <f>+Datos!B1068</f>
        <v>2003</v>
      </c>
      <c r="C1077" s="141">
        <f>+Datos!C1068</f>
        <v>11</v>
      </c>
      <c r="D1077" s="142">
        <f>+Datos!D1068</f>
        <v>30</v>
      </c>
      <c r="E1077" s="143">
        <f>+Datos!E1068</f>
        <v>0</v>
      </c>
      <c r="F1077" s="144">
        <f>+Datos!F1068</f>
        <v>6.5</v>
      </c>
      <c r="G1077" s="145">
        <f>+Datos!G1068</f>
        <v>1</v>
      </c>
      <c r="H1077" s="143">
        <f t="shared" si="195"/>
        <v>6.5</v>
      </c>
      <c r="I1077" s="146">
        <f t="shared" si="196"/>
        <v>-6.5</v>
      </c>
      <c r="J1077" s="29">
        <f t="shared" si="197"/>
        <v>94.762295505008609</v>
      </c>
      <c r="K1077" s="147">
        <f t="shared" si="192"/>
        <v>128.4441136868268</v>
      </c>
      <c r="L1077" s="29">
        <f t="shared" si="203"/>
        <v>-3.3642730357244943</v>
      </c>
      <c r="M1077" s="30">
        <f t="shared" si="201"/>
        <v>3.3642730357244943</v>
      </c>
      <c r="N1077" s="148">
        <f t="shared" si="202"/>
        <v>3.1357269642755057</v>
      </c>
      <c r="O1077" s="148">
        <f t="shared" si="198"/>
        <v>0</v>
      </c>
      <c r="P1077" s="148">
        <f t="shared" si="199"/>
        <v>-3.1357269642755057</v>
      </c>
      <c r="Q1077" s="149">
        <f t="shared" si="193"/>
        <v>14.444113686826796</v>
      </c>
      <c r="R1077" s="150">
        <f t="shared" si="194"/>
        <v>128.4441136868268</v>
      </c>
      <c r="S1077" s="13"/>
      <c r="T1077" s="13"/>
      <c r="U1077" s="13"/>
      <c r="V1077" s="13"/>
      <c r="W1077" s="49">
        <f t="shared" si="200"/>
        <v>37955</v>
      </c>
    </row>
    <row r="1078" spans="1:23" s="11" customFormat="1">
      <c r="A1078" s="13"/>
      <c r="B1078" s="140">
        <f>+Datos!B1069</f>
        <v>2003</v>
      </c>
      <c r="C1078" s="141">
        <f>+Datos!C1069</f>
        <v>12</v>
      </c>
      <c r="D1078" s="142">
        <f>+Datos!D1069</f>
        <v>1</v>
      </c>
      <c r="E1078" s="143">
        <f>+Datos!E1069</f>
        <v>15</v>
      </c>
      <c r="F1078" s="144">
        <f>+Datos!F1069</f>
        <v>6.5</v>
      </c>
      <c r="G1078" s="145">
        <f>+Datos!G1069</f>
        <v>1</v>
      </c>
      <c r="H1078" s="143">
        <f t="shared" si="195"/>
        <v>6.5</v>
      </c>
      <c r="I1078" s="146">
        <f t="shared" si="196"/>
        <v>8.5</v>
      </c>
      <c r="J1078" s="29">
        <f t="shared" si="197"/>
        <v>103.26229550500861</v>
      </c>
      <c r="K1078" s="147">
        <f t="shared" si="192"/>
        <v>136.9441136868268</v>
      </c>
      <c r="L1078" s="29">
        <f t="shared" si="203"/>
        <v>8.5</v>
      </c>
      <c r="M1078" s="30">
        <f t="shared" si="201"/>
        <v>6.5</v>
      </c>
      <c r="N1078" s="148">
        <f t="shared" si="202"/>
        <v>0</v>
      </c>
      <c r="O1078" s="148">
        <f t="shared" si="198"/>
        <v>0</v>
      </c>
      <c r="P1078" s="148">
        <f t="shared" si="199"/>
        <v>0</v>
      </c>
      <c r="Q1078" s="149">
        <f t="shared" si="193"/>
        <v>22.944113686826796</v>
      </c>
      <c r="R1078" s="150">
        <f t="shared" si="194"/>
        <v>136.9441136868268</v>
      </c>
      <c r="S1078" s="13"/>
      <c r="T1078" s="13"/>
      <c r="U1078" s="13"/>
      <c r="V1078" s="13"/>
      <c r="W1078" s="49">
        <f t="shared" si="200"/>
        <v>37956</v>
      </c>
    </row>
    <row r="1079" spans="1:23" s="11" customFormat="1">
      <c r="A1079" s="13"/>
      <c r="B1079" s="140">
        <f>+Datos!B1070</f>
        <v>2003</v>
      </c>
      <c r="C1079" s="141">
        <f>+Datos!C1070</f>
        <v>12</v>
      </c>
      <c r="D1079" s="142">
        <f>+Datos!D1070</f>
        <v>2</v>
      </c>
      <c r="E1079" s="143">
        <f>+Datos!E1070</f>
        <v>6</v>
      </c>
      <c r="F1079" s="144">
        <f>+Datos!F1070</f>
        <v>5</v>
      </c>
      <c r="G1079" s="145">
        <f>+Datos!G1070</f>
        <v>1</v>
      </c>
      <c r="H1079" s="143">
        <f t="shared" si="195"/>
        <v>5</v>
      </c>
      <c r="I1079" s="146">
        <f t="shared" si="196"/>
        <v>1</v>
      </c>
      <c r="J1079" s="29">
        <f t="shared" si="197"/>
        <v>104.26229550500861</v>
      </c>
      <c r="K1079" s="147">
        <f t="shared" si="192"/>
        <v>137.9441136868268</v>
      </c>
      <c r="L1079" s="29">
        <f t="shared" si="203"/>
        <v>1</v>
      </c>
      <c r="M1079" s="30">
        <f t="shared" si="201"/>
        <v>5</v>
      </c>
      <c r="N1079" s="148">
        <f t="shared" si="202"/>
        <v>0</v>
      </c>
      <c r="O1079" s="148">
        <f t="shared" si="198"/>
        <v>0</v>
      </c>
      <c r="P1079" s="148">
        <f t="shared" si="199"/>
        <v>0</v>
      </c>
      <c r="Q1079" s="149">
        <f t="shared" si="193"/>
        <v>23.944113686826796</v>
      </c>
      <c r="R1079" s="150">
        <f t="shared" si="194"/>
        <v>137.9441136868268</v>
      </c>
      <c r="S1079" s="13"/>
      <c r="T1079" s="13"/>
      <c r="U1079" s="13"/>
      <c r="V1079" s="13"/>
      <c r="W1079" s="49">
        <f t="shared" si="200"/>
        <v>37957</v>
      </c>
    </row>
    <row r="1080" spans="1:23" s="11" customFormat="1">
      <c r="A1080" s="13"/>
      <c r="B1080" s="140">
        <f>+Datos!B1071</f>
        <v>2003</v>
      </c>
      <c r="C1080" s="141">
        <f>+Datos!C1071</f>
        <v>12</v>
      </c>
      <c r="D1080" s="142">
        <f>+Datos!D1071</f>
        <v>3</v>
      </c>
      <c r="E1080" s="143">
        <f>+Datos!E1071</f>
        <v>0</v>
      </c>
      <c r="F1080" s="144">
        <f>+Datos!F1071</f>
        <v>4.2</v>
      </c>
      <c r="G1080" s="145">
        <f>+Datos!G1071</f>
        <v>1</v>
      </c>
      <c r="H1080" s="143">
        <f t="shared" si="195"/>
        <v>4.2</v>
      </c>
      <c r="I1080" s="146">
        <f t="shared" si="196"/>
        <v>-4.2</v>
      </c>
      <c r="J1080" s="29">
        <f t="shared" si="197"/>
        <v>101.93829841861709</v>
      </c>
      <c r="K1080" s="147">
        <f t="shared" si="192"/>
        <v>135.62011660043527</v>
      </c>
      <c r="L1080" s="29">
        <f t="shared" si="203"/>
        <v>-2.3239970863915289</v>
      </c>
      <c r="M1080" s="30">
        <f t="shared" si="201"/>
        <v>2.3239970863915289</v>
      </c>
      <c r="N1080" s="148">
        <f t="shared" si="202"/>
        <v>1.8760029136084713</v>
      </c>
      <c r="O1080" s="148">
        <f t="shared" si="198"/>
        <v>0</v>
      </c>
      <c r="P1080" s="148">
        <f t="shared" si="199"/>
        <v>-1.8760029136084713</v>
      </c>
      <c r="Q1080" s="149">
        <f t="shared" si="193"/>
        <v>21.620116600435267</v>
      </c>
      <c r="R1080" s="150">
        <f t="shared" si="194"/>
        <v>135.62011660043527</v>
      </c>
      <c r="S1080" s="13"/>
      <c r="T1080" s="13"/>
      <c r="U1080" s="13"/>
      <c r="V1080" s="13"/>
      <c r="W1080" s="49">
        <f t="shared" si="200"/>
        <v>37958</v>
      </c>
    </row>
    <row r="1081" spans="1:23" s="11" customFormat="1">
      <c r="A1081" s="13"/>
      <c r="B1081" s="140">
        <f>+Datos!B1072</f>
        <v>2003</v>
      </c>
      <c r="C1081" s="141">
        <f>+Datos!C1072</f>
        <v>12</v>
      </c>
      <c r="D1081" s="142">
        <f>+Datos!D1072</f>
        <v>4</v>
      </c>
      <c r="E1081" s="143">
        <f>+Datos!E1072</f>
        <v>14</v>
      </c>
      <c r="F1081" s="144">
        <f>+Datos!F1072</f>
        <v>4.0999999999999996</v>
      </c>
      <c r="G1081" s="145">
        <f>+Datos!G1072</f>
        <v>1</v>
      </c>
      <c r="H1081" s="143">
        <f t="shared" si="195"/>
        <v>4.0999999999999996</v>
      </c>
      <c r="I1081" s="146">
        <f t="shared" si="196"/>
        <v>9.9</v>
      </c>
      <c r="J1081" s="29">
        <f t="shared" si="197"/>
        <v>111.8382984186171</v>
      </c>
      <c r="K1081" s="147">
        <f t="shared" si="192"/>
        <v>145.52011660043527</v>
      </c>
      <c r="L1081" s="29">
        <f t="shared" si="203"/>
        <v>9.9000000000000057</v>
      </c>
      <c r="M1081" s="30">
        <f t="shared" si="201"/>
        <v>4.0999999999999996</v>
      </c>
      <c r="N1081" s="148">
        <f t="shared" si="202"/>
        <v>0</v>
      </c>
      <c r="O1081" s="148">
        <f t="shared" si="198"/>
        <v>0</v>
      </c>
      <c r="P1081" s="148">
        <f t="shared" si="199"/>
        <v>0</v>
      </c>
      <c r="Q1081" s="149">
        <f t="shared" si="193"/>
        <v>31.520116600435273</v>
      </c>
      <c r="R1081" s="150">
        <f t="shared" si="194"/>
        <v>145.52011660043527</v>
      </c>
      <c r="S1081" s="13"/>
      <c r="T1081" s="13"/>
      <c r="U1081" s="13"/>
      <c r="V1081" s="13"/>
      <c r="W1081" s="49">
        <f t="shared" si="200"/>
        <v>37959</v>
      </c>
    </row>
    <row r="1082" spans="1:23" s="11" customFormat="1">
      <c r="A1082" s="13"/>
      <c r="B1082" s="140">
        <f>+Datos!B1073</f>
        <v>2003</v>
      </c>
      <c r="C1082" s="141">
        <f>+Datos!C1073</f>
        <v>12</v>
      </c>
      <c r="D1082" s="142">
        <f>+Datos!D1073</f>
        <v>5</v>
      </c>
      <c r="E1082" s="143">
        <f>+Datos!E1073</f>
        <v>0.6</v>
      </c>
      <c r="F1082" s="144">
        <f>+Datos!F1073</f>
        <v>5.2</v>
      </c>
      <c r="G1082" s="145">
        <f>+Datos!G1073</f>
        <v>1</v>
      </c>
      <c r="H1082" s="143">
        <f t="shared" si="195"/>
        <v>5.2</v>
      </c>
      <c r="I1082" s="146">
        <f t="shared" si="196"/>
        <v>-4.6000000000000005</v>
      </c>
      <c r="J1082" s="29">
        <f t="shared" si="197"/>
        <v>109.11093483152462</v>
      </c>
      <c r="K1082" s="147">
        <f t="shared" si="192"/>
        <v>142.7927530133428</v>
      </c>
      <c r="L1082" s="29">
        <f t="shared" si="203"/>
        <v>-2.7273635870924693</v>
      </c>
      <c r="M1082" s="30">
        <f t="shared" si="201"/>
        <v>3.3273635870924694</v>
      </c>
      <c r="N1082" s="148">
        <f t="shared" si="202"/>
        <v>1.8726364129075308</v>
      </c>
      <c r="O1082" s="148">
        <f t="shared" si="198"/>
        <v>0</v>
      </c>
      <c r="P1082" s="148">
        <f t="shared" si="199"/>
        <v>-1.8726364129075308</v>
      </c>
      <c r="Q1082" s="149">
        <f t="shared" si="193"/>
        <v>28.792753013342804</v>
      </c>
      <c r="R1082" s="150">
        <f t="shared" si="194"/>
        <v>142.7927530133428</v>
      </c>
      <c r="S1082" s="13"/>
      <c r="T1082" s="13"/>
      <c r="U1082" s="13"/>
      <c r="V1082" s="13"/>
      <c r="W1082" s="49">
        <f t="shared" si="200"/>
        <v>37960</v>
      </c>
    </row>
    <row r="1083" spans="1:23" s="11" customFormat="1">
      <c r="A1083" s="13"/>
      <c r="B1083" s="140">
        <f>+Datos!B1074</f>
        <v>2003</v>
      </c>
      <c r="C1083" s="141">
        <f>+Datos!C1074</f>
        <v>12</v>
      </c>
      <c r="D1083" s="142">
        <f>+Datos!D1074</f>
        <v>6</v>
      </c>
      <c r="E1083" s="143">
        <f>+Datos!E1074</f>
        <v>0</v>
      </c>
      <c r="F1083" s="144">
        <f>+Datos!F1074</f>
        <v>6.7</v>
      </c>
      <c r="G1083" s="145">
        <f>+Datos!G1074</f>
        <v>1</v>
      </c>
      <c r="H1083" s="143">
        <f t="shared" si="195"/>
        <v>6.7</v>
      </c>
      <c r="I1083" s="146">
        <f t="shared" si="196"/>
        <v>-6.7</v>
      </c>
      <c r="J1083" s="29">
        <f t="shared" si="197"/>
        <v>105.25701542161934</v>
      </c>
      <c r="K1083" s="147">
        <f t="shared" si="192"/>
        <v>138.93883360343753</v>
      </c>
      <c r="L1083" s="29">
        <f t="shared" si="203"/>
        <v>-3.8539194099052736</v>
      </c>
      <c r="M1083" s="30">
        <f t="shared" si="201"/>
        <v>3.8539194099052736</v>
      </c>
      <c r="N1083" s="148">
        <f t="shared" si="202"/>
        <v>2.8460805900947266</v>
      </c>
      <c r="O1083" s="148">
        <f t="shared" si="198"/>
        <v>0</v>
      </c>
      <c r="P1083" s="148">
        <f t="shared" si="199"/>
        <v>-2.8460805900947266</v>
      </c>
      <c r="Q1083" s="149">
        <f t="shared" si="193"/>
        <v>24.93883360343753</v>
      </c>
      <c r="R1083" s="150">
        <f t="shared" si="194"/>
        <v>138.93883360343753</v>
      </c>
      <c r="S1083" s="13"/>
      <c r="T1083" s="13"/>
      <c r="U1083" s="13"/>
      <c r="V1083" s="13"/>
      <c r="W1083" s="49">
        <f t="shared" si="200"/>
        <v>37961</v>
      </c>
    </row>
    <row r="1084" spans="1:23" s="11" customFormat="1">
      <c r="A1084" s="13"/>
      <c r="B1084" s="140">
        <f>+Datos!B1075</f>
        <v>2003</v>
      </c>
      <c r="C1084" s="141">
        <f>+Datos!C1075</f>
        <v>12</v>
      </c>
      <c r="D1084" s="142">
        <f>+Datos!D1075</f>
        <v>7</v>
      </c>
      <c r="E1084" s="143">
        <f>+Datos!E1075</f>
        <v>3</v>
      </c>
      <c r="F1084" s="144">
        <f>+Datos!F1075</f>
        <v>5.2</v>
      </c>
      <c r="G1084" s="145">
        <f>+Datos!G1075</f>
        <v>1</v>
      </c>
      <c r="H1084" s="143">
        <f t="shared" si="195"/>
        <v>5.2</v>
      </c>
      <c r="I1084" s="146">
        <f t="shared" si="196"/>
        <v>-2.2000000000000002</v>
      </c>
      <c r="J1084" s="29">
        <f t="shared" si="197"/>
        <v>104.02147489377927</v>
      </c>
      <c r="K1084" s="147">
        <f t="shared" si="192"/>
        <v>137.70329307559746</v>
      </c>
      <c r="L1084" s="29">
        <f t="shared" si="203"/>
        <v>-1.2355405278400724</v>
      </c>
      <c r="M1084" s="30">
        <f t="shared" si="201"/>
        <v>4.2355405278400724</v>
      </c>
      <c r="N1084" s="148">
        <f t="shared" si="202"/>
        <v>0.96445947215992778</v>
      </c>
      <c r="O1084" s="148">
        <f t="shared" si="198"/>
        <v>0</v>
      </c>
      <c r="P1084" s="148">
        <f t="shared" si="199"/>
        <v>-0.96445947215992778</v>
      </c>
      <c r="Q1084" s="149">
        <f t="shared" si="193"/>
        <v>23.703293075597458</v>
      </c>
      <c r="R1084" s="150">
        <f t="shared" si="194"/>
        <v>137.70329307559746</v>
      </c>
      <c r="S1084" s="13"/>
      <c r="T1084" s="13"/>
      <c r="U1084" s="13"/>
      <c r="V1084" s="13"/>
      <c r="W1084" s="49">
        <f t="shared" si="200"/>
        <v>37962</v>
      </c>
    </row>
    <row r="1085" spans="1:23" s="11" customFormat="1">
      <c r="A1085" s="13"/>
      <c r="B1085" s="140">
        <f>+Datos!B1076</f>
        <v>2003</v>
      </c>
      <c r="C1085" s="141">
        <f>+Datos!C1076</f>
        <v>12</v>
      </c>
      <c r="D1085" s="142">
        <f>+Datos!D1076</f>
        <v>8</v>
      </c>
      <c r="E1085" s="143">
        <f>+Datos!E1076</f>
        <v>0</v>
      </c>
      <c r="F1085" s="144">
        <f>+Datos!F1076</f>
        <v>4.7</v>
      </c>
      <c r="G1085" s="145">
        <f>+Datos!G1076</f>
        <v>1</v>
      </c>
      <c r="H1085" s="143">
        <f t="shared" si="195"/>
        <v>4.7</v>
      </c>
      <c r="I1085" s="146">
        <f t="shared" si="196"/>
        <v>-4.7</v>
      </c>
      <c r="J1085" s="29">
        <f t="shared" si="197"/>
        <v>101.43028370055755</v>
      </c>
      <c r="K1085" s="147">
        <f t="shared" si="192"/>
        <v>135.11210188237573</v>
      </c>
      <c r="L1085" s="29">
        <f t="shared" si="203"/>
        <v>-2.5911911932217322</v>
      </c>
      <c r="M1085" s="30">
        <f t="shared" si="201"/>
        <v>2.5911911932217322</v>
      </c>
      <c r="N1085" s="148">
        <f t="shared" si="202"/>
        <v>2.108808806778268</v>
      </c>
      <c r="O1085" s="148">
        <f t="shared" si="198"/>
        <v>0</v>
      </c>
      <c r="P1085" s="148">
        <f t="shared" si="199"/>
        <v>-2.108808806778268</v>
      </c>
      <c r="Q1085" s="149">
        <f t="shared" si="193"/>
        <v>21.112101882375725</v>
      </c>
      <c r="R1085" s="150">
        <f t="shared" si="194"/>
        <v>135.11210188237573</v>
      </c>
      <c r="S1085" s="13"/>
      <c r="T1085" s="13"/>
      <c r="U1085" s="13"/>
      <c r="V1085" s="13"/>
      <c r="W1085" s="49">
        <f t="shared" si="200"/>
        <v>37963</v>
      </c>
    </row>
    <row r="1086" spans="1:23" s="11" customFormat="1">
      <c r="A1086" s="13"/>
      <c r="B1086" s="140">
        <f>+Datos!B1077</f>
        <v>2003</v>
      </c>
      <c r="C1086" s="141">
        <f>+Datos!C1077</f>
        <v>12</v>
      </c>
      <c r="D1086" s="142">
        <f>+Datos!D1077</f>
        <v>9</v>
      </c>
      <c r="E1086" s="143">
        <f>+Datos!E1077</f>
        <v>0.9</v>
      </c>
      <c r="F1086" s="144">
        <f>+Datos!F1077</f>
        <v>6.8</v>
      </c>
      <c r="G1086" s="145">
        <f>+Datos!G1077</f>
        <v>1</v>
      </c>
      <c r="H1086" s="143">
        <f t="shared" si="195"/>
        <v>6.8</v>
      </c>
      <c r="I1086" s="146">
        <f t="shared" si="196"/>
        <v>-5.8999999999999995</v>
      </c>
      <c r="J1086" s="29">
        <f t="shared" si="197"/>
        <v>98.268688099793863</v>
      </c>
      <c r="K1086" s="147">
        <f t="shared" si="192"/>
        <v>131.95050628161204</v>
      </c>
      <c r="L1086" s="29">
        <f t="shared" si="203"/>
        <v>-3.1615956007636896</v>
      </c>
      <c r="M1086" s="30">
        <f t="shared" si="201"/>
        <v>4.06159560076369</v>
      </c>
      <c r="N1086" s="148">
        <f t="shared" si="202"/>
        <v>2.7384043992363098</v>
      </c>
      <c r="O1086" s="148">
        <f t="shared" si="198"/>
        <v>0</v>
      </c>
      <c r="P1086" s="148">
        <f t="shared" si="199"/>
        <v>-2.7384043992363098</v>
      </c>
      <c r="Q1086" s="149">
        <f t="shared" si="193"/>
        <v>17.950506281612036</v>
      </c>
      <c r="R1086" s="150">
        <f t="shared" si="194"/>
        <v>131.95050628161204</v>
      </c>
      <c r="S1086" s="13"/>
      <c r="T1086" s="13"/>
      <c r="U1086" s="13"/>
      <c r="V1086" s="13"/>
      <c r="W1086" s="49">
        <f t="shared" si="200"/>
        <v>37964</v>
      </c>
    </row>
    <row r="1087" spans="1:23" s="11" customFormat="1">
      <c r="A1087" s="13"/>
      <c r="B1087" s="140">
        <f>+Datos!B1078</f>
        <v>2003</v>
      </c>
      <c r="C1087" s="141">
        <f>+Datos!C1078</f>
        <v>12</v>
      </c>
      <c r="D1087" s="142">
        <f>+Datos!D1078</f>
        <v>10</v>
      </c>
      <c r="E1087" s="143">
        <f>+Datos!E1078</f>
        <v>0</v>
      </c>
      <c r="F1087" s="144">
        <f>+Datos!F1078</f>
        <v>6.7</v>
      </c>
      <c r="G1087" s="145">
        <f>+Datos!G1078</f>
        <v>1</v>
      </c>
      <c r="H1087" s="143">
        <f t="shared" si="195"/>
        <v>6.7</v>
      </c>
      <c r="I1087" s="146">
        <f t="shared" si="196"/>
        <v>-6.7</v>
      </c>
      <c r="J1087" s="29">
        <f t="shared" si="197"/>
        <v>94.797728887149461</v>
      </c>
      <c r="K1087" s="147">
        <f t="shared" si="192"/>
        <v>128.47954706896763</v>
      </c>
      <c r="L1087" s="29">
        <f t="shared" si="203"/>
        <v>-3.4709592126444022</v>
      </c>
      <c r="M1087" s="30">
        <f t="shared" si="201"/>
        <v>3.4709592126444022</v>
      </c>
      <c r="N1087" s="148">
        <f t="shared" si="202"/>
        <v>3.229040787355598</v>
      </c>
      <c r="O1087" s="148">
        <f t="shared" si="198"/>
        <v>0</v>
      </c>
      <c r="P1087" s="148">
        <f t="shared" si="199"/>
        <v>-3.229040787355598</v>
      </c>
      <c r="Q1087" s="149">
        <f t="shared" si="193"/>
        <v>14.479547068967634</v>
      </c>
      <c r="R1087" s="150">
        <f t="shared" si="194"/>
        <v>128.47954706896763</v>
      </c>
      <c r="S1087" s="13"/>
      <c r="T1087" s="13"/>
      <c r="U1087" s="13"/>
      <c r="V1087" s="13"/>
      <c r="W1087" s="49">
        <f t="shared" si="200"/>
        <v>37965</v>
      </c>
    </row>
    <row r="1088" spans="1:23" s="11" customFormat="1">
      <c r="A1088" s="13"/>
      <c r="B1088" s="140">
        <f>+Datos!B1079</f>
        <v>2003</v>
      </c>
      <c r="C1088" s="141">
        <f>+Datos!C1079</f>
        <v>12</v>
      </c>
      <c r="D1088" s="142">
        <f>+Datos!D1079</f>
        <v>11</v>
      </c>
      <c r="E1088" s="143">
        <f>+Datos!E1079</f>
        <v>0</v>
      </c>
      <c r="F1088" s="144">
        <f>+Datos!F1079</f>
        <v>7.2</v>
      </c>
      <c r="G1088" s="145">
        <f>+Datos!G1079</f>
        <v>1</v>
      </c>
      <c r="H1088" s="143">
        <f t="shared" si="195"/>
        <v>7.2</v>
      </c>
      <c r="I1088" s="146">
        <f t="shared" si="196"/>
        <v>-7.2</v>
      </c>
      <c r="J1088" s="29">
        <f t="shared" si="197"/>
        <v>91.204284987131246</v>
      </c>
      <c r="K1088" s="147">
        <f t="shared" si="192"/>
        <v>124.88610316894943</v>
      </c>
      <c r="L1088" s="29">
        <f t="shared" si="203"/>
        <v>-3.593443900018201</v>
      </c>
      <c r="M1088" s="30">
        <f t="shared" si="201"/>
        <v>3.593443900018201</v>
      </c>
      <c r="N1088" s="148">
        <f t="shared" si="202"/>
        <v>3.6065560999817992</v>
      </c>
      <c r="O1088" s="148">
        <f t="shared" si="198"/>
        <v>0</v>
      </c>
      <c r="P1088" s="148">
        <f t="shared" si="199"/>
        <v>-3.6065560999817992</v>
      </c>
      <c r="Q1088" s="149">
        <f t="shared" si="193"/>
        <v>10.886103168949433</v>
      </c>
      <c r="R1088" s="150">
        <f t="shared" si="194"/>
        <v>124.88610316894943</v>
      </c>
      <c r="S1088" s="13"/>
      <c r="T1088" s="13"/>
      <c r="U1088" s="13"/>
      <c r="V1088" s="13"/>
      <c r="W1088" s="49">
        <f t="shared" si="200"/>
        <v>37966</v>
      </c>
    </row>
    <row r="1089" spans="1:23" s="11" customFormat="1">
      <c r="A1089" s="13"/>
      <c r="B1089" s="140">
        <f>+Datos!B1080</f>
        <v>2003</v>
      </c>
      <c r="C1089" s="141">
        <f>+Datos!C1080</f>
        <v>12</v>
      </c>
      <c r="D1089" s="142">
        <f>+Datos!D1080</f>
        <v>12</v>
      </c>
      <c r="E1089" s="143">
        <f>+Datos!E1080</f>
        <v>0</v>
      </c>
      <c r="F1089" s="144">
        <f>+Datos!F1080</f>
        <v>6.8</v>
      </c>
      <c r="G1089" s="145">
        <f>+Datos!G1080</f>
        <v>1</v>
      </c>
      <c r="H1089" s="143">
        <f t="shared" si="195"/>
        <v>6.8</v>
      </c>
      <c r="I1089" s="146">
        <f t="shared" si="196"/>
        <v>-6.8</v>
      </c>
      <c r="J1089" s="29">
        <f t="shared" si="197"/>
        <v>87.935639182708215</v>
      </c>
      <c r="K1089" s="147">
        <f t="shared" si="192"/>
        <v>121.61745736452639</v>
      </c>
      <c r="L1089" s="29">
        <f t="shared" si="203"/>
        <v>-3.2686458044230449</v>
      </c>
      <c r="M1089" s="30">
        <f t="shared" si="201"/>
        <v>3.2686458044230449</v>
      </c>
      <c r="N1089" s="148">
        <f t="shared" si="202"/>
        <v>3.531354195576955</v>
      </c>
      <c r="O1089" s="148">
        <f t="shared" si="198"/>
        <v>0</v>
      </c>
      <c r="P1089" s="148">
        <f t="shared" si="199"/>
        <v>-3.531354195576955</v>
      </c>
      <c r="Q1089" s="149">
        <f t="shared" si="193"/>
        <v>7.6174573645263877</v>
      </c>
      <c r="R1089" s="150">
        <f t="shared" si="194"/>
        <v>121.61745736452639</v>
      </c>
      <c r="S1089" s="13"/>
      <c r="T1089" s="13"/>
      <c r="U1089" s="13"/>
      <c r="V1089" s="13"/>
      <c r="W1089" s="49">
        <f t="shared" si="200"/>
        <v>37967</v>
      </c>
    </row>
    <row r="1090" spans="1:23" s="11" customFormat="1">
      <c r="A1090" s="13"/>
      <c r="B1090" s="140">
        <f>+Datos!B1081</f>
        <v>2003</v>
      </c>
      <c r="C1090" s="141">
        <f>+Datos!C1081</f>
        <v>12</v>
      </c>
      <c r="D1090" s="142">
        <f>+Datos!D1081</f>
        <v>13</v>
      </c>
      <c r="E1090" s="143">
        <f>+Datos!E1081</f>
        <v>0</v>
      </c>
      <c r="F1090" s="144">
        <f>+Datos!F1081</f>
        <v>6.1</v>
      </c>
      <c r="G1090" s="145">
        <f>+Datos!G1081</f>
        <v>1</v>
      </c>
      <c r="H1090" s="143">
        <f t="shared" si="195"/>
        <v>6.1</v>
      </c>
      <c r="I1090" s="146">
        <f t="shared" si="196"/>
        <v>-6.1</v>
      </c>
      <c r="J1090" s="29">
        <f t="shared" si="197"/>
        <v>85.103271799068963</v>
      </c>
      <c r="K1090" s="147">
        <f t="shared" si="192"/>
        <v>118.78508998088714</v>
      </c>
      <c r="L1090" s="29">
        <f t="shared" si="203"/>
        <v>-2.8323673836392516</v>
      </c>
      <c r="M1090" s="30">
        <f t="shared" si="201"/>
        <v>2.8323673836392516</v>
      </c>
      <c r="N1090" s="148">
        <f t="shared" si="202"/>
        <v>3.2676326163607481</v>
      </c>
      <c r="O1090" s="148">
        <f t="shared" si="198"/>
        <v>0</v>
      </c>
      <c r="P1090" s="148">
        <f t="shared" si="199"/>
        <v>-3.2676326163607481</v>
      </c>
      <c r="Q1090" s="149">
        <f t="shared" si="193"/>
        <v>4.7850899808871361</v>
      </c>
      <c r="R1090" s="150">
        <f t="shared" si="194"/>
        <v>118.78508998088714</v>
      </c>
      <c r="S1090" s="13"/>
      <c r="T1090" s="13"/>
      <c r="U1090" s="13"/>
      <c r="V1090" s="13"/>
      <c r="W1090" s="49">
        <f t="shared" si="200"/>
        <v>37968</v>
      </c>
    </row>
    <row r="1091" spans="1:23" s="11" customFormat="1">
      <c r="A1091" s="13"/>
      <c r="B1091" s="140">
        <f>+Datos!B1082</f>
        <v>2003</v>
      </c>
      <c r="C1091" s="141">
        <f>+Datos!C1082</f>
        <v>12</v>
      </c>
      <c r="D1091" s="142">
        <f>+Datos!D1082</f>
        <v>14</v>
      </c>
      <c r="E1091" s="143">
        <f>+Datos!E1082</f>
        <v>0</v>
      </c>
      <c r="F1091" s="144">
        <f>+Datos!F1082</f>
        <v>6.1</v>
      </c>
      <c r="G1091" s="145">
        <f>+Datos!G1082</f>
        <v>1</v>
      </c>
      <c r="H1091" s="143">
        <f t="shared" si="195"/>
        <v>6.1</v>
      </c>
      <c r="I1091" s="146">
        <f t="shared" si="196"/>
        <v>-6.1</v>
      </c>
      <c r="J1091" s="29">
        <f t="shared" si="197"/>
        <v>82.362133694826142</v>
      </c>
      <c r="K1091" s="147">
        <f t="shared" si="192"/>
        <v>116.04395187664431</v>
      </c>
      <c r="L1091" s="29">
        <f t="shared" si="203"/>
        <v>-2.7411381042428218</v>
      </c>
      <c r="M1091" s="30">
        <f t="shared" si="201"/>
        <v>2.7411381042428218</v>
      </c>
      <c r="N1091" s="148">
        <f t="shared" si="202"/>
        <v>3.3588618957571779</v>
      </c>
      <c r="O1091" s="148">
        <f t="shared" si="198"/>
        <v>0</v>
      </c>
      <c r="P1091" s="148">
        <f t="shared" si="199"/>
        <v>-3.3588618957571779</v>
      </c>
      <c r="Q1091" s="149">
        <f t="shared" si="193"/>
        <v>2.0439518766443143</v>
      </c>
      <c r="R1091" s="150">
        <f t="shared" si="194"/>
        <v>116.04395187664431</v>
      </c>
      <c r="S1091" s="13"/>
      <c r="T1091" s="13"/>
      <c r="U1091" s="13"/>
      <c r="V1091" s="13"/>
      <c r="W1091" s="49">
        <f t="shared" si="200"/>
        <v>37969</v>
      </c>
    </row>
    <row r="1092" spans="1:23" s="11" customFormat="1">
      <c r="A1092" s="13"/>
      <c r="B1092" s="140">
        <f>+Datos!B1083</f>
        <v>2003</v>
      </c>
      <c r="C1092" s="141">
        <f>+Datos!C1083</f>
        <v>12</v>
      </c>
      <c r="D1092" s="142">
        <f>+Datos!D1083</f>
        <v>15</v>
      </c>
      <c r="E1092" s="143">
        <f>+Datos!E1083</f>
        <v>1</v>
      </c>
      <c r="F1092" s="144">
        <f>+Datos!F1083</f>
        <v>4.9000000000000004</v>
      </c>
      <c r="G1092" s="145">
        <f>+Datos!G1083</f>
        <v>1</v>
      </c>
      <c r="H1092" s="143">
        <f t="shared" si="195"/>
        <v>4.9000000000000004</v>
      </c>
      <c r="I1092" s="146">
        <f t="shared" si="196"/>
        <v>-3.9000000000000004</v>
      </c>
      <c r="J1092" s="29">
        <f t="shared" si="197"/>
        <v>80.656052974587965</v>
      </c>
      <c r="K1092" s="147">
        <f t="shared" si="192"/>
        <v>114.33787115640615</v>
      </c>
      <c r="L1092" s="29">
        <f t="shared" si="203"/>
        <v>-1.7060807202381625</v>
      </c>
      <c r="M1092" s="30">
        <f t="shared" si="201"/>
        <v>2.7060807202381625</v>
      </c>
      <c r="N1092" s="148">
        <f t="shared" si="202"/>
        <v>2.1939192797618379</v>
      </c>
      <c r="O1092" s="148">
        <f t="shared" si="198"/>
        <v>0</v>
      </c>
      <c r="P1092" s="148">
        <f t="shared" si="199"/>
        <v>-2.1939192797618379</v>
      </c>
      <c r="Q1092" s="149">
        <f t="shared" si="193"/>
        <v>0.33787115640615184</v>
      </c>
      <c r="R1092" s="150">
        <f t="shared" si="194"/>
        <v>114.33787115640615</v>
      </c>
      <c r="S1092" s="13"/>
      <c r="T1092" s="13"/>
      <c r="U1092" s="13"/>
      <c r="V1092" s="13"/>
      <c r="W1092" s="49">
        <f t="shared" si="200"/>
        <v>37970</v>
      </c>
    </row>
    <row r="1093" spans="1:23" s="11" customFormat="1">
      <c r="A1093" s="13"/>
      <c r="B1093" s="140">
        <f>+Datos!B1084</f>
        <v>2003</v>
      </c>
      <c r="C1093" s="141">
        <f>+Datos!C1084</f>
        <v>12</v>
      </c>
      <c r="D1093" s="142">
        <f>+Datos!D1084</f>
        <v>16</v>
      </c>
      <c r="E1093" s="143">
        <f>+Datos!E1084</f>
        <v>0</v>
      </c>
      <c r="F1093" s="144">
        <f>+Datos!F1084</f>
        <v>5.7</v>
      </c>
      <c r="G1093" s="145">
        <f>+Datos!G1084</f>
        <v>1</v>
      </c>
      <c r="H1093" s="143">
        <f t="shared" si="195"/>
        <v>5.7</v>
      </c>
      <c r="I1093" s="146">
        <f t="shared" si="196"/>
        <v>-5.7</v>
      </c>
      <c r="J1093" s="29">
        <f t="shared" si="197"/>
        <v>78.225918137127493</v>
      </c>
      <c r="K1093" s="147">
        <f t="shared" si="192"/>
        <v>111.90773631894567</v>
      </c>
      <c r="L1093" s="29">
        <f t="shared" si="203"/>
        <v>-2.4301348374604856</v>
      </c>
      <c r="M1093" s="30">
        <f t="shared" si="201"/>
        <v>2.4301348374604856</v>
      </c>
      <c r="N1093" s="148">
        <f t="shared" si="202"/>
        <v>3.2698651625395145</v>
      </c>
      <c r="O1093" s="148">
        <f t="shared" si="198"/>
        <v>0</v>
      </c>
      <c r="P1093" s="148">
        <f t="shared" si="199"/>
        <v>-3.2698651625395145</v>
      </c>
      <c r="Q1093" s="149">
        <f t="shared" si="193"/>
        <v>0</v>
      </c>
      <c r="R1093" s="150">
        <f t="shared" si="194"/>
        <v>111.90773631894567</v>
      </c>
      <c r="S1093" s="13"/>
      <c r="T1093" s="13"/>
      <c r="U1093" s="13"/>
      <c r="V1093" s="13"/>
      <c r="W1093" s="49">
        <f t="shared" si="200"/>
        <v>37971</v>
      </c>
    </row>
    <row r="1094" spans="1:23" s="11" customFormat="1">
      <c r="A1094" s="13"/>
      <c r="B1094" s="140">
        <f>+Datos!B1085</f>
        <v>2003</v>
      </c>
      <c r="C1094" s="141">
        <f>+Datos!C1085</f>
        <v>12</v>
      </c>
      <c r="D1094" s="142">
        <f>+Datos!D1085</f>
        <v>17</v>
      </c>
      <c r="E1094" s="143">
        <f>+Datos!E1085</f>
        <v>0</v>
      </c>
      <c r="F1094" s="144">
        <f>+Datos!F1085</f>
        <v>10.7</v>
      </c>
      <c r="G1094" s="145">
        <f>+Datos!G1085</f>
        <v>1</v>
      </c>
      <c r="H1094" s="143">
        <f t="shared" si="195"/>
        <v>10.7</v>
      </c>
      <c r="I1094" s="146">
        <f t="shared" si="196"/>
        <v>-10.7</v>
      </c>
      <c r="J1094" s="29">
        <f t="shared" si="197"/>
        <v>73.860072091927904</v>
      </c>
      <c r="K1094" s="147">
        <f t="shared" si="192"/>
        <v>107.54189027374608</v>
      </c>
      <c r="L1094" s="29">
        <f t="shared" si="203"/>
        <v>-4.3658460451995893</v>
      </c>
      <c r="M1094" s="30">
        <f t="shared" si="201"/>
        <v>4.3658460451995893</v>
      </c>
      <c r="N1094" s="148">
        <f t="shared" si="202"/>
        <v>6.33415395480041</v>
      </c>
      <c r="O1094" s="148">
        <f t="shared" si="198"/>
        <v>0</v>
      </c>
      <c r="P1094" s="148">
        <f t="shared" si="199"/>
        <v>-6.33415395480041</v>
      </c>
      <c r="Q1094" s="149">
        <f t="shared" si="193"/>
        <v>0</v>
      </c>
      <c r="R1094" s="150">
        <f t="shared" si="194"/>
        <v>107.54189027374608</v>
      </c>
      <c r="S1094" s="13"/>
      <c r="T1094" s="13"/>
      <c r="U1094" s="13"/>
      <c r="V1094" s="13"/>
      <c r="W1094" s="49">
        <f t="shared" si="200"/>
        <v>37972</v>
      </c>
    </row>
    <row r="1095" spans="1:23" s="11" customFormat="1">
      <c r="A1095" s="13"/>
      <c r="B1095" s="140">
        <f>+Datos!B1086</f>
        <v>2003</v>
      </c>
      <c r="C1095" s="141">
        <f>+Datos!C1086</f>
        <v>12</v>
      </c>
      <c r="D1095" s="142">
        <f>+Datos!D1086</f>
        <v>18</v>
      </c>
      <c r="E1095" s="143">
        <f>+Datos!E1086</f>
        <v>0</v>
      </c>
      <c r="F1095" s="144">
        <f>+Datos!F1086</f>
        <v>9.6</v>
      </c>
      <c r="G1095" s="145">
        <f>+Datos!G1086</f>
        <v>1</v>
      </c>
      <c r="H1095" s="143">
        <f t="shared" si="195"/>
        <v>9.6</v>
      </c>
      <c r="I1095" s="146">
        <f t="shared" si="196"/>
        <v>-9.6</v>
      </c>
      <c r="J1095" s="29">
        <f t="shared" si="197"/>
        <v>70.150828953432494</v>
      </c>
      <c r="K1095" s="147">
        <f t="shared" si="192"/>
        <v>103.83264713525068</v>
      </c>
      <c r="L1095" s="29">
        <f t="shared" si="203"/>
        <v>-3.7092431384953954</v>
      </c>
      <c r="M1095" s="30">
        <f t="shared" si="201"/>
        <v>3.7092431384953954</v>
      </c>
      <c r="N1095" s="148">
        <f t="shared" si="202"/>
        <v>5.8907568615046042</v>
      </c>
      <c r="O1095" s="148">
        <f t="shared" si="198"/>
        <v>0</v>
      </c>
      <c r="P1095" s="148">
        <f t="shared" si="199"/>
        <v>-5.8907568615046042</v>
      </c>
      <c r="Q1095" s="149">
        <f t="shared" si="193"/>
        <v>0</v>
      </c>
      <c r="R1095" s="150">
        <f t="shared" si="194"/>
        <v>103.83264713525068</v>
      </c>
      <c r="S1095" s="13"/>
      <c r="T1095" s="13"/>
      <c r="U1095" s="13"/>
      <c r="V1095" s="13"/>
      <c r="W1095" s="49">
        <f t="shared" si="200"/>
        <v>37973</v>
      </c>
    </row>
    <row r="1096" spans="1:23" s="11" customFormat="1">
      <c r="A1096" s="13"/>
      <c r="B1096" s="140">
        <f>+Datos!B1087</f>
        <v>2003</v>
      </c>
      <c r="C1096" s="141">
        <f>+Datos!C1087</f>
        <v>12</v>
      </c>
      <c r="D1096" s="142">
        <f>+Datos!D1087</f>
        <v>19</v>
      </c>
      <c r="E1096" s="143">
        <f>+Datos!E1087</f>
        <v>0</v>
      </c>
      <c r="F1096" s="144">
        <f>+Datos!F1087</f>
        <v>8.5</v>
      </c>
      <c r="G1096" s="145">
        <f>+Datos!G1087</f>
        <v>1</v>
      </c>
      <c r="H1096" s="143">
        <f t="shared" si="195"/>
        <v>8.5</v>
      </c>
      <c r="I1096" s="146">
        <f t="shared" si="196"/>
        <v>-8.5</v>
      </c>
      <c r="J1096" s="29">
        <f t="shared" si="197"/>
        <v>67.022389834884066</v>
      </c>
      <c r="K1096" s="147">
        <f t="shared" si="192"/>
        <v>100.70420801670224</v>
      </c>
      <c r="L1096" s="29">
        <f t="shared" si="203"/>
        <v>-3.1284391185484424</v>
      </c>
      <c r="M1096" s="30">
        <f t="shared" si="201"/>
        <v>3.1284391185484424</v>
      </c>
      <c r="N1096" s="148">
        <f t="shared" si="202"/>
        <v>5.3715608814515576</v>
      </c>
      <c r="O1096" s="148">
        <f t="shared" si="198"/>
        <v>0</v>
      </c>
      <c r="P1096" s="148">
        <f t="shared" si="199"/>
        <v>-5.3715608814515576</v>
      </c>
      <c r="Q1096" s="149">
        <f t="shared" si="193"/>
        <v>0</v>
      </c>
      <c r="R1096" s="150">
        <f t="shared" si="194"/>
        <v>100.70420801670224</v>
      </c>
      <c r="S1096" s="13"/>
      <c r="T1096" s="13"/>
      <c r="U1096" s="13"/>
      <c r="V1096" s="13"/>
      <c r="W1096" s="49">
        <f t="shared" si="200"/>
        <v>37974</v>
      </c>
    </row>
    <row r="1097" spans="1:23" s="11" customFormat="1">
      <c r="A1097" s="13"/>
      <c r="B1097" s="140">
        <f>+Datos!B1088</f>
        <v>2003</v>
      </c>
      <c r="C1097" s="141">
        <f>+Datos!C1088</f>
        <v>12</v>
      </c>
      <c r="D1097" s="142">
        <f>+Datos!D1088</f>
        <v>20</v>
      </c>
      <c r="E1097" s="143">
        <f>+Datos!E1088</f>
        <v>19</v>
      </c>
      <c r="F1097" s="144">
        <f>+Datos!F1088</f>
        <v>7.5</v>
      </c>
      <c r="G1097" s="145">
        <f>+Datos!G1088</f>
        <v>1</v>
      </c>
      <c r="H1097" s="143">
        <f t="shared" si="195"/>
        <v>7.5</v>
      </c>
      <c r="I1097" s="146">
        <f t="shared" si="196"/>
        <v>11.5</v>
      </c>
      <c r="J1097" s="29">
        <f t="shared" si="197"/>
        <v>78.522389834884066</v>
      </c>
      <c r="K1097" s="147">
        <f t="shared" si="192"/>
        <v>112.20420801670224</v>
      </c>
      <c r="L1097" s="29">
        <f t="shared" si="203"/>
        <v>11.5</v>
      </c>
      <c r="M1097" s="30">
        <f t="shared" si="201"/>
        <v>7.5</v>
      </c>
      <c r="N1097" s="148">
        <f t="shared" si="202"/>
        <v>0</v>
      </c>
      <c r="O1097" s="148">
        <f t="shared" si="198"/>
        <v>0</v>
      </c>
      <c r="P1097" s="148">
        <f t="shared" si="199"/>
        <v>0</v>
      </c>
      <c r="Q1097" s="149">
        <f t="shared" si="193"/>
        <v>0</v>
      </c>
      <c r="R1097" s="150">
        <f t="shared" si="194"/>
        <v>112.20420801670224</v>
      </c>
      <c r="S1097" s="13"/>
      <c r="T1097" s="13"/>
      <c r="U1097" s="13"/>
      <c r="V1097" s="13"/>
      <c r="W1097" s="49">
        <f t="shared" si="200"/>
        <v>37975</v>
      </c>
    </row>
    <row r="1098" spans="1:23" s="11" customFormat="1">
      <c r="A1098" s="13"/>
      <c r="B1098" s="140">
        <f>+Datos!B1089</f>
        <v>2003</v>
      </c>
      <c r="C1098" s="141">
        <f>+Datos!C1089</f>
        <v>12</v>
      </c>
      <c r="D1098" s="142">
        <f>+Datos!D1089</f>
        <v>21</v>
      </c>
      <c r="E1098" s="143">
        <f>+Datos!E1089</f>
        <v>25</v>
      </c>
      <c r="F1098" s="144">
        <f>+Datos!F1089</f>
        <v>5</v>
      </c>
      <c r="G1098" s="145">
        <f>+Datos!G1089</f>
        <v>1</v>
      </c>
      <c r="H1098" s="143">
        <f t="shared" si="195"/>
        <v>5</v>
      </c>
      <c r="I1098" s="146">
        <f t="shared" si="196"/>
        <v>20</v>
      </c>
      <c r="J1098" s="29">
        <f t="shared" si="197"/>
        <v>98.522389834884066</v>
      </c>
      <c r="K1098" s="147">
        <f t="shared" si="192"/>
        <v>132.20420801670224</v>
      </c>
      <c r="L1098" s="29">
        <f t="shared" si="203"/>
        <v>20</v>
      </c>
      <c r="M1098" s="30">
        <f t="shared" si="201"/>
        <v>5</v>
      </c>
      <c r="N1098" s="148">
        <f t="shared" si="202"/>
        <v>0</v>
      </c>
      <c r="O1098" s="148">
        <f t="shared" si="198"/>
        <v>0</v>
      </c>
      <c r="P1098" s="148">
        <f t="shared" si="199"/>
        <v>0</v>
      </c>
      <c r="Q1098" s="149">
        <f t="shared" si="193"/>
        <v>18.204208016702239</v>
      </c>
      <c r="R1098" s="150">
        <f t="shared" si="194"/>
        <v>132.20420801670224</v>
      </c>
      <c r="S1098" s="13"/>
      <c r="T1098" s="13"/>
      <c r="U1098" s="13"/>
      <c r="V1098" s="13"/>
      <c r="W1098" s="49">
        <f t="shared" si="200"/>
        <v>37976</v>
      </c>
    </row>
    <row r="1099" spans="1:23" s="11" customFormat="1">
      <c r="A1099" s="13"/>
      <c r="B1099" s="140">
        <f>+Datos!B1090</f>
        <v>2003</v>
      </c>
      <c r="C1099" s="141">
        <f>+Datos!C1090</f>
        <v>12</v>
      </c>
      <c r="D1099" s="142">
        <f>+Datos!D1090</f>
        <v>22</v>
      </c>
      <c r="E1099" s="143">
        <f>+Datos!E1090</f>
        <v>3</v>
      </c>
      <c r="F1099" s="144">
        <f>+Datos!F1090</f>
        <v>5.7</v>
      </c>
      <c r="G1099" s="145">
        <f>+Datos!G1090</f>
        <v>1</v>
      </c>
      <c r="H1099" s="143">
        <f t="shared" si="195"/>
        <v>5.7</v>
      </c>
      <c r="I1099" s="146">
        <f t="shared" si="196"/>
        <v>-2.7</v>
      </c>
      <c r="J1099" s="29">
        <f t="shared" si="197"/>
        <v>97.104963458171014</v>
      </c>
      <c r="K1099" s="147">
        <f t="shared" si="192"/>
        <v>130.78678163998919</v>
      </c>
      <c r="L1099" s="29">
        <f t="shared" si="203"/>
        <v>-1.4174263767130526</v>
      </c>
      <c r="M1099" s="30">
        <f t="shared" si="201"/>
        <v>4.4174263767130526</v>
      </c>
      <c r="N1099" s="148">
        <f t="shared" si="202"/>
        <v>1.2825736232869476</v>
      </c>
      <c r="O1099" s="148">
        <f t="shared" si="198"/>
        <v>0</v>
      </c>
      <c r="P1099" s="148">
        <f t="shared" si="199"/>
        <v>-1.2825736232869476</v>
      </c>
      <c r="Q1099" s="149">
        <f t="shared" si="193"/>
        <v>16.786781639989186</v>
      </c>
      <c r="R1099" s="150">
        <f t="shared" si="194"/>
        <v>130.78678163998919</v>
      </c>
      <c r="S1099" s="13"/>
      <c r="T1099" s="13"/>
      <c r="U1099" s="13"/>
      <c r="V1099" s="13"/>
      <c r="W1099" s="49">
        <f t="shared" si="200"/>
        <v>37977</v>
      </c>
    </row>
    <row r="1100" spans="1:23" s="11" customFormat="1">
      <c r="A1100" s="13"/>
      <c r="B1100" s="140">
        <f>+Datos!B1091</f>
        <v>2003</v>
      </c>
      <c r="C1100" s="141">
        <f>+Datos!C1091</f>
        <v>12</v>
      </c>
      <c r="D1100" s="142">
        <f>+Datos!D1091</f>
        <v>23</v>
      </c>
      <c r="E1100" s="143">
        <f>+Datos!E1091</f>
        <v>0</v>
      </c>
      <c r="F1100" s="144">
        <f>+Datos!F1091</f>
        <v>6.8</v>
      </c>
      <c r="G1100" s="145">
        <f>+Datos!G1091</f>
        <v>1</v>
      </c>
      <c r="H1100" s="143">
        <f t="shared" si="195"/>
        <v>6.8</v>
      </c>
      <c r="I1100" s="146">
        <f t="shared" si="196"/>
        <v>-6.8</v>
      </c>
      <c r="J1100" s="29">
        <f t="shared" si="197"/>
        <v>93.624844827330506</v>
      </c>
      <c r="K1100" s="147">
        <f t="shared" si="192"/>
        <v>127.30666300914868</v>
      </c>
      <c r="L1100" s="29">
        <f t="shared" si="203"/>
        <v>-3.4801186308405079</v>
      </c>
      <c r="M1100" s="30">
        <f t="shared" si="201"/>
        <v>3.4801186308405079</v>
      </c>
      <c r="N1100" s="148">
        <f t="shared" si="202"/>
        <v>3.3198813691594919</v>
      </c>
      <c r="O1100" s="148">
        <f t="shared" si="198"/>
        <v>0</v>
      </c>
      <c r="P1100" s="148">
        <f t="shared" si="199"/>
        <v>-3.3198813691594919</v>
      </c>
      <c r="Q1100" s="149">
        <f t="shared" si="193"/>
        <v>13.306663009148679</v>
      </c>
      <c r="R1100" s="150">
        <f t="shared" si="194"/>
        <v>127.30666300914868</v>
      </c>
      <c r="S1100" s="13"/>
      <c r="T1100" s="13"/>
      <c r="U1100" s="13"/>
      <c r="V1100" s="13"/>
      <c r="W1100" s="49">
        <f t="shared" si="200"/>
        <v>37978</v>
      </c>
    </row>
    <row r="1101" spans="1:23" s="11" customFormat="1">
      <c r="A1101" s="13"/>
      <c r="B1101" s="140">
        <f>+Datos!B1092</f>
        <v>2003</v>
      </c>
      <c r="C1101" s="141">
        <f>+Datos!C1092</f>
        <v>12</v>
      </c>
      <c r="D1101" s="142">
        <f>+Datos!D1092</f>
        <v>24</v>
      </c>
      <c r="E1101" s="143">
        <f>+Datos!E1092</f>
        <v>0</v>
      </c>
      <c r="F1101" s="144">
        <f>+Datos!F1092</f>
        <v>8.5</v>
      </c>
      <c r="G1101" s="145">
        <f>+Datos!G1092</f>
        <v>1</v>
      </c>
      <c r="H1101" s="143">
        <f t="shared" si="195"/>
        <v>8.5</v>
      </c>
      <c r="I1101" s="146">
        <f t="shared" si="196"/>
        <v>-8.5</v>
      </c>
      <c r="J1101" s="29">
        <f t="shared" si="197"/>
        <v>89.44956092269868</v>
      </c>
      <c r="K1101" s="147">
        <f t="shared" si="192"/>
        <v>123.13137910451687</v>
      </c>
      <c r="L1101" s="29">
        <f t="shared" si="203"/>
        <v>-4.1752839046318115</v>
      </c>
      <c r="M1101" s="30">
        <f t="shared" si="201"/>
        <v>4.1752839046318115</v>
      </c>
      <c r="N1101" s="148">
        <f t="shared" si="202"/>
        <v>4.3247160953681885</v>
      </c>
      <c r="O1101" s="148">
        <f t="shared" si="198"/>
        <v>0</v>
      </c>
      <c r="P1101" s="148">
        <f t="shared" si="199"/>
        <v>-4.3247160953681885</v>
      </c>
      <c r="Q1101" s="149">
        <f t="shared" si="193"/>
        <v>9.1313791045168671</v>
      </c>
      <c r="R1101" s="150">
        <f t="shared" si="194"/>
        <v>123.13137910451687</v>
      </c>
      <c r="S1101" s="13"/>
      <c r="T1101" s="13"/>
      <c r="U1101" s="13"/>
      <c r="V1101" s="13"/>
      <c r="W1101" s="49">
        <f t="shared" si="200"/>
        <v>37979</v>
      </c>
    </row>
    <row r="1102" spans="1:23" s="11" customFormat="1">
      <c r="A1102" s="13"/>
      <c r="B1102" s="140">
        <f>+Datos!B1093</f>
        <v>2003</v>
      </c>
      <c r="C1102" s="141">
        <f>+Datos!C1093</f>
        <v>12</v>
      </c>
      <c r="D1102" s="142">
        <f>+Datos!D1093</f>
        <v>25</v>
      </c>
      <c r="E1102" s="143">
        <f>+Datos!E1093</f>
        <v>0.2</v>
      </c>
      <c r="F1102" s="144">
        <f>+Datos!F1093</f>
        <v>8.6999999999999993</v>
      </c>
      <c r="G1102" s="145">
        <f>+Datos!G1093</f>
        <v>1</v>
      </c>
      <c r="H1102" s="143">
        <f t="shared" si="195"/>
        <v>8.6999999999999993</v>
      </c>
      <c r="I1102" s="146">
        <f t="shared" si="196"/>
        <v>-8.5</v>
      </c>
      <c r="J1102" s="29">
        <f t="shared" si="197"/>
        <v>85.46047754759968</v>
      </c>
      <c r="K1102" s="147">
        <f t="shared" ref="K1102:K1165" si="204">+J1102+$U$21</f>
        <v>119.14229572941787</v>
      </c>
      <c r="L1102" s="29">
        <f t="shared" si="203"/>
        <v>-3.9890833750989998</v>
      </c>
      <c r="M1102" s="30">
        <f t="shared" si="201"/>
        <v>4.189083375099</v>
      </c>
      <c r="N1102" s="148">
        <f t="shared" si="202"/>
        <v>4.5109166249009993</v>
      </c>
      <c r="O1102" s="148">
        <f t="shared" si="198"/>
        <v>0</v>
      </c>
      <c r="P1102" s="148">
        <f t="shared" si="199"/>
        <v>-4.5109166249009993</v>
      </c>
      <c r="Q1102" s="149">
        <f t="shared" ref="Q1102:Q1165" si="205">IF(K1102-$U$15&gt;0,K1102-$U$15,0)</f>
        <v>5.1422957294178673</v>
      </c>
      <c r="R1102" s="150">
        <f t="shared" ref="R1102:R1165" si="206">+O1102+K1102</f>
        <v>119.14229572941787</v>
      </c>
      <c r="S1102" s="13"/>
      <c r="T1102" s="13"/>
      <c r="U1102" s="13"/>
      <c r="V1102" s="13"/>
      <c r="W1102" s="49">
        <f t="shared" si="200"/>
        <v>37980</v>
      </c>
    </row>
    <row r="1103" spans="1:23" s="11" customFormat="1">
      <c r="A1103" s="13"/>
      <c r="B1103" s="140">
        <f>+Datos!B1094</f>
        <v>2003</v>
      </c>
      <c r="C1103" s="141">
        <f>+Datos!C1094</f>
        <v>12</v>
      </c>
      <c r="D1103" s="142">
        <f>+Datos!D1094</f>
        <v>26</v>
      </c>
      <c r="E1103" s="143">
        <f>+Datos!E1094</f>
        <v>8</v>
      </c>
      <c r="F1103" s="144">
        <f>+Datos!F1094</f>
        <v>4.5999999999999996</v>
      </c>
      <c r="G1103" s="145">
        <f>+Datos!G1094</f>
        <v>1</v>
      </c>
      <c r="H1103" s="143">
        <f t="shared" ref="H1103:H1166" si="207">+F1103*G1103</f>
        <v>4.5999999999999996</v>
      </c>
      <c r="I1103" s="146">
        <f t="shared" ref="I1103:I1166" si="208">+E1103-H1103</f>
        <v>3.4000000000000004</v>
      </c>
      <c r="J1103" s="29">
        <f t="shared" ref="J1103:J1166" si="209">IF(I1103&lt;0,J1102*EXP(I1103/$U$20),IF((I1103+J1102)&gt;$U$20,+$U$20,I1103+J1102))</f>
        <v>88.860477547599686</v>
      </c>
      <c r="K1103" s="147">
        <f t="shared" si="204"/>
        <v>122.54229572941787</v>
      </c>
      <c r="L1103" s="29">
        <f t="shared" si="203"/>
        <v>3.4000000000000057</v>
      </c>
      <c r="M1103" s="30">
        <f t="shared" si="201"/>
        <v>4.5999999999999996</v>
      </c>
      <c r="N1103" s="148">
        <f t="shared" si="202"/>
        <v>0</v>
      </c>
      <c r="O1103" s="148">
        <f t="shared" ref="O1103:O1166" si="210">IF(K1102+I1103-$U$14&gt;0,K1102+I1103-$U$14,0)</f>
        <v>0</v>
      </c>
      <c r="P1103" s="148">
        <f t="shared" ref="P1103:P1166" si="211">+IF(N1103&gt;0,(-1)*N1103,O1103)</f>
        <v>0</v>
      </c>
      <c r="Q1103" s="149">
        <f t="shared" si="205"/>
        <v>8.542295729417873</v>
      </c>
      <c r="R1103" s="150">
        <f t="shared" si="206"/>
        <v>122.54229572941787</v>
      </c>
      <c r="S1103" s="13"/>
      <c r="T1103" s="13"/>
      <c r="U1103" s="13"/>
      <c r="V1103" s="13"/>
      <c r="W1103" s="49">
        <f t="shared" ref="W1103:W1166" si="212">+DATE(B1103,C1103,D1103)</f>
        <v>37981</v>
      </c>
    </row>
    <row r="1104" spans="1:23" s="11" customFormat="1">
      <c r="A1104" s="13"/>
      <c r="B1104" s="140">
        <f>+Datos!B1095</f>
        <v>2003</v>
      </c>
      <c r="C1104" s="141">
        <f>+Datos!C1095</f>
        <v>12</v>
      </c>
      <c r="D1104" s="142">
        <f>+Datos!D1095</f>
        <v>27</v>
      </c>
      <c r="E1104" s="143">
        <f>+Datos!E1095</f>
        <v>11</v>
      </c>
      <c r="F1104" s="144">
        <f>+Datos!F1095</f>
        <v>2.2999999999999998</v>
      </c>
      <c r="G1104" s="145">
        <f>+Datos!G1095</f>
        <v>1</v>
      </c>
      <c r="H1104" s="143">
        <f t="shared" si="207"/>
        <v>2.2999999999999998</v>
      </c>
      <c r="I1104" s="146">
        <f t="shared" si="208"/>
        <v>8.6999999999999993</v>
      </c>
      <c r="J1104" s="29">
        <f t="shared" si="209"/>
        <v>97.560477547599689</v>
      </c>
      <c r="K1104" s="147">
        <f t="shared" si="204"/>
        <v>131.24229572941786</v>
      </c>
      <c r="L1104" s="29">
        <f t="shared" si="203"/>
        <v>8.6999999999999886</v>
      </c>
      <c r="M1104" s="30">
        <f t="shared" ref="M1104:M1167" si="213">IF(I1104&gt;=0,+H1104,+E1104+ABS(L1104))</f>
        <v>2.2999999999999998</v>
      </c>
      <c r="N1104" s="148">
        <f t="shared" ref="N1104:N1167" si="214">+H1104-M1104</f>
        <v>0</v>
      </c>
      <c r="O1104" s="148">
        <f t="shared" si="210"/>
        <v>0</v>
      </c>
      <c r="P1104" s="148">
        <f t="shared" si="211"/>
        <v>0</v>
      </c>
      <c r="Q1104" s="149">
        <f t="shared" si="205"/>
        <v>17.242295729417862</v>
      </c>
      <c r="R1104" s="150">
        <f t="shared" si="206"/>
        <v>131.24229572941786</v>
      </c>
      <c r="S1104" s="13"/>
      <c r="T1104" s="13"/>
      <c r="U1104" s="13"/>
      <c r="V1104" s="13"/>
      <c r="W1104" s="49">
        <f t="shared" si="212"/>
        <v>37982</v>
      </c>
    </row>
    <row r="1105" spans="1:23" s="11" customFormat="1">
      <c r="A1105" s="13"/>
      <c r="B1105" s="140">
        <f>+Datos!B1096</f>
        <v>2003</v>
      </c>
      <c r="C1105" s="141">
        <f>+Datos!C1096</f>
        <v>12</v>
      </c>
      <c r="D1105" s="142">
        <f>+Datos!D1096</f>
        <v>28</v>
      </c>
      <c r="E1105" s="143">
        <f>+Datos!E1096</f>
        <v>0</v>
      </c>
      <c r="F1105" s="144">
        <f>+Datos!F1096</f>
        <v>5</v>
      </c>
      <c r="G1105" s="145">
        <f>+Datos!G1096</f>
        <v>1</v>
      </c>
      <c r="H1105" s="143">
        <f t="shared" si="207"/>
        <v>5</v>
      </c>
      <c r="I1105" s="146">
        <f t="shared" si="208"/>
        <v>-5</v>
      </c>
      <c r="J1105" s="29">
        <f t="shared" si="209"/>
        <v>94.977180229412966</v>
      </c>
      <c r="K1105" s="147">
        <f t="shared" si="204"/>
        <v>128.65899841123115</v>
      </c>
      <c r="L1105" s="29">
        <f t="shared" ref="L1105:L1168" si="215">+K1105-K1104</f>
        <v>-2.5832973181867089</v>
      </c>
      <c r="M1105" s="30">
        <f t="shared" si="213"/>
        <v>2.5832973181867089</v>
      </c>
      <c r="N1105" s="148">
        <f t="shared" si="214"/>
        <v>2.4167026818132911</v>
      </c>
      <c r="O1105" s="148">
        <f t="shared" si="210"/>
        <v>0</v>
      </c>
      <c r="P1105" s="148">
        <f t="shared" si="211"/>
        <v>-2.4167026818132911</v>
      </c>
      <c r="Q1105" s="149">
        <f t="shared" si="205"/>
        <v>14.658998411231153</v>
      </c>
      <c r="R1105" s="150">
        <f t="shared" si="206"/>
        <v>128.65899841123115</v>
      </c>
      <c r="S1105" s="13"/>
      <c r="T1105" s="13"/>
      <c r="U1105" s="13"/>
      <c r="V1105" s="13"/>
      <c r="W1105" s="49">
        <f t="shared" si="212"/>
        <v>37983</v>
      </c>
    </row>
    <row r="1106" spans="1:23" s="11" customFormat="1">
      <c r="A1106" s="13"/>
      <c r="B1106" s="140">
        <f>+Datos!B1097</f>
        <v>2003</v>
      </c>
      <c r="C1106" s="141">
        <f>+Datos!C1097</f>
        <v>12</v>
      </c>
      <c r="D1106" s="142">
        <f>+Datos!D1097</f>
        <v>29</v>
      </c>
      <c r="E1106" s="143">
        <f>+Datos!E1097</f>
        <v>0</v>
      </c>
      <c r="F1106" s="144">
        <f>+Datos!F1097</f>
        <v>7.5</v>
      </c>
      <c r="G1106" s="145">
        <f>+Datos!G1097</f>
        <v>1</v>
      </c>
      <c r="H1106" s="143">
        <f t="shared" si="207"/>
        <v>7.5</v>
      </c>
      <c r="I1106" s="146">
        <f t="shared" si="208"/>
        <v>-7.5</v>
      </c>
      <c r="J1106" s="29">
        <f t="shared" si="209"/>
        <v>91.229921894154216</v>
      </c>
      <c r="K1106" s="147">
        <f t="shared" si="204"/>
        <v>124.9117400759724</v>
      </c>
      <c r="L1106" s="29">
        <f t="shared" si="215"/>
        <v>-3.7472583352587492</v>
      </c>
      <c r="M1106" s="30">
        <f t="shared" si="213"/>
        <v>3.7472583352587492</v>
      </c>
      <c r="N1106" s="148">
        <f t="shared" si="214"/>
        <v>3.7527416647412508</v>
      </c>
      <c r="O1106" s="148">
        <f t="shared" si="210"/>
        <v>0</v>
      </c>
      <c r="P1106" s="148">
        <f t="shared" si="211"/>
        <v>-3.7527416647412508</v>
      </c>
      <c r="Q1106" s="149">
        <f t="shared" si="205"/>
        <v>10.911740075972403</v>
      </c>
      <c r="R1106" s="150">
        <f t="shared" si="206"/>
        <v>124.9117400759724</v>
      </c>
      <c r="S1106" s="13"/>
      <c r="T1106" s="13"/>
      <c r="U1106" s="13"/>
      <c r="V1106" s="13"/>
      <c r="W1106" s="49">
        <f t="shared" si="212"/>
        <v>37984</v>
      </c>
    </row>
    <row r="1107" spans="1:23" s="11" customFormat="1">
      <c r="A1107" s="13"/>
      <c r="B1107" s="140">
        <f>+Datos!B1098</f>
        <v>2003</v>
      </c>
      <c r="C1107" s="141">
        <f>+Datos!C1098</f>
        <v>12</v>
      </c>
      <c r="D1107" s="142">
        <f>+Datos!D1098</f>
        <v>30</v>
      </c>
      <c r="E1107" s="143">
        <f>+Datos!E1098</f>
        <v>0</v>
      </c>
      <c r="F1107" s="144">
        <f>+Datos!F1098</f>
        <v>6.4</v>
      </c>
      <c r="G1107" s="145">
        <f>+Datos!G1098</f>
        <v>1</v>
      </c>
      <c r="H1107" s="143">
        <f t="shared" si="207"/>
        <v>6.4</v>
      </c>
      <c r="I1107" s="146">
        <f t="shared" si="208"/>
        <v>-6.4</v>
      </c>
      <c r="J1107" s="29">
        <f t="shared" si="209"/>
        <v>88.149399166912033</v>
      </c>
      <c r="K1107" s="147">
        <f t="shared" si="204"/>
        <v>121.83121734873021</v>
      </c>
      <c r="L1107" s="29">
        <f t="shared" si="215"/>
        <v>-3.0805227272421973</v>
      </c>
      <c r="M1107" s="30">
        <f t="shared" si="213"/>
        <v>3.0805227272421973</v>
      </c>
      <c r="N1107" s="148">
        <f t="shared" si="214"/>
        <v>3.319477272757803</v>
      </c>
      <c r="O1107" s="148">
        <f t="shared" si="210"/>
        <v>0</v>
      </c>
      <c r="P1107" s="148">
        <f t="shared" si="211"/>
        <v>-3.319477272757803</v>
      </c>
      <c r="Q1107" s="149">
        <f t="shared" si="205"/>
        <v>7.8312173487302061</v>
      </c>
      <c r="R1107" s="150">
        <f t="shared" si="206"/>
        <v>121.83121734873021</v>
      </c>
      <c r="S1107" s="13"/>
      <c r="T1107" s="13"/>
      <c r="U1107" s="13"/>
      <c r="V1107" s="13"/>
      <c r="W1107" s="49">
        <f t="shared" si="212"/>
        <v>37985</v>
      </c>
    </row>
    <row r="1108" spans="1:23" s="11" customFormat="1">
      <c r="A1108" s="13"/>
      <c r="B1108" s="140">
        <f>+Datos!B1099</f>
        <v>2003</v>
      </c>
      <c r="C1108" s="141">
        <f>+Datos!C1099</f>
        <v>12</v>
      </c>
      <c r="D1108" s="142">
        <f>+Datos!D1099</f>
        <v>31</v>
      </c>
      <c r="E1108" s="143">
        <f>+Datos!E1099</f>
        <v>0</v>
      </c>
      <c r="F1108" s="144">
        <f>+Datos!F1099</f>
        <v>4.9000000000000004</v>
      </c>
      <c r="G1108" s="145">
        <f>+Datos!G1099</f>
        <v>1</v>
      </c>
      <c r="H1108" s="143">
        <f t="shared" si="207"/>
        <v>4.9000000000000004</v>
      </c>
      <c r="I1108" s="146">
        <f t="shared" si="208"/>
        <v>-4.9000000000000004</v>
      </c>
      <c r="J1108" s="29">
        <f t="shared" si="209"/>
        <v>85.861367988478179</v>
      </c>
      <c r="K1108" s="147">
        <f t="shared" si="204"/>
        <v>119.54318617029637</v>
      </c>
      <c r="L1108" s="29">
        <f t="shared" si="215"/>
        <v>-2.2880311784338403</v>
      </c>
      <c r="M1108" s="30">
        <f t="shared" si="213"/>
        <v>2.2880311784338403</v>
      </c>
      <c r="N1108" s="148">
        <f t="shared" si="214"/>
        <v>2.6119688215661601</v>
      </c>
      <c r="O1108" s="148">
        <f t="shared" si="210"/>
        <v>0</v>
      </c>
      <c r="P1108" s="148">
        <f t="shared" si="211"/>
        <v>-2.6119688215661601</v>
      </c>
      <c r="Q1108" s="149">
        <f t="shared" si="205"/>
        <v>5.5431861702963658</v>
      </c>
      <c r="R1108" s="150">
        <f t="shared" si="206"/>
        <v>119.54318617029637</v>
      </c>
      <c r="S1108" s="13"/>
      <c r="T1108" s="13"/>
      <c r="U1108" s="13"/>
      <c r="V1108" s="13"/>
      <c r="W1108" s="49">
        <f t="shared" si="212"/>
        <v>37986</v>
      </c>
    </row>
    <row r="1109" spans="1:23" s="11" customFormat="1">
      <c r="A1109" s="13"/>
      <c r="B1109" s="140">
        <f>+Datos!B1100</f>
        <v>2004</v>
      </c>
      <c r="C1109" s="141">
        <f>+Datos!C1100</f>
        <v>1</v>
      </c>
      <c r="D1109" s="142">
        <f>+Datos!D1100</f>
        <v>1</v>
      </c>
      <c r="E1109" s="143">
        <f>+Datos!E1100</f>
        <v>0</v>
      </c>
      <c r="F1109" s="144">
        <f>+Datos!F1100</f>
        <v>7</v>
      </c>
      <c r="G1109" s="145">
        <f>+Datos!G1100</f>
        <v>1</v>
      </c>
      <c r="H1109" s="143">
        <f t="shared" si="207"/>
        <v>7</v>
      </c>
      <c r="I1109" s="146">
        <f t="shared" si="208"/>
        <v>-7</v>
      </c>
      <c r="J1109" s="29">
        <f t="shared" si="209"/>
        <v>82.695389964182809</v>
      </c>
      <c r="K1109" s="147">
        <f t="shared" si="204"/>
        <v>116.37720814600098</v>
      </c>
      <c r="L1109" s="29">
        <f t="shared" si="215"/>
        <v>-3.1659780242953843</v>
      </c>
      <c r="M1109" s="30">
        <f t="shared" si="213"/>
        <v>3.1659780242953843</v>
      </c>
      <c r="N1109" s="148">
        <f t="shared" si="214"/>
        <v>3.8340219757046157</v>
      </c>
      <c r="O1109" s="148">
        <f t="shared" si="210"/>
        <v>0</v>
      </c>
      <c r="P1109" s="148">
        <f t="shared" si="211"/>
        <v>-3.8340219757046157</v>
      </c>
      <c r="Q1109" s="149">
        <f t="shared" si="205"/>
        <v>2.3772081460009815</v>
      </c>
      <c r="R1109" s="150">
        <f t="shared" si="206"/>
        <v>116.37720814600098</v>
      </c>
      <c r="S1109" s="13"/>
      <c r="T1109" s="13"/>
      <c r="U1109" s="13"/>
      <c r="V1109" s="13"/>
      <c r="W1109" s="49">
        <f t="shared" si="212"/>
        <v>37987</v>
      </c>
    </row>
    <row r="1110" spans="1:23" s="11" customFormat="1">
      <c r="A1110" s="13"/>
      <c r="B1110" s="140">
        <f>+Datos!B1101</f>
        <v>2004</v>
      </c>
      <c r="C1110" s="141">
        <f>+Datos!C1101</f>
        <v>1</v>
      </c>
      <c r="D1110" s="142">
        <f>+Datos!D1101</f>
        <v>2</v>
      </c>
      <c r="E1110" s="143">
        <f>+Datos!E1101</f>
        <v>0</v>
      </c>
      <c r="F1110" s="144">
        <f>+Datos!F1101</f>
        <v>7.9</v>
      </c>
      <c r="G1110" s="145">
        <f>+Datos!G1101</f>
        <v>1</v>
      </c>
      <c r="H1110" s="143">
        <f t="shared" si="207"/>
        <v>7.9</v>
      </c>
      <c r="I1110" s="146">
        <f t="shared" si="208"/>
        <v>-7.9</v>
      </c>
      <c r="J1110" s="29">
        <f t="shared" si="209"/>
        <v>79.262352719015837</v>
      </c>
      <c r="K1110" s="147">
        <f t="shared" si="204"/>
        <v>112.94417090083402</v>
      </c>
      <c r="L1110" s="29">
        <f t="shared" si="215"/>
        <v>-3.4330372451669575</v>
      </c>
      <c r="M1110" s="30">
        <f t="shared" si="213"/>
        <v>3.4330372451669575</v>
      </c>
      <c r="N1110" s="148">
        <f t="shared" si="214"/>
        <v>4.4669627548330428</v>
      </c>
      <c r="O1110" s="148">
        <f t="shared" si="210"/>
        <v>0</v>
      </c>
      <c r="P1110" s="148">
        <f t="shared" si="211"/>
        <v>-4.4669627548330428</v>
      </c>
      <c r="Q1110" s="149">
        <f t="shared" si="205"/>
        <v>0</v>
      </c>
      <c r="R1110" s="150">
        <f t="shared" si="206"/>
        <v>112.94417090083402</v>
      </c>
      <c r="S1110" s="13"/>
      <c r="T1110" s="13"/>
      <c r="U1110" s="13"/>
      <c r="V1110" s="13"/>
      <c r="W1110" s="49">
        <f t="shared" si="212"/>
        <v>37988</v>
      </c>
    </row>
    <row r="1111" spans="1:23" s="11" customFormat="1">
      <c r="A1111" s="13"/>
      <c r="B1111" s="140">
        <f>+Datos!B1102</f>
        <v>2004</v>
      </c>
      <c r="C1111" s="141">
        <f>+Datos!C1102</f>
        <v>1</v>
      </c>
      <c r="D1111" s="142">
        <f>+Datos!D1102</f>
        <v>3</v>
      </c>
      <c r="E1111" s="143">
        <f>+Datos!E1102</f>
        <v>0</v>
      </c>
      <c r="F1111" s="144">
        <f>+Datos!F1102</f>
        <v>6.9</v>
      </c>
      <c r="G1111" s="145">
        <f>+Datos!G1102</f>
        <v>1</v>
      </c>
      <c r="H1111" s="143">
        <f t="shared" si="207"/>
        <v>6.9</v>
      </c>
      <c r="I1111" s="146">
        <f t="shared" si="208"/>
        <v>-6.9</v>
      </c>
      <c r="J1111" s="29">
        <f t="shared" si="209"/>
        <v>76.380684848984771</v>
      </c>
      <c r="K1111" s="147">
        <f t="shared" si="204"/>
        <v>110.06250303080296</v>
      </c>
      <c r="L1111" s="29">
        <f t="shared" si="215"/>
        <v>-2.8816678700310661</v>
      </c>
      <c r="M1111" s="30">
        <f t="shared" si="213"/>
        <v>2.8816678700310661</v>
      </c>
      <c r="N1111" s="148">
        <f t="shared" si="214"/>
        <v>4.0183321299689343</v>
      </c>
      <c r="O1111" s="148">
        <f t="shared" si="210"/>
        <v>0</v>
      </c>
      <c r="P1111" s="148">
        <f t="shared" si="211"/>
        <v>-4.0183321299689343</v>
      </c>
      <c r="Q1111" s="149">
        <f t="shared" si="205"/>
        <v>0</v>
      </c>
      <c r="R1111" s="150">
        <f t="shared" si="206"/>
        <v>110.06250303080296</v>
      </c>
      <c r="S1111" s="13"/>
      <c r="T1111" s="13"/>
      <c r="U1111" s="13"/>
      <c r="V1111" s="13"/>
      <c r="W1111" s="49">
        <f t="shared" si="212"/>
        <v>37989</v>
      </c>
    </row>
    <row r="1112" spans="1:23" s="11" customFormat="1">
      <c r="A1112" s="13"/>
      <c r="B1112" s="140">
        <f>+Datos!B1103</f>
        <v>2004</v>
      </c>
      <c r="C1112" s="141">
        <f>+Datos!C1103</f>
        <v>1</v>
      </c>
      <c r="D1112" s="142">
        <f>+Datos!D1103</f>
        <v>4</v>
      </c>
      <c r="E1112" s="143">
        <f>+Datos!E1103</f>
        <v>0</v>
      </c>
      <c r="F1112" s="144">
        <f>+Datos!F1103</f>
        <v>8.6</v>
      </c>
      <c r="G1112" s="145">
        <f>+Datos!G1103</f>
        <v>1</v>
      </c>
      <c r="H1112" s="143">
        <f t="shared" si="207"/>
        <v>8.6</v>
      </c>
      <c r="I1112" s="146">
        <f t="shared" si="208"/>
        <v>-8.6</v>
      </c>
      <c r="J1112" s="29">
        <f t="shared" si="209"/>
        <v>72.935263670979538</v>
      </c>
      <c r="K1112" s="147">
        <f t="shared" si="204"/>
        <v>106.61708185279772</v>
      </c>
      <c r="L1112" s="29">
        <f t="shared" si="215"/>
        <v>-3.4454211780052333</v>
      </c>
      <c r="M1112" s="30">
        <f t="shared" si="213"/>
        <v>3.4454211780052333</v>
      </c>
      <c r="N1112" s="148">
        <f t="shared" si="214"/>
        <v>5.1545788219947664</v>
      </c>
      <c r="O1112" s="148">
        <f t="shared" si="210"/>
        <v>0</v>
      </c>
      <c r="P1112" s="148">
        <f t="shared" si="211"/>
        <v>-5.1545788219947664</v>
      </c>
      <c r="Q1112" s="149">
        <f t="shared" si="205"/>
        <v>0</v>
      </c>
      <c r="R1112" s="150">
        <f t="shared" si="206"/>
        <v>106.61708185279772</v>
      </c>
      <c r="S1112" s="13"/>
      <c r="T1112" s="13"/>
      <c r="U1112" s="13"/>
      <c r="V1112" s="13"/>
      <c r="W1112" s="49">
        <f t="shared" si="212"/>
        <v>37990</v>
      </c>
    </row>
    <row r="1113" spans="1:23" s="11" customFormat="1">
      <c r="A1113" s="13"/>
      <c r="B1113" s="140">
        <f>+Datos!B1104</f>
        <v>2004</v>
      </c>
      <c r="C1113" s="141">
        <f>+Datos!C1104</f>
        <v>1</v>
      </c>
      <c r="D1113" s="142">
        <f>+Datos!D1104</f>
        <v>5</v>
      </c>
      <c r="E1113" s="143">
        <f>+Datos!E1104</f>
        <v>6</v>
      </c>
      <c r="F1113" s="144">
        <f>+Datos!F1104</f>
        <v>4.8</v>
      </c>
      <c r="G1113" s="145">
        <f>+Datos!G1104</f>
        <v>1</v>
      </c>
      <c r="H1113" s="143">
        <f t="shared" si="207"/>
        <v>4.8</v>
      </c>
      <c r="I1113" s="146">
        <f t="shared" si="208"/>
        <v>1.2000000000000002</v>
      </c>
      <c r="J1113" s="29">
        <f t="shared" si="209"/>
        <v>74.135263670979541</v>
      </c>
      <c r="K1113" s="147">
        <f t="shared" si="204"/>
        <v>107.81708185279771</v>
      </c>
      <c r="L1113" s="29">
        <f t="shared" si="215"/>
        <v>1.1999999999999886</v>
      </c>
      <c r="M1113" s="30">
        <f t="shared" si="213"/>
        <v>4.8</v>
      </c>
      <c r="N1113" s="148">
        <f t="shared" si="214"/>
        <v>0</v>
      </c>
      <c r="O1113" s="148">
        <f t="shared" si="210"/>
        <v>0</v>
      </c>
      <c r="P1113" s="148">
        <f t="shared" si="211"/>
        <v>0</v>
      </c>
      <c r="Q1113" s="149">
        <f t="shared" si="205"/>
        <v>0</v>
      </c>
      <c r="R1113" s="150">
        <f t="shared" si="206"/>
        <v>107.81708185279771</v>
      </c>
      <c r="S1113" s="13"/>
      <c r="T1113" s="13"/>
      <c r="U1113" s="13"/>
      <c r="V1113" s="13"/>
      <c r="W1113" s="49">
        <f t="shared" si="212"/>
        <v>37991</v>
      </c>
    </row>
    <row r="1114" spans="1:23" s="11" customFormat="1">
      <c r="A1114" s="13"/>
      <c r="B1114" s="140">
        <f>+Datos!B1105</f>
        <v>2004</v>
      </c>
      <c r="C1114" s="141">
        <f>+Datos!C1105</f>
        <v>1</v>
      </c>
      <c r="D1114" s="142">
        <f>+Datos!D1105</f>
        <v>6</v>
      </c>
      <c r="E1114" s="143">
        <f>+Datos!E1105</f>
        <v>0.6</v>
      </c>
      <c r="F1114" s="144">
        <f>+Datos!F1105</f>
        <v>5.7</v>
      </c>
      <c r="G1114" s="145">
        <f>+Datos!G1105</f>
        <v>1</v>
      </c>
      <c r="H1114" s="143">
        <f t="shared" si="207"/>
        <v>5.7</v>
      </c>
      <c r="I1114" s="146">
        <f t="shared" si="208"/>
        <v>-5.1000000000000005</v>
      </c>
      <c r="J1114" s="29">
        <f t="shared" si="209"/>
        <v>72.133515391388244</v>
      </c>
      <c r="K1114" s="147">
        <f t="shared" si="204"/>
        <v>105.81533357320643</v>
      </c>
      <c r="L1114" s="29">
        <f t="shared" si="215"/>
        <v>-2.0017482795912827</v>
      </c>
      <c r="M1114" s="30">
        <f t="shared" si="213"/>
        <v>2.6017482795912827</v>
      </c>
      <c r="N1114" s="148">
        <f t="shared" si="214"/>
        <v>3.0982517204087174</v>
      </c>
      <c r="O1114" s="148">
        <f t="shared" si="210"/>
        <v>0</v>
      </c>
      <c r="P1114" s="148">
        <f t="shared" si="211"/>
        <v>-3.0982517204087174</v>
      </c>
      <c r="Q1114" s="149">
        <f t="shared" si="205"/>
        <v>0</v>
      </c>
      <c r="R1114" s="150">
        <f t="shared" si="206"/>
        <v>105.81533357320643</v>
      </c>
      <c r="S1114" s="13"/>
      <c r="T1114" s="13"/>
      <c r="U1114" s="13"/>
      <c r="V1114" s="13"/>
      <c r="W1114" s="49">
        <f t="shared" si="212"/>
        <v>37992</v>
      </c>
    </row>
    <row r="1115" spans="1:23" s="11" customFormat="1">
      <c r="A1115" s="13"/>
      <c r="B1115" s="140">
        <f>+Datos!B1106</f>
        <v>2004</v>
      </c>
      <c r="C1115" s="141">
        <f>+Datos!C1106</f>
        <v>1</v>
      </c>
      <c r="D1115" s="142">
        <f>+Datos!D1106</f>
        <v>7</v>
      </c>
      <c r="E1115" s="143">
        <f>+Datos!E1106</f>
        <v>0</v>
      </c>
      <c r="F1115" s="144">
        <f>+Datos!F1106</f>
        <v>6.7</v>
      </c>
      <c r="G1115" s="145">
        <f>+Datos!G1106</f>
        <v>1</v>
      </c>
      <c r="H1115" s="143">
        <f t="shared" si="207"/>
        <v>6.7</v>
      </c>
      <c r="I1115" s="146">
        <f t="shared" si="208"/>
        <v>-6.7</v>
      </c>
      <c r="J1115" s="29">
        <f t="shared" si="209"/>
        <v>69.585679507653765</v>
      </c>
      <c r="K1115" s="147">
        <f t="shared" si="204"/>
        <v>103.26749768947195</v>
      </c>
      <c r="L1115" s="29">
        <f t="shared" si="215"/>
        <v>-2.5478358837344786</v>
      </c>
      <c r="M1115" s="30">
        <f t="shared" si="213"/>
        <v>2.5478358837344786</v>
      </c>
      <c r="N1115" s="148">
        <f t="shared" si="214"/>
        <v>4.1521641162655216</v>
      </c>
      <c r="O1115" s="148">
        <f t="shared" si="210"/>
        <v>0</v>
      </c>
      <c r="P1115" s="148">
        <f t="shared" si="211"/>
        <v>-4.1521641162655216</v>
      </c>
      <c r="Q1115" s="149">
        <f t="shared" si="205"/>
        <v>0</v>
      </c>
      <c r="R1115" s="150">
        <f t="shared" si="206"/>
        <v>103.26749768947195</v>
      </c>
      <c r="S1115" s="13"/>
      <c r="T1115" s="13"/>
      <c r="U1115" s="13"/>
      <c r="V1115" s="13"/>
      <c r="W1115" s="49">
        <f t="shared" si="212"/>
        <v>37993</v>
      </c>
    </row>
    <row r="1116" spans="1:23" s="11" customFormat="1">
      <c r="A1116" s="13"/>
      <c r="B1116" s="140">
        <f>+Datos!B1107</f>
        <v>2004</v>
      </c>
      <c r="C1116" s="141">
        <f>+Datos!C1107</f>
        <v>1</v>
      </c>
      <c r="D1116" s="142">
        <f>+Datos!D1107</f>
        <v>8</v>
      </c>
      <c r="E1116" s="143">
        <f>+Datos!E1107</f>
        <v>0</v>
      </c>
      <c r="F1116" s="144">
        <f>+Datos!F1107</f>
        <v>5.9</v>
      </c>
      <c r="G1116" s="145">
        <f>+Datos!G1107</f>
        <v>1</v>
      </c>
      <c r="H1116" s="143">
        <f t="shared" si="207"/>
        <v>5.9</v>
      </c>
      <c r="I1116" s="146">
        <f t="shared" si="208"/>
        <v>-5.9</v>
      </c>
      <c r="J1116" s="29">
        <f t="shared" si="209"/>
        <v>67.416684507530931</v>
      </c>
      <c r="K1116" s="147">
        <f t="shared" si="204"/>
        <v>101.09850268934912</v>
      </c>
      <c r="L1116" s="29">
        <f t="shared" si="215"/>
        <v>-2.168995000122834</v>
      </c>
      <c r="M1116" s="30">
        <f t="shared" si="213"/>
        <v>2.168995000122834</v>
      </c>
      <c r="N1116" s="148">
        <f t="shared" si="214"/>
        <v>3.7310049998771664</v>
      </c>
      <c r="O1116" s="148">
        <f t="shared" si="210"/>
        <v>0</v>
      </c>
      <c r="P1116" s="148">
        <f t="shared" si="211"/>
        <v>-3.7310049998771664</v>
      </c>
      <c r="Q1116" s="149">
        <f t="shared" si="205"/>
        <v>0</v>
      </c>
      <c r="R1116" s="150">
        <f t="shared" si="206"/>
        <v>101.09850268934912</v>
      </c>
      <c r="S1116" s="13"/>
      <c r="T1116" s="13"/>
      <c r="U1116" s="13"/>
      <c r="V1116" s="13"/>
      <c r="W1116" s="49">
        <f t="shared" si="212"/>
        <v>37994</v>
      </c>
    </row>
    <row r="1117" spans="1:23" s="11" customFormat="1">
      <c r="A1117" s="13"/>
      <c r="B1117" s="140">
        <f>+Datos!B1108</f>
        <v>2004</v>
      </c>
      <c r="C1117" s="141">
        <f>+Datos!C1108</f>
        <v>1</v>
      </c>
      <c r="D1117" s="142">
        <f>+Datos!D1108</f>
        <v>9</v>
      </c>
      <c r="E1117" s="143">
        <f>+Datos!E1108</f>
        <v>0</v>
      </c>
      <c r="F1117" s="144">
        <f>+Datos!F1108</f>
        <v>8.5</v>
      </c>
      <c r="G1117" s="145">
        <f>+Datos!G1108</f>
        <v>1</v>
      </c>
      <c r="H1117" s="143">
        <f t="shared" si="207"/>
        <v>8.5</v>
      </c>
      <c r="I1117" s="146">
        <f t="shared" si="208"/>
        <v>-8.5</v>
      </c>
      <c r="J1117" s="29">
        <f t="shared" si="209"/>
        <v>64.410177012142626</v>
      </c>
      <c r="K1117" s="147">
        <f t="shared" si="204"/>
        <v>98.091995193960798</v>
      </c>
      <c r="L1117" s="29">
        <f t="shared" si="215"/>
        <v>-3.0065074953883197</v>
      </c>
      <c r="M1117" s="30">
        <f t="shared" si="213"/>
        <v>3.0065074953883197</v>
      </c>
      <c r="N1117" s="148">
        <f t="shared" si="214"/>
        <v>5.4934925046116803</v>
      </c>
      <c r="O1117" s="148">
        <f t="shared" si="210"/>
        <v>0</v>
      </c>
      <c r="P1117" s="148">
        <f t="shared" si="211"/>
        <v>-5.4934925046116803</v>
      </c>
      <c r="Q1117" s="149">
        <f t="shared" si="205"/>
        <v>0</v>
      </c>
      <c r="R1117" s="150">
        <f t="shared" si="206"/>
        <v>98.091995193960798</v>
      </c>
      <c r="S1117" s="13"/>
      <c r="T1117" s="13"/>
      <c r="U1117" s="13"/>
      <c r="V1117" s="13"/>
      <c r="W1117" s="49">
        <f t="shared" si="212"/>
        <v>37995</v>
      </c>
    </row>
    <row r="1118" spans="1:23" s="11" customFormat="1">
      <c r="A1118" s="13"/>
      <c r="B1118" s="140">
        <f>+Datos!B1109</f>
        <v>2004</v>
      </c>
      <c r="C1118" s="141">
        <f>+Datos!C1109</f>
        <v>1</v>
      </c>
      <c r="D1118" s="142">
        <f>+Datos!D1109</f>
        <v>10</v>
      </c>
      <c r="E1118" s="143">
        <f>+Datos!E1109</f>
        <v>0</v>
      </c>
      <c r="F1118" s="144">
        <f>+Datos!F1109</f>
        <v>5.2</v>
      </c>
      <c r="G1118" s="145">
        <f>+Datos!G1109</f>
        <v>1</v>
      </c>
      <c r="H1118" s="143">
        <f t="shared" si="207"/>
        <v>5.2</v>
      </c>
      <c r="I1118" s="146">
        <f t="shared" si="208"/>
        <v>-5.2</v>
      </c>
      <c r="J1118" s="29">
        <f t="shared" si="209"/>
        <v>62.637391156200849</v>
      </c>
      <c r="K1118" s="147">
        <f t="shared" si="204"/>
        <v>96.319209338019022</v>
      </c>
      <c r="L1118" s="29">
        <f t="shared" si="215"/>
        <v>-1.7727858559417768</v>
      </c>
      <c r="M1118" s="30">
        <f t="shared" si="213"/>
        <v>1.7727858559417768</v>
      </c>
      <c r="N1118" s="148">
        <f t="shared" si="214"/>
        <v>3.4272141440582233</v>
      </c>
      <c r="O1118" s="148">
        <f t="shared" si="210"/>
        <v>0</v>
      </c>
      <c r="P1118" s="148">
        <f t="shared" si="211"/>
        <v>-3.4272141440582233</v>
      </c>
      <c r="Q1118" s="149">
        <f t="shared" si="205"/>
        <v>0</v>
      </c>
      <c r="R1118" s="150">
        <f t="shared" si="206"/>
        <v>96.319209338019022</v>
      </c>
      <c r="S1118" s="13"/>
      <c r="T1118" s="13"/>
      <c r="U1118" s="13"/>
      <c r="V1118" s="13"/>
      <c r="W1118" s="49">
        <f t="shared" si="212"/>
        <v>37996</v>
      </c>
    </row>
    <row r="1119" spans="1:23" s="11" customFormat="1">
      <c r="A1119" s="13"/>
      <c r="B1119" s="140">
        <f>+Datos!B1110</f>
        <v>2004</v>
      </c>
      <c r="C1119" s="141">
        <f>+Datos!C1110</f>
        <v>1</v>
      </c>
      <c r="D1119" s="142">
        <f>+Datos!D1110</f>
        <v>11</v>
      </c>
      <c r="E1119" s="143">
        <f>+Datos!E1110</f>
        <v>0</v>
      </c>
      <c r="F1119" s="144">
        <f>+Datos!F1110</f>
        <v>5.4</v>
      </c>
      <c r="G1119" s="145">
        <f>+Datos!G1110</f>
        <v>1</v>
      </c>
      <c r="H1119" s="143">
        <f t="shared" si="207"/>
        <v>5.4</v>
      </c>
      <c r="I1119" s="146">
        <f t="shared" si="208"/>
        <v>-5.4</v>
      </c>
      <c r="J1119" s="29">
        <f t="shared" si="209"/>
        <v>60.848047018388094</v>
      </c>
      <c r="K1119" s="147">
        <f t="shared" si="204"/>
        <v>94.529865200206274</v>
      </c>
      <c r="L1119" s="29">
        <f t="shared" si="215"/>
        <v>-1.7893441378127477</v>
      </c>
      <c r="M1119" s="30">
        <f t="shared" si="213"/>
        <v>1.7893441378127477</v>
      </c>
      <c r="N1119" s="148">
        <f t="shared" si="214"/>
        <v>3.6106558621872527</v>
      </c>
      <c r="O1119" s="148">
        <f t="shared" si="210"/>
        <v>0</v>
      </c>
      <c r="P1119" s="148">
        <f t="shared" si="211"/>
        <v>-3.6106558621872527</v>
      </c>
      <c r="Q1119" s="149">
        <f t="shared" si="205"/>
        <v>0</v>
      </c>
      <c r="R1119" s="150">
        <f t="shared" si="206"/>
        <v>94.529865200206274</v>
      </c>
      <c r="S1119" s="13"/>
      <c r="T1119" s="13"/>
      <c r="U1119" s="13"/>
      <c r="V1119" s="13"/>
      <c r="W1119" s="49">
        <f t="shared" si="212"/>
        <v>37997</v>
      </c>
    </row>
    <row r="1120" spans="1:23" s="11" customFormat="1">
      <c r="A1120" s="13"/>
      <c r="B1120" s="140">
        <f>+Datos!B1111</f>
        <v>2004</v>
      </c>
      <c r="C1120" s="141">
        <f>+Datos!C1111</f>
        <v>1</v>
      </c>
      <c r="D1120" s="142">
        <f>+Datos!D1111</f>
        <v>12</v>
      </c>
      <c r="E1120" s="143">
        <f>+Datos!E1111</f>
        <v>0</v>
      </c>
      <c r="F1120" s="144">
        <f>+Datos!F1111</f>
        <v>6.3</v>
      </c>
      <c r="G1120" s="145">
        <f>+Datos!G1111</f>
        <v>1</v>
      </c>
      <c r="H1120" s="143">
        <f t="shared" si="207"/>
        <v>6.3</v>
      </c>
      <c r="I1120" s="146">
        <f t="shared" si="208"/>
        <v>-6.3</v>
      </c>
      <c r="J1120" s="29">
        <f t="shared" si="209"/>
        <v>58.824980242945479</v>
      </c>
      <c r="K1120" s="147">
        <f t="shared" si="204"/>
        <v>92.506798424763659</v>
      </c>
      <c r="L1120" s="29">
        <f t="shared" si="215"/>
        <v>-2.023066775442615</v>
      </c>
      <c r="M1120" s="30">
        <f t="shared" si="213"/>
        <v>2.023066775442615</v>
      </c>
      <c r="N1120" s="148">
        <f t="shared" si="214"/>
        <v>4.2769332245573848</v>
      </c>
      <c r="O1120" s="148">
        <f t="shared" si="210"/>
        <v>0</v>
      </c>
      <c r="P1120" s="148">
        <f t="shared" si="211"/>
        <v>-4.2769332245573848</v>
      </c>
      <c r="Q1120" s="149">
        <f t="shared" si="205"/>
        <v>0</v>
      </c>
      <c r="R1120" s="150">
        <f t="shared" si="206"/>
        <v>92.506798424763659</v>
      </c>
      <c r="S1120" s="13"/>
      <c r="T1120" s="13"/>
      <c r="U1120" s="13"/>
      <c r="V1120" s="13"/>
      <c r="W1120" s="49">
        <f t="shared" si="212"/>
        <v>37998</v>
      </c>
    </row>
    <row r="1121" spans="1:23" s="11" customFormat="1">
      <c r="A1121" s="13"/>
      <c r="B1121" s="140">
        <f>+Datos!B1112</f>
        <v>2004</v>
      </c>
      <c r="C1121" s="141">
        <f>+Datos!C1112</f>
        <v>1</v>
      </c>
      <c r="D1121" s="142">
        <f>+Datos!D1112</f>
        <v>13</v>
      </c>
      <c r="E1121" s="143">
        <f>+Datos!E1112</f>
        <v>0</v>
      </c>
      <c r="F1121" s="144">
        <f>+Datos!F1112</f>
        <v>8.3000000000000007</v>
      </c>
      <c r="G1121" s="145">
        <f>+Datos!G1112</f>
        <v>1</v>
      </c>
      <c r="H1121" s="143">
        <f t="shared" si="207"/>
        <v>8.3000000000000007</v>
      </c>
      <c r="I1121" s="146">
        <f t="shared" si="208"/>
        <v>-8.3000000000000007</v>
      </c>
      <c r="J1121" s="29">
        <f t="shared" si="209"/>
        <v>56.261988550042197</v>
      </c>
      <c r="K1121" s="147">
        <f t="shared" si="204"/>
        <v>89.943806731860377</v>
      </c>
      <c r="L1121" s="29">
        <f t="shared" si="215"/>
        <v>-2.5629916929032817</v>
      </c>
      <c r="M1121" s="30">
        <f t="shared" si="213"/>
        <v>2.5629916929032817</v>
      </c>
      <c r="N1121" s="148">
        <f t="shared" si="214"/>
        <v>5.7370083070967191</v>
      </c>
      <c r="O1121" s="148">
        <f t="shared" si="210"/>
        <v>0</v>
      </c>
      <c r="P1121" s="148">
        <f t="shared" si="211"/>
        <v>-5.7370083070967191</v>
      </c>
      <c r="Q1121" s="149">
        <f t="shared" si="205"/>
        <v>0</v>
      </c>
      <c r="R1121" s="150">
        <f t="shared" si="206"/>
        <v>89.943806731860377</v>
      </c>
      <c r="S1121" s="13"/>
      <c r="T1121" s="13"/>
      <c r="U1121" s="13"/>
      <c r="V1121" s="13"/>
      <c r="W1121" s="49">
        <f t="shared" si="212"/>
        <v>37999</v>
      </c>
    </row>
    <row r="1122" spans="1:23" s="11" customFormat="1">
      <c r="A1122" s="13"/>
      <c r="B1122" s="140">
        <f>+Datos!B1113</f>
        <v>2004</v>
      </c>
      <c r="C1122" s="141">
        <f>+Datos!C1113</f>
        <v>1</v>
      </c>
      <c r="D1122" s="142">
        <f>+Datos!D1113</f>
        <v>14</v>
      </c>
      <c r="E1122" s="143">
        <f>+Datos!E1113</f>
        <v>0</v>
      </c>
      <c r="F1122" s="144">
        <f>+Datos!F1113</f>
        <v>6.8</v>
      </c>
      <c r="G1122" s="145">
        <f>+Datos!G1113</f>
        <v>1</v>
      </c>
      <c r="H1122" s="143">
        <f t="shared" si="207"/>
        <v>6.8</v>
      </c>
      <c r="I1122" s="146">
        <f t="shared" si="208"/>
        <v>-6.8</v>
      </c>
      <c r="J1122" s="29">
        <f t="shared" si="209"/>
        <v>54.245630296166951</v>
      </c>
      <c r="K1122" s="147">
        <f t="shared" si="204"/>
        <v>87.927448477985138</v>
      </c>
      <c r="L1122" s="29">
        <f t="shared" si="215"/>
        <v>-2.0163582538752394</v>
      </c>
      <c r="M1122" s="30">
        <f t="shared" si="213"/>
        <v>2.0163582538752394</v>
      </c>
      <c r="N1122" s="148">
        <f t="shared" si="214"/>
        <v>4.7836417461247605</v>
      </c>
      <c r="O1122" s="148">
        <f t="shared" si="210"/>
        <v>0</v>
      </c>
      <c r="P1122" s="148">
        <f t="shared" si="211"/>
        <v>-4.7836417461247605</v>
      </c>
      <c r="Q1122" s="149">
        <f t="shared" si="205"/>
        <v>0</v>
      </c>
      <c r="R1122" s="150">
        <f t="shared" si="206"/>
        <v>87.927448477985138</v>
      </c>
      <c r="S1122" s="13"/>
      <c r="T1122" s="13"/>
      <c r="U1122" s="13"/>
      <c r="V1122" s="13"/>
      <c r="W1122" s="49">
        <f t="shared" si="212"/>
        <v>38000</v>
      </c>
    </row>
    <row r="1123" spans="1:23" s="11" customFormat="1">
      <c r="A1123" s="13"/>
      <c r="B1123" s="140">
        <f>+Datos!B1114</f>
        <v>2004</v>
      </c>
      <c r="C1123" s="141">
        <f>+Datos!C1114</f>
        <v>1</v>
      </c>
      <c r="D1123" s="142">
        <f>+Datos!D1114</f>
        <v>15</v>
      </c>
      <c r="E1123" s="143">
        <f>+Datos!E1114</f>
        <v>0</v>
      </c>
      <c r="F1123" s="144">
        <f>+Datos!F1114</f>
        <v>6</v>
      </c>
      <c r="G1123" s="145">
        <f>+Datos!G1114</f>
        <v>1</v>
      </c>
      <c r="H1123" s="143">
        <f t="shared" si="207"/>
        <v>6</v>
      </c>
      <c r="I1123" s="146">
        <f t="shared" si="208"/>
        <v>-6</v>
      </c>
      <c r="J1123" s="29">
        <f t="shared" si="209"/>
        <v>52.526587254560141</v>
      </c>
      <c r="K1123" s="147">
        <f t="shared" si="204"/>
        <v>86.208405436378314</v>
      </c>
      <c r="L1123" s="29">
        <f t="shared" si="215"/>
        <v>-1.7190430416068239</v>
      </c>
      <c r="M1123" s="30">
        <f t="shared" si="213"/>
        <v>1.7190430416068239</v>
      </c>
      <c r="N1123" s="148">
        <f t="shared" si="214"/>
        <v>4.2809569583931761</v>
      </c>
      <c r="O1123" s="148">
        <f t="shared" si="210"/>
        <v>0</v>
      </c>
      <c r="P1123" s="148">
        <f t="shared" si="211"/>
        <v>-4.2809569583931761</v>
      </c>
      <c r="Q1123" s="149">
        <f t="shared" si="205"/>
        <v>0</v>
      </c>
      <c r="R1123" s="150">
        <f t="shared" si="206"/>
        <v>86.208405436378314</v>
      </c>
      <c r="S1123" s="13"/>
      <c r="T1123" s="13"/>
      <c r="U1123" s="13"/>
      <c r="V1123" s="13"/>
      <c r="W1123" s="49">
        <f t="shared" si="212"/>
        <v>38001</v>
      </c>
    </row>
    <row r="1124" spans="1:23" s="11" customFormat="1">
      <c r="A1124" s="13"/>
      <c r="B1124" s="140">
        <f>+Datos!B1115</f>
        <v>2004</v>
      </c>
      <c r="C1124" s="141">
        <f>+Datos!C1115</f>
        <v>1</v>
      </c>
      <c r="D1124" s="142">
        <f>+Datos!D1115</f>
        <v>16</v>
      </c>
      <c r="E1124" s="143">
        <f>+Datos!E1115</f>
        <v>0</v>
      </c>
      <c r="F1124" s="144">
        <f>+Datos!F1115</f>
        <v>6.9</v>
      </c>
      <c r="G1124" s="145">
        <f>+Datos!G1115</f>
        <v>1</v>
      </c>
      <c r="H1124" s="143">
        <f t="shared" si="207"/>
        <v>6.9</v>
      </c>
      <c r="I1124" s="146">
        <f t="shared" si="208"/>
        <v>-6.9</v>
      </c>
      <c r="J1124" s="29">
        <f t="shared" si="209"/>
        <v>50.616926821561968</v>
      </c>
      <c r="K1124" s="147">
        <f t="shared" si="204"/>
        <v>84.298745003380148</v>
      </c>
      <c r="L1124" s="29">
        <f t="shared" si="215"/>
        <v>-1.9096604329981659</v>
      </c>
      <c r="M1124" s="30">
        <f t="shared" si="213"/>
        <v>1.9096604329981659</v>
      </c>
      <c r="N1124" s="148">
        <f t="shared" si="214"/>
        <v>4.9903395670018345</v>
      </c>
      <c r="O1124" s="148">
        <f t="shared" si="210"/>
        <v>0</v>
      </c>
      <c r="P1124" s="148">
        <f t="shared" si="211"/>
        <v>-4.9903395670018345</v>
      </c>
      <c r="Q1124" s="149">
        <f t="shared" si="205"/>
        <v>0</v>
      </c>
      <c r="R1124" s="150">
        <f t="shared" si="206"/>
        <v>84.298745003380148</v>
      </c>
      <c r="S1124" s="13"/>
      <c r="T1124" s="13"/>
      <c r="U1124" s="13"/>
      <c r="V1124" s="13"/>
      <c r="W1124" s="49">
        <f t="shared" si="212"/>
        <v>38002</v>
      </c>
    </row>
    <row r="1125" spans="1:23" s="11" customFormat="1">
      <c r="A1125" s="13"/>
      <c r="B1125" s="140">
        <f>+Datos!B1116</f>
        <v>2004</v>
      </c>
      <c r="C1125" s="141">
        <f>+Datos!C1116</f>
        <v>1</v>
      </c>
      <c r="D1125" s="142">
        <f>+Datos!D1116</f>
        <v>17</v>
      </c>
      <c r="E1125" s="143">
        <f>+Datos!E1116</f>
        <v>0</v>
      </c>
      <c r="F1125" s="144">
        <f>+Datos!F1116</f>
        <v>7</v>
      </c>
      <c r="G1125" s="145">
        <f>+Datos!G1116</f>
        <v>1</v>
      </c>
      <c r="H1125" s="143">
        <f t="shared" si="207"/>
        <v>7</v>
      </c>
      <c r="I1125" s="146">
        <f t="shared" si="208"/>
        <v>-7</v>
      </c>
      <c r="J1125" s="29">
        <f t="shared" si="209"/>
        <v>48.750521921095718</v>
      </c>
      <c r="K1125" s="147">
        <f t="shared" si="204"/>
        <v>82.432340102913898</v>
      </c>
      <c r="L1125" s="29">
        <f t="shared" si="215"/>
        <v>-1.8664049004662502</v>
      </c>
      <c r="M1125" s="30">
        <f t="shared" si="213"/>
        <v>1.8664049004662502</v>
      </c>
      <c r="N1125" s="148">
        <f t="shared" si="214"/>
        <v>5.1335950995337498</v>
      </c>
      <c r="O1125" s="148">
        <f t="shared" si="210"/>
        <v>0</v>
      </c>
      <c r="P1125" s="148">
        <f t="shared" si="211"/>
        <v>-5.1335950995337498</v>
      </c>
      <c r="Q1125" s="149">
        <f t="shared" si="205"/>
        <v>0</v>
      </c>
      <c r="R1125" s="150">
        <f t="shared" si="206"/>
        <v>82.432340102913898</v>
      </c>
      <c r="S1125" s="13"/>
      <c r="T1125" s="13"/>
      <c r="U1125" s="13"/>
      <c r="V1125" s="13"/>
      <c r="W1125" s="49">
        <f t="shared" si="212"/>
        <v>38003</v>
      </c>
    </row>
    <row r="1126" spans="1:23" s="11" customFormat="1">
      <c r="A1126" s="13"/>
      <c r="B1126" s="140">
        <f>+Datos!B1117</f>
        <v>2004</v>
      </c>
      <c r="C1126" s="141">
        <f>+Datos!C1117</f>
        <v>1</v>
      </c>
      <c r="D1126" s="142">
        <f>+Datos!D1117</f>
        <v>18</v>
      </c>
      <c r="E1126" s="143">
        <f>+Datos!E1117</f>
        <v>0</v>
      </c>
      <c r="F1126" s="144">
        <f>+Datos!F1117</f>
        <v>7.7</v>
      </c>
      <c r="G1126" s="145">
        <f>+Datos!G1117</f>
        <v>1</v>
      </c>
      <c r="H1126" s="143">
        <f t="shared" si="207"/>
        <v>7.7</v>
      </c>
      <c r="I1126" s="146">
        <f t="shared" si="208"/>
        <v>-7.7</v>
      </c>
      <c r="J1126" s="29">
        <f t="shared" si="209"/>
        <v>46.77686534636026</v>
      </c>
      <c r="K1126" s="147">
        <f t="shared" si="204"/>
        <v>80.45868352817844</v>
      </c>
      <c r="L1126" s="29">
        <f t="shared" si="215"/>
        <v>-1.9736565747354575</v>
      </c>
      <c r="M1126" s="30">
        <f t="shared" si="213"/>
        <v>1.9736565747354575</v>
      </c>
      <c r="N1126" s="148">
        <f t="shared" si="214"/>
        <v>5.7263434252645427</v>
      </c>
      <c r="O1126" s="148">
        <f t="shared" si="210"/>
        <v>0</v>
      </c>
      <c r="P1126" s="148">
        <f t="shared" si="211"/>
        <v>-5.7263434252645427</v>
      </c>
      <c r="Q1126" s="149">
        <f t="shared" si="205"/>
        <v>0</v>
      </c>
      <c r="R1126" s="150">
        <f t="shared" si="206"/>
        <v>80.45868352817844</v>
      </c>
      <c r="S1126" s="13"/>
      <c r="T1126" s="13"/>
      <c r="U1126" s="13"/>
      <c r="V1126" s="13"/>
      <c r="W1126" s="49">
        <f t="shared" si="212"/>
        <v>38004</v>
      </c>
    </row>
    <row r="1127" spans="1:23" s="11" customFormat="1">
      <c r="A1127" s="13"/>
      <c r="B1127" s="140">
        <f>+Datos!B1118</f>
        <v>2004</v>
      </c>
      <c r="C1127" s="141">
        <f>+Datos!C1118</f>
        <v>1</v>
      </c>
      <c r="D1127" s="142">
        <f>+Datos!D1118</f>
        <v>19</v>
      </c>
      <c r="E1127" s="143">
        <f>+Datos!E1118</f>
        <v>0</v>
      </c>
      <c r="F1127" s="144">
        <f>+Datos!F1118</f>
        <v>6.7</v>
      </c>
      <c r="G1127" s="145">
        <f>+Datos!G1118</f>
        <v>1</v>
      </c>
      <c r="H1127" s="143">
        <f t="shared" si="207"/>
        <v>6.7</v>
      </c>
      <c r="I1127" s="146">
        <f t="shared" si="208"/>
        <v>-6.7</v>
      </c>
      <c r="J1127" s="29">
        <f t="shared" si="209"/>
        <v>45.124654506344818</v>
      </c>
      <c r="K1127" s="147">
        <f t="shared" si="204"/>
        <v>78.806472688162998</v>
      </c>
      <c r="L1127" s="29">
        <f t="shared" si="215"/>
        <v>-1.6522108400154423</v>
      </c>
      <c r="M1127" s="30">
        <f t="shared" si="213"/>
        <v>1.6522108400154423</v>
      </c>
      <c r="N1127" s="148">
        <f t="shared" si="214"/>
        <v>5.0477891599845579</v>
      </c>
      <c r="O1127" s="148">
        <f t="shared" si="210"/>
        <v>0</v>
      </c>
      <c r="P1127" s="148">
        <f t="shared" si="211"/>
        <v>-5.0477891599845579</v>
      </c>
      <c r="Q1127" s="149">
        <f t="shared" si="205"/>
        <v>0</v>
      </c>
      <c r="R1127" s="150">
        <f t="shared" si="206"/>
        <v>78.806472688162998</v>
      </c>
      <c r="S1127" s="13"/>
      <c r="T1127" s="13"/>
      <c r="U1127" s="13"/>
      <c r="V1127" s="13"/>
      <c r="W1127" s="49">
        <f t="shared" si="212"/>
        <v>38005</v>
      </c>
    </row>
    <row r="1128" spans="1:23" s="11" customFormat="1">
      <c r="A1128" s="13"/>
      <c r="B1128" s="140">
        <f>+Datos!B1119</f>
        <v>2004</v>
      </c>
      <c r="C1128" s="141">
        <f>+Datos!C1119</f>
        <v>1</v>
      </c>
      <c r="D1128" s="142">
        <f>+Datos!D1119</f>
        <v>20</v>
      </c>
      <c r="E1128" s="143">
        <f>+Datos!E1119</f>
        <v>11</v>
      </c>
      <c r="F1128" s="144">
        <f>+Datos!F1119</f>
        <v>7.6</v>
      </c>
      <c r="G1128" s="145">
        <f>+Datos!G1119</f>
        <v>1</v>
      </c>
      <c r="H1128" s="143">
        <f t="shared" si="207"/>
        <v>7.6</v>
      </c>
      <c r="I1128" s="146">
        <f t="shared" si="208"/>
        <v>3.4000000000000004</v>
      </c>
      <c r="J1128" s="29">
        <f t="shared" si="209"/>
        <v>48.524654506344817</v>
      </c>
      <c r="K1128" s="147">
        <f t="shared" si="204"/>
        <v>82.206472688162989</v>
      </c>
      <c r="L1128" s="29">
        <f t="shared" si="215"/>
        <v>3.3999999999999915</v>
      </c>
      <c r="M1128" s="30">
        <f t="shared" si="213"/>
        <v>7.6</v>
      </c>
      <c r="N1128" s="148">
        <f t="shared" si="214"/>
        <v>0</v>
      </c>
      <c r="O1128" s="148">
        <f t="shared" si="210"/>
        <v>0</v>
      </c>
      <c r="P1128" s="148">
        <f t="shared" si="211"/>
        <v>0</v>
      </c>
      <c r="Q1128" s="149">
        <f t="shared" si="205"/>
        <v>0</v>
      </c>
      <c r="R1128" s="150">
        <f t="shared" si="206"/>
        <v>82.206472688162989</v>
      </c>
      <c r="S1128" s="13"/>
      <c r="T1128" s="13"/>
      <c r="U1128" s="13"/>
      <c r="V1128" s="13"/>
      <c r="W1128" s="49">
        <f t="shared" si="212"/>
        <v>38006</v>
      </c>
    </row>
    <row r="1129" spans="1:23" s="11" customFormat="1">
      <c r="A1129" s="13"/>
      <c r="B1129" s="140">
        <f>+Datos!B1120</f>
        <v>2004</v>
      </c>
      <c r="C1129" s="141">
        <f>+Datos!C1120</f>
        <v>1</v>
      </c>
      <c r="D1129" s="142">
        <f>+Datos!D1120</f>
        <v>21</v>
      </c>
      <c r="E1129" s="143">
        <f>+Datos!E1120</f>
        <v>0</v>
      </c>
      <c r="F1129" s="144">
        <f>+Datos!F1120</f>
        <v>6.4</v>
      </c>
      <c r="G1129" s="145">
        <f>+Datos!G1120</f>
        <v>1</v>
      </c>
      <c r="H1129" s="143">
        <f t="shared" si="207"/>
        <v>6.4</v>
      </c>
      <c r="I1129" s="146">
        <f t="shared" si="208"/>
        <v>-6.4</v>
      </c>
      <c r="J1129" s="29">
        <f t="shared" si="209"/>
        <v>46.886142733729251</v>
      </c>
      <c r="K1129" s="147">
        <f t="shared" si="204"/>
        <v>80.567960915547431</v>
      </c>
      <c r="L1129" s="29">
        <f t="shared" si="215"/>
        <v>-1.6385117726155585</v>
      </c>
      <c r="M1129" s="30">
        <f t="shared" si="213"/>
        <v>1.6385117726155585</v>
      </c>
      <c r="N1129" s="148">
        <f t="shared" si="214"/>
        <v>4.7614882273844419</v>
      </c>
      <c r="O1129" s="148">
        <f t="shared" si="210"/>
        <v>0</v>
      </c>
      <c r="P1129" s="148">
        <f t="shared" si="211"/>
        <v>-4.7614882273844419</v>
      </c>
      <c r="Q1129" s="149">
        <f t="shared" si="205"/>
        <v>0</v>
      </c>
      <c r="R1129" s="150">
        <f t="shared" si="206"/>
        <v>80.567960915547431</v>
      </c>
      <c r="S1129" s="13"/>
      <c r="T1129" s="13"/>
      <c r="U1129" s="13"/>
      <c r="V1129" s="13"/>
      <c r="W1129" s="49">
        <f t="shared" si="212"/>
        <v>38007</v>
      </c>
    </row>
    <row r="1130" spans="1:23" s="11" customFormat="1">
      <c r="A1130" s="13"/>
      <c r="B1130" s="140">
        <f>+Datos!B1121</f>
        <v>2004</v>
      </c>
      <c r="C1130" s="141">
        <f>+Datos!C1121</f>
        <v>1</v>
      </c>
      <c r="D1130" s="142">
        <f>+Datos!D1121</f>
        <v>22</v>
      </c>
      <c r="E1130" s="143">
        <f>+Datos!E1121</f>
        <v>0</v>
      </c>
      <c r="F1130" s="144">
        <f>+Datos!F1121</f>
        <v>3.9</v>
      </c>
      <c r="G1130" s="145">
        <f>+Datos!G1121</f>
        <v>1</v>
      </c>
      <c r="H1130" s="143">
        <f t="shared" si="207"/>
        <v>3.9</v>
      </c>
      <c r="I1130" s="146">
        <f t="shared" si="208"/>
        <v>-3.9</v>
      </c>
      <c r="J1130" s="29">
        <f t="shared" si="209"/>
        <v>45.914925250938666</v>
      </c>
      <c r="K1130" s="147">
        <f t="shared" si="204"/>
        <v>79.596743432756853</v>
      </c>
      <c r="L1130" s="29">
        <f t="shared" si="215"/>
        <v>-0.9712174827905784</v>
      </c>
      <c r="M1130" s="30">
        <f t="shared" si="213"/>
        <v>0.9712174827905784</v>
      </c>
      <c r="N1130" s="148">
        <f t="shared" si="214"/>
        <v>2.9287825172094215</v>
      </c>
      <c r="O1130" s="148">
        <f t="shared" si="210"/>
        <v>0</v>
      </c>
      <c r="P1130" s="148">
        <f t="shared" si="211"/>
        <v>-2.9287825172094215</v>
      </c>
      <c r="Q1130" s="149">
        <f t="shared" si="205"/>
        <v>0</v>
      </c>
      <c r="R1130" s="150">
        <f t="shared" si="206"/>
        <v>79.596743432756853</v>
      </c>
      <c r="S1130" s="13"/>
      <c r="T1130" s="13"/>
      <c r="U1130" s="13"/>
      <c r="V1130" s="13"/>
      <c r="W1130" s="49">
        <f t="shared" si="212"/>
        <v>38008</v>
      </c>
    </row>
    <row r="1131" spans="1:23" s="11" customFormat="1">
      <c r="A1131" s="13"/>
      <c r="B1131" s="140">
        <f>+Datos!B1122</f>
        <v>2004</v>
      </c>
      <c r="C1131" s="141">
        <f>+Datos!C1122</f>
        <v>1</v>
      </c>
      <c r="D1131" s="142">
        <f>+Datos!D1122</f>
        <v>23</v>
      </c>
      <c r="E1131" s="143">
        <f>+Datos!E1122</f>
        <v>0</v>
      </c>
      <c r="F1131" s="144">
        <f>+Datos!F1122</f>
        <v>4.5999999999999996</v>
      </c>
      <c r="G1131" s="145">
        <f>+Datos!G1122</f>
        <v>1</v>
      </c>
      <c r="H1131" s="143">
        <f t="shared" si="207"/>
        <v>4.5999999999999996</v>
      </c>
      <c r="I1131" s="146">
        <f t="shared" si="208"/>
        <v>-4.5999999999999996</v>
      </c>
      <c r="J1131" s="29">
        <f t="shared" si="209"/>
        <v>44.795213157638102</v>
      </c>
      <c r="K1131" s="147">
        <f t="shared" si="204"/>
        <v>78.477031339456289</v>
      </c>
      <c r="L1131" s="29">
        <f t="shared" si="215"/>
        <v>-1.1197120933005635</v>
      </c>
      <c r="M1131" s="30">
        <f t="shared" si="213"/>
        <v>1.1197120933005635</v>
      </c>
      <c r="N1131" s="148">
        <f t="shared" si="214"/>
        <v>3.4802879066994361</v>
      </c>
      <c r="O1131" s="148">
        <f t="shared" si="210"/>
        <v>0</v>
      </c>
      <c r="P1131" s="148">
        <f t="shared" si="211"/>
        <v>-3.4802879066994361</v>
      </c>
      <c r="Q1131" s="149">
        <f t="shared" si="205"/>
        <v>0</v>
      </c>
      <c r="R1131" s="150">
        <f t="shared" si="206"/>
        <v>78.477031339456289</v>
      </c>
      <c r="S1131" s="13"/>
      <c r="T1131" s="13"/>
      <c r="U1131" s="13"/>
      <c r="V1131" s="13"/>
      <c r="W1131" s="49">
        <f t="shared" si="212"/>
        <v>38009</v>
      </c>
    </row>
    <row r="1132" spans="1:23" s="11" customFormat="1">
      <c r="A1132" s="13"/>
      <c r="B1132" s="140">
        <f>+Datos!B1123</f>
        <v>2004</v>
      </c>
      <c r="C1132" s="141">
        <f>+Datos!C1123</f>
        <v>1</v>
      </c>
      <c r="D1132" s="142">
        <f>+Datos!D1123</f>
        <v>24</v>
      </c>
      <c r="E1132" s="143">
        <f>+Datos!E1123</f>
        <v>0</v>
      </c>
      <c r="F1132" s="144">
        <f>+Datos!F1123</f>
        <v>5.7</v>
      </c>
      <c r="G1132" s="145">
        <f>+Datos!G1123</f>
        <v>1</v>
      </c>
      <c r="H1132" s="143">
        <f t="shared" si="207"/>
        <v>5.7</v>
      </c>
      <c r="I1132" s="146">
        <f t="shared" si="208"/>
        <v>-5.7</v>
      </c>
      <c r="J1132" s="29">
        <f t="shared" si="209"/>
        <v>43.445551179012128</v>
      </c>
      <c r="K1132" s="147">
        <f t="shared" si="204"/>
        <v>77.127369360830301</v>
      </c>
      <c r="L1132" s="29">
        <f t="shared" si="215"/>
        <v>-1.3496619786259885</v>
      </c>
      <c r="M1132" s="30">
        <f t="shared" si="213"/>
        <v>1.3496619786259885</v>
      </c>
      <c r="N1132" s="148">
        <f t="shared" si="214"/>
        <v>4.3503380213740117</v>
      </c>
      <c r="O1132" s="148">
        <f t="shared" si="210"/>
        <v>0</v>
      </c>
      <c r="P1132" s="148">
        <f t="shared" si="211"/>
        <v>-4.3503380213740117</v>
      </c>
      <c r="Q1132" s="149">
        <f t="shared" si="205"/>
        <v>0</v>
      </c>
      <c r="R1132" s="150">
        <f t="shared" si="206"/>
        <v>77.127369360830301</v>
      </c>
      <c r="S1132" s="13"/>
      <c r="T1132" s="13"/>
      <c r="U1132" s="13"/>
      <c r="V1132" s="13"/>
      <c r="W1132" s="49">
        <f t="shared" si="212"/>
        <v>38010</v>
      </c>
    </row>
    <row r="1133" spans="1:23" s="11" customFormat="1">
      <c r="A1133" s="13"/>
      <c r="B1133" s="140">
        <f>+Datos!B1124</f>
        <v>2004</v>
      </c>
      <c r="C1133" s="141">
        <f>+Datos!C1124</f>
        <v>1</v>
      </c>
      <c r="D1133" s="142">
        <f>+Datos!D1124</f>
        <v>25</v>
      </c>
      <c r="E1133" s="143">
        <f>+Datos!E1124</f>
        <v>0</v>
      </c>
      <c r="F1133" s="144">
        <f>+Datos!F1124</f>
        <v>7.7</v>
      </c>
      <c r="G1133" s="145">
        <f>+Datos!G1124</f>
        <v>1</v>
      </c>
      <c r="H1133" s="143">
        <f t="shared" si="207"/>
        <v>7.7</v>
      </c>
      <c r="I1133" s="146">
        <f t="shared" si="208"/>
        <v>-7.7</v>
      </c>
      <c r="J1133" s="29">
        <f t="shared" si="209"/>
        <v>41.686665441004102</v>
      </c>
      <c r="K1133" s="147">
        <f t="shared" si="204"/>
        <v>75.368483622822282</v>
      </c>
      <c r="L1133" s="29">
        <f t="shared" si="215"/>
        <v>-1.7588857380080185</v>
      </c>
      <c r="M1133" s="30">
        <f t="shared" si="213"/>
        <v>1.7588857380080185</v>
      </c>
      <c r="N1133" s="148">
        <f t="shared" si="214"/>
        <v>5.9411142619919817</v>
      </c>
      <c r="O1133" s="148">
        <f t="shared" si="210"/>
        <v>0</v>
      </c>
      <c r="P1133" s="148">
        <f t="shared" si="211"/>
        <v>-5.9411142619919817</v>
      </c>
      <c r="Q1133" s="149">
        <f t="shared" si="205"/>
        <v>0</v>
      </c>
      <c r="R1133" s="150">
        <f t="shared" si="206"/>
        <v>75.368483622822282</v>
      </c>
      <c r="S1133" s="13"/>
      <c r="T1133" s="13"/>
      <c r="U1133" s="13"/>
      <c r="V1133" s="13"/>
      <c r="W1133" s="49">
        <f t="shared" si="212"/>
        <v>38011</v>
      </c>
    </row>
    <row r="1134" spans="1:23" s="11" customFormat="1">
      <c r="A1134" s="13"/>
      <c r="B1134" s="140">
        <f>+Datos!B1125</f>
        <v>2004</v>
      </c>
      <c r="C1134" s="141">
        <f>+Datos!C1125</f>
        <v>1</v>
      </c>
      <c r="D1134" s="142">
        <f>+Datos!D1125</f>
        <v>26</v>
      </c>
      <c r="E1134" s="143">
        <f>+Datos!E1125</f>
        <v>0</v>
      </c>
      <c r="F1134" s="144">
        <f>+Datos!F1125</f>
        <v>8.4</v>
      </c>
      <c r="G1134" s="145">
        <f>+Datos!G1125</f>
        <v>1</v>
      </c>
      <c r="H1134" s="143">
        <f t="shared" si="207"/>
        <v>8.4</v>
      </c>
      <c r="I1134" s="146">
        <f t="shared" si="208"/>
        <v>-8.4</v>
      </c>
      <c r="J1134" s="29">
        <f t="shared" si="209"/>
        <v>39.84899308144945</v>
      </c>
      <c r="K1134" s="147">
        <f t="shared" si="204"/>
        <v>73.530811263267623</v>
      </c>
      <c r="L1134" s="29">
        <f t="shared" si="215"/>
        <v>-1.8376723595546594</v>
      </c>
      <c r="M1134" s="30">
        <f t="shared" si="213"/>
        <v>1.8376723595546594</v>
      </c>
      <c r="N1134" s="148">
        <f t="shared" si="214"/>
        <v>6.562327640445341</v>
      </c>
      <c r="O1134" s="148">
        <f t="shared" si="210"/>
        <v>0</v>
      </c>
      <c r="P1134" s="148">
        <f t="shared" si="211"/>
        <v>-6.562327640445341</v>
      </c>
      <c r="Q1134" s="149">
        <f t="shared" si="205"/>
        <v>0</v>
      </c>
      <c r="R1134" s="150">
        <f t="shared" si="206"/>
        <v>73.530811263267623</v>
      </c>
      <c r="S1134" s="13"/>
      <c r="T1134" s="13"/>
      <c r="U1134" s="13"/>
      <c r="V1134" s="13"/>
      <c r="W1134" s="49">
        <f t="shared" si="212"/>
        <v>38012</v>
      </c>
    </row>
    <row r="1135" spans="1:23" s="11" customFormat="1">
      <c r="A1135" s="13"/>
      <c r="B1135" s="140">
        <f>+Datos!B1126</f>
        <v>2004</v>
      </c>
      <c r="C1135" s="141">
        <f>+Datos!C1126</f>
        <v>1</v>
      </c>
      <c r="D1135" s="142">
        <f>+Datos!D1126</f>
        <v>27</v>
      </c>
      <c r="E1135" s="143">
        <f>+Datos!E1126</f>
        <v>0</v>
      </c>
      <c r="F1135" s="144">
        <f>+Datos!F1126</f>
        <v>6.8</v>
      </c>
      <c r="G1135" s="145">
        <f>+Datos!G1126</f>
        <v>1</v>
      </c>
      <c r="H1135" s="143">
        <f t="shared" si="207"/>
        <v>6.8</v>
      </c>
      <c r="I1135" s="146">
        <f t="shared" si="208"/>
        <v>-6.8</v>
      </c>
      <c r="J1135" s="29">
        <f t="shared" si="209"/>
        <v>38.420855751448556</v>
      </c>
      <c r="K1135" s="147">
        <f t="shared" si="204"/>
        <v>72.102673933266743</v>
      </c>
      <c r="L1135" s="29">
        <f t="shared" si="215"/>
        <v>-1.4281373300008795</v>
      </c>
      <c r="M1135" s="30">
        <f t="shared" si="213"/>
        <v>1.4281373300008795</v>
      </c>
      <c r="N1135" s="148">
        <f t="shared" si="214"/>
        <v>5.3718626699991203</v>
      </c>
      <c r="O1135" s="148">
        <f t="shared" si="210"/>
        <v>0</v>
      </c>
      <c r="P1135" s="148">
        <f t="shared" si="211"/>
        <v>-5.3718626699991203</v>
      </c>
      <c r="Q1135" s="149">
        <f t="shared" si="205"/>
        <v>0</v>
      </c>
      <c r="R1135" s="150">
        <f t="shared" si="206"/>
        <v>72.102673933266743</v>
      </c>
      <c r="S1135" s="13"/>
      <c r="T1135" s="13"/>
      <c r="U1135" s="13"/>
      <c r="V1135" s="13"/>
      <c r="W1135" s="49">
        <f t="shared" si="212"/>
        <v>38013</v>
      </c>
    </row>
    <row r="1136" spans="1:23" s="11" customFormat="1">
      <c r="A1136" s="13"/>
      <c r="B1136" s="140">
        <f>+Datos!B1127</f>
        <v>2004</v>
      </c>
      <c r="C1136" s="141">
        <f>+Datos!C1127</f>
        <v>1</v>
      </c>
      <c r="D1136" s="142">
        <f>+Datos!D1127</f>
        <v>28</v>
      </c>
      <c r="E1136" s="143">
        <f>+Datos!E1127</f>
        <v>4</v>
      </c>
      <c r="F1136" s="144">
        <f>+Datos!F1127</f>
        <v>6.4</v>
      </c>
      <c r="G1136" s="145">
        <f>+Datos!G1127</f>
        <v>1</v>
      </c>
      <c r="H1136" s="143">
        <f t="shared" si="207"/>
        <v>6.4</v>
      </c>
      <c r="I1136" s="146">
        <f t="shared" si="208"/>
        <v>-2.4000000000000004</v>
      </c>
      <c r="J1136" s="29">
        <f t="shared" si="209"/>
        <v>37.92912323733777</v>
      </c>
      <c r="K1136" s="147">
        <f t="shared" si="204"/>
        <v>71.610941419155949</v>
      </c>
      <c r="L1136" s="29">
        <f t="shared" si="215"/>
        <v>-0.49173251411079377</v>
      </c>
      <c r="M1136" s="30">
        <f t="shared" si="213"/>
        <v>4.4917325141107938</v>
      </c>
      <c r="N1136" s="148">
        <f t="shared" si="214"/>
        <v>1.9082674858892066</v>
      </c>
      <c r="O1136" s="148">
        <f t="shared" si="210"/>
        <v>0</v>
      </c>
      <c r="P1136" s="148">
        <f t="shared" si="211"/>
        <v>-1.9082674858892066</v>
      </c>
      <c r="Q1136" s="149">
        <f t="shared" si="205"/>
        <v>0</v>
      </c>
      <c r="R1136" s="150">
        <f t="shared" si="206"/>
        <v>71.610941419155949</v>
      </c>
      <c r="S1136" s="13"/>
      <c r="T1136" s="13"/>
      <c r="U1136" s="13"/>
      <c r="V1136" s="13"/>
      <c r="W1136" s="49">
        <f t="shared" si="212"/>
        <v>38014</v>
      </c>
    </row>
    <row r="1137" spans="1:23" s="11" customFormat="1">
      <c r="A1137" s="13"/>
      <c r="B1137" s="140">
        <f>+Datos!B1128</f>
        <v>2004</v>
      </c>
      <c r="C1137" s="141">
        <f>+Datos!C1128</f>
        <v>1</v>
      </c>
      <c r="D1137" s="142">
        <f>+Datos!D1128</f>
        <v>29</v>
      </c>
      <c r="E1137" s="143">
        <f>+Datos!E1128</f>
        <v>0</v>
      </c>
      <c r="F1137" s="144">
        <f>+Datos!F1128</f>
        <v>5.9</v>
      </c>
      <c r="G1137" s="145">
        <f>+Datos!G1128</f>
        <v>1</v>
      </c>
      <c r="H1137" s="143">
        <f t="shared" si="207"/>
        <v>5.9</v>
      </c>
      <c r="I1137" s="146">
        <f t="shared" si="208"/>
        <v>-5.9</v>
      </c>
      <c r="J1137" s="29">
        <f t="shared" si="209"/>
        <v>36.746867358787647</v>
      </c>
      <c r="K1137" s="147">
        <f t="shared" si="204"/>
        <v>70.428685540605827</v>
      </c>
      <c r="L1137" s="29">
        <f t="shared" si="215"/>
        <v>-1.1822558785501229</v>
      </c>
      <c r="M1137" s="30">
        <f t="shared" si="213"/>
        <v>1.1822558785501229</v>
      </c>
      <c r="N1137" s="148">
        <f t="shared" si="214"/>
        <v>4.7177441214498774</v>
      </c>
      <c r="O1137" s="148">
        <f t="shared" si="210"/>
        <v>0</v>
      </c>
      <c r="P1137" s="148">
        <f t="shared" si="211"/>
        <v>-4.7177441214498774</v>
      </c>
      <c r="Q1137" s="149">
        <f t="shared" si="205"/>
        <v>0</v>
      </c>
      <c r="R1137" s="150">
        <f t="shared" si="206"/>
        <v>70.428685540605827</v>
      </c>
      <c r="S1137" s="13"/>
      <c r="T1137" s="13"/>
      <c r="U1137" s="13"/>
      <c r="V1137" s="13"/>
      <c r="W1137" s="49">
        <f t="shared" si="212"/>
        <v>38015</v>
      </c>
    </row>
    <row r="1138" spans="1:23" s="11" customFormat="1">
      <c r="A1138" s="13"/>
      <c r="B1138" s="140">
        <f>+Datos!B1129</f>
        <v>2004</v>
      </c>
      <c r="C1138" s="141">
        <f>+Datos!C1129</f>
        <v>1</v>
      </c>
      <c r="D1138" s="142">
        <f>+Datos!D1129</f>
        <v>30</v>
      </c>
      <c r="E1138" s="143">
        <f>+Datos!E1129</f>
        <v>5</v>
      </c>
      <c r="F1138" s="144">
        <f>+Datos!F1129</f>
        <v>3.8</v>
      </c>
      <c r="G1138" s="145">
        <f>+Datos!G1129</f>
        <v>1</v>
      </c>
      <c r="H1138" s="143">
        <f t="shared" si="207"/>
        <v>3.8</v>
      </c>
      <c r="I1138" s="146">
        <f t="shared" si="208"/>
        <v>1.2000000000000002</v>
      </c>
      <c r="J1138" s="29">
        <f t="shared" si="209"/>
        <v>37.946867358787649</v>
      </c>
      <c r="K1138" s="147">
        <f t="shared" si="204"/>
        <v>71.628685540605829</v>
      </c>
      <c r="L1138" s="29">
        <f t="shared" si="215"/>
        <v>1.2000000000000028</v>
      </c>
      <c r="M1138" s="30">
        <f t="shared" si="213"/>
        <v>3.8</v>
      </c>
      <c r="N1138" s="148">
        <f t="shared" si="214"/>
        <v>0</v>
      </c>
      <c r="O1138" s="148">
        <f t="shared" si="210"/>
        <v>0</v>
      </c>
      <c r="P1138" s="148">
        <f t="shared" si="211"/>
        <v>0</v>
      </c>
      <c r="Q1138" s="149">
        <f t="shared" si="205"/>
        <v>0</v>
      </c>
      <c r="R1138" s="150">
        <f t="shared" si="206"/>
        <v>71.628685540605829</v>
      </c>
      <c r="S1138" s="13"/>
      <c r="T1138" s="13"/>
      <c r="U1138" s="13"/>
      <c r="V1138" s="13"/>
      <c r="W1138" s="49">
        <f t="shared" si="212"/>
        <v>38016</v>
      </c>
    </row>
    <row r="1139" spans="1:23" s="11" customFormat="1">
      <c r="A1139" s="13"/>
      <c r="B1139" s="140">
        <f>+Datos!B1130</f>
        <v>2004</v>
      </c>
      <c r="C1139" s="141">
        <f>+Datos!C1130</f>
        <v>1</v>
      </c>
      <c r="D1139" s="142">
        <f>+Datos!D1130</f>
        <v>31</v>
      </c>
      <c r="E1139" s="143">
        <f>+Datos!E1130</f>
        <v>15</v>
      </c>
      <c r="F1139" s="144">
        <f>+Datos!F1130</f>
        <v>2.1</v>
      </c>
      <c r="G1139" s="145">
        <f>+Datos!G1130</f>
        <v>1</v>
      </c>
      <c r="H1139" s="143">
        <f t="shared" si="207"/>
        <v>2.1</v>
      </c>
      <c r="I1139" s="146">
        <f t="shared" si="208"/>
        <v>12.9</v>
      </c>
      <c r="J1139" s="29">
        <f t="shared" si="209"/>
        <v>50.846867358787648</v>
      </c>
      <c r="K1139" s="147">
        <f t="shared" si="204"/>
        <v>84.528685540605835</v>
      </c>
      <c r="L1139" s="29">
        <f t="shared" si="215"/>
        <v>12.900000000000006</v>
      </c>
      <c r="M1139" s="30">
        <f t="shared" si="213"/>
        <v>2.1</v>
      </c>
      <c r="N1139" s="148">
        <f t="shared" si="214"/>
        <v>0</v>
      </c>
      <c r="O1139" s="148">
        <f t="shared" si="210"/>
        <v>0</v>
      </c>
      <c r="P1139" s="148">
        <f t="shared" si="211"/>
        <v>0</v>
      </c>
      <c r="Q1139" s="149">
        <f t="shared" si="205"/>
        <v>0</v>
      </c>
      <c r="R1139" s="150">
        <f t="shared" si="206"/>
        <v>84.528685540605835</v>
      </c>
      <c r="S1139" s="13"/>
      <c r="T1139" s="13"/>
      <c r="U1139" s="13"/>
      <c r="V1139" s="13"/>
      <c r="W1139" s="49">
        <f t="shared" si="212"/>
        <v>38017</v>
      </c>
    </row>
    <row r="1140" spans="1:23" s="11" customFormat="1">
      <c r="A1140" s="13"/>
      <c r="B1140" s="140">
        <f>+Datos!B1131</f>
        <v>2004</v>
      </c>
      <c r="C1140" s="141">
        <f>+Datos!C1131</f>
        <v>2</v>
      </c>
      <c r="D1140" s="142">
        <f>+Datos!D1131</f>
        <v>1</v>
      </c>
      <c r="E1140" s="143">
        <f>+Datos!E1131</f>
        <v>4</v>
      </c>
      <c r="F1140" s="144">
        <f>+Datos!F1131</f>
        <v>1.8</v>
      </c>
      <c r="G1140" s="145">
        <f>+Datos!G1131</f>
        <v>1</v>
      </c>
      <c r="H1140" s="143">
        <f t="shared" si="207"/>
        <v>1.8</v>
      </c>
      <c r="I1140" s="146">
        <f t="shared" si="208"/>
        <v>2.2000000000000002</v>
      </c>
      <c r="J1140" s="29">
        <f t="shared" si="209"/>
        <v>53.046867358787651</v>
      </c>
      <c r="K1140" s="147">
        <f t="shared" si="204"/>
        <v>86.728685540605824</v>
      </c>
      <c r="L1140" s="29">
        <f t="shared" si="215"/>
        <v>2.1999999999999886</v>
      </c>
      <c r="M1140" s="30">
        <f t="shared" si="213"/>
        <v>1.8</v>
      </c>
      <c r="N1140" s="148">
        <f t="shared" si="214"/>
        <v>0</v>
      </c>
      <c r="O1140" s="148">
        <f t="shared" si="210"/>
        <v>0</v>
      </c>
      <c r="P1140" s="148">
        <f t="shared" si="211"/>
        <v>0</v>
      </c>
      <c r="Q1140" s="149">
        <f t="shared" si="205"/>
        <v>0</v>
      </c>
      <c r="R1140" s="150">
        <f t="shared" si="206"/>
        <v>86.728685540605824</v>
      </c>
      <c r="S1140" s="13"/>
      <c r="T1140" s="13"/>
      <c r="U1140" s="13"/>
      <c r="V1140" s="13"/>
      <c r="W1140" s="49">
        <f t="shared" si="212"/>
        <v>38018</v>
      </c>
    </row>
    <row r="1141" spans="1:23" s="11" customFormat="1">
      <c r="A1141" s="13"/>
      <c r="B1141" s="140">
        <f>+Datos!B1132</f>
        <v>2004</v>
      </c>
      <c r="C1141" s="141">
        <f>+Datos!C1132</f>
        <v>2</v>
      </c>
      <c r="D1141" s="142">
        <f>+Datos!D1132</f>
        <v>2</v>
      </c>
      <c r="E1141" s="143">
        <f>+Datos!E1132</f>
        <v>29</v>
      </c>
      <c r="F1141" s="144">
        <f>+Datos!F1132</f>
        <v>3.8</v>
      </c>
      <c r="G1141" s="145">
        <f>+Datos!G1132</f>
        <v>1</v>
      </c>
      <c r="H1141" s="143">
        <f t="shared" si="207"/>
        <v>3.8</v>
      </c>
      <c r="I1141" s="146">
        <f t="shared" si="208"/>
        <v>25.2</v>
      </c>
      <c r="J1141" s="29">
        <f t="shared" si="209"/>
        <v>78.246867358787654</v>
      </c>
      <c r="K1141" s="147">
        <f t="shared" si="204"/>
        <v>111.92868554060584</v>
      </c>
      <c r="L1141" s="29">
        <f t="shared" si="215"/>
        <v>25.200000000000017</v>
      </c>
      <c r="M1141" s="30">
        <f t="shared" si="213"/>
        <v>3.8</v>
      </c>
      <c r="N1141" s="148">
        <f t="shared" si="214"/>
        <v>0</v>
      </c>
      <c r="O1141" s="148">
        <f t="shared" si="210"/>
        <v>0</v>
      </c>
      <c r="P1141" s="148">
        <f t="shared" si="211"/>
        <v>0</v>
      </c>
      <c r="Q1141" s="149">
        <f t="shared" si="205"/>
        <v>0</v>
      </c>
      <c r="R1141" s="150">
        <f t="shared" si="206"/>
        <v>111.92868554060584</v>
      </c>
      <c r="S1141" s="13"/>
      <c r="T1141" s="13"/>
      <c r="U1141" s="13"/>
      <c r="V1141" s="13"/>
      <c r="W1141" s="49">
        <f t="shared" si="212"/>
        <v>38019</v>
      </c>
    </row>
    <row r="1142" spans="1:23" s="11" customFormat="1">
      <c r="A1142" s="13"/>
      <c r="B1142" s="140">
        <f>+Datos!B1133</f>
        <v>2004</v>
      </c>
      <c r="C1142" s="141">
        <f>+Datos!C1133</f>
        <v>2</v>
      </c>
      <c r="D1142" s="142">
        <f>+Datos!D1133</f>
        <v>3</v>
      </c>
      <c r="E1142" s="143">
        <f>+Datos!E1133</f>
        <v>0.8</v>
      </c>
      <c r="F1142" s="144">
        <f>+Datos!F1133</f>
        <v>4.5</v>
      </c>
      <c r="G1142" s="145">
        <f>+Datos!G1133</f>
        <v>1</v>
      </c>
      <c r="H1142" s="143">
        <f t="shared" si="207"/>
        <v>4.5</v>
      </c>
      <c r="I1142" s="146">
        <f t="shared" si="208"/>
        <v>-3.7</v>
      </c>
      <c r="J1142" s="29">
        <f t="shared" si="209"/>
        <v>76.708328877083218</v>
      </c>
      <c r="K1142" s="147">
        <f t="shared" si="204"/>
        <v>110.39014705890139</v>
      </c>
      <c r="L1142" s="29">
        <f t="shared" si="215"/>
        <v>-1.5385384817044496</v>
      </c>
      <c r="M1142" s="30">
        <f t="shared" si="213"/>
        <v>2.3385384817044494</v>
      </c>
      <c r="N1142" s="148">
        <f t="shared" si="214"/>
        <v>2.1614615182955506</v>
      </c>
      <c r="O1142" s="148">
        <f t="shared" si="210"/>
        <v>0</v>
      </c>
      <c r="P1142" s="148">
        <f t="shared" si="211"/>
        <v>-2.1614615182955506</v>
      </c>
      <c r="Q1142" s="149">
        <f t="shared" si="205"/>
        <v>0</v>
      </c>
      <c r="R1142" s="150">
        <f t="shared" si="206"/>
        <v>110.39014705890139</v>
      </c>
      <c r="S1142" s="13"/>
      <c r="T1142" s="13"/>
      <c r="U1142" s="13"/>
      <c r="V1142" s="13"/>
      <c r="W1142" s="49">
        <f t="shared" si="212"/>
        <v>38020</v>
      </c>
    </row>
    <row r="1143" spans="1:23" s="11" customFormat="1">
      <c r="A1143" s="13"/>
      <c r="B1143" s="140">
        <f>+Datos!B1134</f>
        <v>2004</v>
      </c>
      <c r="C1143" s="141">
        <f>+Datos!C1134</f>
        <v>2</v>
      </c>
      <c r="D1143" s="142">
        <f>+Datos!D1134</f>
        <v>4</v>
      </c>
      <c r="E1143" s="143">
        <f>+Datos!E1134</f>
        <v>4</v>
      </c>
      <c r="F1143" s="144">
        <f>+Datos!F1134</f>
        <v>2.9</v>
      </c>
      <c r="G1143" s="145">
        <f>+Datos!G1134</f>
        <v>1</v>
      </c>
      <c r="H1143" s="143">
        <f t="shared" si="207"/>
        <v>2.9</v>
      </c>
      <c r="I1143" s="146">
        <f t="shared" si="208"/>
        <v>1.1000000000000001</v>
      </c>
      <c r="J1143" s="29">
        <f t="shared" si="209"/>
        <v>77.808328877083213</v>
      </c>
      <c r="K1143" s="147">
        <f t="shared" si="204"/>
        <v>111.49014705890139</v>
      </c>
      <c r="L1143" s="29">
        <f t="shared" si="215"/>
        <v>1.0999999999999943</v>
      </c>
      <c r="M1143" s="30">
        <f t="shared" si="213"/>
        <v>2.9</v>
      </c>
      <c r="N1143" s="148">
        <f t="shared" si="214"/>
        <v>0</v>
      </c>
      <c r="O1143" s="148">
        <f t="shared" si="210"/>
        <v>0</v>
      </c>
      <c r="P1143" s="148">
        <f t="shared" si="211"/>
        <v>0</v>
      </c>
      <c r="Q1143" s="149">
        <f t="shared" si="205"/>
        <v>0</v>
      </c>
      <c r="R1143" s="150">
        <f t="shared" si="206"/>
        <v>111.49014705890139</v>
      </c>
      <c r="S1143" s="13"/>
      <c r="T1143" s="13"/>
      <c r="U1143" s="13"/>
      <c r="V1143" s="13"/>
      <c r="W1143" s="49">
        <f t="shared" si="212"/>
        <v>38021</v>
      </c>
    </row>
    <row r="1144" spans="1:23" s="11" customFormat="1">
      <c r="A1144" s="13"/>
      <c r="B1144" s="140">
        <f>+Datos!B1135</f>
        <v>2004</v>
      </c>
      <c r="C1144" s="141">
        <f>+Datos!C1135</f>
        <v>2</v>
      </c>
      <c r="D1144" s="142">
        <f>+Datos!D1135</f>
        <v>5</v>
      </c>
      <c r="E1144" s="143">
        <f>+Datos!E1135</f>
        <v>0</v>
      </c>
      <c r="F1144" s="144">
        <f>+Datos!F1135</f>
        <v>4.8</v>
      </c>
      <c r="G1144" s="145">
        <f>+Datos!G1135</f>
        <v>1</v>
      </c>
      <c r="H1144" s="143">
        <f t="shared" si="207"/>
        <v>4.8</v>
      </c>
      <c r="I1144" s="146">
        <f t="shared" si="208"/>
        <v>-4.8</v>
      </c>
      <c r="J1144" s="29">
        <f t="shared" si="209"/>
        <v>75.829401449505625</v>
      </c>
      <c r="K1144" s="147">
        <f t="shared" si="204"/>
        <v>109.5112196313238</v>
      </c>
      <c r="L1144" s="29">
        <f t="shared" si="215"/>
        <v>-1.9789274275775881</v>
      </c>
      <c r="M1144" s="30">
        <f t="shared" si="213"/>
        <v>1.9789274275775881</v>
      </c>
      <c r="N1144" s="148">
        <f t="shared" si="214"/>
        <v>2.8210725724224117</v>
      </c>
      <c r="O1144" s="148">
        <f t="shared" si="210"/>
        <v>0</v>
      </c>
      <c r="P1144" s="148">
        <f t="shared" si="211"/>
        <v>-2.8210725724224117</v>
      </c>
      <c r="Q1144" s="149">
        <f t="shared" si="205"/>
        <v>0</v>
      </c>
      <c r="R1144" s="150">
        <f t="shared" si="206"/>
        <v>109.5112196313238</v>
      </c>
      <c r="S1144" s="13"/>
      <c r="T1144" s="13"/>
      <c r="U1144" s="13"/>
      <c r="V1144" s="13"/>
      <c r="W1144" s="49">
        <f t="shared" si="212"/>
        <v>38022</v>
      </c>
    </row>
    <row r="1145" spans="1:23" s="11" customFormat="1">
      <c r="A1145" s="13"/>
      <c r="B1145" s="140">
        <f>+Datos!B1136</f>
        <v>2004</v>
      </c>
      <c r="C1145" s="141">
        <f>+Datos!C1136</f>
        <v>2</v>
      </c>
      <c r="D1145" s="142">
        <f>+Datos!D1136</f>
        <v>6</v>
      </c>
      <c r="E1145" s="143">
        <f>+Datos!E1136</f>
        <v>0</v>
      </c>
      <c r="F1145" s="144">
        <f>+Datos!F1136</f>
        <v>5.6</v>
      </c>
      <c r="G1145" s="145">
        <f>+Datos!G1136</f>
        <v>1</v>
      </c>
      <c r="H1145" s="143">
        <f t="shared" si="207"/>
        <v>5.6</v>
      </c>
      <c r="I1145" s="146">
        <f t="shared" si="208"/>
        <v>-5.6</v>
      </c>
      <c r="J1145" s="29">
        <f t="shared" si="209"/>
        <v>73.584174932699625</v>
      </c>
      <c r="K1145" s="147">
        <f t="shared" si="204"/>
        <v>107.26599311451781</v>
      </c>
      <c r="L1145" s="29">
        <f t="shared" si="215"/>
        <v>-2.2452265168059853</v>
      </c>
      <c r="M1145" s="30">
        <f t="shared" si="213"/>
        <v>2.2452265168059853</v>
      </c>
      <c r="N1145" s="148">
        <f t="shared" si="214"/>
        <v>3.3547734831940144</v>
      </c>
      <c r="O1145" s="148">
        <f t="shared" si="210"/>
        <v>0</v>
      </c>
      <c r="P1145" s="148">
        <f t="shared" si="211"/>
        <v>-3.3547734831940144</v>
      </c>
      <c r="Q1145" s="149">
        <f t="shared" si="205"/>
        <v>0</v>
      </c>
      <c r="R1145" s="150">
        <f t="shared" si="206"/>
        <v>107.26599311451781</v>
      </c>
      <c r="S1145" s="13"/>
      <c r="T1145" s="13"/>
      <c r="U1145" s="13"/>
      <c r="V1145" s="13"/>
      <c r="W1145" s="49">
        <f t="shared" si="212"/>
        <v>38023</v>
      </c>
    </row>
    <row r="1146" spans="1:23" s="11" customFormat="1">
      <c r="A1146" s="13"/>
      <c r="B1146" s="140">
        <f>+Datos!B1137</f>
        <v>2004</v>
      </c>
      <c r="C1146" s="141">
        <f>+Datos!C1137</f>
        <v>2</v>
      </c>
      <c r="D1146" s="142">
        <f>+Datos!D1137</f>
        <v>7</v>
      </c>
      <c r="E1146" s="143">
        <f>+Datos!E1137</f>
        <v>0</v>
      </c>
      <c r="F1146" s="144">
        <f>+Datos!F1137</f>
        <v>5.8</v>
      </c>
      <c r="G1146" s="145">
        <f>+Datos!G1137</f>
        <v>1</v>
      </c>
      <c r="H1146" s="143">
        <f t="shared" si="207"/>
        <v>5.8</v>
      </c>
      <c r="I1146" s="146">
        <f t="shared" si="208"/>
        <v>-5.8</v>
      </c>
      <c r="J1146" s="29">
        <f t="shared" si="209"/>
        <v>71.328819357994817</v>
      </c>
      <c r="K1146" s="147">
        <f t="shared" si="204"/>
        <v>105.01063753981299</v>
      </c>
      <c r="L1146" s="29">
        <f t="shared" si="215"/>
        <v>-2.2553555747048222</v>
      </c>
      <c r="M1146" s="30">
        <f t="shared" si="213"/>
        <v>2.2553555747048222</v>
      </c>
      <c r="N1146" s="148">
        <f t="shared" si="214"/>
        <v>3.5446444252951776</v>
      </c>
      <c r="O1146" s="148">
        <f t="shared" si="210"/>
        <v>0</v>
      </c>
      <c r="P1146" s="148">
        <f t="shared" si="211"/>
        <v>-3.5446444252951776</v>
      </c>
      <c r="Q1146" s="149">
        <f t="shared" si="205"/>
        <v>0</v>
      </c>
      <c r="R1146" s="150">
        <f t="shared" si="206"/>
        <v>105.01063753981299</v>
      </c>
      <c r="S1146" s="13"/>
      <c r="T1146" s="13"/>
      <c r="U1146" s="13"/>
      <c r="V1146" s="13"/>
      <c r="W1146" s="49">
        <f t="shared" si="212"/>
        <v>38024</v>
      </c>
    </row>
    <row r="1147" spans="1:23" s="11" customFormat="1">
      <c r="A1147" s="13"/>
      <c r="B1147" s="140">
        <f>+Datos!B1138</f>
        <v>2004</v>
      </c>
      <c r="C1147" s="141">
        <f>+Datos!C1138</f>
        <v>2</v>
      </c>
      <c r="D1147" s="142">
        <f>+Datos!D1138</f>
        <v>8</v>
      </c>
      <c r="E1147" s="143">
        <f>+Datos!E1138</f>
        <v>0</v>
      </c>
      <c r="F1147" s="144">
        <f>+Datos!F1138</f>
        <v>6.6</v>
      </c>
      <c r="G1147" s="145">
        <f>+Datos!G1138</f>
        <v>1</v>
      </c>
      <c r="H1147" s="143">
        <f t="shared" si="207"/>
        <v>6.6</v>
      </c>
      <c r="I1147" s="146">
        <f t="shared" si="208"/>
        <v>-6.6</v>
      </c>
      <c r="J1147" s="29">
        <f t="shared" si="209"/>
        <v>68.846347272502811</v>
      </c>
      <c r="K1147" s="147">
        <f t="shared" si="204"/>
        <v>102.528165454321</v>
      </c>
      <c r="L1147" s="29">
        <f t="shared" si="215"/>
        <v>-2.4824720854919917</v>
      </c>
      <c r="M1147" s="30">
        <f t="shared" si="213"/>
        <v>2.4824720854919917</v>
      </c>
      <c r="N1147" s="148">
        <f t="shared" si="214"/>
        <v>4.1175279145080079</v>
      </c>
      <c r="O1147" s="148">
        <f t="shared" si="210"/>
        <v>0</v>
      </c>
      <c r="P1147" s="148">
        <f t="shared" si="211"/>
        <v>-4.1175279145080079</v>
      </c>
      <c r="Q1147" s="149">
        <f t="shared" si="205"/>
        <v>0</v>
      </c>
      <c r="R1147" s="150">
        <f t="shared" si="206"/>
        <v>102.528165454321</v>
      </c>
      <c r="S1147" s="13"/>
      <c r="T1147" s="13"/>
      <c r="U1147" s="13"/>
      <c r="V1147" s="13"/>
      <c r="W1147" s="49">
        <f t="shared" si="212"/>
        <v>38025</v>
      </c>
    </row>
    <row r="1148" spans="1:23" s="11" customFormat="1">
      <c r="A1148" s="13"/>
      <c r="B1148" s="140">
        <f>+Datos!B1139</f>
        <v>2004</v>
      </c>
      <c r="C1148" s="141">
        <f>+Datos!C1139</f>
        <v>2</v>
      </c>
      <c r="D1148" s="142">
        <f>+Datos!D1139</f>
        <v>9</v>
      </c>
      <c r="E1148" s="143">
        <f>+Datos!E1139</f>
        <v>0</v>
      </c>
      <c r="F1148" s="144">
        <f>+Datos!F1139</f>
        <v>6.8</v>
      </c>
      <c r="G1148" s="145">
        <f>+Datos!G1139</f>
        <v>1</v>
      </c>
      <c r="H1148" s="143">
        <f t="shared" si="207"/>
        <v>6.8</v>
      </c>
      <c r="I1148" s="146">
        <f t="shared" si="208"/>
        <v>-6.8</v>
      </c>
      <c r="J1148" s="29">
        <f t="shared" si="209"/>
        <v>66.378981575881554</v>
      </c>
      <c r="K1148" s="147">
        <f t="shared" si="204"/>
        <v>100.06079975769973</v>
      </c>
      <c r="L1148" s="29">
        <f t="shared" si="215"/>
        <v>-2.4673656966212718</v>
      </c>
      <c r="M1148" s="30">
        <f t="shared" si="213"/>
        <v>2.4673656966212718</v>
      </c>
      <c r="N1148" s="148">
        <f t="shared" si="214"/>
        <v>4.332634303378728</v>
      </c>
      <c r="O1148" s="148">
        <f t="shared" si="210"/>
        <v>0</v>
      </c>
      <c r="P1148" s="148">
        <f t="shared" si="211"/>
        <v>-4.332634303378728</v>
      </c>
      <c r="Q1148" s="149">
        <f t="shared" si="205"/>
        <v>0</v>
      </c>
      <c r="R1148" s="150">
        <f t="shared" si="206"/>
        <v>100.06079975769973</v>
      </c>
      <c r="S1148" s="13"/>
      <c r="T1148" s="13"/>
      <c r="U1148" s="13"/>
      <c r="V1148" s="13"/>
      <c r="W1148" s="49">
        <f t="shared" si="212"/>
        <v>38026</v>
      </c>
    </row>
    <row r="1149" spans="1:23" s="11" customFormat="1">
      <c r="A1149" s="13"/>
      <c r="B1149" s="140">
        <f>+Datos!B1140</f>
        <v>2004</v>
      </c>
      <c r="C1149" s="141">
        <f>+Datos!C1140</f>
        <v>2</v>
      </c>
      <c r="D1149" s="142">
        <f>+Datos!D1140</f>
        <v>10</v>
      </c>
      <c r="E1149" s="143">
        <f>+Datos!E1140</f>
        <v>14</v>
      </c>
      <c r="F1149" s="144">
        <f>+Datos!F1140</f>
        <v>5.4</v>
      </c>
      <c r="G1149" s="145">
        <f>+Datos!G1140</f>
        <v>1</v>
      </c>
      <c r="H1149" s="143">
        <f t="shared" si="207"/>
        <v>5.4</v>
      </c>
      <c r="I1149" s="146">
        <f t="shared" si="208"/>
        <v>8.6</v>
      </c>
      <c r="J1149" s="29">
        <f t="shared" si="209"/>
        <v>74.978981575881548</v>
      </c>
      <c r="K1149" s="147">
        <f t="shared" si="204"/>
        <v>108.66079975769972</v>
      </c>
      <c r="L1149" s="29">
        <f t="shared" si="215"/>
        <v>8.5999999999999943</v>
      </c>
      <c r="M1149" s="30">
        <f t="shared" si="213"/>
        <v>5.4</v>
      </c>
      <c r="N1149" s="148">
        <f t="shared" si="214"/>
        <v>0</v>
      </c>
      <c r="O1149" s="148">
        <f t="shared" si="210"/>
        <v>0</v>
      </c>
      <c r="P1149" s="148">
        <f t="shared" si="211"/>
        <v>0</v>
      </c>
      <c r="Q1149" s="149">
        <f t="shared" si="205"/>
        <v>0</v>
      </c>
      <c r="R1149" s="150">
        <f t="shared" si="206"/>
        <v>108.66079975769972</v>
      </c>
      <c r="S1149" s="13"/>
      <c r="T1149" s="13"/>
      <c r="U1149" s="13"/>
      <c r="V1149" s="13"/>
      <c r="W1149" s="49">
        <f t="shared" si="212"/>
        <v>38027</v>
      </c>
    </row>
    <row r="1150" spans="1:23" s="11" customFormat="1">
      <c r="A1150" s="13"/>
      <c r="B1150" s="140">
        <f>+Datos!B1141</f>
        <v>2004</v>
      </c>
      <c r="C1150" s="141">
        <f>+Datos!C1141</f>
        <v>2</v>
      </c>
      <c r="D1150" s="142">
        <f>+Datos!D1141</f>
        <v>11</v>
      </c>
      <c r="E1150" s="143">
        <f>+Datos!E1141</f>
        <v>0</v>
      </c>
      <c r="F1150" s="144">
        <f>+Datos!F1141</f>
        <v>5.9</v>
      </c>
      <c r="G1150" s="145">
        <f>+Datos!G1141</f>
        <v>1</v>
      </c>
      <c r="H1150" s="143">
        <f t="shared" si="207"/>
        <v>5.9</v>
      </c>
      <c r="I1150" s="146">
        <f t="shared" si="208"/>
        <v>-5.9</v>
      </c>
      <c r="J1150" s="29">
        <f t="shared" si="209"/>
        <v>72.641876624071728</v>
      </c>
      <c r="K1150" s="147">
        <f t="shared" si="204"/>
        <v>106.32369480588991</v>
      </c>
      <c r="L1150" s="29">
        <f t="shared" si="215"/>
        <v>-2.3371049518098062</v>
      </c>
      <c r="M1150" s="30">
        <f t="shared" si="213"/>
        <v>2.3371049518098062</v>
      </c>
      <c r="N1150" s="148">
        <f t="shared" si="214"/>
        <v>3.5628950481901942</v>
      </c>
      <c r="O1150" s="148">
        <f t="shared" si="210"/>
        <v>0</v>
      </c>
      <c r="P1150" s="148">
        <f t="shared" si="211"/>
        <v>-3.5628950481901942</v>
      </c>
      <c r="Q1150" s="149">
        <f t="shared" si="205"/>
        <v>0</v>
      </c>
      <c r="R1150" s="150">
        <f t="shared" si="206"/>
        <v>106.32369480588991</v>
      </c>
      <c r="S1150" s="13"/>
      <c r="T1150" s="13"/>
      <c r="U1150" s="13"/>
      <c r="V1150" s="13"/>
      <c r="W1150" s="49">
        <f t="shared" si="212"/>
        <v>38028</v>
      </c>
    </row>
    <row r="1151" spans="1:23" s="11" customFormat="1">
      <c r="A1151" s="13"/>
      <c r="B1151" s="140">
        <f>+Datos!B1142</f>
        <v>2004</v>
      </c>
      <c r="C1151" s="141">
        <f>+Datos!C1142</f>
        <v>2</v>
      </c>
      <c r="D1151" s="142">
        <f>+Datos!D1142</f>
        <v>12</v>
      </c>
      <c r="E1151" s="143">
        <f>+Datos!E1142</f>
        <v>2</v>
      </c>
      <c r="F1151" s="144">
        <f>+Datos!F1142</f>
        <v>4.5999999999999996</v>
      </c>
      <c r="G1151" s="145">
        <f>+Datos!G1142</f>
        <v>1</v>
      </c>
      <c r="H1151" s="143">
        <f t="shared" si="207"/>
        <v>4.5999999999999996</v>
      </c>
      <c r="I1151" s="146">
        <f t="shared" si="208"/>
        <v>-2.5999999999999996</v>
      </c>
      <c r="J1151" s="29">
        <f t="shared" si="209"/>
        <v>71.635226661928641</v>
      </c>
      <c r="K1151" s="147">
        <f t="shared" si="204"/>
        <v>105.31704484374683</v>
      </c>
      <c r="L1151" s="29">
        <f t="shared" si="215"/>
        <v>-1.0066499621430864</v>
      </c>
      <c r="M1151" s="30">
        <f t="shared" si="213"/>
        <v>3.0066499621430864</v>
      </c>
      <c r="N1151" s="148">
        <f t="shared" si="214"/>
        <v>1.5933500378569132</v>
      </c>
      <c r="O1151" s="148">
        <f t="shared" si="210"/>
        <v>0</v>
      </c>
      <c r="P1151" s="148">
        <f t="shared" si="211"/>
        <v>-1.5933500378569132</v>
      </c>
      <c r="Q1151" s="149">
        <f t="shared" si="205"/>
        <v>0</v>
      </c>
      <c r="R1151" s="150">
        <f t="shared" si="206"/>
        <v>105.31704484374683</v>
      </c>
      <c r="S1151" s="13"/>
      <c r="T1151" s="13"/>
      <c r="U1151" s="13"/>
      <c r="V1151" s="13"/>
      <c r="W1151" s="49">
        <f t="shared" si="212"/>
        <v>38029</v>
      </c>
    </row>
    <row r="1152" spans="1:23" s="11" customFormat="1">
      <c r="A1152" s="13"/>
      <c r="B1152" s="140">
        <f>+Datos!B1143</f>
        <v>2004</v>
      </c>
      <c r="C1152" s="141">
        <f>+Datos!C1143</f>
        <v>2</v>
      </c>
      <c r="D1152" s="142">
        <f>+Datos!D1143</f>
        <v>13</v>
      </c>
      <c r="E1152" s="143">
        <f>+Datos!E1143</f>
        <v>0</v>
      </c>
      <c r="F1152" s="144">
        <f>+Datos!F1143</f>
        <v>4.9000000000000004</v>
      </c>
      <c r="G1152" s="145">
        <f>+Datos!G1143</f>
        <v>1</v>
      </c>
      <c r="H1152" s="143">
        <f t="shared" si="207"/>
        <v>4.9000000000000004</v>
      </c>
      <c r="I1152" s="146">
        <f t="shared" si="208"/>
        <v>-4.9000000000000004</v>
      </c>
      <c r="J1152" s="29">
        <f t="shared" si="209"/>
        <v>69.775842098611136</v>
      </c>
      <c r="K1152" s="147">
        <f t="shared" si="204"/>
        <v>103.45766028042931</v>
      </c>
      <c r="L1152" s="29">
        <f t="shared" si="215"/>
        <v>-1.8593845633175192</v>
      </c>
      <c r="M1152" s="30">
        <f t="shared" si="213"/>
        <v>1.8593845633175192</v>
      </c>
      <c r="N1152" s="148">
        <f t="shared" si="214"/>
        <v>3.0406154366824811</v>
      </c>
      <c r="O1152" s="148">
        <f t="shared" si="210"/>
        <v>0</v>
      </c>
      <c r="P1152" s="148">
        <f t="shared" si="211"/>
        <v>-3.0406154366824811</v>
      </c>
      <c r="Q1152" s="149">
        <f t="shared" si="205"/>
        <v>0</v>
      </c>
      <c r="R1152" s="150">
        <f t="shared" si="206"/>
        <v>103.45766028042931</v>
      </c>
      <c r="S1152" s="13"/>
      <c r="T1152" s="13"/>
      <c r="U1152" s="13"/>
      <c r="V1152" s="13"/>
      <c r="W1152" s="49">
        <f t="shared" si="212"/>
        <v>38030</v>
      </c>
    </row>
    <row r="1153" spans="1:23" s="11" customFormat="1">
      <c r="A1153" s="13"/>
      <c r="B1153" s="140">
        <f>+Datos!B1144</f>
        <v>2004</v>
      </c>
      <c r="C1153" s="141">
        <f>+Datos!C1144</f>
        <v>2</v>
      </c>
      <c r="D1153" s="142">
        <f>+Datos!D1144</f>
        <v>14</v>
      </c>
      <c r="E1153" s="143">
        <f>+Datos!E1144</f>
        <v>0</v>
      </c>
      <c r="F1153" s="144">
        <f>+Datos!F1144</f>
        <v>5.2</v>
      </c>
      <c r="G1153" s="145">
        <f>+Datos!G1144</f>
        <v>1</v>
      </c>
      <c r="H1153" s="143">
        <f t="shared" si="207"/>
        <v>5.2</v>
      </c>
      <c r="I1153" s="146">
        <f t="shared" si="208"/>
        <v>-5.2</v>
      </c>
      <c r="J1153" s="29">
        <f t="shared" si="209"/>
        <v>67.855374997029884</v>
      </c>
      <c r="K1153" s="147">
        <f t="shared" si="204"/>
        <v>101.53719317884807</v>
      </c>
      <c r="L1153" s="29">
        <f t="shared" si="215"/>
        <v>-1.920467101581238</v>
      </c>
      <c r="M1153" s="30">
        <f t="shared" si="213"/>
        <v>1.920467101581238</v>
      </c>
      <c r="N1153" s="148">
        <f t="shared" si="214"/>
        <v>3.2795328984187622</v>
      </c>
      <c r="O1153" s="148">
        <f t="shared" si="210"/>
        <v>0</v>
      </c>
      <c r="P1153" s="148">
        <f t="shared" si="211"/>
        <v>-3.2795328984187622</v>
      </c>
      <c r="Q1153" s="149">
        <f t="shared" si="205"/>
        <v>0</v>
      </c>
      <c r="R1153" s="150">
        <f t="shared" si="206"/>
        <v>101.53719317884807</v>
      </c>
      <c r="S1153" s="13"/>
      <c r="T1153" s="13"/>
      <c r="U1153" s="13"/>
      <c r="V1153" s="13"/>
      <c r="W1153" s="49">
        <f t="shared" si="212"/>
        <v>38031</v>
      </c>
    </row>
    <row r="1154" spans="1:23" s="11" customFormat="1">
      <c r="A1154" s="13"/>
      <c r="B1154" s="140">
        <f>+Datos!B1145</f>
        <v>2004</v>
      </c>
      <c r="C1154" s="141">
        <f>+Datos!C1145</f>
        <v>2</v>
      </c>
      <c r="D1154" s="142">
        <f>+Datos!D1145</f>
        <v>15</v>
      </c>
      <c r="E1154" s="143">
        <f>+Datos!E1145</f>
        <v>0</v>
      </c>
      <c r="F1154" s="144">
        <f>+Datos!F1145</f>
        <v>4.9000000000000004</v>
      </c>
      <c r="G1154" s="145">
        <f>+Datos!G1145</f>
        <v>1</v>
      </c>
      <c r="H1154" s="143">
        <f t="shared" si="207"/>
        <v>4.9000000000000004</v>
      </c>
      <c r="I1154" s="146">
        <f t="shared" si="208"/>
        <v>-4.9000000000000004</v>
      </c>
      <c r="J1154" s="29">
        <f t="shared" si="209"/>
        <v>66.094101351550492</v>
      </c>
      <c r="K1154" s="147">
        <f t="shared" si="204"/>
        <v>99.775919533368665</v>
      </c>
      <c r="L1154" s="29">
        <f t="shared" si="215"/>
        <v>-1.761273645479406</v>
      </c>
      <c r="M1154" s="30">
        <f t="shared" si="213"/>
        <v>1.761273645479406</v>
      </c>
      <c r="N1154" s="148">
        <f t="shared" si="214"/>
        <v>3.1387263545205943</v>
      </c>
      <c r="O1154" s="148">
        <f t="shared" si="210"/>
        <v>0</v>
      </c>
      <c r="P1154" s="148">
        <f t="shared" si="211"/>
        <v>-3.1387263545205943</v>
      </c>
      <c r="Q1154" s="149">
        <f t="shared" si="205"/>
        <v>0</v>
      </c>
      <c r="R1154" s="150">
        <f t="shared" si="206"/>
        <v>99.775919533368665</v>
      </c>
      <c r="S1154" s="13"/>
      <c r="T1154" s="13"/>
      <c r="U1154" s="13"/>
      <c r="V1154" s="13"/>
      <c r="W1154" s="49">
        <f t="shared" si="212"/>
        <v>38032</v>
      </c>
    </row>
    <row r="1155" spans="1:23" s="11" customFormat="1">
      <c r="A1155" s="13"/>
      <c r="B1155" s="140">
        <f>+Datos!B1146</f>
        <v>2004</v>
      </c>
      <c r="C1155" s="141">
        <f>+Datos!C1146</f>
        <v>2</v>
      </c>
      <c r="D1155" s="142">
        <f>+Datos!D1146</f>
        <v>16</v>
      </c>
      <c r="E1155" s="143">
        <f>+Datos!E1146</f>
        <v>25</v>
      </c>
      <c r="F1155" s="144">
        <f>+Datos!F1146</f>
        <v>3.2</v>
      </c>
      <c r="G1155" s="145">
        <f>+Datos!G1146</f>
        <v>1</v>
      </c>
      <c r="H1155" s="143">
        <f t="shared" si="207"/>
        <v>3.2</v>
      </c>
      <c r="I1155" s="146">
        <f t="shared" si="208"/>
        <v>21.8</v>
      </c>
      <c r="J1155" s="29">
        <f t="shared" si="209"/>
        <v>87.894101351550489</v>
      </c>
      <c r="K1155" s="147">
        <f t="shared" si="204"/>
        <v>121.57591953336868</v>
      </c>
      <c r="L1155" s="29">
        <f t="shared" si="215"/>
        <v>21.800000000000011</v>
      </c>
      <c r="M1155" s="30">
        <f t="shared" si="213"/>
        <v>3.2</v>
      </c>
      <c r="N1155" s="148">
        <f t="shared" si="214"/>
        <v>0</v>
      </c>
      <c r="O1155" s="148">
        <f t="shared" si="210"/>
        <v>0</v>
      </c>
      <c r="P1155" s="148">
        <f t="shared" si="211"/>
        <v>0</v>
      </c>
      <c r="Q1155" s="149">
        <f t="shared" si="205"/>
        <v>7.5759195333686762</v>
      </c>
      <c r="R1155" s="150">
        <f t="shared" si="206"/>
        <v>121.57591953336868</v>
      </c>
      <c r="S1155" s="13"/>
      <c r="T1155" s="13"/>
      <c r="U1155" s="13"/>
      <c r="V1155" s="13"/>
      <c r="W1155" s="49">
        <f t="shared" si="212"/>
        <v>38033</v>
      </c>
    </row>
    <row r="1156" spans="1:23" s="11" customFormat="1">
      <c r="A1156" s="13"/>
      <c r="B1156" s="140">
        <f>+Datos!B1147</f>
        <v>2004</v>
      </c>
      <c r="C1156" s="141">
        <f>+Datos!C1147</f>
        <v>2</v>
      </c>
      <c r="D1156" s="142">
        <f>+Datos!D1147</f>
        <v>17</v>
      </c>
      <c r="E1156" s="143">
        <f>+Datos!E1147</f>
        <v>0</v>
      </c>
      <c r="F1156" s="144">
        <f>+Datos!F1147</f>
        <v>4.2</v>
      </c>
      <c r="G1156" s="145">
        <f>+Datos!G1147</f>
        <v>1</v>
      </c>
      <c r="H1156" s="143">
        <f t="shared" si="207"/>
        <v>4.2</v>
      </c>
      <c r="I1156" s="146">
        <f t="shared" si="208"/>
        <v>-4.2</v>
      </c>
      <c r="J1156" s="29">
        <f t="shared" si="209"/>
        <v>85.934949824504059</v>
      </c>
      <c r="K1156" s="147">
        <f t="shared" si="204"/>
        <v>119.61676800632225</v>
      </c>
      <c r="L1156" s="29">
        <f t="shared" si="215"/>
        <v>-1.9591515270464299</v>
      </c>
      <c r="M1156" s="30">
        <f t="shared" si="213"/>
        <v>1.9591515270464299</v>
      </c>
      <c r="N1156" s="148">
        <f t="shared" si="214"/>
        <v>2.2408484729535703</v>
      </c>
      <c r="O1156" s="148">
        <f t="shared" si="210"/>
        <v>0</v>
      </c>
      <c r="P1156" s="148">
        <f t="shared" si="211"/>
        <v>-2.2408484729535703</v>
      </c>
      <c r="Q1156" s="149">
        <f t="shared" si="205"/>
        <v>5.6167680063222463</v>
      </c>
      <c r="R1156" s="150">
        <f t="shared" si="206"/>
        <v>119.61676800632225</v>
      </c>
      <c r="S1156" s="13"/>
      <c r="T1156" s="13"/>
      <c r="U1156" s="13"/>
      <c r="V1156" s="13"/>
      <c r="W1156" s="49">
        <f t="shared" si="212"/>
        <v>38034</v>
      </c>
    </row>
    <row r="1157" spans="1:23" s="11" customFormat="1">
      <c r="A1157" s="13"/>
      <c r="B1157" s="140">
        <f>+Datos!B1148</f>
        <v>2004</v>
      </c>
      <c r="C1157" s="141">
        <f>+Datos!C1148</f>
        <v>2</v>
      </c>
      <c r="D1157" s="142">
        <f>+Datos!D1148</f>
        <v>18</v>
      </c>
      <c r="E1157" s="143">
        <f>+Datos!E1148</f>
        <v>2</v>
      </c>
      <c r="F1157" s="144">
        <f>+Datos!F1148</f>
        <v>4.5</v>
      </c>
      <c r="G1157" s="145">
        <f>+Datos!G1148</f>
        <v>1</v>
      </c>
      <c r="H1157" s="143">
        <f t="shared" si="207"/>
        <v>4.5</v>
      </c>
      <c r="I1157" s="146">
        <f t="shared" si="208"/>
        <v>-2.5</v>
      </c>
      <c r="J1157" s="29">
        <f t="shared" si="209"/>
        <v>84.789584066111075</v>
      </c>
      <c r="K1157" s="147">
        <f t="shared" si="204"/>
        <v>118.47140224792926</v>
      </c>
      <c r="L1157" s="29">
        <f t="shared" si="215"/>
        <v>-1.1453657583929839</v>
      </c>
      <c r="M1157" s="30">
        <f t="shared" si="213"/>
        <v>3.1453657583929839</v>
      </c>
      <c r="N1157" s="148">
        <f t="shared" si="214"/>
        <v>1.3546342416070161</v>
      </c>
      <c r="O1157" s="148">
        <f t="shared" si="210"/>
        <v>0</v>
      </c>
      <c r="P1157" s="148">
        <f t="shared" si="211"/>
        <v>-1.3546342416070161</v>
      </c>
      <c r="Q1157" s="149">
        <f t="shared" si="205"/>
        <v>4.4714022479292623</v>
      </c>
      <c r="R1157" s="150">
        <f t="shared" si="206"/>
        <v>118.47140224792926</v>
      </c>
      <c r="S1157" s="13"/>
      <c r="T1157" s="13"/>
      <c r="U1157" s="13"/>
      <c r="V1157" s="13"/>
      <c r="W1157" s="49">
        <f t="shared" si="212"/>
        <v>38035</v>
      </c>
    </row>
    <row r="1158" spans="1:23" s="11" customFormat="1">
      <c r="A1158" s="13"/>
      <c r="B1158" s="140">
        <f>+Datos!B1149</f>
        <v>2004</v>
      </c>
      <c r="C1158" s="141">
        <f>+Datos!C1149</f>
        <v>2</v>
      </c>
      <c r="D1158" s="142">
        <f>+Datos!D1149</f>
        <v>19</v>
      </c>
      <c r="E1158" s="143">
        <f>+Datos!E1149</f>
        <v>0</v>
      </c>
      <c r="F1158" s="144">
        <f>+Datos!F1149</f>
        <v>4.0999999999999996</v>
      </c>
      <c r="G1158" s="145">
        <f>+Datos!G1149</f>
        <v>1</v>
      </c>
      <c r="H1158" s="143">
        <f t="shared" si="207"/>
        <v>4.0999999999999996</v>
      </c>
      <c r="I1158" s="146">
        <f t="shared" si="208"/>
        <v>-4.0999999999999996</v>
      </c>
      <c r="J1158" s="29">
        <f t="shared" si="209"/>
        <v>82.944137470849483</v>
      </c>
      <c r="K1158" s="147">
        <f t="shared" si="204"/>
        <v>116.62595565266767</v>
      </c>
      <c r="L1158" s="29">
        <f t="shared" si="215"/>
        <v>-1.8454465952615919</v>
      </c>
      <c r="M1158" s="30">
        <f t="shared" si="213"/>
        <v>1.8454465952615919</v>
      </c>
      <c r="N1158" s="148">
        <f t="shared" si="214"/>
        <v>2.2545534047384077</v>
      </c>
      <c r="O1158" s="148">
        <f t="shared" si="210"/>
        <v>0</v>
      </c>
      <c r="P1158" s="148">
        <f t="shared" si="211"/>
        <v>-2.2545534047384077</v>
      </c>
      <c r="Q1158" s="149">
        <f t="shared" si="205"/>
        <v>2.6259556526676704</v>
      </c>
      <c r="R1158" s="150">
        <f t="shared" si="206"/>
        <v>116.62595565266767</v>
      </c>
      <c r="S1158" s="13"/>
      <c r="T1158" s="13"/>
      <c r="U1158" s="13"/>
      <c r="V1158" s="13"/>
      <c r="W1158" s="49">
        <f t="shared" si="212"/>
        <v>38036</v>
      </c>
    </row>
    <row r="1159" spans="1:23" s="11" customFormat="1">
      <c r="A1159" s="13"/>
      <c r="B1159" s="140">
        <f>+Datos!B1150</f>
        <v>2004</v>
      </c>
      <c r="C1159" s="141">
        <f>+Datos!C1150</f>
        <v>2</v>
      </c>
      <c r="D1159" s="142">
        <f>+Datos!D1150</f>
        <v>20</v>
      </c>
      <c r="E1159" s="143">
        <f>+Datos!E1150</f>
        <v>0</v>
      </c>
      <c r="F1159" s="144">
        <f>+Datos!F1150</f>
        <v>4.7</v>
      </c>
      <c r="G1159" s="145">
        <f>+Datos!G1150</f>
        <v>1</v>
      </c>
      <c r="H1159" s="143">
        <f t="shared" si="207"/>
        <v>4.7</v>
      </c>
      <c r="I1159" s="146">
        <f t="shared" si="208"/>
        <v>-4.7</v>
      </c>
      <c r="J1159" s="29">
        <f t="shared" si="209"/>
        <v>80.877986046220059</v>
      </c>
      <c r="K1159" s="147">
        <f t="shared" si="204"/>
        <v>114.55980422803825</v>
      </c>
      <c r="L1159" s="29">
        <f t="shared" si="215"/>
        <v>-2.0661514246294246</v>
      </c>
      <c r="M1159" s="30">
        <f t="shared" si="213"/>
        <v>2.0661514246294246</v>
      </c>
      <c r="N1159" s="148">
        <f t="shared" si="214"/>
        <v>2.6338485753705756</v>
      </c>
      <c r="O1159" s="148">
        <f t="shared" si="210"/>
        <v>0</v>
      </c>
      <c r="P1159" s="148">
        <f t="shared" si="211"/>
        <v>-2.6338485753705756</v>
      </c>
      <c r="Q1159" s="149">
        <f t="shared" si="205"/>
        <v>0.55980422803824581</v>
      </c>
      <c r="R1159" s="150">
        <f t="shared" si="206"/>
        <v>114.55980422803825</v>
      </c>
      <c r="S1159" s="13"/>
      <c r="T1159" s="13"/>
      <c r="U1159" s="13"/>
      <c r="V1159" s="13"/>
      <c r="W1159" s="49">
        <f t="shared" si="212"/>
        <v>38037</v>
      </c>
    </row>
    <row r="1160" spans="1:23" s="11" customFormat="1">
      <c r="A1160" s="13"/>
      <c r="B1160" s="140">
        <f>+Datos!B1151</f>
        <v>2004</v>
      </c>
      <c r="C1160" s="141">
        <f>+Datos!C1151</f>
        <v>2</v>
      </c>
      <c r="D1160" s="142">
        <f>+Datos!D1151</f>
        <v>21</v>
      </c>
      <c r="E1160" s="143">
        <f>+Datos!E1151</f>
        <v>0</v>
      </c>
      <c r="F1160" s="144">
        <f>+Datos!F1151</f>
        <v>4.3</v>
      </c>
      <c r="G1160" s="145">
        <f>+Datos!G1151</f>
        <v>1</v>
      </c>
      <c r="H1160" s="143">
        <f t="shared" si="207"/>
        <v>4.3</v>
      </c>
      <c r="I1160" s="146">
        <f t="shared" si="208"/>
        <v>-4.3</v>
      </c>
      <c r="J1160" s="29">
        <f t="shared" si="209"/>
        <v>79.032793519737979</v>
      </c>
      <c r="K1160" s="147">
        <f t="shared" si="204"/>
        <v>112.71461170155615</v>
      </c>
      <c r="L1160" s="29">
        <f t="shared" si="215"/>
        <v>-1.8451925264820943</v>
      </c>
      <c r="M1160" s="30">
        <f t="shared" si="213"/>
        <v>1.8451925264820943</v>
      </c>
      <c r="N1160" s="148">
        <f t="shared" si="214"/>
        <v>2.4548074735179055</v>
      </c>
      <c r="O1160" s="148">
        <f t="shared" si="210"/>
        <v>0</v>
      </c>
      <c r="P1160" s="148">
        <f t="shared" si="211"/>
        <v>-2.4548074735179055</v>
      </c>
      <c r="Q1160" s="149">
        <f t="shared" si="205"/>
        <v>0</v>
      </c>
      <c r="R1160" s="150">
        <f t="shared" si="206"/>
        <v>112.71461170155615</v>
      </c>
      <c r="S1160" s="13"/>
      <c r="T1160" s="13"/>
      <c r="U1160" s="13"/>
      <c r="V1160" s="13"/>
      <c r="W1160" s="49">
        <f t="shared" si="212"/>
        <v>38038</v>
      </c>
    </row>
    <row r="1161" spans="1:23" s="11" customFormat="1">
      <c r="A1161" s="13"/>
      <c r="B1161" s="140">
        <f>+Datos!B1152</f>
        <v>2004</v>
      </c>
      <c r="C1161" s="141">
        <f>+Datos!C1152</f>
        <v>2</v>
      </c>
      <c r="D1161" s="142">
        <f>+Datos!D1152</f>
        <v>22</v>
      </c>
      <c r="E1161" s="143">
        <f>+Datos!E1152</f>
        <v>0</v>
      </c>
      <c r="F1161" s="144">
        <f>+Datos!F1152</f>
        <v>4.0999999999999996</v>
      </c>
      <c r="G1161" s="145">
        <f>+Datos!G1152</f>
        <v>1</v>
      </c>
      <c r="H1161" s="143">
        <f t="shared" si="207"/>
        <v>4.0999999999999996</v>
      </c>
      <c r="I1161" s="146">
        <f t="shared" si="208"/>
        <v>-4.0999999999999996</v>
      </c>
      <c r="J1161" s="29">
        <f t="shared" si="209"/>
        <v>77.312643558850183</v>
      </c>
      <c r="K1161" s="147">
        <f t="shared" si="204"/>
        <v>110.99446174066836</v>
      </c>
      <c r="L1161" s="29">
        <f t="shared" si="215"/>
        <v>-1.7201499608877953</v>
      </c>
      <c r="M1161" s="30">
        <f t="shared" si="213"/>
        <v>1.7201499608877953</v>
      </c>
      <c r="N1161" s="148">
        <f t="shared" si="214"/>
        <v>2.3798500391122044</v>
      </c>
      <c r="O1161" s="148">
        <f t="shared" si="210"/>
        <v>0</v>
      </c>
      <c r="P1161" s="148">
        <f t="shared" si="211"/>
        <v>-2.3798500391122044</v>
      </c>
      <c r="Q1161" s="149">
        <f t="shared" si="205"/>
        <v>0</v>
      </c>
      <c r="R1161" s="150">
        <f t="shared" si="206"/>
        <v>110.99446174066836</v>
      </c>
      <c r="S1161" s="13"/>
      <c r="T1161" s="13"/>
      <c r="U1161" s="13"/>
      <c r="V1161" s="13"/>
      <c r="W1161" s="49">
        <f t="shared" si="212"/>
        <v>38039</v>
      </c>
    </row>
    <row r="1162" spans="1:23" s="11" customFormat="1">
      <c r="A1162" s="13"/>
      <c r="B1162" s="140">
        <f>+Datos!B1153</f>
        <v>2004</v>
      </c>
      <c r="C1162" s="141">
        <f>+Datos!C1153</f>
        <v>2</v>
      </c>
      <c r="D1162" s="142">
        <f>+Datos!D1153</f>
        <v>23</v>
      </c>
      <c r="E1162" s="143">
        <f>+Datos!E1153</f>
        <v>0</v>
      </c>
      <c r="F1162" s="144">
        <f>+Datos!F1153</f>
        <v>4.9000000000000004</v>
      </c>
      <c r="G1162" s="145">
        <f>+Datos!G1153</f>
        <v>1</v>
      </c>
      <c r="H1162" s="143">
        <f t="shared" si="207"/>
        <v>4.9000000000000004</v>
      </c>
      <c r="I1162" s="146">
        <f t="shared" si="208"/>
        <v>-4.9000000000000004</v>
      </c>
      <c r="J1162" s="29">
        <f t="shared" si="209"/>
        <v>75.305894328321202</v>
      </c>
      <c r="K1162" s="147">
        <f t="shared" si="204"/>
        <v>108.98771251013937</v>
      </c>
      <c r="L1162" s="29">
        <f t="shared" si="215"/>
        <v>-2.0067492305289818</v>
      </c>
      <c r="M1162" s="30">
        <f t="shared" si="213"/>
        <v>2.0067492305289818</v>
      </c>
      <c r="N1162" s="148">
        <f t="shared" si="214"/>
        <v>2.8932507694710186</v>
      </c>
      <c r="O1162" s="148">
        <f t="shared" si="210"/>
        <v>0</v>
      </c>
      <c r="P1162" s="148">
        <f t="shared" si="211"/>
        <v>-2.8932507694710186</v>
      </c>
      <c r="Q1162" s="149">
        <f t="shared" si="205"/>
        <v>0</v>
      </c>
      <c r="R1162" s="150">
        <f t="shared" si="206"/>
        <v>108.98771251013937</v>
      </c>
      <c r="S1162" s="13"/>
      <c r="T1162" s="13"/>
      <c r="U1162" s="13"/>
      <c r="V1162" s="13"/>
      <c r="W1162" s="49">
        <f t="shared" si="212"/>
        <v>38040</v>
      </c>
    </row>
    <row r="1163" spans="1:23" s="11" customFormat="1">
      <c r="A1163" s="13"/>
      <c r="B1163" s="140">
        <f>+Datos!B1154</f>
        <v>2004</v>
      </c>
      <c r="C1163" s="141">
        <f>+Datos!C1154</f>
        <v>2</v>
      </c>
      <c r="D1163" s="142">
        <f>+Datos!D1154</f>
        <v>24</v>
      </c>
      <c r="E1163" s="143">
        <f>+Datos!E1154</f>
        <v>0</v>
      </c>
      <c r="F1163" s="144">
        <f>+Datos!F1154</f>
        <v>5.8</v>
      </c>
      <c r="G1163" s="145">
        <f>+Datos!G1154</f>
        <v>1</v>
      </c>
      <c r="H1163" s="143">
        <f t="shared" si="207"/>
        <v>5.8</v>
      </c>
      <c r="I1163" s="146">
        <f t="shared" si="208"/>
        <v>-5.8</v>
      </c>
      <c r="J1163" s="29">
        <f t="shared" si="209"/>
        <v>72.997768039797222</v>
      </c>
      <c r="K1163" s="147">
        <f t="shared" si="204"/>
        <v>106.67958622161541</v>
      </c>
      <c r="L1163" s="29">
        <f t="shared" si="215"/>
        <v>-2.3081262885239653</v>
      </c>
      <c r="M1163" s="30">
        <f t="shared" si="213"/>
        <v>2.3081262885239653</v>
      </c>
      <c r="N1163" s="148">
        <f t="shared" si="214"/>
        <v>3.4918737114760345</v>
      </c>
      <c r="O1163" s="148">
        <f t="shared" si="210"/>
        <v>0</v>
      </c>
      <c r="P1163" s="148">
        <f t="shared" si="211"/>
        <v>-3.4918737114760345</v>
      </c>
      <c r="Q1163" s="149">
        <f t="shared" si="205"/>
        <v>0</v>
      </c>
      <c r="R1163" s="150">
        <f t="shared" si="206"/>
        <v>106.67958622161541</v>
      </c>
      <c r="S1163" s="13"/>
      <c r="T1163" s="13"/>
      <c r="U1163" s="13"/>
      <c r="V1163" s="13"/>
      <c r="W1163" s="49">
        <f t="shared" si="212"/>
        <v>38041</v>
      </c>
    </row>
    <row r="1164" spans="1:23" s="11" customFormat="1">
      <c r="A1164" s="13"/>
      <c r="B1164" s="140">
        <f>+Datos!B1155</f>
        <v>2004</v>
      </c>
      <c r="C1164" s="141">
        <f>+Datos!C1155</f>
        <v>2</v>
      </c>
      <c r="D1164" s="142">
        <f>+Datos!D1155</f>
        <v>25</v>
      </c>
      <c r="E1164" s="143">
        <f>+Datos!E1155</f>
        <v>0</v>
      </c>
      <c r="F1164" s="144">
        <f>+Datos!F1155</f>
        <v>6.4</v>
      </c>
      <c r="G1164" s="145">
        <f>+Datos!G1155</f>
        <v>1</v>
      </c>
      <c r="H1164" s="143">
        <f t="shared" si="207"/>
        <v>6.4</v>
      </c>
      <c r="I1164" s="146">
        <f t="shared" si="208"/>
        <v>-6.4</v>
      </c>
      <c r="J1164" s="29">
        <f t="shared" si="209"/>
        <v>70.532882848451266</v>
      </c>
      <c r="K1164" s="147">
        <f t="shared" si="204"/>
        <v>104.21470103026945</v>
      </c>
      <c r="L1164" s="29">
        <f t="shared" si="215"/>
        <v>-2.4648851913459566</v>
      </c>
      <c r="M1164" s="30">
        <f t="shared" si="213"/>
        <v>2.4648851913459566</v>
      </c>
      <c r="N1164" s="148">
        <f t="shared" si="214"/>
        <v>3.9351148086540437</v>
      </c>
      <c r="O1164" s="148">
        <f t="shared" si="210"/>
        <v>0</v>
      </c>
      <c r="P1164" s="148">
        <f t="shared" si="211"/>
        <v>-3.9351148086540437</v>
      </c>
      <c r="Q1164" s="149">
        <f t="shared" si="205"/>
        <v>0</v>
      </c>
      <c r="R1164" s="150">
        <f t="shared" si="206"/>
        <v>104.21470103026945</v>
      </c>
      <c r="S1164" s="13"/>
      <c r="T1164" s="13"/>
      <c r="U1164" s="13"/>
      <c r="V1164" s="13"/>
      <c r="W1164" s="49">
        <f t="shared" si="212"/>
        <v>38042</v>
      </c>
    </row>
    <row r="1165" spans="1:23" s="11" customFormat="1">
      <c r="A1165" s="13"/>
      <c r="B1165" s="140">
        <f>+Datos!B1156</f>
        <v>2004</v>
      </c>
      <c r="C1165" s="141">
        <f>+Datos!C1156</f>
        <v>2</v>
      </c>
      <c r="D1165" s="142">
        <f>+Datos!D1156</f>
        <v>26</v>
      </c>
      <c r="E1165" s="143">
        <f>+Datos!E1156</f>
        <v>0</v>
      </c>
      <c r="F1165" s="144">
        <f>+Datos!F1156</f>
        <v>6.7</v>
      </c>
      <c r="G1165" s="145">
        <f>+Datos!G1156</f>
        <v>1</v>
      </c>
      <c r="H1165" s="143">
        <f t="shared" si="207"/>
        <v>6.7</v>
      </c>
      <c r="I1165" s="146">
        <f t="shared" si="208"/>
        <v>-6.7</v>
      </c>
      <c r="J1165" s="29">
        <f t="shared" si="209"/>
        <v>68.041583083987291</v>
      </c>
      <c r="K1165" s="147">
        <f t="shared" si="204"/>
        <v>101.72340126580548</v>
      </c>
      <c r="L1165" s="29">
        <f t="shared" si="215"/>
        <v>-2.4912997644639745</v>
      </c>
      <c r="M1165" s="30">
        <f t="shared" si="213"/>
        <v>2.4912997644639745</v>
      </c>
      <c r="N1165" s="148">
        <f t="shared" si="214"/>
        <v>4.2087002355360257</v>
      </c>
      <c r="O1165" s="148">
        <f t="shared" si="210"/>
        <v>0</v>
      </c>
      <c r="P1165" s="148">
        <f t="shared" si="211"/>
        <v>-4.2087002355360257</v>
      </c>
      <c r="Q1165" s="149">
        <f t="shared" si="205"/>
        <v>0</v>
      </c>
      <c r="R1165" s="150">
        <f t="shared" si="206"/>
        <v>101.72340126580548</v>
      </c>
      <c r="S1165" s="13"/>
      <c r="T1165" s="13"/>
      <c r="U1165" s="13"/>
      <c r="V1165" s="13"/>
      <c r="W1165" s="49">
        <f t="shared" si="212"/>
        <v>38043</v>
      </c>
    </row>
    <row r="1166" spans="1:23" s="11" customFormat="1">
      <c r="A1166" s="13"/>
      <c r="B1166" s="140">
        <f>+Datos!B1157</f>
        <v>2004</v>
      </c>
      <c r="C1166" s="141">
        <f>+Datos!C1157</f>
        <v>2</v>
      </c>
      <c r="D1166" s="142">
        <f>+Datos!D1157</f>
        <v>27</v>
      </c>
      <c r="E1166" s="143">
        <f>+Datos!E1157</f>
        <v>0</v>
      </c>
      <c r="F1166" s="144">
        <f>+Datos!F1157</f>
        <v>4.8</v>
      </c>
      <c r="G1166" s="145">
        <f>+Datos!G1157</f>
        <v>1</v>
      </c>
      <c r="H1166" s="143">
        <f t="shared" si="207"/>
        <v>4.8</v>
      </c>
      <c r="I1166" s="146">
        <f t="shared" si="208"/>
        <v>-4.8</v>
      </c>
      <c r="J1166" s="29">
        <f t="shared" si="209"/>
        <v>66.311056841823515</v>
      </c>
      <c r="K1166" s="147">
        <f t="shared" ref="K1166:K1229" si="216">+J1166+$U$21</f>
        <v>99.992875023641687</v>
      </c>
      <c r="L1166" s="29">
        <f t="shared" si="215"/>
        <v>-1.7305262421637906</v>
      </c>
      <c r="M1166" s="30">
        <f t="shared" si="213"/>
        <v>1.7305262421637906</v>
      </c>
      <c r="N1166" s="148">
        <f t="shared" si="214"/>
        <v>3.0694737578362092</v>
      </c>
      <c r="O1166" s="148">
        <f t="shared" si="210"/>
        <v>0</v>
      </c>
      <c r="P1166" s="148">
        <f t="shared" si="211"/>
        <v>-3.0694737578362092</v>
      </c>
      <c r="Q1166" s="149">
        <f t="shared" ref="Q1166:Q1229" si="217">IF(K1166-$U$15&gt;0,K1166-$U$15,0)</f>
        <v>0</v>
      </c>
      <c r="R1166" s="150">
        <f t="shared" ref="R1166:R1229" si="218">+O1166+K1166</f>
        <v>99.992875023641687</v>
      </c>
      <c r="S1166" s="13"/>
      <c r="T1166" s="13"/>
      <c r="U1166" s="13"/>
      <c r="V1166" s="13"/>
      <c r="W1166" s="49">
        <f t="shared" si="212"/>
        <v>38044</v>
      </c>
    </row>
    <row r="1167" spans="1:23" s="11" customFormat="1">
      <c r="A1167" s="13"/>
      <c r="B1167" s="140">
        <f>+Datos!B1158</f>
        <v>2004</v>
      </c>
      <c r="C1167" s="141">
        <f>+Datos!C1158</f>
        <v>2</v>
      </c>
      <c r="D1167" s="142">
        <f>+Datos!D1158</f>
        <v>28</v>
      </c>
      <c r="E1167" s="143">
        <f>+Datos!E1158</f>
        <v>0</v>
      </c>
      <c r="F1167" s="144">
        <f>+Datos!F1158</f>
        <v>3.8</v>
      </c>
      <c r="G1167" s="145">
        <f>+Datos!G1158</f>
        <v>1</v>
      </c>
      <c r="H1167" s="143">
        <f t="shared" ref="H1167:H1230" si="219">+F1167*G1167</f>
        <v>3.8</v>
      </c>
      <c r="I1167" s="146">
        <f t="shared" ref="I1167:I1230" si="220">+E1167-H1167</f>
        <v>-3.8</v>
      </c>
      <c r="J1167" s="29">
        <f t="shared" ref="J1167:J1230" si="221">IF(I1167&lt;0,J1166*EXP(I1167/$U$20),IF((I1167+J1166)&gt;$U$20,+$U$20,I1167+J1166))</f>
        <v>64.972326611541718</v>
      </c>
      <c r="K1167" s="147">
        <f t="shared" si="216"/>
        <v>98.654144793359904</v>
      </c>
      <c r="L1167" s="29">
        <f t="shared" si="215"/>
        <v>-1.338730230281783</v>
      </c>
      <c r="M1167" s="30">
        <f t="shared" si="213"/>
        <v>1.338730230281783</v>
      </c>
      <c r="N1167" s="148">
        <f t="shared" si="214"/>
        <v>2.4612697697182169</v>
      </c>
      <c r="O1167" s="148">
        <f t="shared" ref="O1167:O1230" si="222">IF(K1166+I1167-$U$14&gt;0,K1166+I1167-$U$14,0)</f>
        <v>0</v>
      </c>
      <c r="P1167" s="148">
        <f t="shared" ref="P1167:P1230" si="223">+IF(N1167&gt;0,(-1)*N1167,O1167)</f>
        <v>-2.4612697697182169</v>
      </c>
      <c r="Q1167" s="149">
        <f t="shared" si="217"/>
        <v>0</v>
      </c>
      <c r="R1167" s="150">
        <f t="shared" si="218"/>
        <v>98.654144793359904</v>
      </c>
      <c r="S1167" s="13"/>
      <c r="T1167" s="13"/>
      <c r="U1167" s="13"/>
      <c r="V1167" s="13"/>
      <c r="W1167" s="49">
        <f t="shared" ref="W1167:W1230" si="224">+DATE(B1167,C1167,D1167)</f>
        <v>38045</v>
      </c>
    </row>
    <row r="1168" spans="1:23" s="11" customFormat="1">
      <c r="A1168" s="13"/>
      <c r="B1168" s="140">
        <f>+Datos!B1159</f>
        <v>2004</v>
      </c>
      <c r="C1168" s="141">
        <f>+Datos!C1159</f>
        <v>2</v>
      </c>
      <c r="D1168" s="142">
        <f>+Datos!D1159</f>
        <v>29</v>
      </c>
      <c r="E1168" s="143">
        <f>+Datos!E1159</f>
        <v>0</v>
      </c>
      <c r="F1168" s="144">
        <f>+Datos!F1159</f>
        <v>5.2</v>
      </c>
      <c r="G1168" s="145">
        <f>+Datos!G1159</f>
        <v>1</v>
      </c>
      <c r="H1168" s="143">
        <f t="shared" si="219"/>
        <v>5.2</v>
      </c>
      <c r="I1168" s="146">
        <f t="shared" si="220"/>
        <v>-5.2</v>
      </c>
      <c r="J1168" s="29">
        <f t="shared" si="221"/>
        <v>63.184068497876595</v>
      </c>
      <c r="K1168" s="147">
        <f t="shared" si="216"/>
        <v>96.865886679694768</v>
      </c>
      <c r="L1168" s="29">
        <f t="shared" si="215"/>
        <v>-1.7882581136651368</v>
      </c>
      <c r="M1168" s="30">
        <f t="shared" ref="M1168:M1231" si="225">IF(I1168&gt;=0,+H1168,+E1168+ABS(L1168))</f>
        <v>1.7882581136651368</v>
      </c>
      <c r="N1168" s="148">
        <f t="shared" ref="N1168:N1231" si="226">+H1168-M1168</f>
        <v>3.4117418863348634</v>
      </c>
      <c r="O1168" s="148">
        <f t="shared" si="222"/>
        <v>0</v>
      </c>
      <c r="P1168" s="148">
        <f t="shared" si="223"/>
        <v>-3.4117418863348634</v>
      </c>
      <c r="Q1168" s="149">
        <f t="shared" si="217"/>
        <v>0</v>
      </c>
      <c r="R1168" s="150">
        <f t="shared" si="218"/>
        <v>96.865886679694768</v>
      </c>
      <c r="S1168" s="13"/>
      <c r="T1168" s="13"/>
      <c r="U1168" s="13"/>
      <c r="V1168" s="13"/>
      <c r="W1168" s="49">
        <f t="shared" si="224"/>
        <v>38046</v>
      </c>
    </row>
    <row r="1169" spans="1:23" s="11" customFormat="1">
      <c r="A1169" s="13"/>
      <c r="B1169" s="140">
        <f>+Datos!B1160</f>
        <v>2004</v>
      </c>
      <c r="C1169" s="141">
        <f>+Datos!C1160</f>
        <v>3</v>
      </c>
      <c r="D1169" s="142">
        <f>+Datos!D1160</f>
        <v>1</v>
      </c>
      <c r="E1169" s="143">
        <f>+Datos!E1160</f>
        <v>14</v>
      </c>
      <c r="F1169" s="144">
        <f>+Datos!F1160</f>
        <v>6.3</v>
      </c>
      <c r="G1169" s="145">
        <f>+Datos!G1160</f>
        <v>1</v>
      </c>
      <c r="H1169" s="143">
        <f t="shared" si="219"/>
        <v>6.3</v>
      </c>
      <c r="I1169" s="146">
        <f t="shared" si="220"/>
        <v>7.7</v>
      </c>
      <c r="J1169" s="29">
        <f t="shared" si="221"/>
        <v>70.884068497876598</v>
      </c>
      <c r="K1169" s="147">
        <f t="shared" si="216"/>
        <v>104.56588667969478</v>
      </c>
      <c r="L1169" s="29">
        <f t="shared" ref="L1169:L1232" si="227">+K1169-K1168</f>
        <v>7.7000000000000171</v>
      </c>
      <c r="M1169" s="30">
        <f t="shared" si="225"/>
        <v>6.3</v>
      </c>
      <c r="N1169" s="148">
        <f t="shared" si="226"/>
        <v>0</v>
      </c>
      <c r="O1169" s="148">
        <f t="shared" si="222"/>
        <v>0</v>
      </c>
      <c r="P1169" s="148">
        <f t="shared" si="223"/>
        <v>0</v>
      </c>
      <c r="Q1169" s="149">
        <f t="shared" si="217"/>
        <v>0</v>
      </c>
      <c r="R1169" s="150">
        <f t="shared" si="218"/>
        <v>104.56588667969478</v>
      </c>
      <c r="S1169" s="13"/>
      <c r="T1169" s="13"/>
      <c r="U1169" s="13"/>
      <c r="V1169" s="13"/>
      <c r="W1169" s="49">
        <f t="shared" si="224"/>
        <v>38047</v>
      </c>
    </row>
    <row r="1170" spans="1:23" s="11" customFormat="1">
      <c r="A1170" s="13"/>
      <c r="B1170" s="140">
        <f>+Datos!B1161</f>
        <v>2004</v>
      </c>
      <c r="C1170" s="141">
        <f>+Datos!C1161</f>
        <v>3</v>
      </c>
      <c r="D1170" s="142">
        <f>+Datos!D1161</f>
        <v>2</v>
      </c>
      <c r="E1170" s="143">
        <f>+Datos!E1161</f>
        <v>0</v>
      </c>
      <c r="F1170" s="144">
        <f>+Datos!F1161</f>
        <v>5.2</v>
      </c>
      <c r="G1170" s="145">
        <f>+Datos!G1161</f>
        <v>1</v>
      </c>
      <c r="H1170" s="143">
        <f t="shared" si="219"/>
        <v>5.2</v>
      </c>
      <c r="I1170" s="146">
        <f t="shared" si="220"/>
        <v>-5.2</v>
      </c>
      <c r="J1170" s="29">
        <f t="shared" si="221"/>
        <v>68.93309925863737</v>
      </c>
      <c r="K1170" s="147">
        <f t="shared" si="216"/>
        <v>102.61491744045554</v>
      </c>
      <c r="L1170" s="29">
        <f t="shared" si="227"/>
        <v>-1.9509692392392424</v>
      </c>
      <c r="M1170" s="30">
        <f t="shared" si="225"/>
        <v>1.9509692392392424</v>
      </c>
      <c r="N1170" s="148">
        <f t="shared" si="226"/>
        <v>3.2490307607607578</v>
      </c>
      <c r="O1170" s="148">
        <f t="shared" si="222"/>
        <v>0</v>
      </c>
      <c r="P1170" s="148">
        <f t="shared" si="223"/>
        <v>-3.2490307607607578</v>
      </c>
      <c r="Q1170" s="149">
        <f t="shared" si="217"/>
        <v>0</v>
      </c>
      <c r="R1170" s="150">
        <f t="shared" si="218"/>
        <v>102.61491744045554</v>
      </c>
      <c r="S1170" s="13"/>
      <c r="T1170" s="13"/>
      <c r="U1170" s="13"/>
      <c r="V1170" s="13"/>
      <c r="W1170" s="49">
        <f t="shared" si="224"/>
        <v>38048</v>
      </c>
    </row>
    <row r="1171" spans="1:23" s="11" customFormat="1">
      <c r="A1171" s="13"/>
      <c r="B1171" s="140">
        <f>+Datos!B1162</f>
        <v>2004</v>
      </c>
      <c r="C1171" s="141">
        <f>+Datos!C1162</f>
        <v>3</v>
      </c>
      <c r="D1171" s="142">
        <f>+Datos!D1162</f>
        <v>3</v>
      </c>
      <c r="E1171" s="143">
        <f>+Datos!E1162</f>
        <v>0</v>
      </c>
      <c r="F1171" s="144">
        <f>+Datos!F1162</f>
        <v>4.9000000000000004</v>
      </c>
      <c r="G1171" s="145">
        <f>+Datos!G1162</f>
        <v>1</v>
      </c>
      <c r="H1171" s="143">
        <f t="shared" si="219"/>
        <v>4.9000000000000004</v>
      </c>
      <c r="I1171" s="146">
        <f t="shared" si="220"/>
        <v>-4.9000000000000004</v>
      </c>
      <c r="J1171" s="29">
        <f t="shared" si="221"/>
        <v>67.143851892002559</v>
      </c>
      <c r="K1171" s="147">
        <f t="shared" si="216"/>
        <v>100.82567007382073</v>
      </c>
      <c r="L1171" s="29">
        <f t="shared" si="227"/>
        <v>-1.789247366634811</v>
      </c>
      <c r="M1171" s="30">
        <f t="shared" si="225"/>
        <v>1.789247366634811</v>
      </c>
      <c r="N1171" s="148">
        <f t="shared" si="226"/>
        <v>3.1107526333651894</v>
      </c>
      <c r="O1171" s="148">
        <f t="shared" si="222"/>
        <v>0</v>
      </c>
      <c r="P1171" s="148">
        <f t="shared" si="223"/>
        <v>-3.1107526333651894</v>
      </c>
      <c r="Q1171" s="149">
        <f t="shared" si="217"/>
        <v>0</v>
      </c>
      <c r="R1171" s="150">
        <f t="shared" si="218"/>
        <v>100.82567007382073</v>
      </c>
      <c r="S1171" s="13"/>
      <c r="T1171" s="13"/>
      <c r="U1171" s="13"/>
      <c r="V1171" s="13"/>
      <c r="W1171" s="49">
        <f t="shared" si="224"/>
        <v>38049</v>
      </c>
    </row>
    <row r="1172" spans="1:23" s="11" customFormat="1">
      <c r="A1172" s="13"/>
      <c r="B1172" s="140">
        <f>+Datos!B1163</f>
        <v>2004</v>
      </c>
      <c r="C1172" s="141">
        <f>+Datos!C1163</f>
        <v>3</v>
      </c>
      <c r="D1172" s="142">
        <f>+Datos!D1163</f>
        <v>4</v>
      </c>
      <c r="E1172" s="143">
        <f>+Datos!E1163</f>
        <v>0</v>
      </c>
      <c r="F1172" s="144">
        <f>+Datos!F1163</f>
        <v>6.1</v>
      </c>
      <c r="G1172" s="145">
        <f>+Datos!G1163</f>
        <v>1</v>
      </c>
      <c r="H1172" s="143">
        <f t="shared" si="219"/>
        <v>6.1</v>
      </c>
      <c r="I1172" s="146">
        <f t="shared" si="220"/>
        <v>-6.1</v>
      </c>
      <c r="J1172" s="29">
        <f t="shared" si="221"/>
        <v>64.981178624618053</v>
      </c>
      <c r="K1172" s="147">
        <f t="shared" si="216"/>
        <v>98.66299680643624</v>
      </c>
      <c r="L1172" s="29">
        <f t="shared" si="227"/>
        <v>-2.1626732673844913</v>
      </c>
      <c r="M1172" s="30">
        <f t="shared" si="225"/>
        <v>2.1626732673844913</v>
      </c>
      <c r="N1172" s="148">
        <f t="shared" si="226"/>
        <v>3.9373267326155084</v>
      </c>
      <c r="O1172" s="148">
        <f t="shared" si="222"/>
        <v>0</v>
      </c>
      <c r="P1172" s="148">
        <f t="shared" si="223"/>
        <v>-3.9373267326155084</v>
      </c>
      <c r="Q1172" s="149">
        <f t="shared" si="217"/>
        <v>0</v>
      </c>
      <c r="R1172" s="150">
        <f t="shared" si="218"/>
        <v>98.66299680643624</v>
      </c>
      <c r="S1172" s="13"/>
      <c r="T1172" s="13"/>
      <c r="U1172" s="13"/>
      <c r="V1172" s="13"/>
      <c r="W1172" s="49">
        <f t="shared" si="224"/>
        <v>38050</v>
      </c>
    </row>
    <row r="1173" spans="1:23" s="11" customFormat="1">
      <c r="A1173" s="13"/>
      <c r="B1173" s="140">
        <f>+Datos!B1164</f>
        <v>2004</v>
      </c>
      <c r="C1173" s="141">
        <f>+Datos!C1164</f>
        <v>3</v>
      </c>
      <c r="D1173" s="142">
        <f>+Datos!D1164</f>
        <v>5</v>
      </c>
      <c r="E1173" s="143">
        <f>+Datos!E1164</f>
        <v>3</v>
      </c>
      <c r="F1173" s="144">
        <f>+Datos!F1164</f>
        <v>7.3</v>
      </c>
      <c r="G1173" s="145">
        <f>+Datos!G1164</f>
        <v>1</v>
      </c>
      <c r="H1173" s="143">
        <f t="shared" si="219"/>
        <v>7.3</v>
      </c>
      <c r="I1173" s="146">
        <f t="shared" si="220"/>
        <v>-4.3</v>
      </c>
      <c r="J1173" s="29">
        <f t="shared" si="221"/>
        <v>63.498664147914582</v>
      </c>
      <c r="K1173" s="147">
        <f t="shared" si="216"/>
        <v>97.180482329732769</v>
      </c>
      <c r="L1173" s="29">
        <f t="shared" si="227"/>
        <v>-1.4825144767034715</v>
      </c>
      <c r="M1173" s="30">
        <f t="shared" si="225"/>
        <v>4.4825144767034715</v>
      </c>
      <c r="N1173" s="148">
        <f t="shared" si="226"/>
        <v>2.8174855232965283</v>
      </c>
      <c r="O1173" s="148">
        <f t="shared" si="222"/>
        <v>0</v>
      </c>
      <c r="P1173" s="148">
        <f t="shared" si="223"/>
        <v>-2.8174855232965283</v>
      </c>
      <c r="Q1173" s="149">
        <f t="shared" si="217"/>
        <v>0</v>
      </c>
      <c r="R1173" s="150">
        <f t="shared" si="218"/>
        <v>97.180482329732769</v>
      </c>
      <c r="S1173" s="13"/>
      <c r="T1173" s="13"/>
      <c r="U1173" s="13"/>
      <c r="V1173" s="13"/>
      <c r="W1173" s="49">
        <f t="shared" si="224"/>
        <v>38051</v>
      </c>
    </row>
    <row r="1174" spans="1:23" s="11" customFormat="1">
      <c r="A1174" s="13"/>
      <c r="B1174" s="140">
        <f>+Datos!B1165</f>
        <v>2004</v>
      </c>
      <c r="C1174" s="141">
        <f>+Datos!C1165</f>
        <v>3</v>
      </c>
      <c r="D1174" s="142">
        <f>+Datos!D1165</f>
        <v>6</v>
      </c>
      <c r="E1174" s="143">
        <f>+Datos!E1165</f>
        <v>0</v>
      </c>
      <c r="F1174" s="144">
        <f>+Datos!F1165</f>
        <v>2.9</v>
      </c>
      <c r="G1174" s="145">
        <f>+Datos!G1165</f>
        <v>1</v>
      </c>
      <c r="H1174" s="143">
        <f t="shared" si="219"/>
        <v>2.9</v>
      </c>
      <c r="I1174" s="146">
        <f t="shared" si="220"/>
        <v>-2.9</v>
      </c>
      <c r="J1174" s="29">
        <f t="shared" si="221"/>
        <v>62.517973833893556</v>
      </c>
      <c r="K1174" s="147">
        <f t="shared" si="216"/>
        <v>96.199792015711736</v>
      </c>
      <c r="L1174" s="29">
        <f t="shared" si="227"/>
        <v>-0.98069031402103235</v>
      </c>
      <c r="M1174" s="30">
        <f t="shared" si="225"/>
        <v>0.98069031402103235</v>
      </c>
      <c r="N1174" s="148">
        <f t="shared" si="226"/>
        <v>1.9193096859789676</v>
      </c>
      <c r="O1174" s="148">
        <f t="shared" si="222"/>
        <v>0</v>
      </c>
      <c r="P1174" s="148">
        <f t="shared" si="223"/>
        <v>-1.9193096859789676</v>
      </c>
      <c r="Q1174" s="149">
        <f t="shared" si="217"/>
        <v>0</v>
      </c>
      <c r="R1174" s="150">
        <f t="shared" si="218"/>
        <v>96.199792015711736</v>
      </c>
      <c r="S1174" s="13"/>
      <c r="T1174" s="13"/>
      <c r="U1174" s="13"/>
      <c r="V1174" s="13"/>
      <c r="W1174" s="49">
        <f t="shared" si="224"/>
        <v>38052</v>
      </c>
    </row>
    <row r="1175" spans="1:23" s="11" customFormat="1">
      <c r="A1175" s="13"/>
      <c r="B1175" s="140">
        <f>+Datos!B1166</f>
        <v>2004</v>
      </c>
      <c r="C1175" s="141">
        <f>+Datos!C1166</f>
        <v>3</v>
      </c>
      <c r="D1175" s="142">
        <f>+Datos!D1166</f>
        <v>7</v>
      </c>
      <c r="E1175" s="143">
        <f>+Datos!E1166</f>
        <v>0</v>
      </c>
      <c r="F1175" s="144">
        <f>+Datos!F1166</f>
        <v>4</v>
      </c>
      <c r="G1175" s="145">
        <f>+Datos!G1166</f>
        <v>1</v>
      </c>
      <c r="H1175" s="143">
        <f t="shared" si="219"/>
        <v>4</v>
      </c>
      <c r="I1175" s="146">
        <f t="shared" si="220"/>
        <v>-4</v>
      </c>
      <c r="J1175" s="29">
        <f t="shared" si="221"/>
        <v>61.190102088022051</v>
      </c>
      <c r="K1175" s="147">
        <f t="shared" si="216"/>
        <v>94.871920269840231</v>
      </c>
      <c r="L1175" s="29">
        <f t="shared" si="227"/>
        <v>-1.327871745871505</v>
      </c>
      <c r="M1175" s="30">
        <f t="shared" si="225"/>
        <v>1.327871745871505</v>
      </c>
      <c r="N1175" s="148">
        <f t="shared" si="226"/>
        <v>2.672128254128495</v>
      </c>
      <c r="O1175" s="148">
        <f t="shared" si="222"/>
        <v>0</v>
      </c>
      <c r="P1175" s="148">
        <f t="shared" si="223"/>
        <v>-2.672128254128495</v>
      </c>
      <c r="Q1175" s="149">
        <f t="shared" si="217"/>
        <v>0</v>
      </c>
      <c r="R1175" s="150">
        <f t="shared" si="218"/>
        <v>94.871920269840231</v>
      </c>
      <c r="S1175" s="13"/>
      <c r="T1175" s="13"/>
      <c r="U1175" s="13"/>
      <c r="V1175" s="13"/>
      <c r="W1175" s="49">
        <f t="shared" si="224"/>
        <v>38053</v>
      </c>
    </row>
    <row r="1176" spans="1:23" s="11" customFormat="1">
      <c r="A1176" s="13"/>
      <c r="B1176" s="140">
        <f>+Datos!B1167</f>
        <v>2004</v>
      </c>
      <c r="C1176" s="141">
        <f>+Datos!C1167</f>
        <v>3</v>
      </c>
      <c r="D1176" s="142">
        <f>+Datos!D1167</f>
        <v>8</v>
      </c>
      <c r="E1176" s="143">
        <f>+Datos!E1167</f>
        <v>0</v>
      </c>
      <c r="F1176" s="144">
        <f>+Datos!F1167</f>
        <v>4.0999999999999996</v>
      </c>
      <c r="G1176" s="145">
        <f>+Datos!G1167</f>
        <v>1</v>
      </c>
      <c r="H1176" s="143">
        <f t="shared" si="219"/>
        <v>4.0999999999999996</v>
      </c>
      <c r="I1176" s="146">
        <f t="shared" si="220"/>
        <v>-4.0999999999999996</v>
      </c>
      <c r="J1176" s="29">
        <f t="shared" si="221"/>
        <v>59.858298579303302</v>
      </c>
      <c r="K1176" s="147">
        <f t="shared" si="216"/>
        <v>93.540116761121482</v>
      </c>
      <c r="L1176" s="29">
        <f t="shared" si="227"/>
        <v>-1.3318035087187496</v>
      </c>
      <c r="M1176" s="30">
        <f t="shared" si="225"/>
        <v>1.3318035087187496</v>
      </c>
      <c r="N1176" s="148">
        <f t="shared" si="226"/>
        <v>2.76819649128125</v>
      </c>
      <c r="O1176" s="148">
        <f t="shared" si="222"/>
        <v>0</v>
      </c>
      <c r="P1176" s="148">
        <f t="shared" si="223"/>
        <v>-2.76819649128125</v>
      </c>
      <c r="Q1176" s="149">
        <f t="shared" si="217"/>
        <v>0</v>
      </c>
      <c r="R1176" s="150">
        <f t="shared" si="218"/>
        <v>93.540116761121482</v>
      </c>
      <c r="S1176" s="13"/>
      <c r="T1176" s="13"/>
      <c r="U1176" s="13"/>
      <c r="V1176" s="13"/>
      <c r="W1176" s="49">
        <f t="shared" si="224"/>
        <v>38054</v>
      </c>
    </row>
    <row r="1177" spans="1:23" s="11" customFormat="1">
      <c r="A1177" s="13"/>
      <c r="B1177" s="140">
        <f>+Datos!B1168</f>
        <v>2004</v>
      </c>
      <c r="C1177" s="141">
        <f>+Datos!C1168</f>
        <v>3</v>
      </c>
      <c r="D1177" s="142">
        <f>+Datos!D1168</f>
        <v>9</v>
      </c>
      <c r="E1177" s="143">
        <f>+Datos!E1168</f>
        <v>0</v>
      </c>
      <c r="F1177" s="144">
        <f>+Datos!F1168</f>
        <v>6.3</v>
      </c>
      <c r="G1177" s="145">
        <f>+Datos!G1168</f>
        <v>1</v>
      </c>
      <c r="H1177" s="143">
        <f t="shared" si="219"/>
        <v>6.3</v>
      </c>
      <c r="I1177" s="146">
        <f t="shared" si="220"/>
        <v>-6.3</v>
      </c>
      <c r="J1177" s="29">
        <f t="shared" si="221"/>
        <v>57.868138812076637</v>
      </c>
      <c r="K1177" s="147">
        <f t="shared" si="216"/>
        <v>91.549956993894824</v>
      </c>
      <c r="L1177" s="29">
        <f t="shared" si="227"/>
        <v>-1.9901597672266576</v>
      </c>
      <c r="M1177" s="30">
        <f t="shared" si="225"/>
        <v>1.9901597672266576</v>
      </c>
      <c r="N1177" s="148">
        <f t="shared" si="226"/>
        <v>4.3098402327733423</v>
      </c>
      <c r="O1177" s="148">
        <f t="shared" si="222"/>
        <v>0</v>
      </c>
      <c r="P1177" s="148">
        <f t="shared" si="223"/>
        <v>-4.3098402327733423</v>
      </c>
      <c r="Q1177" s="149">
        <f t="shared" si="217"/>
        <v>0</v>
      </c>
      <c r="R1177" s="150">
        <f t="shared" si="218"/>
        <v>91.549956993894824</v>
      </c>
      <c r="S1177" s="13"/>
      <c r="T1177" s="13"/>
      <c r="U1177" s="13"/>
      <c r="V1177" s="13"/>
      <c r="W1177" s="49">
        <f t="shared" si="224"/>
        <v>38055</v>
      </c>
    </row>
    <row r="1178" spans="1:23" s="11" customFormat="1">
      <c r="A1178" s="13"/>
      <c r="B1178" s="140">
        <f>+Datos!B1169</f>
        <v>2004</v>
      </c>
      <c r="C1178" s="141">
        <f>+Datos!C1169</f>
        <v>3</v>
      </c>
      <c r="D1178" s="142">
        <f>+Datos!D1169</f>
        <v>10</v>
      </c>
      <c r="E1178" s="143">
        <f>+Datos!E1169</f>
        <v>0</v>
      </c>
      <c r="F1178" s="144">
        <f>+Datos!F1169</f>
        <v>4.5999999999999996</v>
      </c>
      <c r="G1178" s="145">
        <f>+Datos!G1169</f>
        <v>1</v>
      </c>
      <c r="H1178" s="143">
        <f t="shared" si="219"/>
        <v>4.5999999999999996</v>
      </c>
      <c r="I1178" s="146">
        <f t="shared" si="220"/>
        <v>-4.5999999999999996</v>
      </c>
      <c r="J1178" s="29">
        <f t="shared" si="221"/>
        <v>56.456927653819264</v>
      </c>
      <c r="K1178" s="147">
        <f t="shared" si="216"/>
        <v>90.138745835637451</v>
      </c>
      <c r="L1178" s="29">
        <f t="shared" si="227"/>
        <v>-1.4112111582573732</v>
      </c>
      <c r="M1178" s="30">
        <f t="shared" si="225"/>
        <v>1.4112111582573732</v>
      </c>
      <c r="N1178" s="148">
        <f t="shared" si="226"/>
        <v>3.1887888417426264</v>
      </c>
      <c r="O1178" s="148">
        <f t="shared" si="222"/>
        <v>0</v>
      </c>
      <c r="P1178" s="148">
        <f t="shared" si="223"/>
        <v>-3.1887888417426264</v>
      </c>
      <c r="Q1178" s="149">
        <f t="shared" si="217"/>
        <v>0</v>
      </c>
      <c r="R1178" s="150">
        <f t="shared" si="218"/>
        <v>90.138745835637451</v>
      </c>
      <c r="S1178" s="13"/>
      <c r="T1178" s="13"/>
      <c r="U1178" s="13"/>
      <c r="V1178" s="13"/>
      <c r="W1178" s="49">
        <f t="shared" si="224"/>
        <v>38056</v>
      </c>
    </row>
    <row r="1179" spans="1:23" s="11" customFormat="1">
      <c r="A1179" s="13"/>
      <c r="B1179" s="140">
        <f>+Datos!B1170</f>
        <v>2004</v>
      </c>
      <c r="C1179" s="141">
        <f>+Datos!C1170</f>
        <v>3</v>
      </c>
      <c r="D1179" s="142">
        <f>+Datos!D1170</f>
        <v>11</v>
      </c>
      <c r="E1179" s="143">
        <f>+Datos!E1170</f>
        <v>0</v>
      </c>
      <c r="F1179" s="144">
        <f>+Datos!F1170</f>
        <v>3.2</v>
      </c>
      <c r="G1179" s="145">
        <f>+Datos!G1170</f>
        <v>1</v>
      </c>
      <c r="H1179" s="143">
        <f t="shared" si="219"/>
        <v>3.2</v>
      </c>
      <c r="I1179" s="146">
        <f t="shared" si="220"/>
        <v>-3.2</v>
      </c>
      <c r="J1179" s="29">
        <f t="shared" si="221"/>
        <v>55.495563704150477</v>
      </c>
      <c r="K1179" s="147">
        <f t="shared" si="216"/>
        <v>89.177381885968657</v>
      </c>
      <c r="L1179" s="29">
        <f t="shared" si="227"/>
        <v>-0.96136394966879379</v>
      </c>
      <c r="M1179" s="30">
        <f t="shared" si="225"/>
        <v>0.96136394966879379</v>
      </c>
      <c r="N1179" s="148">
        <f t="shared" si="226"/>
        <v>2.2386360503312064</v>
      </c>
      <c r="O1179" s="148">
        <f t="shared" si="222"/>
        <v>0</v>
      </c>
      <c r="P1179" s="148">
        <f t="shared" si="223"/>
        <v>-2.2386360503312064</v>
      </c>
      <c r="Q1179" s="149">
        <f t="shared" si="217"/>
        <v>0</v>
      </c>
      <c r="R1179" s="150">
        <f t="shared" si="218"/>
        <v>89.177381885968657</v>
      </c>
      <c r="S1179" s="13"/>
      <c r="T1179" s="13"/>
      <c r="U1179" s="13"/>
      <c r="V1179" s="13"/>
      <c r="W1179" s="49">
        <f t="shared" si="224"/>
        <v>38057</v>
      </c>
    </row>
    <row r="1180" spans="1:23" s="11" customFormat="1">
      <c r="A1180" s="13"/>
      <c r="B1180" s="140">
        <f>+Datos!B1171</f>
        <v>2004</v>
      </c>
      <c r="C1180" s="141">
        <f>+Datos!C1171</f>
        <v>3</v>
      </c>
      <c r="D1180" s="142">
        <f>+Datos!D1171</f>
        <v>12</v>
      </c>
      <c r="E1180" s="143">
        <f>+Datos!E1171</f>
        <v>0</v>
      </c>
      <c r="F1180" s="144">
        <f>+Datos!F1171</f>
        <v>3.4</v>
      </c>
      <c r="G1180" s="145">
        <f>+Datos!G1171</f>
        <v>1</v>
      </c>
      <c r="H1180" s="143">
        <f t="shared" si="219"/>
        <v>3.4</v>
      </c>
      <c r="I1180" s="146">
        <f t="shared" si="220"/>
        <v>-3.4</v>
      </c>
      <c r="J1180" s="29">
        <f t="shared" si="221"/>
        <v>54.492045181422938</v>
      </c>
      <c r="K1180" s="147">
        <f t="shared" si="216"/>
        <v>88.173863363241111</v>
      </c>
      <c r="L1180" s="29">
        <f t="shared" si="227"/>
        <v>-1.0035185227275463</v>
      </c>
      <c r="M1180" s="30">
        <f t="shared" si="225"/>
        <v>1.0035185227275463</v>
      </c>
      <c r="N1180" s="148">
        <f t="shared" si="226"/>
        <v>2.3964814772724536</v>
      </c>
      <c r="O1180" s="148">
        <f t="shared" si="222"/>
        <v>0</v>
      </c>
      <c r="P1180" s="148">
        <f t="shared" si="223"/>
        <v>-2.3964814772724536</v>
      </c>
      <c r="Q1180" s="149">
        <f t="shared" si="217"/>
        <v>0</v>
      </c>
      <c r="R1180" s="150">
        <f t="shared" si="218"/>
        <v>88.173863363241111</v>
      </c>
      <c r="S1180" s="13"/>
      <c r="T1180" s="13"/>
      <c r="U1180" s="13"/>
      <c r="V1180" s="13"/>
      <c r="W1180" s="49">
        <f t="shared" si="224"/>
        <v>38058</v>
      </c>
    </row>
    <row r="1181" spans="1:23" s="11" customFormat="1">
      <c r="A1181" s="13"/>
      <c r="B1181" s="140">
        <f>+Datos!B1172</f>
        <v>2004</v>
      </c>
      <c r="C1181" s="141">
        <f>+Datos!C1172</f>
        <v>3</v>
      </c>
      <c r="D1181" s="142">
        <f>+Datos!D1172</f>
        <v>13</v>
      </c>
      <c r="E1181" s="143">
        <f>+Datos!E1172</f>
        <v>0</v>
      </c>
      <c r="F1181" s="144">
        <f>+Datos!F1172</f>
        <v>5.3</v>
      </c>
      <c r="G1181" s="145">
        <f>+Datos!G1172</f>
        <v>1</v>
      </c>
      <c r="H1181" s="143">
        <f t="shared" si="219"/>
        <v>5.3</v>
      </c>
      <c r="I1181" s="146">
        <f t="shared" si="220"/>
        <v>-5.3</v>
      </c>
      <c r="J1181" s="29">
        <f t="shared" si="221"/>
        <v>52.963805682576961</v>
      </c>
      <c r="K1181" s="147">
        <f t="shared" si="216"/>
        <v>86.645623864395134</v>
      </c>
      <c r="L1181" s="29">
        <f t="shared" si="227"/>
        <v>-1.5282394988459771</v>
      </c>
      <c r="M1181" s="30">
        <f t="shared" si="225"/>
        <v>1.5282394988459771</v>
      </c>
      <c r="N1181" s="148">
        <f t="shared" si="226"/>
        <v>3.7717605011540227</v>
      </c>
      <c r="O1181" s="148">
        <f t="shared" si="222"/>
        <v>0</v>
      </c>
      <c r="P1181" s="148">
        <f t="shared" si="223"/>
        <v>-3.7717605011540227</v>
      </c>
      <c r="Q1181" s="149">
        <f t="shared" si="217"/>
        <v>0</v>
      </c>
      <c r="R1181" s="150">
        <f t="shared" si="218"/>
        <v>86.645623864395134</v>
      </c>
      <c r="S1181" s="13"/>
      <c r="T1181" s="13"/>
      <c r="U1181" s="13"/>
      <c r="V1181" s="13"/>
      <c r="W1181" s="49">
        <f t="shared" si="224"/>
        <v>38059</v>
      </c>
    </row>
    <row r="1182" spans="1:23" s="11" customFormat="1">
      <c r="A1182" s="13"/>
      <c r="B1182" s="140">
        <f>+Datos!B1173</f>
        <v>2004</v>
      </c>
      <c r="C1182" s="141">
        <f>+Datos!C1173</f>
        <v>3</v>
      </c>
      <c r="D1182" s="142">
        <f>+Datos!D1173</f>
        <v>14</v>
      </c>
      <c r="E1182" s="143">
        <f>+Datos!E1173</f>
        <v>0</v>
      </c>
      <c r="F1182" s="144">
        <f>+Datos!F1173</f>
        <v>5.0999999999999996</v>
      </c>
      <c r="G1182" s="145">
        <f>+Datos!G1173</f>
        <v>1</v>
      </c>
      <c r="H1182" s="143">
        <f t="shared" si="219"/>
        <v>5.0999999999999996</v>
      </c>
      <c r="I1182" s="146">
        <f t="shared" si="220"/>
        <v>-5.0999999999999996</v>
      </c>
      <c r="J1182" s="29">
        <f t="shared" si="221"/>
        <v>51.53371423006341</v>
      </c>
      <c r="K1182" s="147">
        <f t="shared" si="216"/>
        <v>85.215532411881583</v>
      </c>
      <c r="L1182" s="29">
        <f t="shared" si="227"/>
        <v>-1.4300914525135511</v>
      </c>
      <c r="M1182" s="30">
        <f t="shared" si="225"/>
        <v>1.4300914525135511</v>
      </c>
      <c r="N1182" s="148">
        <f t="shared" si="226"/>
        <v>3.6699085474864486</v>
      </c>
      <c r="O1182" s="148">
        <f t="shared" si="222"/>
        <v>0</v>
      </c>
      <c r="P1182" s="148">
        <f t="shared" si="223"/>
        <v>-3.6699085474864486</v>
      </c>
      <c r="Q1182" s="149">
        <f t="shared" si="217"/>
        <v>0</v>
      </c>
      <c r="R1182" s="150">
        <f t="shared" si="218"/>
        <v>85.215532411881583</v>
      </c>
      <c r="S1182" s="13"/>
      <c r="T1182" s="13"/>
      <c r="U1182" s="13"/>
      <c r="V1182" s="13"/>
      <c r="W1182" s="49">
        <f t="shared" si="224"/>
        <v>38060</v>
      </c>
    </row>
    <row r="1183" spans="1:23" s="11" customFormat="1">
      <c r="A1183" s="13"/>
      <c r="B1183" s="140">
        <f>+Datos!B1174</f>
        <v>2004</v>
      </c>
      <c r="C1183" s="141">
        <f>+Datos!C1174</f>
        <v>3</v>
      </c>
      <c r="D1183" s="142">
        <f>+Datos!D1174</f>
        <v>15</v>
      </c>
      <c r="E1183" s="143">
        <f>+Datos!E1174</f>
        <v>0</v>
      </c>
      <c r="F1183" s="144">
        <f>+Datos!F1174</f>
        <v>4.3</v>
      </c>
      <c r="G1183" s="145">
        <f>+Datos!G1174</f>
        <v>1</v>
      </c>
      <c r="H1183" s="143">
        <f t="shared" si="219"/>
        <v>4.3</v>
      </c>
      <c r="I1183" s="146">
        <f t="shared" si="220"/>
        <v>-4.3</v>
      </c>
      <c r="J1183" s="29">
        <f t="shared" si="221"/>
        <v>50.357997214745609</v>
      </c>
      <c r="K1183" s="147">
        <f t="shared" si="216"/>
        <v>84.039815396563796</v>
      </c>
      <c r="L1183" s="29">
        <f t="shared" si="227"/>
        <v>-1.1757170153177867</v>
      </c>
      <c r="M1183" s="30">
        <f t="shared" si="225"/>
        <v>1.1757170153177867</v>
      </c>
      <c r="N1183" s="148">
        <f t="shared" si="226"/>
        <v>3.1242829846822131</v>
      </c>
      <c r="O1183" s="148">
        <f t="shared" si="222"/>
        <v>0</v>
      </c>
      <c r="P1183" s="148">
        <f t="shared" si="223"/>
        <v>-3.1242829846822131</v>
      </c>
      <c r="Q1183" s="149">
        <f t="shared" si="217"/>
        <v>0</v>
      </c>
      <c r="R1183" s="150">
        <f t="shared" si="218"/>
        <v>84.039815396563796</v>
      </c>
      <c r="S1183" s="13"/>
      <c r="T1183" s="13"/>
      <c r="U1183" s="13"/>
      <c r="V1183" s="13"/>
      <c r="W1183" s="49">
        <f t="shared" si="224"/>
        <v>38061</v>
      </c>
    </row>
    <row r="1184" spans="1:23" s="11" customFormat="1">
      <c r="A1184" s="13"/>
      <c r="B1184" s="140">
        <f>+Datos!B1175</f>
        <v>2004</v>
      </c>
      <c r="C1184" s="141">
        <f>+Datos!C1175</f>
        <v>3</v>
      </c>
      <c r="D1184" s="142">
        <f>+Datos!D1175</f>
        <v>16</v>
      </c>
      <c r="E1184" s="143">
        <f>+Datos!E1175</f>
        <v>6</v>
      </c>
      <c r="F1184" s="144">
        <f>+Datos!F1175</f>
        <v>5.4</v>
      </c>
      <c r="G1184" s="145">
        <f>+Datos!G1175</f>
        <v>1</v>
      </c>
      <c r="H1184" s="143">
        <f t="shared" si="219"/>
        <v>5.4</v>
      </c>
      <c r="I1184" s="146">
        <f t="shared" si="220"/>
        <v>0.59999999999999964</v>
      </c>
      <c r="J1184" s="29">
        <f t="shared" si="221"/>
        <v>50.95799721474561</v>
      </c>
      <c r="K1184" s="147">
        <f t="shared" si="216"/>
        <v>84.63981539656379</v>
      </c>
      <c r="L1184" s="29">
        <f t="shared" si="227"/>
        <v>0.59999999999999432</v>
      </c>
      <c r="M1184" s="30">
        <f t="shared" si="225"/>
        <v>5.4</v>
      </c>
      <c r="N1184" s="148">
        <f t="shared" si="226"/>
        <v>0</v>
      </c>
      <c r="O1184" s="148">
        <f t="shared" si="222"/>
        <v>0</v>
      </c>
      <c r="P1184" s="148">
        <f t="shared" si="223"/>
        <v>0</v>
      </c>
      <c r="Q1184" s="149">
        <f t="shared" si="217"/>
        <v>0</v>
      </c>
      <c r="R1184" s="150">
        <f t="shared" si="218"/>
        <v>84.63981539656379</v>
      </c>
      <c r="S1184" s="13"/>
      <c r="T1184" s="13"/>
      <c r="U1184" s="13"/>
      <c r="V1184" s="13"/>
      <c r="W1184" s="49">
        <f t="shared" si="224"/>
        <v>38062</v>
      </c>
    </row>
    <row r="1185" spans="1:23" s="11" customFormat="1">
      <c r="A1185" s="13"/>
      <c r="B1185" s="140">
        <f>+Datos!B1176</f>
        <v>2004</v>
      </c>
      <c r="C1185" s="141">
        <f>+Datos!C1176</f>
        <v>3</v>
      </c>
      <c r="D1185" s="142">
        <f>+Datos!D1176</f>
        <v>17</v>
      </c>
      <c r="E1185" s="143">
        <f>+Datos!E1176</f>
        <v>3</v>
      </c>
      <c r="F1185" s="144">
        <f>+Datos!F1176</f>
        <v>2.2999999999999998</v>
      </c>
      <c r="G1185" s="145">
        <f>+Datos!G1176</f>
        <v>1</v>
      </c>
      <c r="H1185" s="143">
        <f t="shared" si="219"/>
        <v>2.2999999999999998</v>
      </c>
      <c r="I1185" s="146">
        <f t="shared" si="220"/>
        <v>0.70000000000000018</v>
      </c>
      <c r="J1185" s="29">
        <f t="shared" si="221"/>
        <v>51.657997214745613</v>
      </c>
      <c r="K1185" s="147">
        <f t="shared" si="216"/>
        <v>85.339815396563793</v>
      </c>
      <c r="L1185" s="29">
        <f t="shared" si="227"/>
        <v>0.70000000000000284</v>
      </c>
      <c r="M1185" s="30">
        <f t="shared" si="225"/>
        <v>2.2999999999999998</v>
      </c>
      <c r="N1185" s="148">
        <f t="shared" si="226"/>
        <v>0</v>
      </c>
      <c r="O1185" s="148">
        <f t="shared" si="222"/>
        <v>0</v>
      </c>
      <c r="P1185" s="148">
        <f t="shared" si="223"/>
        <v>0</v>
      </c>
      <c r="Q1185" s="149">
        <f t="shared" si="217"/>
        <v>0</v>
      </c>
      <c r="R1185" s="150">
        <f t="shared" si="218"/>
        <v>85.339815396563793</v>
      </c>
      <c r="S1185" s="13"/>
      <c r="T1185" s="13"/>
      <c r="U1185" s="13"/>
      <c r="V1185" s="13"/>
      <c r="W1185" s="49">
        <f t="shared" si="224"/>
        <v>38063</v>
      </c>
    </row>
    <row r="1186" spans="1:23" s="11" customFormat="1">
      <c r="A1186" s="13"/>
      <c r="B1186" s="140">
        <f>+Datos!B1177</f>
        <v>2004</v>
      </c>
      <c r="C1186" s="141">
        <f>+Datos!C1177</f>
        <v>3</v>
      </c>
      <c r="D1186" s="142">
        <f>+Datos!D1177</f>
        <v>18</v>
      </c>
      <c r="E1186" s="143">
        <f>+Datos!E1177</f>
        <v>0</v>
      </c>
      <c r="F1186" s="144">
        <f>+Datos!F1177</f>
        <v>3.8</v>
      </c>
      <c r="G1186" s="145">
        <f>+Datos!G1177</f>
        <v>1</v>
      </c>
      <c r="H1186" s="143">
        <f t="shared" si="219"/>
        <v>3.8</v>
      </c>
      <c r="I1186" s="146">
        <f t="shared" si="220"/>
        <v>-3.8</v>
      </c>
      <c r="J1186" s="29">
        <f t="shared" si="221"/>
        <v>50.615092368994844</v>
      </c>
      <c r="K1186" s="147">
        <f t="shared" si="216"/>
        <v>84.296910550813024</v>
      </c>
      <c r="L1186" s="29">
        <f t="shared" si="227"/>
        <v>-1.042904845750769</v>
      </c>
      <c r="M1186" s="30">
        <f t="shared" si="225"/>
        <v>1.042904845750769</v>
      </c>
      <c r="N1186" s="148">
        <f t="shared" si="226"/>
        <v>2.7570951542492308</v>
      </c>
      <c r="O1186" s="148">
        <f t="shared" si="222"/>
        <v>0</v>
      </c>
      <c r="P1186" s="148">
        <f t="shared" si="223"/>
        <v>-2.7570951542492308</v>
      </c>
      <c r="Q1186" s="149">
        <f t="shared" si="217"/>
        <v>0</v>
      </c>
      <c r="R1186" s="150">
        <f t="shared" si="218"/>
        <v>84.296910550813024</v>
      </c>
      <c r="S1186" s="13"/>
      <c r="T1186" s="13"/>
      <c r="U1186" s="13"/>
      <c r="V1186" s="13"/>
      <c r="W1186" s="49">
        <f t="shared" si="224"/>
        <v>38064</v>
      </c>
    </row>
    <row r="1187" spans="1:23" s="11" customFormat="1">
      <c r="A1187" s="13"/>
      <c r="B1187" s="140">
        <f>+Datos!B1178</f>
        <v>2004</v>
      </c>
      <c r="C1187" s="141">
        <f>+Datos!C1178</f>
        <v>3</v>
      </c>
      <c r="D1187" s="142">
        <f>+Datos!D1178</f>
        <v>19</v>
      </c>
      <c r="E1187" s="143">
        <f>+Datos!E1178</f>
        <v>3</v>
      </c>
      <c r="F1187" s="144">
        <f>+Datos!F1178</f>
        <v>3.1</v>
      </c>
      <c r="G1187" s="145">
        <f>+Datos!G1178</f>
        <v>1</v>
      </c>
      <c r="H1187" s="143">
        <f t="shared" si="219"/>
        <v>3.1</v>
      </c>
      <c r="I1187" s="146">
        <f t="shared" si="220"/>
        <v>-0.10000000000000009</v>
      </c>
      <c r="J1187" s="29">
        <f t="shared" si="221"/>
        <v>50.587933714196318</v>
      </c>
      <c r="K1187" s="147">
        <f t="shared" si="216"/>
        <v>84.269751896014498</v>
      </c>
      <c r="L1187" s="29">
        <f t="shared" si="227"/>
        <v>-2.7158654798526527E-2</v>
      </c>
      <c r="M1187" s="30">
        <f t="shared" si="225"/>
        <v>3.0271586547985265</v>
      </c>
      <c r="N1187" s="148">
        <f t="shared" si="226"/>
        <v>7.2841345201473562E-2</v>
      </c>
      <c r="O1187" s="148">
        <f t="shared" si="222"/>
        <v>0</v>
      </c>
      <c r="P1187" s="148">
        <f t="shared" si="223"/>
        <v>-7.2841345201473562E-2</v>
      </c>
      <c r="Q1187" s="149">
        <f t="shared" si="217"/>
        <v>0</v>
      </c>
      <c r="R1187" s="150">
        <f t="shared" si="218"/>
        <v>84.269751896014498</v>
      </c>
      <c r="S1187" s="13"/>
      <c r="T1187" s="13"/>
      <c r="U1187" s="13"/>
      <c r="V1187" s="13"/>
      <c r="W1187" s="49">
        <f t="shared" si="224"/>
        <v>38065</v>
      </c>
    </row>
    <row r="1188" spans="1:23" s="11" customFormat="1">
      <c r="A1188" s="13"/>
      <c r="B1188" s="140">
        <f>+Datos!B1179</f>
        <v>2004</v>
      </c>
      <c r="C1188" s="141">
        <f>+Datos!C1179</f>
        <v>3</v>
      </c>
      <c r="D1188" s="142">
        <f>+Datos!D1179</f>
        <v>20</v>
      </c>
      <c r="E1188" s="143">
        <f>+Datos!E1179</f>
        <v>0</v>
      </c>
      <c r="F1188" s="144">
        <f>+Datos!F1179</f>
        <v>3.6</v>
      </c>
      <c r="G1188" s="145">
        <f>+Datos!G1179</f>
        <v>1</v>
      </c>
      <c r="H1188" s="143">
        <f t="shared" si="219"/>
        <v>3.6</v>
      </c>
      <c r="I1188" s="146">
        <f t="shared" si="220"/>
        <v>-3.6</v>
      </c>
      <c r="J1188" s="29">
        <f t="shared" si="221"/>
        <v>49.619867000959999</v>
      </c>
      <c r="K1188" s="147">
        <f t="shared" si="216"/>
        <v>83.301685182778186</v>
      </c>
      <c r="L1188" s="29">
        <f t="shared" si="227"/>
        <v>-0.96806671323631122</v>
      </c>
      <c r="M1188" s="30">
        <f t="shared" si="225"/>
        <v>0.96806671323631122</v>
      </c>
      <c r="N1188" s="148">
        <f t="shared" si="226"/>
        <v>2.6319332867636889</v>
      </c>
      <c r="O1188" s="148">
        <f t="shared" si="222"/>
        <v>0</v>
      </c>
      <c r="P1188" s="148">
        <f t="shared" si="223"/>
        <v>-2.6319332867636889</v>
      </c>
      <c r="Q1188" s="149">
        <f t="shared" si="217"/>
        <v>0</v>
      </c>
      <c r="R1188" s="150">
        <f t="shared" si="218"/>
        <v>83.301685182778186</v>
      </c>
      <c r="S1188" s="13"/>
      <c r="T1188" s="13"/>
      <c r="U1188" s="13"/>
      <c r="V1188" s="13"/>
      <c r="W1188" s="49">
        <f t="shared" si="224"/>
        <v>38066</v>
      </c>
    </row>
    <row r="1189" spans="1:23" s="11" customFormat="1">
      <c r="A1189" s="13"/>
      <c r="B1189" s="140">
        <f>+Datos!B1180</f>
        <v>2004</v>
      </c>
      <c r="C1189" s="141">
        <f>+Datos!C1180</f>
        <v>3</v>
      </c>
      <c r="D1189" s="142">
        <f>+Datos!D1180</f>
        <v>21</v>
      </c>
      <c r="E1189" s="143">
        <f>+Datos!E1180</f>
        <v>0</v>
      </c>
      <c r="F1189" s="144">
        <f>+Datos!F1180</f>
        <v>4.0999999999999996</v>
      </c>
      <c r="G1189" s="145">
        <f>+Datos!G1180</f>
        <v>1</v>
      </c>
      <c r="H1189" s="143">
        <f t="shared" si="219"/>
        <v>4.0999999999999996</v>
      </c>
      <c r="I1189" s="146">
        <f t="shared" si="220"/>
        <v>-4.0999999999999996</v>
      </c>
      <c r="J1189" s="29">
        <f t="shared" si="221"/>
        <v>48.53988983604247</v>
      </c>
      <c r="K1189" s="147">
        <f t="shared" si="216"/>
        <v>82.221708017860649</v>
      </c>
      <c r="L1189" s="29">
        <f t="shared" si="227"/>
        <v>-1.0799771649175369</v>
      </c>
      <c r="M1189" s="30">
        <f t="shared" si="225"/>
        <v>1.0799771649175369</v>
      </c>
      <c r="N1189" s="148">
        <f t="shared" si="226"/>
        <v>3.0200228350824627</v>
      </c>
      <c r="O1189" s="148">
        <f t="shared" si="222"/>
        <v>0</v>
      </c>
      <c r="P1189" s="148">
        <f t="shared" si="223"/>
        <v>-3.0200228350824627</v>
      </c>
      <c r="Q1189" s="149">
        <f t="shared" si="217"/>
        <v>0</v>
      </c>
      <c r="R1189" s="150">
        <f t="shared" si="218"/>
        <v>82.221708017860649</v>
      </c>
      <c r="S1189" s="13"/>
      <c r="T1189" s="13"/>
      <c r="U1189" s="13"/>
      <c r="V1189" s="13"/>
      <c r="W1189" s="49">
        <f t="shared" si="224"/>
        <v>38067</v>
      </c>
    </row>
    <row r="1190" spans="1:23" s="11" customFormat="1">
      <c r="A1190" s="13"/>
      <c r="B1190" s="140">
        <f>+Datos!B1181</f>
        <v>2004</v>
      </c>
      <c r="C1190" s="141">
        <f>+Datos!C1181</f>
        <v>3</v>
      </c>
      <c r="D1190" s="142">
        <f>+Datos!D1181</f>
        <v>22</v>
      </c>
      <c r="E1190" s="143">
        <f>+Datos!E1181</f>
        <v>0</v>
      </c>
      <c r="F1190" s="144">
        <f>+Datos!F1181</f>
        <v>5.9</v>
      </c>
      <c r="G1190" s="145">
        <f>+Datos!G1181</f>
        <v>1</v>
      </c>
      <c r="H1190" s="143">
        <f t="shared" si="219"/>
        <v>5.9</v>
      </c>
      <c r="I1190" s="146">
        <f t="shared" si="220"/>
        <v>-5.9</v>
      </c>
      <c r="J1190" s="29">
        <f t="shared" si="221"/>
        <v>47.026894933846982</v>
      </c>
      <c r="K1190" s="147">
        <f t="shared" si="216"/>
        <v>80.708713115665162</v>
      </c>
      <c r="L1190" s="29">
        <f t="shared" si="227"/>
        <v>-1.5129949021954872</v>
      </c>
      <c r="M1190" s="30">
        <f t="shared" si="225"/>
        <v>1.5129949021954872</v>
      </c>
      <c r="N1190" s="148">
        <f t="shared" si="226"/>
        <v>4.3870050978045132</v>
      </c>
      <c r="O1190" s="148">
        <f t="shared" si="222"/>
        <v>0</v>
      </c>
      <c r="P1190" s="148">
        <f t="shared" si="223"/>
        <v>-4.3870050978045132</v>
      </c>
      <c r="Q1190" s="149">
        <f t="shared" si="217"/>
        <v>0</v>
      </c>
      <c r="R1190" s="150">
        <f t="shared" si="218"/>
        <v>80.708713115665162</v>
      </c>
      <c r="S1190" s="13"/>
      <c r="T1190" s="13"/>
      <c r="U1190" s="13"/>
      <c r="V1190" s="13"/>
      <c r="W1190" s="49">
        <f t="shared" si="224"/>
        <v>38068</v>
      </c>
    </row>
    <row r="1191" spans="1:23" s="11" customFormat="1">
      <c r="A1191" s="13"/>
      <c r="B1191" s="140">
        <f>+Datos!B1182</f>
        <v>2004</v>
      </c>
      <c r="C1191" s="141">
        <f>+Datos!C1182</f>
        <v>3</v>
      </c>
      <c r="D1191" s="142">
        <f>+Datos!D1182</f>
        <v>23</v>
      </c>
      <c r="E1191" s="143">
        <f>+Datos!E1182</f>
        <v>0</v>
      </c>
      <c r="F1191" s="144">
        <f>+Datos!F1182</f>
        <v>6.6</v>
      </c>
      <c r="G1191" s="145">
        <f>+Datos!G1182</f>
        <v>1</v>
      </c>
      <c r="H1191" s="143">
        <f t="shared" si="219"/>
        <v>6.6</v>
      </c>
      <c r="I1191" s="146">
        <f t="shared" si="220"/>
        <v>-6.6</v>
      </c>
      <c r="J1191" s="29">
        <f t="shared" si="221"/>
        <v>45.390207897787754</v>
      </c>
      <c r="K1191" s="147">
        <f t="shared" si="216"/>
        <v>79.072026079605934</v>
      </c>
      <c r="L1191" s="29">
        <f t="shared" si="227"/>
        <v>-1.6366870360592287</v>
      </c>
      <c r="M1191" s="30">
        <f t="shared" si="225"/>
        <v>1.6366870360592287</v>
      </c>
      <c r="N1191" s="148">
        <f t="shared" si="226"/>
        <v>4.9633129639407709</v>
      </c>
      <c r="O1191" s="148">
        <f t="shared" si="222"/>
        <v>0</v>
      </c>
      <c r="P1191" s="148">
        <f t="shared" si="223"/>
        <v>-4.9633129639407709</v>
      </c>
      <c r="Q1191" s="149">
        <f t="shared" si="217"/>
        <v>0</v>
      </c>
      <c r="R1191" s="150">
        <f t="shared" si="218"/>
        <v>79.072026079605934</v>
      </c>
      <c r="S1191" s="13"/>
      <c r="T1191" s="13"/>
      <c r="U1191" s="13"/>
      <c r="V1191" s="13"/>
      <c r="W1191" s="49">
        <f t="shared" si="224"/>
        <v>38069</v>
      </c>
    </row>
    <row r="1192" spans="1:23" s="11" customFormat="1">
      <c r="A1192" s="13"/>
      <c r="B1192" s="140">
        <f>+Datos!B1183</f>
        <v>2004</v>
      </c>
      <c r="C1192" s="141">
        <f>+Datos!C1183</f>
        <v>3</v>
      </c>
      <c r="D1192" s="142">
        <f>+Datos!D1183</f>
        <v>24</v>
      </c>
      <c r="E1192" s="143">
        <f>+Datos!E1183</f>
        <v>0</v>
      </c>
      <c r="F1192" s="144">
        <f>+Datos!F1183</f>
        <v>6.1</v>
      </c>
      <c r="G1192" s="145">
        <f>+Datos!G1183</f>
        <v>1</v>
      </c>
      <c r="H1192" s="143">
        <f t="shared" si="219"/>
        <v>6.1</v>
      </c>
      <c r="I1192" s="146">
        <f t="shared" si="220"/>
        <v>-6.1</v>
      </c>
      <c r="J1192" s="29">
        <f t="shared" si="221"/>
        <v>43.928209718424093</v>
      </c>
      <c r="K1192" s="147">
        <f t="shared" si="216"/>
        <v>77.610027900242272</v>
      </c>
      <c r="L1192" s="29">
        <f t="shared" si="227"/>
        <v>-1.4619981793636612</v>
      </c>
      <c r="M1192" s="30">
        <f t="shared" si="225"/>
        <v>1.4619981793636612</v>
      </c>
      <c r="N1192" s="148">
        <f t="shared" si="226"/>
        <v>4.6380018206363385</v>
      </c>
      <c r="O1192" s="148">
        <f t="shared" si="222"/>
        <v>0</v>
      </c>
      <c r="P1192" s="148">
        <f t="shared" si="223"/>
        <v>-4.6380018206363385</v>
      </c>
      <c r="Q1192" s="149">
        <f t="shared" si="217"/>
        <v>0</v>
      </c>
      <c r="R1192" s="150">
        <f t="shared" si="218"/>
        <v>77.610027900242272</v>
      </c>
      <c r="S1192" s="13"/>
      <c r="T1192" s="13"/>
      <c r="U1192" s="13"/>
      <c r="V1192" s="13"/>
      <c r="W1192" s="49">
        <f t="shared" si="224"/>
        <v>38070</v>
      </c>
    </row>
    <row r="1193" spans="1:23" s="11" customFormat="1">
      <c r="A1193" s="13"/>
      <c r="B1193" s="140">
        <f>+Datos!B1184</f>
        <v>2004</v>
      </c>
      <c r="C1193" s="141">
        <f>+Datos!C1184</f>
        <v>3</v>
      </c>
      <c r="D1193" s="142">
        <f>+Datos!D1184</f>
        <v>25</v>
      </c>
      <c r="E1193" s="143">
        <f>+Datos!E1184</f>
        <v>0</v>
      </c>
      <c r="F1193" s="144">
        <f>+Datos!F1184</f>
        <v>5.0999999999999996</v>
      </c>
      <c r="G1193" s="145">
        <f>+Datos!G1184</f>
        <v>1</v>
      </c>
      <c r="H1193" s="143">
        <f t="shared" si="219"/>
        <v>5.0999999999999996</v>
      </c>
      <c r="I1193" s="146">
        <f t="shared" si="220"/>
        <v>-5.0999999999999996</v>
      </c>
      <c r="J1193" s="29">
        <f t="shared" si="221"/>
        <v>42.742091076968407</v>
      </c>
      <c r="K1193" s="147">
        <f t="shared" si="216"/>
        <v>76.42390925878658</v>
      </c>
      <c r="L1193" s="29">
        <f t="shared" si="227"/>
        <v>-1.1861186414556926</v>
      </c>
      <c r="M1193" s="30">
        <f t="shared" si="225"/>
        <v>1.1861186414556926</v>
      </c>
      <c r="N1193" s="148">
        <f t="shared" si="226"/>
        <v>3.9138813585443071</v>
      </c>
      <c r="O1193" s="148">
        <f t="shared" si="222"/>
        <v>0</v>
      </c>
      <c r="P1193" s="148">
        <f t="shared" si="223"/>
        <v>-3.9138813585443071</v>
      </c>
      <c r="Q1193" s="149">
        <f t="shared" si="217"/>
        <v>0</v>
      </c>
      <c r="R1193" s="150">
        <f t="shared" si="218"/>
        <v>76.42390925878658</v>
      </c>
      <c r="S1193" s="13"/>
      <c r="T1193" s="13"/>
      <c r="U1193" s="13"/>
      <c r="V1193" s="13"/>
      <c r="W1193" s="49">
        <f t="shared" si="224"/>
        <v>38071</v>
      </c>
    </row>
    <row r="1194" spans="1:23" s="11" customFormat="1">
      <c r="A1194" s="13"/>
      <c r="B1194" s="140">
        <f>+Datos!B1185</f>
        <v>2004</v>
      </c>
      <c r="C1194" s="141">
        <f>+Datos!C1185</f>
        <v>3</v>
      </c>
      <c r="D1194" s="142">
        <f>+Datos!D1185</f>
        <v>26</v>
      </c>
      <c r="E1194" s="143">
        <f>+Datos!E1185</f>
        <v>0</v>
      </c>
      <c r="F1194" s="144">
        <f>+Datos!F1185</f>
        <v>4</v>
      </c>
      <c r="G1194" s="145">
        <f>+Datos!G1185</f>
        <v>1</v>
      </c>
      <c r="H1194" s="143">
        <f t="shared" si="219"/>
        <v>4</v>
      </c>
      <c r="I1194" s="146">
        <f t="shared" si="220"/>
        <v>-4</v>
      </c>
      <c r="J1194" s="29">
        <f t="shared" si="221"/>
        <v>41.834255911814623</v>
      </c>
      <c r="K1194" s="147">
        <f t="shared" si="216"/>
        <v>75.516074093632795</v>
      </c>
      <c r="L1194" s="29">
        <f t="shared" si="227"/>
        <v>-0.90783516515378437</v>
      </c>
      <c r="M1194" s="30">
        <f t="shared" si="225"/>
        <v>0.90783516515378437</v>
      </c>
      <c r="N1194" s="148">
        <f t="shared" si="226"/>
        <v>3.0921648348462156</v>
      </c>
      <c r="O1194" s="148">
        <f t="shared" si="222"/>
        <v>0</v>
      </c>
      <c r="P1194" s="148">
        <f t="shared" si="223"/>
        <v>-3.0921648348462156</v>
      </c>
      <c r="Q1194" s="149">
        <f t="shared" si="217"/>
        <v>0</v>
      </c>
      <c r="R1194" s="150">
        <f t="shared" si="218"/>
        <v>75.516074093632795</v>
      </c>
      <c r="S1194" s="13"/>
      <c r="T1194" s="13"/>
      <c r="U1194" s="13"/>
      <c r="V1194" s="13"/>
      <c r="W1194" s="49">
        <f t="shared" si="224"/>
        <v>38072</v>
      </c>
    </row>
    <row r="1195" spans="1:23" s="11" customFormat="1">
      <c r="A1195" s="13"/>
      <c r="B1195" s="140">
        <f>+Datos!B1186</f>
        <v>2004</v>
      </c>
      <c r="C1195" s="141">
        <f>+Datos!C1186</f>
        <v>3</v>
      </c>
      <c r="D1195" s="142">
        <f>+Datos!D1186</f>
        <v>27</v>
      </c>
      <c r="E1195" s="143">
        <f>+Datos!E1186</f>
        <v>0</v>
      </c>
      <c r="F1195" s="144">
        <f>+Datos!F1186</f>
        <v>5.3</v>
      </c>
      <c r="G1195" s="145">
        <f>+Datos!G1186</f>
        <v>1</v>
      </c>
      <c r="H1195" s="143">
        <f t="shared" si="219"/>
        <v>5.3</v>
      </c>
      <c r="I1195" s="146">
        <f t="shared" si="220"/>
        <v>-5.3</v>
      </c>
      <c r="J1195" s="29">
        <f t="shared" si="221"/>
        <v>40.661006457212366</v>
      </c>
      <c r="K1195" s="147">
        <f t="shared" si="216"/>
        <v>74.342824639030539</v>
      </c>
      <c r="L1195" s="29">
        <f t="shared" si="227"/>
        <v>-1.1732494546022565</v>
      </c>
      <c r="M1195" s="30">
        <f t="shared" si="225"/>
        <v>1.1732494546022565</v>
      </c>
      <c r="N1195" s="148">
        <f t="shared" si="226"/>
        <v>4.1267505453977433</v>
      </c>
      <c r="O1195" s="148">
        <f t="shared" si="222"/>
        <v>0</v>
      </c>
      <c r="P1195" s="148">
        <f t="shared" si="223"/>
        <v>-4.1267505453977433</v>
      </c>
      <c r="Q1195" s="149">
        <f t="shared" si="217"/>
        <v>0</v>
      </c>
      <c r="R1195" s="150">
        <f t="shared" si="218"/>
        <v>74.342824639030539</v>
      </c>
      <c r="S1195" s="13"/>
      <c r="T1195" s="13"/>
      <c r="U1195" s="13"/>
      <c r="V1195" s="13"/>
      <c r="W1195" s="49">
        <f t="shared" si="224"/>
        <v>38073</v>
      </c>
    </row>
    <row r="1196" spans="1:23" s="11" customFormat="1">
      <c r="A1196" s="13"/>
      <c r="B1196" s="140">
        <f>+Datos!B1187</f>
        <v>2004</v>
      </c>
      <c r="C1196" s="141">
        <f>+Datos!C1187</f>
        <v>3</v>
      </c>
      <c r="D1196" s="142">
        <f>+Datos!D1187</f>
        <v>28</v>
      </c>
      <c r="E1196" s="143">
        <f>+Datos!E1187</f>
        <v>0</v>
      </c>
      <c r="F1196" s="144">
        <f>+Datos!F1187</f>
        <v>6.3</v>
      </c>
      <c r="G1196" s="145">
        <f>+Datos!G1187</f>
        <v>1</v>
      </c>
      <c r="H1196" s="143">
        <f t="shared" si="219"/>
        <v>6.3</v>
      </c>
      <c r="I1196" s="146">
        <f t="shared" si="220"/>
        <v>-6.3</v>
      </c>
      <c r="J1196" s="29">
        <f t="shared" si="221"/>
        <v>39.309115390030122</v>
      </c>
      <c r="K1196" s="147">
        <f t="shared" si="216"/>
        <v>72.990933571848302</v>
      </c>
      <c r="L1196" s="29">
        <f t="shared" si="227"/>
        <v>-1.3518910671822368</v>
      </c>
      <c r="M1196" s="30">
        <f t="shared" si="225"/>
        <v>1.3518910671822368</v>
      </c>
      <c r="N1196" s="148">
        <f t="shared" si="226"/>
        <v>4.948108932817763</v>
      </c>
      <c r="O1196" s="148">
        <f t="shared" si="222"/>
        <v>0</v>
      </c>
      <c r="P1196" s="148">
        <f t="shared" si="223"/>
        <v>-4.948108932817763</v>
      </c>
      <c r="Q1196" s="149">
        <f t="shared" si="217"/>
        <v>0</v>
      </c>
      <c r="R1196" s="150">
        <f t="shared" si="218"/>
        <v>72.990933571848302</v>
      </c>
      <c r="S1196" s="13"/>
      <c r="T1196" s="13"/>
      <c r="U1196" s="13"/>
      <c r="V1196" s="13"/>
      <c r="W1196" s="49">
        <f t="shared" si="224"/>
        <v>38074</v>
      </c>
    </row>
    <row r="1197" spans="1:23" s="11" customFormat="1">
      <c r="A1197" s="13"/>
      <c r="B1197" s="140">
        <f>+Datos!B1188</f>
        <v>2004</v>
      </c>
      <c r="C1197" s="141">
        <f>+Datos!C1188</f>
        <v>3</v>
      </c>
      <c r="D1197" s="142">
        <f>+Datos!D1188</f>
        <v>29</v>
      </c>
      <c r="E1197" s="143">
        <f>+Datos!E1188</f>
        <v>0</v>
      </c>
      <c r="F1197" s="144">
        <f>+Datos!F1188</f>
        <v>4.2</v>
      </c>
      <c r="G1197" s="145">
        <f>+Datos!G1188</f>
        <v>1</v>
      </c>
      <c r="H1197" s="143">
        <f t="shared" si="219"/>
        <v>4.2</v>
      </c>
      <c r="I1197" s="146">
        <f t="shared" si="220"/>
        <v>-4.2</v>
      </c>
      <c r="J1197" s="29">
        <f t="shared" si="221"/>
        <v>38.43291878230562</v>
      </c>
      <c r="K1197" s="147">
        <f t="shared" si="216"/>
        <v>72.114736964123807</v>
      </c>
      <c r="L1197" s="29">
        <f t="shared" si="227"/>
        <v>-0.87619660772449492</v>
      </c>
      <c r="M1197" s="30">
        <f t="shared" si="225"/>
        <v>0.87619660772449492</v>
      </c>
      <c r="N1197" s="148">
        <f t="shared" si="226"/>
        <v>3.3238033922755053</v>
      </c>
      <c r="O1197" s="148">
        <f t="shared" si="222"/>
        <v>0</v>
      </c>
      <c r="P1197" s="148">
        <f t="shared" si="223"/>
        <v>-3.3238033922755053</v>
      </c>
      <c r="Q1197" s="149">
        <f t="shared" si="217"/>
        <v>0</v>
      </c>
      <c r="R1197" s="150">
        <f t="shared" si="218"/>
        <v>72.114736964123807</v>
      </c>
      <c r="S1197" s="13"/>
      <c r="T1197" s="13"/>
      <c r="U1197" s="13"/>
      <c r="V1197" s="13"/>
      <c r="W1197" s="49">
        <f t="shared" si="224"/>
        <v>38075</v>
      </c>
    </row>
    <row r="1198" spans="1:23" s="11" customFormat="1">
      <c r="A1198" s="13"/>
      <c r="B1198" s="140">
        <f>+Datos!B1189</f>
        <v>2004</v>
      </c>
      <c r="C1198" s="141">
        <f>+Datos!C1189</f>
        <v>3</v>
      </c>
      <c r="D1198" s="142">
        <f>+Datos!D1189</f>
        <v>30</v>
      </c>
      <c r="E1198" s="143">
        <f>+Datos!E1189</f>
        <v>0</v>
      </c>
      <c r="F1198" s="144">
        <f>+Datos!F1189</f>
        <v>2.9</v>
      </c>
      <c r="G1198" s="145">
        <f>+Datos!G1189</f>
        <v>1</v>
      </c>
      <c r="H1198" s="143">
        <f t="shared" si="219"/>
        <v>2.9</v>
      </c>
      <c r="I1198" s="146">
        <f t="shared" si="220"/>
        <v>-2.9</v>
      </c>
      <c r="J1198" s="29">
        <f t="shared" si="221"/>
        <v>37.839350528624465</v>
      </c>
      <c r="K1198" s="147">
        <f t="shared" si="216"/>
        <v>71.521168710442652</v>
      </c>
      <c r="L1198" s="29">
        <f t="shared" si="227"/>
        <v>-0.59356825368115551</v>
      </c>
      <c r="M1198" s="30">
        <f t="shared" si="225"/>
        <v>0.59356825368115551</v>
      </c>
      <c r="N1198" s="148">
        <f t="shared" si="226"/>
        <v>2.3064317463188444</v>
      </c>
      <c r="O1198" s="148">
        <f t="shared" si="222"/>
        <v>0</v>
      </c>
      <c r="P1198" s="148">
        <f t="shared" si="223"/>
        <v>-2.3064317463188444</v>
      </c>
      <c r="Q1198" s="149">
        <f t="shared" si="217"/>
        <v>0</v>
      </c>
      <c r="R1198" s="150">
        <f t="shared" si="218"/>
        <v>71.521168710442652</v>
      </c>
      <c r="S1198" s="13"/>
      <c r="T1198" s="13"/>
      <c r="U1198" s="13"/>
      <c r="V1198" s="13"/>
      <c r="W1198" s="49">
        <f t="shared" si="224"/>
        <v>38076</v>
      </c>
    </row>
    <row r="1199" spans="1:23" s="11" customFormat="1">
      <c r="A1199" s="13"/>
      <c r="B1199" s="140">
        <f>+Datos!B1190</f>
        <v>2004</v>
      </c>
      <c r="C1199" s="141">
        <f>+Datos!C1190</f>
        <v>3</v>
      </c>
      <c r="D1199" s="142">
        <f>+Datos!D1190</f>
        <v>31</v>
      </c>
      <c r="E1199" s="143">
        <f>+Datos!E1190</f>
        <v>25</v>
      </c>
      <c r="F1199" s="144">
        <f>+Datos!F1190</f>
        <v>2.6</v>
      </c>
      <c r="G1199" s="145">
        <f>+Datos!G1190</f>
        <v>1</v>
      </c>
      <c r="H1199" s="143">
        <f t="shared" si="219"/>
        <v>2.6</v>
      </c>
      <c r="I1199" s="146">
        <f t="shared" si="220"/>
        <v>22.4</v>
      </c>
      <c r="J1199" s="29">
        <f t="shared" si="221"/>
        <v>60.239350528624463</v>
      </c>
      <c r="K1199" s="147">
        <f t="shared" si="216"/>
        <v>93.921168710442643</v>
      </c>
      <c r="L1199" s="29">
        <f t="shared" si="227"/>
        <v>22.399999999999991</v>
      </c>
      <c r="M1199" s="30">
        <f t="shared" si="225"/>
        <v>2.6</v>
      </c>
      <c r="N1199" s="148">
        <f t="shared" si="226"/>
        <v>0</v>
      </c>
      <c r="O1199" s="148">
        <f t="shared" si="222"/>
        <v>0</v>
      </c>
      <c r="P1199" s="148">
        <f t="shared" si="223"/>
        <v>0</v>
      </c>
      <c r="Q1199" s="149">
        <f t="shared" si="217"/>
        <v>0</v>
      </c>
      <c r="R1199" s="150">
        <f t="shared" si="218"/>
        <v>93.921168710442643</v>
      </c>
      <c r="S1199" s="13"/>
      <c r="T1199" s="13"/>
      <c r="U1199" s="13"/>
      <c r="V1199" s="13"/>
      <c r="W1199" s="49">
        <f t="shared" si="224"/>
        <v>38077</v>
      </c>
    </row>
    <row r="1200" spans="1:23" s="11" customFormat="1">
      <c r="A1200" s="13"/>
      <c r="B1200" s="140">
        <f>+Datos!B1191</f>
        <v>2004</v>
      </c>
      <c r="C1200" s="141">
        <f>+Datos!C1191</f>
        <v>4</v>
      </c>
      <c r="D1200" s="142">
        <f>+Datos!D1191</f>
        <v>1</v>
      </c>
      <c r="E1200" s="143">
        <f>+Datos!E1191</f>
        <v>0</v>
      </c>
      <c r="F1200" s="144">
        <f>+Datos!F1191</f>
        <v>4</v>
      </c>
      <c r="G1200" s="145">
        <f>+Datos!G1191</f>
        <v>1</v>
      </c>
      <c r="H1200" s="143">
        <f t="shared" si="219"/>
        <v>4</v>
      </c>
      <c r="I1200" s="146">
        <f t="shared" si="220"/>
        <v>-4</v>
      </c>
      <c r="J1200" s="29">
        <f t="shared" si="221"/>
        <v>58.959876376612769</v>
      </c>
      <c r="K1200" s="147">
        <f t="shared" si="216"/>
        <v>92.641694558430942</v>
      </c>
      <c r="L1200" s="29">
        <f t="shared" si="227"/>
        <v>-1.2794741520117014</v>
      </c>
      <c r="M1200" s="30">
        <f t="shared" si="225"/>
        <v>1.2794741520117014</v>
      </c>
      <c r="N1200" s="148">
        <f t="shared" si="226"/>
        <v>2.7205258479882986</v>
      </c>
      <c r="O1200" s="148">
        <f t="shared" si="222"/>
        <v>0</v>
      </c>
      <c r="P1200" s="148">
        <f t="shared" si="223"/>
        <v>-2.7205258479882986</v>
      </c>
      <c r="Q1200" s="149">
        <f t="shared" si="217"/>
        <v>0</v>
      </c>
      <c r="R1200" s="150">
        <f t="shared" si="218"/>
        <v>92.641694558430942</v>
      </c>
      <c r="S1200" s="13"/>
      <c r="T1200" s="13"/>
      <c r="U1200" s="13"/>
      <c r="V1200" s="13"/>
      <c r="W1200" s="49">
        <f t="shared" si="224"/>
        <v>38078</v>
      </c>
    </row>
    <row r="1201" spans="1:23" s="11" customFormat="1">
      <c r="A1201" s="13"/>
      <c r="B1201" s="140">
        <f>+Datos!B1192</f>
        <v>2004</v>
      </c>
      <c r="C1201" s="141">
        <f>+Datos!C1192</f>
        <v>4</v>
      </c>
      <c r="D1201" s="142">
        <f>+Datos!D1192</f>
        <v>2</v>
      </c>
      <c r="E1201" s="143">
        <f>+Datos!E1192</f>
        <v>0</v>
      </c>
      <c r="F1201" s="144">
        <f>+Datos!F1192</f>
        <v>4</v>
      </c>
      <c r="G1201" s="145">
        <f>+Datos!G1192</f>
        <v>1</v>
      </c>
      <c r="H1201" s="143">
        <f t="shared" si="219"/>
        <v>4</v>
      </c>
      <c r="I1201" s="146">
        <f t="shared" si="220"/>
        <v>-4</v>
      </c>
      <c r="J1201" s="29">
        <f t="shared" si="221"/>
        <v>57.707578050557039</v>
      </c>
      <c r="K1201" s="147">
        <f t="shared" si="216"/>
        <v>91.389396232375219</v>
      </c>
      <c r="L1201" s="29">
        <f t="shared" si="227"/>
        <v>-1.2522983260557226</v>
      </c>
      <c r="M1201" s="30">
        <f t="shared" si="225"/>
        <v>1.2522983260557226</v>
      </c>
      <c r="N1201" s="148">
        <f t="shared" si="226"/>
        <v>2.7477016739442774</v>
      </c>
      <c r="O1201" s="148">
        <f t="shared" si="222"/>
        <v>0</v>
      </c>
      <c r="P1201" s="148">
        <f t="shared" si="223"/>
        <v>-2.7477016739442774</v>
      </c>
      <c r="Q1201" s="149">
        <f t="shared" si="217"/>
        <v>0</v>
      </c>
      <c r="R1201" s="150">
        <f t="shared" si="218"/>
        <v>91.389396232375219</v>
      </c>
      <c r="S1201" s="13"/>
      <c r="T1201" s="13"/>
      <c r="U1201" s="13"/>
      <c r="V1201" s="13"/>
      <c r="W1201" s="49">
        <f t="shared" si="224"/>
        <v>38079</v>
      </c>
    </row>
    <row r="1202" spans="1:23" s="11" customFormat="1">
      <c r="A1202" s="13"/>
      <c r="B1202" s="140">
        <f>+Datos!B1193</f>
        <v>2004</v>
      </c>
      <c r="C1202" s="141">
        <f>+Datos!C1193</f>
        <v>4</v>
      </c>
      <c r="D1202" s="142">
        <f>+Datos!D1193</f>
        <v>3</v>
      </c>
      <c r="E1202" s="143">
        <f>+Datos!E1193</f>
        <v>0</v>
      </c>
      <c r="F1202" s="144">
        <f>+Datos!F1193</f>
        <v>4.3</v>
      </c>
      <c r="G1202" s="145">
        <f>+Datos!G1193</f>
        <v>1</v>
      </c>
      <c r="H1202" s="143">
        <f t="shared" si="219"/>
        <v>4.3</v>
      </c>
      <c r="I1202" s="146">
        <f t="shared" si="220"/>
        <v>-4.3</v>
      </c>
      <c r="J1202" s="29">
        <f t="shared" si="221"/>
        <v>56.391007288280427</v>
      </c>
      <c r="K1202" s="147">
        <f t="shared" si="216"/>
        <v>90.072825470098607</v>
      </c>
      <c r="L1202" s="29">
        <f t="shared" si="227"/>
        <v>-1.3165707622766121</v>
      </c>
      <c r="M1202" s="30">
        <f t="shared" si="225"/>
        <v>1.3165707622766121</v>
      </c>
      <c r="N1202" s="148">
        <f t="shared" si="226"/>
        <v>2.9834292377233878</v>
      </c>
      <c r="O1202" s="148">
        <f t="shared" si="222"/>
        <v>0</v>
      </c>
      <c r="P1202" s="148">
        <f t="shared" si="223"/>
        <v>-2.9834292377233878</v>
      </c>
      <c r="Q1202" s="149">
        <f t="shared" si="217"/>
        <v>0</v>
      </c>
      <c r="R1202" s="150">
        <f t="shared" si="218"/>
        <v>90.072825470098607</v>
      </c>
      <c r="S1202" s="13"/>
      <c r="T1202" s="13"/>
      <c r="U1202" s="13"/>
      <c r="V1202" s="13"/>
      <c r="W1202" s="49">
        <f t="shared" si="224"/>
        <v>38080</v>
      </c>
    </row>
    <row r="1203" spans="1:23" s="11" customFormat="1">
      <c r="A1203" s="13"/>
      <c r="B1203" s="140">
        <f>+Datos!B1194</f>
        <v>2004</v>
      </c>
      <c r="C1203" s="141">
        <f>+Datos!C1194</f>
        <v>4</v>
      </c>
      <c r="D1203" s="142">
        <f>+Datos!D1194</f>
        <v>4</v>
      </c>
      <c r="E1203" s="143">
        <f>+Datos!E1194</f>
        <v>0</v>
      </c>
      <c r="F1203" s="144">
        <f>+Datos!F1194</f>
        <v>4.3</v>
      </c>
      <c r="G1203" s="145">
        <f>+Datos!G1194</f>
        <v>1</v>
      </c>
      <c r="H1203" s="143">
        <f t="shared" si="219"/>
        <v>4.3</v>
      </c>
      <c r="I1203" s="146">
        <f t="shared" si="220"/>
        <v>-4.3</v>
      </c>
      <c r="J1203" s="29">
        <f t="shared" si="221"/>
        <v>55.104473457558335</v>
      </c>
      <c r="K1203" s="147">
        <f t="shared" si="216"/>
        <v>88.786291639376515</v>
      </c>
      <c r="L1203" s="29">
        <f t="shared" si="227"/>
        <v>-1.2865338307220924</v>
      </c>
      <c r="M1203" s="30">
        <f t="shared" si="225"/>
        <v>1.2865338307220924</v>
      </c>
      <c r="N1203" s="148">
        <f t="shared" si="226"/>
        <v>3.0134661692779074</v>
      </c>
      <c r="O1203" s="148">
        <f t="shared" si="222"/>
        <v>0</v>
      </c>
      <c r="P1203" s="148">
        <f t="shared" si="223"/>
        <v>-3.0134661692779074</v>
      </c>
      <c r="Q1203" s="149">
        <f t="shared" si="217"/>
        <v>0</v>
      </c>
      <c r="R1203" s="150">
        <f t="shared" si="218"/>
        <v>88.786291639376515</v>
      </c>
      <c r="S1203" s="13"/>
      <c r="T1203" s="13"/>
      <c r="U1203" s="13"/>
      <c r="V1203" s="13"/>
      <c r="W1203" s="49">
        <f t="shared" si="224"/>
        <v>38081</v>
      </c>
    </row>
    <row r="1204" spans="1:23" s="11" customFormat="1">
      <c r="A1204" s="13"/>
      <c r="B1204" s="140">
        <f>+Datos!B1195</f>
        <v>2004</v>
      </c>
      <c r="C1204" s="141">
        <f>+Datos!C1195</f>
        <v>4</v>
      </c>
      <c r="D1204" s="142">
        <f>+Datos!D1195</f>
        <v>5</v>
      </c>
      <c r="E1204" s="143">
        <f>+Datos!E1195</f>
        <v>32</v>
      </c>
      <c r="F1204" s="144">
        <f>+Datos!F1195</f>
        <v>4.0999999999999996</v>
      </c>
      <c r="G1204" s="145">
        <f>+Datos!G1195</f>
        <v>1</v>
      </c>
      <c r="H1204" s="143">
        <f t="shared" si="219"/>
        <v>4.0999999999999996</v>
      </c>
      <c r="I1204" s="146">
        <f t="shared" si="220"/>
        <v>27.9</v>
      </c>
      <c r="J1204" s="29">
        <f t="shared" si="221"/>
        <v>83.004473457558333</v>
      </c>
      <c r="K1204" s="147">
        <f t="shared" si="216"/>
        <v>116.68629163937652</v>
      </c>
      <c r="L1204" s="29">
        <f t="shared" si="227"/>
        <v>27.900000000000006</v>
      </c>
      <c r="M1204" s="30">
        <f t="shared" si="225"/>
        <v>4.0999999999999996</v>
      </c>
      <c r="N1204" s="148">
        <f t="shared" si="226"/>
        <v>0</v>
      </c>
      <c r="O1204" s="148">
        <f t="shared" si="222"/>
        <v>0</v>
      </c>
      <c r="P1204" s="148">
        <f t="shared" si="223"/>
        <v>0</v>
      </c>
      <c r="Q1204" s="149">
        <f t="shared" si="217"/>
        <v>2.6862916393765204</v>
      </c>
      <c r="R1204" s="150">
        <f t="shared" si="218"/>
        <v>116.68629163937652</v>
      </c>
      <c r="S1204" s="13"/>
      <c r="T1204" s="13"/>
      <c r="U1204" s="13"/>
      <c r="V1204" s="13"/>
      <c r="W1204" s="49">
        <f t="shared" si="224"/>
        <v>38082</v>
      </c>
    </row>
    <row r="1205" spans="1:23" s="11" customFormat="1">
      <c r="A1205" s="13"/>
      <c r="B1205" s="140">
        <f>+Datos!B1196</f>
        <v>2004</v>
      </c>
      <c r="C1205" s="141">
        <f>+Datos!C1196</f>
        <v>4</v>
      </c>
      <c r="D1205" s="142">
        <f>+Datos!D1196</f>
        <v>6</v>
      </c>
      <c r="E1205" s="143">
        <f>+Datos!E1196</f>
        <v>0</v>
      </c>
      <c r="F1205" s="144">
        <f>+Datos!F1196</f>
        <v>2.8</v>
      </c>
      <c r="G1205" s="145">
        <f>+Datos!G1196</f>
        <v>1</v>
      </c>
      <c r="H1205" s="143">
        <f t="shared" si="219"/>
        <v>2.8</v>
      </c>
      <c r="I1205" s="146">
        <f t="shared" si="220"/>
        <v>-2.8</v>
      </c>
      <c r="J1205" s="29">
        <f t="shared" si="221"/>
        <v>81.766403803900431</v>
      </c>
      <c r="K1205" s="147">
        <f t="shared" si="216"/>
        <v>115.44822198571862</v>
      </c>
      <c r="L1205" s="29">
        <f t="shared" si="227"/>
        <v>-1.2380696536579023</v>
      </c>
      <c r="M1205" s="30">
        <f t="shared" si="225"/>
        <v>1.2380696536579023</v>
      </c>
      <c r="N1205" s="148">
        <f t="shared" si="226"/>
        <v>1.5619303463420975</v>
      </c>
      <c r="O1205" s="148">
        <f t="shared" si="222"/>
        <v>0</v>
      </c>
      <c r="P1205" s="148">
        <f t="shared" si="223"/>
        <v>-1.5619303463420975</v>
      </c>
      <c r="Q1205" s="149">
        <f t="shared" si="217"/>
        <v>1.448221985718618</v>
      </c>
      <c r="R1205" s="150">
        <f t="shared" si="218"/>
        <v>115.44822198571862</v>
      </c>
      <c r="S1205" s="13"/>
      <c r="T1205" s="13"/>
      <c r="U1205" s="13"/>
      <c r="V1205" s="13"/>
      <c r="W1205" s="49">
        <f t="shared" si="224"/>
        <v>38083</v>
      </c>
    </row>
    <row r="1206" spans="1:23" s="11" customFormat="1">
      <c r="A1206" s="13"/>
      <c r="B1206" s="140">
        <f>+Datos!B1197</f>
        <v>2004</v>
      </c>
      <c r="C1206" s="141">
        <f>+Datos!C1197</f>
        <v>4</v>
      </c>
      <c r="D1206" s="142">
        <f>+Datos!D1197</f>
        <v>7</v>
      </c>
      <c r="E1206" s="143">
        <f>+Datos!E1197</f>
        <v>3</v>
      </c>
      <c r="F1206" s="144">
        <f>+Datos!F1197</f>
        <v>3.2</v>
      </c>
      <c r="G1206" s="145">
        <f>+Datos!G1197</f>
        <v>1</v>
      </c>
      <c r="H1206" s="143">
        <f t="shared" si="219"/>
        <v>3.2</v>
      </c>
      <c r="I1206" s="146">
        <f t="shared" si="220"/>
        <v>-0.20000000000000018</v>
      </c>
      <c r="J1206" s="29">
        <f t="shared" si="221"/>
        <v>81.678680176130541</v>
      </c>
      <c r="K1206" s="147">
        <f t="shared" si="216"/>
        <v>115.36049835794873</v>
      </c>
      <c r="L1206" s="29">
        <f t="shared" si="227"/>
        <v>-8.7723627769889845E-2</v>
      </c>
      <c r="M1206" s="30">
        <f t="shared" si="225"/>
        <v>3.0877236277698898</v>
      </c>
      <c r="N1206" s="148">
        <f t="shared" si="226"/>
        <v>0.11227637223011033</v>
      </c>
      <c r="O1206" s="148">
        <f t="shared" si="222"/>
        <v>0</v>
      </c>
      <c r="P1206" s="148">
        <f t="shared" si="223"/>
        <v>-0.11227637223011033</v>
      </c>
      <c r="Q1206" s="149">
        <f t="shared" si="217"/>
        <v>1.3604983579487282</v>
      </c>
      <c r="R1206" s="150">
        <f t="shared" si="218"/>
        <v>115.36049835794873</v>
      </c>
      <c r="S1206" s="13"/>
      <c r="T1206" s="13"/>
      <c r="U1206" s="13"/>
      <c r="V1206" s="13"/>
      <c r="W1206" s="49">
        <f t="shared" si="224"/>
        <v>38084</v>
      </c>
    </row>
    <row r="1207" spans="1:23" s="11" customFormat="1">
      <c r="A1207" s="13"/>
      <c r="B1207" s="140">
        <f>+Datos!B1198</f>
        <v>2004</v>
      </c>
      <c r="C1207" s="141">
        <f>+Datos!C1198</f>
        <v>4</v>
      </c>
      <c r="D1207" s="142">
        <f>+Datos!D1198</f>
        <v>8</v>
      </c>
      <c r="E1207" s="143">
        <f>+Datos!E1198</f>
        <v>7</v>
      </c>
      <c r="F1207" s="144">
        <f>+Datos!F1198</f>
        <v>1.6</v>
      </c>
      <c r="G1207" s="145">
        <f>+Datos!G1198</f>
        <v>1</v>
      </c>
      <c r="H1207" s="143">
        <f t="shared" si="219"/>
        <v>1.6</v>
      </c>
      <c r="I1207" s="146">
        <f t="shared" si="220"/>
        <v>5.4</v>
      </c>
      <c r="J1207" s="29">
        <f t="shared" si="221"/>
        <v>87.078680176130547</v>
      </c>
      <c r="K1207" s="147">
        <f t="shared" si="216"/>
        <v>120.76049835794873</v>
      </c>
      <c r="L1207" s="29">
        <f t="shared" si="227"/>
        <v>5.4000000000000057</v>
      </c>
      <c r="M1207" s="30">
        <f t="shared" si="225"/>
        <v>1.6</v>
      </c>
      <c r="N1207" s="148">
        <f t="shared" si="226"/>
        <v>0</v>
      </c>
      <c r="O1207" s="148">
        <f t="shared" si="222"/>
        <v>0</v>
      </c>
      <c r="P1207" s="148">
        <f t="shared" si="223"/>
        <v>0</v>
      </c>
      <c r="Q1207" s="149">
        <f t="shared" si="217"/>
        <v>6.7604983579487339</v>
      </c>
      <c r="R1207" s="150">
        <f t="shared" si="218"/>
        <v>120.76049835794873</v>
      </c>
      <c r="S1207" s="13"/>
      <c r="T1207" s="13"/>
      <c r="U1207" s="13"/>
      <c r="V1207" s="13"/>
      <c r="W1207" s="49">
        <f t="shared" si="224"/>
        <v>38085</v>
      </c>
    </row>
    <row r="1208" spans="1:23" s="11" customFormat="1">
      <c r="A1208" s="13"/>
      <c r="B1208" s="140">
        <f>+Datos!B1199</f>
        <v>2004</v>
      </c>
      <c r="C1208" s="141">
        <f>+Datos!C1199</f>
        <v>4</v>
      </c>
      <c r="D1208" s="142">
        <f>+Datos!D1199</f>
        <v>9</v>
      </c>
      <c r="E1208" s="143">
        <f>+Datos!E1199</f>
        <v>0</v>
      </c>
      <c r="F1208" s="144">
        <f>+Datos!F1199</f>
        <v>2.1</v>
      </c>
      <c r="G1208" s="145">
        <f>+Datos!G1199</f>
        <v>1</v>
      </c>
      <c r="H1208" s="143">
        <f t="shared" si="219"/>
        <v>2.1</v>
      </c>
      <c r="I1208" s="146">
        <f t="shared" si="220"/>
        <v>-2.1</v>
      </c>
      <c r="J1208" s="29">
        <f t="shared" si="221"/>
        <v>86.102723097451474</v>
      </c>
      <c r="K1208" s="147">
        <f t="shared" si="216"/>
        <v>119.78454127926966</v>
      </c>
      <c r="L1208" s="29">
        <f t="shared" si="227"/>
        <v>-0.97595707867907322</v>
      </c>
      <c r="M1208" s="30">
        <f t="shared" si="225"/>
        <v>0.97595707867907322</v>
      </c>
      <c r="N1208" s="148">
        <f t="shared" si="226"/>
        <v>1.1240429213209269</v>
      </c>
      <c r="O1208" s="148">
        <f t="shared" si="222"/>
        <v>0</v>
      </c>
      <c r="P1208" s="148">
        <f t="shared" si="223"/>
        <v>-1.1240429213209269</v>
      </c>
      <c r="Q1208" s="149">
        <f t="shared" si="217"/>
        <v>5.7845412792696607</v>
      </c>
      <c r="R1208" s="150">
        <f t="shared" si="218"/>
        <v>119.78454127926966</v>
      </c>
      <c r="S1208" s="13"/>
      <c r="T1208" s="13"/>
      <c r="U1208" s="13"/>
      <c r="V1208" s="13"/>
      <c r="W1208" s="49">
        <f t="shared" si="224"/>
        <v>38086</v>
      </c>
    </row>
    <row r="1209" spans="1:23" s="11" customFormat="1">
      <c r="A1209" s="13"/>
      <c r="B1209" s="140">
        <f>+Datos!B1200</f>
        <v>2004</v>
      </c>
      <c r="C1209" s="141">
        <f>+Datos!C1200</f>
        <v>4</v>
      </c>
      <c r="D1209" s="142">
        <f>+Datos!D1200</f>
        <v>10</v>
      </c>
      <c r="E1209" s="143">
        <f>+Datos!E1200</f>
        <v>3</v>
      </c>
      <c r="F1209" s="144">
        <f>+Datos!F1200</f>
        <v>1.7</v>
      </c>
      <c r="G1209" s="145">
        <f>+Datos!G1200</f>
        <v>1</v>
      </c>
      <c r="H1209" s="143">
        <f t="shared" si="219"/>
        <v>1.7</v>
      </c>
      <c r="I1209" s="146">
        <f t="shared" si="220"/>
        <v>1.3</v>
      </c>
      <c r="J1209" s="29">
        <f t="shared" si="221"/>
        <v>87.402723097451471</v>
      </c>
      <c r="K1209" s="147">
        <f t="shared" si="216"/>
        <v>121.08454127926964</v>
      </c>
      <c r="L1209" s="29">
        <f t="shared" si="227"/>
        <v>1.2999999999999829</v>
      </c>
      <c r="M1209" s="30">
        <f t="shared" si="225"/>
        <v>1.7</v>
      </c>
      <c r="N1209" s="148">
        <f t="shared" si="226"/>
        <v>0</v>
      </c>
      <c r="O1209" s="148">
        <f t="shared" si="222"/>
        <v>0</v>
      </c>
      <c r="P1209" s="148">
        <f t="shared" si="223"/>
        <v>0</v>
      </c>
      <c r="Q1209" s="149">
        <f t="shared" si="217"/>
        <v>7.0845412792696436</v>
      </c>
      <c r="R1209" s="150">
        <f t="shared" si="218"/>
        <v>121.08454127926964</v>
      </c>
      <c r="S1209" s="13"/>
      <c r="T1209" s="13"/>
      <c r="U1209" s="13"/>
      <c r="V1209" s="13"/>
      <c r="W1209" s="49">
        <f t="shared" si="224"/>
        <v>38087</v>
      </c>
    </row>
    <row r="1210" spans="1:23" s="11" customFormat="1">
      <c r="A1210" s="13"/>
      <c r="B1210" s="140">
        <f>+Datos!B1201</f>
        <v>2004</v>
      </c>
      <c r="C1210" s="141">
        <f>+Datos!C1201</f>
        <v>4</v>
      </c>
      <c r="D1210" s="142">
        <f>+Datos!D1201</f>
        <v>11</v>
      </c>
      <c r="E1210" s="143">
        <f>+Datos!E1201</f>
        <v>0</v>
      </c>
      <c r="F1210" s="144">
        <f>+Datos!F1201</f>
        <v>2.8</v>
      </c>
      <c r="G1210" s="145">
        <f>+Datos!G1201</f>
        <v>1</v>
      </c>
      <c r="H1210" s="143">
        <f t="shared" si="219"/>
        <v>2.8</v>
      </c>
      <c r="I1210" s="146">
        <f t="shared" si="220"/>
        <v>-2.8</v>
      </c>
      <c r="J1210" s="29">
        <f t="shared" si="221"/>
        <v>86.099050480705714</v>
      </c>
      <c r="K1210" s="147">
        <f t="shared" si="216"/>
        <v>119.78086866252389</v>
      </c>
      <c r="L1210" s="29">
        <f t="shared" si="227"/>
        <v>-1.3036726167457573</v>
      </c>
      <c r="M1210" s="30">
        <f t="shared" si="225"/>
        <v>1.3036726167457573</v>
      </c>
      <c r="N1210" s="148">
        <f t="shared" si="226"/>
        <v>1.4963273832542425</v>
      </c>
      <c r="O1210" s="148">
        <f t="shared" si="222"/>
        <v>0</v>
      </c>
      <c r="P1210" s="148">
        <f t="shared" si="223"/>
        <v>-1.4963273832542425</v>
      </c>
      <c r="Q1210" s="149">
        <f t="shared" si="217"/>
        <v>5.7808686625238863</v>
      </c>
      <c r="R1210" s="150">
        <f t="shared" si="218"/>
        <v>119.78086866252389</v>
      </c>
      <c r="S1210" s="13"/>
      <c r="T1210" s="13"/>
      <c r="U1210" s="13"/>
      <c r="V1210" s="13"/>
      <c r="W1210" s="49">
        <f t="shared" si="224"/>
        <v>38088</v>
      </c>
    </row>
    <row r="1211" spans="1:23" s="11" customFormat="1">
      <c r="A1211" s="13"/>
      <c r="B1211" s="140">
        <f>+Datos!B1202</f>
        <v>2004</v>
      </c>
      <c r="C1211" s="141">
        <f>+Datos!C1202</f>
        <v>4</v>
      </c>
      <c r="D1211" s="142">
        <f>+Datos!D1202</f>
        <v>12</v>
      </c>
      <c r="E1211" s="143">
        <f>+Datos!E1202</f>
        <v>9</v>
      </c>
      <c r="F1211" s="144">
        <f>+Datos!F1202</f>
        <v>2.2999999999999998</v>
      </c>
      <c r="G1211" s="145">
        <f>+Datos!G1202</f>
        <v>1</v>
      </c>
      <c r="H1211" s="143">
        <f t="shared" si="219"/>
        <v>2.2999999999999998</v>
      </c>
      <c r="I1211" s="146">
        <f t="shared" si="220"/>
        <v>6.7</v>
      </c>
      <c r="J1211" s="29">
        <f t="shared" si="221"/>
        <v>92.799050480705716</v>
      </c>
      <c r="K1211" s="147">
        <f t="shared" si="216"/>
        <v>126.4808686625239</v>
      </c>
      <c r="L1211" s="29">
        <f t="shared" si="227"/>
        <v>6.7000000000000171</v>
      </c>
      <c r="M1211" s="30">
        <f t="shared" si="225"/>
        <v>2.2999999999999998</v>
      </c>
      <c r="N1211" s="148">
        <f t="shared" si="226"/>
        <v>0</v>
      </c>
      <c r="O1211" s="148">
        <f t="shared" si="222"/>
        <v>0</v>
      </c>
      <c r="P1211" s="148">
        <f t="shared" si="223"/>
        <v>0</v>
      </c>
      <c r="Q1211" s="149">
        <f t="shared" si="217"/>
        <v>12.480868662523903</v>
      </c>
      <c r="R1211" s="150">
        <f t="shared" si="218"/>
        <v>126.4808686625239</v>
      </c>
      <c r="S1211" s="13"/>
      <c r="T1211" s="13"/>
      <c r="U1211" s="13"/>
      <c r="V1211" s="13"/>
      <c r="W1211" s="49">
        <f t="shared" si="224"/>
        <v>38089</v>
      </c>
    </row>
    <row r="1212" spans="1:23" s="11" customFormat="1">
      <c r="A1212" s="13"/>
      <c r="B1212" s="140">
        <f>+Datos!B1203</f>
        <v>2004</v>
      </c>
      <c r="C1212" s="141">
        <f>+Datos!C1203</f>
        <v>4</v>
      </c>
      <c r="D1212" s="142">
        <f>+Datos!D1203</f>
        <v>13</v>
      </c>
      <c r="E1212" s="143">
        <f>+Datos!E1203</f>
        <v>6</v>
      </c>
      <c r="F1212" s="144">
        <f>+Datos!F1203</f>
        <v>1.1000000000000001</v>
      </c>
      <c r="G1212" s="145">
        <f>+Datos!G1203</f>
        <v>1</v>
      </c>
      <c r="H1212" s="143">
        <f t="shared" si="219"/>
        <v>1.1000000000000001</v>
      </c>
      <c r="I1212" s="146">
        <f t="shared" si="220"/>
        <v>4.9000000000000004</v>
      </c>
      <c r="J1212" s="29">
        <f t="shared" si="221"/>
        <v>97.699050480705722</v>
      </c>
      <c r="K1212" s="147">
        <f t="shared" si="216"/>
        <v>131.38086866252391</v>
      </c>
      <c r="L1212" s="29">
        <f t="shared" si="227"/>
        <v>4.9000000000000057</v>
      </c>
      <c r="M1212" s="30">
        <f t="shared" si="225"/>
        <v>1.1000000000000001</v>
      </c>
      <c r="N1212" s="148">
        <f t="shared" si="226"/>
        <v>0</v>
      </c>
      <c r="O1212" s="148">
        <f t="shared" si="222"/>
        <v>0</v>
      </c>
      <c r="P1212" s="148">
        <f t="shared" si="223"/>
        <v>0</v>
      </c>
      <c r="Q1212" s="149">
        <f t="shared" si="217"/>
        <v>17.380868662523909</v>
      </c>
      <c r="R1212" s="150">
        <f t="shared" si="218"/>
        <v>131.38086866252391</v>
      </c>
      <c r="S1212" s="13"/>
      <c r="T1212" s="13"/>
      <c r="U1212" s="13"/>
      <c r="V1212" s="13"/>
      <c r="W1212" s="49">
        <f t="shared" si="224"/>
        <v>38090</v>
      </c>
    </row>
    <row r="1213" spans="1:23" s="11" customFormat="1">
      <c r="A1213" s="13"/>
      <c r="B1213" s="140">
        <f>+Datos!B1204</f>
        <v>2004</v>
      </c>
      <c r="C1213" s="141">
        <f>+Datos!C1204</f>
        <v>4</v>
      </c>
      <c r="D1213" s="142">
        <f>+Datos!D1204</f>
        <v>14</v>
      </c>
      <c r="E1213" s="143">
        <f>+Datos!E1204</f>
        <v>0</v>
      </c>
      <c r="F1213" s="144">
        <f>+Datos!F1204</f>
        <v>2.4</v>
      </c>
      <c r="G1213" s="145">
        <f>+Datos!G1204</f>
        <v>1</v>
      </c>
      <c r="H1213" s="143">
        <f t="shared" si="219"/>
        <v>2.4</v>
      </c>
      <c r="I1213" s="146">
        <f t="shared" si="220"/>
        <v>-2.4</v>
      </c>
      <c r="J1213" s="29">
        <f t="shared" si="221"/>
        <v>96.448641066873151</v>
      </c>
      <c r="K1213" s="147">
        <f t="shared" si="216"/>
        <v>130.13045924869132</v>
      </c>
      <c r="L1213" s="29">
        <f t="shared" si="227"/>
        <v>-1.2504094138325854</v>
      </c>
      <c r="M1213" s="30">
        <f t="shared" si="225"/>
        <v>1.2504094138325854</v>
      </c>
      <c r="N1213" s="148">
        <f t="shared" si="226"/>
        <v>1.1495905861674145</v>
      </c>
      <c r="O1213" s="148">
        <f t="shared" si="222"/>
        <v>0</v>
      </c>
      <c r="P1213" s="148">
        <f t="shared" si="223"/>
        <v>-1.1495905861674145</v>
      </c>
      <c r="Q1213" s="149">
        <f t="shared" si="217"/>
        <v>16.130459248691324</v>
      </c>
      <c r="R1213" s="150">
        <f t="shared" si="218"/>
        <v>130.13045924869132</v>
      </c>
      <c r="S1213" s="13"/>
      <c r="T1213" s="13"/>
      <c r="U1213" s="13"/>
      <c r="V1213" s="13"/>
      <c r="W1213" s="49">
        <f t="shared" si="224"/>
        <v>38091</v>
      </c>
    </row>
    <row r="1214" spans="1:23" s="11" customFormat="1">
      <c r="A1214" s="13"/>
      <c r="B1214" s="140">
        <f>+Datos!B1205</f>
        <v>2004</v>
      </c>
      <c r="C1214" s="141">
        <f>+Datos!C1205</f>
        <v>4</v>
      </c>
      <c r="D1214" s="142">
        <f>+Datos!D1205</f>
        <v>15</v>
      </c>
      <c r="E1214" s="143">
        <f>+Datos!E1205</f>
        <v>0</v>
      </c>
      <c r="F1214" s="144">
        <f>+Datos!F1205</f>
        <v>2.1</v>
      </c>
      <c r="G1214" s="145">
        <f>+Datos!G1205</f>
        <v>1</v>
      </c>
      <c r="H1214" s="143">
        <f t="shared" si="219"/>
        <v>2.1</v>
      </c>
      <c r="I1214" s="146">
        <f t="shared" si="220"/>
        <v>-2.1</v>
      </c>
      <c r="J1214" s="29">
        <f t="shared" si="221"/>
        <v>95.367667701316847</v>
      </c>
      <c r="K1214" s="147">
        <f t="shared" si="216"/>
        <v>129.04948588313502</v>
      </c>
      <c r="L1214" s="29">
        <f t="shared" si="227"/>
        <v>-1.0809733655563036</v>
      </c>
      <c r="M1214" s="30">
        <f t="shared" si="225"/>
        <v>1.0809733655563036</v>
      </c>
      <c r="N1214" s="148">
        <f t="shared" si="226"/>
        <v>1.0190266344436965</v>
      </c>
      <c r="O1214" s="148">
        <f t="shared" si="222"/>
        <v>0</v>
      </c>
      <c r="P1214" s="148">
        <f t="shared" si="223"/>
        <v>-1.0190266344436965</v>
      </c>
      <c r="Q1214" s="149">
        <f t="shared" si="217"/>
        <v>15.04948588313502</v>
      </c>
      <c r="R1214" s="150">
        <f t="shared" si="218"/>
        <v>129.04948588313502</v>
      </c>
      <c r="S1214" s="13"/>
      <c r="T1214" s="13"/>
      <c r="U1214" s="13"/>
      <c r="V1214" s="13"/>
      <c r="W1214" s="49">
        <f t="shared" si="224"/>
        <v>38092</v>
      </c>
    </row>
    <row r="1215" spans="1:23" s="11" customFormat="1">
      <c r="A1215" s="13"/>
      <c r="B1215" s="140">
        <f>+Datos!B1206</f>
        <v>2004</v>
      </c>
      <c r="C1215" s="141">
        <f>+Datos!C1206</f>
        <v>4</v>
      </c>
      <c r="D1215" s="142">
        <f>+Datos!D1206</f>
        <v>16</v>
      </c>
      <c r="E1215" s="143">
        <f>+Datos!E1206</f>
        <v>0</v>
      </c>
      <c r="F1215" s="144">
        <f>+Datos!F1206</f>
        <v>3</v>
      </c>
      <c r="G1215" s="145">
        <f>+Datos!G1206</f>
        <v>1</v>
      </c>
      <c r="H1215" s="143">
        <f t="shared" si="219"/>
        <v>3</v>
      </c>
      <c r="I1215" s="146">
        <f t="shared" si="220"/>
        <v>-3</v>
      </c>
      <c r="J1215" s="29">
        <f t="shared" si="221"/>
        <v>93.84440265502397</v>
      </c>
      <c r="K1215" s="147">
        <f t="shared" si="216"/>
        <v>127.52622083684216</v>
      </c>
      <c r="L1215" s="29">
        <f t="shared" si="227"/>
        <v>-1.5232650462928632</v>
      </c>
      <c r="M1215" s="30">
        <f t="shared" si="225"/>
        <v>1.5232650462928632</v>
      </c>
      <c r="N1215" s="148">
        <f t="shared" si="226"/>
        <v>1.4767349537071368</v>
      </c>
      <c r="O1215" s="148">
        <f t="shared" si="222"/>
        <v>0</v>
      </c>
      <c r="P1215" s="148">
        <f t="shared" si="223"/>
        <v>-1.4767349537071368</v>
      </c>
      <c r="Q1215" s="149">
        <f t="shared" si="217"/>
        <v>13.526220836842157</v>
      </c>
      <c r="R1215" s="150">
        <f t="shared" si="218"/>
        <v>127.52622083684216</v>
      </c>
      <c r="S1215" s="13"/>
      <c r="T1215" s="13"/>
      <c r="U1215" s="13"/>
      <c r="V1215" s="13"/>
      <c r="W1215" s="49">
        <f t="shared" si="224"/>
        <v>38093</v>
      </c>
    </row>
    <row r="1216" spans="1:23" s="11" customFormat="1">
      <c r="A1216" s="13"/>
      <c r="B1216" s="140">
        <f>+Datos!B1207</f>
        <v>2004</v>
      </c>
      <c r="C1216" s="141">
        <f>+Datos!C1207</f>
        <v>4</v>
      </c>
      <c r="D1216" s="142">
        <f>+Datos!D1207</f>
        <v>17</v>
      </c>
      <c r="E1216" s="143">
        <f>+Datos!E1207</f>
        <v>1</v>
      </c>
      <c r="F1216" s="144">
        <f>+Datos!F1207</f>
        <v>2.9</v>
      </c>
      <c r="G1216" s="145">
        <f>+Datos!G1207</f>
        <v>1</v>
      </c>
      <c r="H1216" s="143">
        <f t="shared" si="219"/>
        <v>2.9</v>
      </c>
      <c r="I1216" s="146">
        <f t="shared" si="220"/>
        <v>-1.9</v>
      </c>
      <c r="J1216" s="29">
        <f t="shared" si="221"/>
        <v>92.892277067037412</v>
      </c>
      <c r="K1216" s="147">
        <f t="shared" si="216"/>
        <v>126.5740952488556</v>
      </c>
      <c r="L1216" s="29">
        <f t="shared" si="227"/>
        <v>-0.95212558798655778</v>
      </c>
      <c r="M1216" s="30">
        <f t="shared" si="225"/>
        <v>1.9521255879865578</v>
      </c>
      <c r="N1216" s="148">
        <f t="shared" si="226"/>
        <v>0.94787441201344214</v>
      </c>
      <c r="O1216" s="148">
        <f t="shared" si="222"/>
        <v>0</v>
      </c>
      <c r="P1216" s="148">
        <f t="shared" si="223"/>
        <v>-0.94787441201344214</v>
      </c>
      <c r="Q1216" s="149">
        <f t="shared" si="217"/>
        <v>12.574095248855599</v>
      </c>
      <c r="R1216" s="150">
        <f t="shared" si="218"/>
        <v>126.5740952488556</v>
      </c>
      <c r="S1216" s="13"/>
      <c r="T1216" s="13"/>
      <c r="U1216" s="13"/>
      <c r="V1216" s="13"/>
      <c r="W1216" s="49">
        <f t="shared" si="224"/>
        <v>38094</v>
      </c>
    </row>
    <row r="1217" spans="1:23" s="11" customFormat="1">
      <c r="A1217" s="13"/>
      <c r="B1217" s="140">
        <f>+Datos!B1208</f>
        <v>2004</v>
      </c>
      <c r="C1217" s="141">
        <f>+Datos!C1208</f>
        <v>4</v>
      </c>
      <c r="D1217" s="142">
        <f>+Datos!D1208</f>
        <v>18</v>
      </c>
      <c r="E1217" s="143">
        <f>+Datos!E1208</f>
        <v>0</v>
      </c>
      <c r="F1217" s="144">
        <f>+Datos!F1208</f>
        <v>2.9</v>
      </c>
      <c r="G1217" s="145">
        <f>+Datos!G1208</f>
        <v>1</v>
      </c>
      <c r="H1217" s="143">
        <f t="shared" si="219"/>
        <v>2.9</v>
      </c>
      <c r="I1217" s="146">
        <f t="shared" si="220"/>
        <v>-2.9</v>
      </c>
      <c r="J1217" s="29">
        <f t="shared" si="221"/>
        <v>91.457623951268005</v>
      </c>
      <c r="K1217" s="147">
        <f t="shared" si="216"/>
        <v>125.13944213308619</v>
      </c>
      <c r="L1217" s="29">
        <f t="shared" si="227"/>
        <v>-1.4346531157694073</v>
      </c>
      <c r="M1217" s="30">
        <f t="shared" si="225"/>
        <v>1.4346531157694073</v>
      </c>
      <c r="N1217" s="148">
        <f t="shared" si="226"/>
        <v>1.4653468842305926</v>
      </c>
      <c r="O1217" s="148">
        <f t="shared" si="222"/>
        <v>0</v>
      </c>
      <c r="P1217" s="148">
        <f t="shared" si="223"/>
        <v>-1.4653468842305926</v>
      </c>
      <c r="Q1217" s="149">
        <f t="shared" si="217"/>
        <v>11.139442133086192</v>
      </c>
      <c r="R1217" s="150">
        <f t="shared" si="218"/>
        <v>125.13944213308619</v>
      </c>
      <c r="S1217" s="13"/>
      <c r="T1217" s="13"/>
      <c r="U1217" s="13"/>
      <c r="V1217" s="13"/>
      <c r="W1217" s="49">
        <f t="shared" si="224"/>
        <v>38095</v>
      </c>
    </row>
    <row r="1218" spans="1:23" s="11" customFormat="1">
      <c r="A1218" s="13"/>
      <c r="B1218" s="140">
        <f>+Datos!B1209</f>
        <v>2004</v>
      </c>
      <c r="C1218" s="141">
        <f>+Datos!C1209</f>
        <v>4</v>
      </c>
      <c r="D1218" s="142">
        <f>+Datos!D1209</f>
        <v>19</v>
      </c>
      <c r="E1218" s="143">
        <f>+Datos!E1209</f>
        <v>0</v>
      </c>
      <c r="F1218" s="144">
        <f>+Datos!F1209</f>
        <v>2.8</v>
      </c>
      <c r="G1218" s="145">
        <f>+Datos!G1209</f>
        <v>1</v>
      </c>
      <c r="H1218" s="143">
        <f t="shared" si="219"/>
        <v>2.8</v>
      </c>
      <c r="I1218" s="146">
        <f t="shared" si="220"/>
        <v>-2.8</v>
      </c>
      <c r="J1218" s="29">
        <f t="shared" si="221"/>
        <v>90.093469658215142</v>
      </c>
      <c r="K1218" s="147">
        <f t="shared" si="216"/>
        <v>123.77528784003331</v>
      </c>
      <c r="L1218" s="29">
        <f t="shared" si="227"/>
        <v>-1.3641542930528772</v>
      </c>
      <c r="M1218" s="30">
        <f t="shared" si="225"/>
        <v>1.3641542930528772</v>
      </c>
      <c r="N1218" s="148">
        <f t="shared" si="226"/>
        <v>1.4358457069471227</v>
      </c>
      <c r="O1218" s="148">
        <f t="shared" si="222"/>
        <v>0</v>
      </c>
      <c r="P1218" s="148">
        <f t="shared" si="223"/>
        <v>-1.4358457069471227</v>
      </c>
      <c r="Q1218" s="149">
        <f t="shared" si="217"/>
        <v>9.7752878400333145</v>
      </c>
      <c r="R1218" s="150">
        <f t="shared" si="218"/>
        <v>123.77528784003331</v>
      </c>
      <c r="S1218" s="13"/>
      <c r="T1218" s="13"/>
      <c r="U1218" s="13"/>
      <c r="V1218" s="13"/>
      <c r="W1218" s="49">
        <f t="shared" si="224"/>
        <v>38096</v>
      </c>
    </row>
    <row r="1219" spans="1:23" s="11" customFormat="1">
      <c r="A1219" s="13"/>
      <c r="B1219" s="140">
        <f>+Datos!B1210</f>
        <v>2004</v>
      </c>
      <c r="C1219" s="141">
        <f>+Datos!C1210</f>
        <v>4</v>
      </c>
      <c r="D1219" s="142">
        <f>+Datos!D1210</f>
        <v>20</v>
      </c>
      <c r="E1219" s="143">
        <f>+Datos!E1210</f>
        <v>0.6</v>
      </c>
      <c r="F1219" s="144">
        <f>+Datos!F1210</f>
        <v>1.4</v>
      </c>
      <c r="G1219" s="145">
        <f>+Datos!G1210</f>
        <v>1</v>
      </c>
      <c r="H1219" s="143">
        <f t="shared" si="219"/>
        <v>1.4</v>
      </c>
      <c r="I1219" s="146">
        <f t="shared" si="220"/>
        <v>-0.79999999999999993</v>
      </c>
      <c r="J1219" s="29">
        <f t="shared" si="221"/>
        <v>89.707461908297248</v>
      </c>
      <c r="K1219" s="147">
        <f t="shared" si="216"/>
        <v>123.38928009011542</v>
      </c>
      <c r="L1219" s="29">
        <f t="shared" si="227"/>
        <v>-0.38600774991789422</v>
      </c>
      <c r="M1219" s="30">
        <f t="shared" si="225"/>
        <v>0.98600774991789419</v>
      </c>
      <c r="N1219" s="148">
        <f t="shared" si="226"/>
        <v>0.41399225008210572</v>
      </c>
      <c r="O1219" s="148">
        <f t="shared" si="222"/>
        <v>0</v>
      </c>
      <c r="P1219" s="148">
        <f t="shared" si="223"/>
        <v>-0.41399225008210572</v>
      </c>
      <c r="Q1219" s="149">
        <f t="shared" si="217"/>
        <v>9.3892800901154203</v>
      </c>
      <c r="R1219" s="150">
        <f t="shared" si="218"/>
        <v>123.38928009011542</v>
      </c>
      <c r="S1219" s="13"/>
      <c r="T1219" s="13"/>
      <c r="U1219" s="13"/>
      <c r="V1219" s="13"/>
      <c r="W1219" s="49">
        <f t="shared" si="224"/>
        <v>38097</v>
      </c>
    </row>
    <row r="1220" spans="1:23" s="11" customFormat="1">
      <c r="A1220" s="13"/>
      <c r="B1220" s="140">
        <f>+Datos!B1211</f>
        <v>2004</v>
      </c>
      <c r="C1220" s="141">
        <f>+Datos!C1211</f>
        <v>4</v>
      </c>
      <c r="D1220" s="142">
        <f>+Datos!D1211</f>
        <v>21</v>
      </c>
      <c r="E1220" s="143">
        <f>+Datos!E1211</f>
        <v>0.6</v>
      </c>
      <c r="F1220" s="144">
        <f>+Datos!F1211</f>
        <v>1.7</v>
      </c>
      <c r="G1220" s="145">
        <f>+Datos!G1211</f>
        <v>1</v>
      </c>
      <c r="H1220" s="143">
        <f t="shared" si="219"/>
        <v>1.7</v>
      </c>
      <c r="I1220" s="146">
        <f t="shared" si="220"/>
        <v>-1.1000000000000001</v>
      </c>
      <c r="J1220" s="29">
        <f t="shared" si="221"/>
        <v>89.179400248157634</v>
      </c>
      <c r="K1220" s="147">
        <f t="shared" si="216"/>
        <v>122.86121842997582</v>
      </c>
      <c r="L1220" s="29">
        <f t="shared" si="227"/>
        <v>-0.5280616601395991</v>
      </c>
      <c r="M1220" s="30">
        <f t="shared" si="225"/>
        <v>1.1280616601395992</v>
      </c>
      <c r="N1220" s="148">
        <f t="shared" si="226"/>
        <v>0.57193833986040077</v>
      </c>
      <c r="O1220" s="148">
        <f t="shared" si="222"/>
        <v>0</v>
      </c>
      <c r="P1220" s="148">
        <f t="shared" si="223"/>
        <v>-0.57193833986040077</v>
      </c>
      <c r="Q1220" s="149">
        <f t="shared" si="217"/>
        <v>8.8612184299758212</v>
      </c>
      <c r="R1220" s="150">
        <f t="shared" si="218"/>
        <v>122.86121842997582</v>
      </c>
      <c r="S1220" s="13"/>
      <c r="T1220" s="13"/>
      <c r="U1220" s="13"/>
      <c r="V1220" s="13"/>
      <c r="W1220" s="49">
        <f t="shared" si="224"/>
        <v>38098</v>
      </c>
    </row>
    <row r="1221" spans="1:23" s="11" customFormat="1">
      <c r="A1221" s="13"/>
      <c r="B1221" s="140">
        <f>+Datos!B1212</f>
        <v>2004</v>
      </c>
      <c r="C1221" s="141">
        <f>+Datos!C1212</f>
        <v>4</v>
      </c>
      <c r="D1221" s="142">
        <f>+Datos!D1212</f>
        <v>22</v>
      </c>
      <c r="E1221" s="143">
        <f>+Datos!E1212</f>
        <v>38</v>
      </c>
      <c r="F1221" s="144">
        <f>+Datos!F1212</f>
        <v>0.9</v>
      </c>
      <c r="G1221" s="145">
        <f>+Datos!G1212</f>
        <v>1</v>
      </c>
      <c r="H1221" s="143">
        <f t="shared" si="219"/>
        <v>0.9</v>
      </c>
      <c r="I1221" s="146">
        <f t="shared" si="220"/>
        <v>37.1</v>
      </c>
      <c r="J1221" s="29">
        <f t="shared" si="221"/>
        <v>126.27940024815763</v>
      </c>
      <c r="K1221" s="147">
        <f t="shared" si="216"/>
        <v>159.96121842997582</v>
      </c>
      <c r="L1221" s="29">
        <f t="shared" si="227"/>
        <v>37.099999999999994</v>
      </c>
      <c r="M1221" s="30">
        <f t="shared" si="225"/>
        <v>0.9</v>
      </c>
      <c r="N1221" s="148">
        <f t="shared" si="226"/>
        <v>0</v>
      </c>
      <c r="O1221" s="148">
        <f t="shared" si="222"/>
        <v>0</v>
      </c>
      <c r="P1221" s="148">
        <f t="shared" si="223"/>
        <v>0</v>
      </c>
      <c r="Q1221" s="149">
        <f t="shared" si="217"/>
        <v>45.961218429975816</v>
      </c>
      <c r="R1221" s="150">
        <f t="shared" si="218"/>
        <v>159.96121842997582</v>
      </c>
      <c r="S1221" s="13"/>
      <c r="T1221" s="13"/>
      <c r="U1221" s="13"/>
      <c r="V1221" s="13"/>
      <c r="W1221" s="49">
        <f t="shared" si="224"/>
        <v>38099</v>
      </c>
    </row>
    <row r="1222" spans="1:23" s="11" customFormat="1">
      <c r="A1222" s="13"/>
      <c r="B1222" s="140">
        <f>+Datos!B1213</f>
        <v>2004</v>
      </c>
      <c r="C1222" s="141">
        <f>+Datos!C1213</f>
        <v>4</v>
      </c>
      <c r="D1222" s="142">
        <f>+Datos!D1213</f>
        <v>23</v>
      </c>
      <c r="E1222" s="143">
        <f>+Datos!E1213</f>
        <v>5</v>
      </c>
      <c r="F1222" s="144">
        <f>+Datos!F1213</f>
        <v>1.4</v>
      </c>
      <c r="G1222" s="145">
        <f>+Datos!G1213</f>
        <v>1</v>
      </c>
      <c r="H1222" s="143">
        <f t="shared" si="219"/>
        <v>1.4</v>
      </c>
      <c r="I1222" s="146">
        <f t="shared" si="220"/>
        <v>3.6</v>
      </c>
      <c r="J1222" s="29">
        <f t="shared" si="221"/>
        <v>129.87940024815762</v>
      </c>
      <c r="K1222" s="147">
        <f t="shared" si="216"/>
        <v>163.56121842997581</v>
      </c>
      <c r="L1222" s="29">
        <f t="shared" si="227"/>
        <v>3.5999999999999943</v>
      </c>
      <c r="M1222" s="30">
        <f t="shared" si="225"/>
        <v>1.4</v>
      </c>
      <c r="N1222" s="148">
        <f t="shared" si="226"/>
        <v>0</v>
      </c>
      <c r="O1222" s="148">
        <f t="shared" si="222"/>
        <v>0</v>
      </c>
      <c r="P1222" s="148">
        <f t="shared" si="223"/>
        <v>0</v>
      </c>
      <c r="Q1222" s="149">
        <f t="shared" si="217"/>
        <v>49.56121842997581</v>
      </c>
      <c r="R1222" s="150">
        <f t="shared" si="218"/>
        <v>163.56121842997581</v>
      </c>
      <c r="S1222" s="13"/>
      <c r="T1222" s="13"/>
      <c r="U1222" s="13"/>
      <c r="V1222" s="13"/>
      <c r="W1222" s="49">
        <f t="shared" si="224"/>
        <v>38100</v>
      </c>
    </row>
    <row r="1223" spans="1:23" s="11" customFormat="1">
      <c r="A1223" s="13"/>
      <c r="B1223" s="140">
        <f>+Datos!B1214</f>
        <v>2004</v>
      </c>
      <c r="C1223" s="141">
        <f>+Datos!C1214</f>
        <v>4</v>
      </c>
      <c r="D1223" s="142">
        <f>+Datos!D1214</f>
        <v>24</v>
      </c>
      <c r="E1223" s="143">
        <f>+Datos!E1214</f>
        <v>4</v>
      </c>
      <c r="F1223" s="144">
        <f>+Datos!F1214</f>
        <v>1</v>
      </c>
      <c r="G1223" s="145">
        <f>+Datos!G1214</f>
        <v>1</v>
      </c>
      <c r="H1223" s="143">
        <f t="shared" si="219"/>
        <v>1</v>
      </c>
      <c r="I1223" s="146">
        <f t="shared" si="220"/>
        <v>3</v>
      </c>
      <c r="J1223" s="29">
        <f t="shared" si="221"/>
        <v>132.87940024815762</v>
      </c>
      <c r="K1223" s="147">
        <f t="shared" si="216"/>
        <v>166.56121842997581</v>
      </c>
      <c r="L1223" s="29">
        <f t="shared" si="227"/>
        <v>3</v>
      </c>
      <c r="M1223" s="30">
        <f t="shared" si="225"/>
        <v>1</v>
      </c>
      <c r="N1223" s="148">
        <f t="shared" si="226"/>
        <v>0</v>
      </c>
      <c r="O1223" s="148">
        <f t="shared" si="222"/>
        <v>0</v>
      </c>
      <c r="P1223" s="148">
        <f t="shared" si="223"/>
        <v>0</v>
      </c>
      <c r="Q1223" s="149">
        <f t="shared" si="217"/>
        <v>52.56121842997581</v>
      </c>
      <c r="R1223" s="150">
        <f t="shared" si="218"/>
        <v>166.56121842997581</v>
      </c>
      <c r="S1223" s="13"/>
      <c r="T1223" s="13"/>
      <c r="U1223" s="13"/>
      <c r="V1223" s="13"/>
      <c r="W1223" s="49">
        <f t="shared" si="224"/>
        <v>38101</v>
      </c>
    </row>
    <row r="1224" spans="1:23" s="11" customFormat="1">
      <c r="A1224" s="13"/>
      <c r="B1224" s="140">
        <f>+Datos!B1215</f>
        <v>2004</v>
      </c>
      <c r="C1224" s="141">
        <f>+Datos!C1215</f>
        <v>4</v>
      </c>
      <c r="D1224" s="142">
        <f>+Datos!D1215</f>
        <v>25</v>
      </c>
      <c r="E1224" s="143">
        <f>+Datos!E1215</f>
        <v>0</v>
      </c>
      <c r="F1224" s="144">
        <f>+Datos!F1215</f>
        <v>2.1</v>
      </c>
      <c r="G1224" s="145">
        <f>+Datos!G1215</f>
        <v>1</v>
      </c>
      <c r="H1224" s="143">
        <f t="shared" si="219"/>
        <v>2.1</v>
      </c>
      <c r="I1224" s="146">
        <f t="shared" si="220"/>
        <v>-2.1</v>
      </c>
      <c r="J1224" s="29">
        <f t="shared" si="221"/>
        <v>131.3901196226301</v>
      </c>
      <c r="K1224" s="147">
        <f t="shared" si="216"/>
        <v>165.07193780444828</v>
      </c>
      <c r="L1224" s="29">
        <f t="shared" si="227"/>
        <v>-1.4892806255275275</v>
      </c>
      <c r="M1224" s="30">
        <f t="shared" si="225"/>
        <v>1.4892806255275275</v>
      </c>
      <c r="N1224" s="148">
        <f t="shared" si="226"/>
        <v>0.6107193744724726</v>
      </c>
      <c r="O1224" s="148">
        <f t="shared" si="222"/>
        <v>0</v>
      </c>
      <c r="P1224" s="148">
        <f t="shared" si="223"/>
        <v>-0.6107193744724726</v>
      </c>
      <c r="Q1224" s="149">
        <f t="shared" si="217"/>
        <v>51.071937804448282</v>
      </c>
      <c r="R1224" s="150">
        <f t="shared" si="218"/>
        <v>165.07193780444828</v>
      </c>
      <c r="S1224" s="13"/>
      <c r="T1224" s="13"/>
      <c r="U1224" s="13"/>
      <c r="V1224" s="13"/>
      <c r="W1224" s="49">
        <f t="shared" si="224"/>
        <v>38102</v>
      </c>
    </row>
    <row r="1225" spans="1:23" s="11" customFormat="1">
      <c r="A1225" s="13"/>
      <c r="B1225" s="140">
        <f>+Datos!B1216</f>
        <v>2004</v>
      </c>
      <c r="C1225" s="141">
        <f>+Datos!C1216</f>
        <v>4</v>
      </c>
      <c r="D1225" s="142">
        <f>+Datos!D1216</f>
        <v>26</v>
      </c>
      <c r="E1225" s="143">
        <f>+Datos!E1216</f>
        <v>0</v>
      </c>
      <c r="F1225" s="144">
        <f>+Datos!F1216</f>
        <v>2.8</v>
      </c>
      <c r="G1225" s="145">
        <f>+Datos!G1216</f>
        <v>1</v>
      </c>
      <c r="H1225" s="143">
        <f t="shared" si="219"/>
        <v>2.8</v>
      </c>
      <c r="I1225" s="146">
        <f t="shared" si="220"/>
        <v>-2.8</v>
      </c>
      <c r="J1225" s="29">
        <f t="shared" si="221"/>
        <v>129.43034428620277</v>
      </c>
      <c r="K1225" s="147">
        <f t="shared" si="216"/>
        <v>163.11216246802095</v>
      </c>
      <c r="L1225" s="29">
        <f t="shared" si="227"/>
        <v>-1.9597753364273274</v>
      </c>
      <c r="M1225" s="30">
        <f t="shared" si="225"/>
        <v>1.9597753364273274</v>
      </c>
      <c r="N1225" s="148">
        <f t="shared" si="226"/>
        <v>0.84022466357267245</v>
      </c>
      <c r="O1225" s="148">
        <f t="shared" si="222"/>
        <v>0</v>
      </c>
      <c r="P1225" s="148">
        <f t="shared" si="223"/>
        <v>-0.84022466357267245</v>
      </c>
      <c r="Q1225" s="149">
        <f t="shared" si="217"/>
        <v>49.112162468020955</v>
      </c>
      <c r="R1225" s="150">
        <f t="shared" si="218"/>
        <v>163.11216246802095</v>
      </c>
      <c r="S1225" s="13"/>
      <c r="T1225" s="13"/>
      <c r="U1225" s="13"/>
      <c r="V1225" s="13"/>
      <c r="W1225" s="49">
        <f t="shared" si="224"/>
        <v>38103</v>
      </c>
    </row>
    <row r="1226" spans="1:23" s="11" customFormat="1">
      <c r="A1226" s="13"/>
      <c r="B1226" s="140">
        <f>+Datos!B1217</f>
        <v>2004</v>
      </c>
      <c r="C1226" s="141">
        <f>+Datos!C1217</f>
        <v>4</v>
      </c>
      <c r="D1226" s="142">
        <f>+Datos!D1217</f>
        <v>27</v>
      </c>
      <c r="E1226" s="143">
        <f>+Datos!E1217</f>
        <v>0</v>
      </c>
      <c r="F1226" s="144">
        <f>+Datos!F1217</f>
        <v>3.4</v>
      </c>
      <c r="G1226" s="145">
        <f>+Datos!G1217</f>
        <v>1</v>
      </c>
      <c r="H1226" s="143">
        <f t="shared" si="219"/>
        <v>3.4</v>
      </c>
      <c r="I1226" s="146">
        <f t="shared" si="220"/>
        <v>-3.4</v>
      </c>
      <c r="J1226" s="29">
        <f t="shared" si="221"/>
        <v>127.08987345890144</v>
      </c>
      <c r="K1226" s="147">
        <f t="shared" si="216"/>
        <v>160.77169164071961</v>
      </c>
      <c r="L1226" s="29">
        <f t="shared" si="227"/>
        <v>-2.3404708273013455</v>
      </c>
      <c r="M1226" s="30">
        <f t="shared" si="225"/>
        <v>2.3404708273013455</v>
      </c>
      <c r="N1226" s="148">
        <f t="shared" si="226"/>
        <v>1.0595291726986544</v>
      </c>
      <c r="O1226" s="148">
        <f t="shared" si="222"/>
        <v>0</v>
      </c>
      <c r="P1226" s="148">
        <f t="shared" si="223"/>
        <v>-1.0595291726986544</v>
      </c>
      <c r="Q1226" s="149">
        <f t="shared" si="217"/>
        <v>46.771691640719609</v>
      </c>
      <c r="R1226" s="150">
        <f t="shared" si="218"/>
        <v>160.77169164071961</v>
      </c>
      <c r="S1226" s="13"/>
      <c r="T1226" s="13"/>
      <c r="U1226" s="13"/>
      <c r="V1226" s="13"/>
      <c r="W1226" s="49">
        <f t="shared" si="224"/>
        <v>38104</v>
      </c>
    </row>
    <row r="1227" spans="1:23" s="11" customFormat="1">
      <c r="A1227" s="13"/>
      <c r="B1227" s="140">
        <f>+Datos!B1218</f>
        <v>2004</v>
      </c>
      <c r="C1227" s="141">
        <f>+Datos!C1218</f>
        <v>4</v>
      </c>
      <c r="D1227" s="142">
        <f>+Datos!D1218</f>
        <v>28</v>
      </c>
      <c r="E1227" s="143">
        <f>+Datos!E1218</f>
        <v>0</v>
      </c>
      <c r="F1227" s="144">
        <f>+Datos!F1218</f>
        <v>3.1</v>
      </c>
      <c r="G1227" s="145">
        <f>+Datos!G1218</f>
        <v>1</v>
      </c>
      <c r="H1227" s="143">
        <f t="shared" si="219"/>
        <v>3.1</v>
      </c>
      <c r="I1227" s="146">
        <f t="shared" si="220"/>
        <v>-3.1</v>
      </c>
      <c r="J1227" s="29">
        <f t="shared" si="221"/>
        <v>124.99282013996856</v>
      </c>
      <c r="K1227" s="147">
        <f t="shared" si="216"/>
        <v>158.67463832178674</v>
      </c>
      <c r="L1227" s="29">
        <f t="shared" si="227"/>
        <v>-2.0970533189328648</v>
      </c>
      <c r="M1227" s="30">
        <f t="shared" si="225"/>
        <v>2.0970533189328648</v>
      </c>
      <c r="N1227" s="148">
        <f t="shared" si="226"/>
        <v>1.0029466810671352</v>
      </c>
      <c r="O1227" s="148">
        <f t="shared" si="222"/>
        <v>0</v>
      </c>
      <c r="P1227" s="148">
        <f t="shared" si="223"/>
        <v>-1.0029466810671352</v>
      </c>
      <c r="Q1227" s="149">
        <f t="shared" si="217"/>
        <v>44.674638321786745</v>
      </c>
      <c r="R1227" s="150">
        <f t="shared" si="218"/>
        <v>158.67463832178674</v>
      </c>
      <c r="S1227" s="13"/>
      <c r="T1227" s="13"/>
      <c r="U1227" s="13"/>
      <c r="V1227" s="13"/>
      <c r="W1227" s="49">
        <f t="shared" si="224"/>
        <v>38105</v>
      </c>
    </row>
    <row r="1228" spans="1:23" s="11" customFormat="1">
      <c r="A1228" s="13"/>
      <c r="B1228" s="140">
        <f>+Datos!B1219</f>
        <v>2004</v>
      </c>
      <c r="C1228" s="141">
        <f>+Datos!C1219</f>
        <v>4</v>
      </c>
      <c r="D1228" s="142">
        <f>+Datos!D1219</f>
        <v>29</v>
      </c>
      <c r="E1228" s="143">
        <f>+Datos!E1219</f>
        <v>0</v>
      </c>
      <c r="F1228" s="144">
        <f>+Datos!F1219</f>
        <v>2.5</v>
      </c>
      <c r="G1228" s="145">
        <f>+Datos!G1219</f>
        <v>1</v>
      </c>
      <c r="H1228" s="143">
        <f t="shared" si="219"/>
        <v>2.5</v>
      </c>
      <c r="I1228" s="146">
        <f t="shared" si="220"/>
        <v>-2.5</v>
      </c>
      <c r="J1228" s="29">
        <f t="shared" si="221"/>
        <v>123.32687983831413</v>
      </c>
      <c r="K1228" s="147">
        <f t="shared" si="216"/>
        <v>157.0086980201323</v>
      </c>
      <c r="L1228" s="29">
        <f t="shared" si="227"/>
        <v>-1.6659403016544445</v>
      </c>
      <c r="M1228" s="30">
        <f t="shared" si="225"/>
        <v>1.6659403016544445</v>
      </c>
      <c r="N1228" s="148">
        <f t="shared" si="226"/>
        <v>0.83405969834555549</v>
      </c>
      <c r="O1228" s="148">
        <f t="shared" si="222"/>
        <v>0</v>
      </c>
      <c r="P1228" s="148">
        <f t="shared" si="223"/>
        <v>-0.83405969834555549</v>
      </c>
      <c r="Q1228" s="149">
        <f t="shared" si="217"/>
        <v>43.0086980201323</v>
      </c>
      <c r="R1228" s="150">
        <f t="shared" si="218"/>
        <v>157.0086980201323</v>
      </c>
      <c r="S1228" s="13"/>
      <c r="T1228" s="13"/>
      <c r="U1228" s="13"/>
      <c r="V1228" s="13"/>
      <c r="W1228" s="49">
        <f t="shared" si="224"/>
        <v>38106</v>
      </c>
    </row>
    <row r="1229" spans="1:23" s="11" customFormat="1">
      <c r="A1229" s="13"/>
      <c r="B1229" s="140">
        <f>+Datos!B1220</f>
        <v>2004</v>
      </c>
      <c r="C1229" s="141">
        <f>+Datos!C1220</f>
        <v>4</v>
      </c>
      <c r="D1229" s="142">
        <f>+Datos!D1220</f>
        <v>30</v>
      </c>
      <c r="E1229" s="143">
        <f>+Datos!E1220</f>
        <v>0</v>
      </c>
      <c r="F1229" s="144">
        <f>+Datos!F1220</f>
        <v>2.4</v>
      </c>
      <c r="G1229" s="145">
        <f>+Datos!G1220</f>
        <v>1</v>
      </c>
      <c r="H1229" s="143">
        <f t="shared" si="219"/>
        <v>2.4</v>
      </c>
      <c r="I1229" s="146">
        <f t="shared" si="220"/>
        <v>-2.4</v>
      </c>
      <c r="J1229" s="29">
        <f t="shared" si="221"/>
        <v>121.74847052144078</v>
      </c>
      <c r="K1229" s="147">
        <f t="shared" si="216"/>
        <v>155.43028870325895</v>
      </c>
      <c r="L1229" s="29">
        <f t="shared" si="227"/>
        <v>-1.5784093168733477</v>
      </c>
      <c r="M1229" s="30">
        <f t="shared" si="225"/>
        <v>1.5784093168733477</v>
      </c>
      <c r="N1229" s="148">
        <f t="shared" si="226"/>
        <v>0.82159068312665218</v>
      </c>
      <c r="O1229" s="148">
        <f t="shared" si="222"/>
        <v>0</v>
      </c>
      <c r="P1229" s="148">
        <f t="shared" si="223"/>
        <v>-0.82159068312665218</v>
      </c>
      <c r="Q1229" s="149">
        <f t="shared" si="217"/>
        <v>41.430288703258952</v>
      </c>
      <c r="R1229" s="150">
        <f t="shared" si="218"/>
        <v>155.43028870325895</v>
      </c>
      <c r="S1229" s="13"/>
      <c r="T1229" s="13"/>
      <c r="U1229" s="13"/>
      <c r="V1229" s="13"/>
      <c r="W1229" s="49">
        <f t="shared" si="224"/>
        <v>38107</v>
      </c>
    </row>
    <row r="1230" spans="1:23" s="11" customFormat="1">
      <c r="A1230" s="13"/>
      <c r="B1230" s="140">
        <f>+Datos!B1221</f>
        <v>2004</v>
      </c>
      <c r="C1230" s="141">
        <f>+Datos!C1221</f>
        <v>5</v>
      </c>
      <c r="D1230" s="142">
        <f>+Datos!D1221</f>
        <v>1</v>
      </c>
      <c r="E1230" s="143">
        <f>+Datos!E1221</f>
        <v>0.4</v>
      </c>
      <c r="F1230" s="144">
        <f>+Datos!F1221</f>
        <v>2.1</v>
      </c>
      <c r="G1230" s="145">
        <f>+Datos!G1221</f>
        <v>1</v>
      </c>
      <c r="H1230" s="143">
        <f t="shared" si="219"/>
        <v>2.1</v>
      </c>
      <c r="I1230" s="146">
        <f t="shared" si="220"/>
        <v>-1.7000000000000002</v>
      </c>
      <c r="J1230" s="29">
        <f t="shared" si="221"/>
        <v>120.64266841059445</v>
      </c>
      <c r="K1230" s="147">
        <f t="shared" ref="K1230:K1293" si="228">+J1230+$U$21</f>
        <v>154.32448659241263</v>
      </c>
      <c r="L1230" s="29">
        <f t="shared" si="227"/>
        <v>-1.1058021108463265</v>
      </c>
      <c r="M1230" s="30">
        <f t="shared" si="225"/>
        <v>1.5058021108463264</v>
      </c>
      <c r="N1230" s="148">
        <f t="shared" si="226"/>
        <v>0.59419788915367366</v>
      </c>
      <c r="O1230" s="148">
        <f t="shared" si="222"/>
        <v>0</v>
      </c>
      <c r="P1230" s="148">
        <f t="shared" si="223"/>
        <v>-0.59419788915367366</v>
      </c>
      <c r="Q1230" s="149">
        <f t="shared" ref="Q1230:Q1293" si="229">IF(K1230-$U$15&gt;0,K1230-$U$15,0)</f>
        <v>40.324486592412626</v>
      </c>
      <c r="R1230" s="150">
        <f t="shared" ref="R1230:R1293" si="230">+O1230+K1230</f>
        <v>154.32448659241263</v>
      </c>
      <c r="S1230" s="13"/>
      <c r="T1230" s="13"/>
      <c r="U1230" s="13"/>
      <c r="V1230" s="13"/>
      <c r="W1230" s="49">
        <f t="shared" si="224"/>
        <v>38108</v>
      </c>
    </row>
    <row r="1231" spans="1:23" s="11" customFormat="1">
      <c r="A1231" s="13"/>
      <c r="B1231" s="140">
        <f>+Datos!B1222</f>
        <v>2004</v>
      </c>
      <c r="C1231" s="141">
        <f>+Datos!C1222</f>
        <v>5</v>
      </c>
      <c r="D1231" s="142">
        <f>+Datos!D1222</f>
        <v>2</v>
      </c>
      <c r="E1231" s="143">
        <f>+Datos!E1222</f>
        <v>0.1</v>
      </c>
      <c r="F1231" s="144">
        <f>+Datos!F1222</f>
        <v>2.1</v>
      </c>
      <c r="G1231" s="145">
        <f>+Datos!G1222</f>
        <v>1</v>
      </c>
      <c r="H1231" s="143">
        <f t="shared" ref="H1231:H1294" si="231">+F1231*G1231</f>
        <v>2.1</v>
      </c>
      <c r="I1231" s="146">
        <f t="shared" ref="I1231:I1294" si="232">+E1231-H1231</f>
        <v>-2</v>
      </c>
      <c r="J1231" s="29">
        <f t="shared" ref="J1231:J1294" si="233">IF(I1231&lt;0,J1230*EXP(I1231/$U$20),IF((I1231+J1230)&gt;$U$20,+$U$20,I1231+J1230))</f>
        <v>119.35457651253439</v>
      </c>
      <c r="K1231" s="147">
        <f t="shared" si="228"/>
        <v>153.03639469435257</v>
      </c>
      <c r="L1231" s="29">
        <f t="shared" si="227"/>
        <v>-1.2880918980600597</v>
      </c>
      <c r="M1231" s="30">
        <f t="shared" si="225"/>
        <v>1.3880918980600598</v>
      </c>
      <c r="N1231" s="148">
        <f t="shared" si="226"/>
        <v>0.71190810193994025</v>
      </c>
      <c r="O1231" s="148">
        <f t="shared" ref="O1231:O1294" si="234">IF(K1230+I1231-$U$14&gt;0,K1230+I1231-$U$14,0)</f>
        <v>0</v>
      </c>
      <c r="P1231" s="148">
        <f t="shared" ref="P1231:P1294" si="235">+IF(N1231&gt;0,(-1)*N1231,O1231)</f>
        <v>-0.71190810193994025</v>
      </c>
      <c r="Q1231" s="149">
        <f t="shared" si="229"/>
        <v>39.036394694352566</v>
      </c>
      <c r="R1231" s="150">
        <f t="shared" si="230"/>
        <v>153.03639469435257</v>
      </c>
      <c r="S1231" s="13"/>
      <c r="T1231" s="13"/>
      <c r="U1231" s="13"/>
      <c r="V1231" s="13"/>
      <c r="W1231" s="49">
        <f t="shared" ref="W1231:W1294" si="236">+DATE(B1231,C1231,D1231)</f>
        <v>38109</v>
      </c>
    </row>
    <row r="1232" spans="1:23" s="11" customFormat="1">
      <c r="A1232" s="13"/>
      <c r="B1232" s="140">
        <f>+Datos!B1223</f>
        <v>2004</v>
      </c>
      <c r="C1232" s="141">
        <f>+Datos!C1223</f>
        <v>5</v>
      </c>
      <c r="D1232" s="142">
        <f>+Datos!D1223</f>
        <v>3</v>
      </c>
      <c r="E1232" s="143">
        <f>+Datos!E1223</f>
        <v>0</v>
      </c>
      <c r="F1232" s="144">
        <f>+Datos!F1223</f>
        <v>1.4</v>
      </c>
      <c r="G1232" s="145">
        <f>+Datos!G1223</f>
        <v>1</v>
      </c>
      <c r="H1232" s="143">
        <f t="shared" si="231"/>
        <v>1.4</v>
      </c>
      <c r="I1232" s="146">
        <f t="shared" si="232"/>
        <v>-1.4</v>
      </c>
      <c r="J1232" s="29">
        <f t="shared" si="233"/>
        <v>118.46110389803769</v>
      </c>
      <c r="K1232" s="147">
        <f t="shared" si="228"/>
        <v>152.14292207985588</v>
      </c>
      <c r="L1232" s="29">
        <f t="shared" si="227"/>
        <v>-0.89347261449668736</v>
      </c>
      <c r="M1232" s="30">
        <f t="shared" ref="M1232:M1295" si="237">IF(I1232&gt;=0,+H1232,+E1232+ABS(L1232))</f>
        <v>0.89347261449668736</v>
      </c>
      <c r="N1232" s="148">
        <f t="shared" ref="N1232:N1295" si="238">+H1232-M1232</f>
        <v>0.50652738550331255</v>
      </c>
      <c r="O1232" s="148">
        <f t="shared" si="234"/>
        <v>0</v>
      </c>
      <c r="P1232" s="148">
        <f t="shared" si="235"/>
        <v>-0.50652738550331255</v>
      </c>
      <c r="Q1232" s="149">
        <f t="shared" si="229"/>
        <v>38.142922079855879</v>
      </c>
      <c r="R1232" s="150">
        <f t="shared" si="230"/>
        <v>152.14292207985588</v>
      </c>
      <c r="S1232" s="13"/>
      <c r="T1232" s="13"/>
      <c r="U1232" s="13"/>
      <c r="V1232" s="13"/>
      <c r="W1232" s="49">
        <f t="shared" si="236"/>
        <v>38110</v>
      </c>
    </row>
    <row r="1233" spans="1:23" s="11" customFormat="1">
      <c r="A1233" s="13"/>
      <c r="B1233" s="140">
        <f>+Datos!B1224</f>
        <v>2004</v>
      </c>
      <c r="C1233" s="141">
        <f>+Datos!C1224</f>
        <v>5</v>
      </c>
      <c r="D1233" s="142">
        <f>+Datos!D1224</f>
        <v>4</v>
      </c>
      <c r="E1233" s="143">
        <f>+Datos!E1224</f>
        <v>0</v>
      </c>
      <c r="F1233" s="144">
        <f>+Datos!F1224</f>
        <v>1.2</v>
      </c>
      <c r="G1233" s="145">
        <f>+Datos!G1224</f>
        <v>1</v>
      </c>
      <c r="H1233" s="143">
        <f t="shared" si="231"/>
        <v>1.2</v>
      </c>
      <c r="I1233" s="146">
        <f t="shared" si="232"/>
        <v>-1.2</v>
      </c>
      <c r="J1233" s="29">
        <f t="shared" si="233"/>
        <v>117.70059556501944</v>
      </c>
      <c r="K1233" s="147">
        <f t="shared" si="228"/>
        <v>151.38241374683761</v>
      </c>
      <c r="L1233" s="29">
        <f t="shared" ref="L1233:L1296" si="239">+K1233-K1232</f>
        <v>-0.76050833301826515</v>
      </c>
      <c r="M1233" s="30">
        <f t="shared" si="237"/>
        <v>0.76050833301826515</v>
      </c>
      <c r="N1233" s="148">
        <f t="shared" si="238"/>
        <v>0.43949166698173481</v>
      </c>
      <c r="O1233" s="148">
        <f t="shared" si="234"/>
        <v>0</v>
      </c>
      <c r="P1233" s="148">
        <f t="shared" si="235"/>
        <v>-0.43949166698173481</v>
      </c>
      <c r="Q1233" s="149">
        <f t="shared" si="229"/>
        <v>37.382413746837614</v>
      </c>
      <c r="R1233" s="150">
        <f t="shared" si="230"/>
        <v>151.38241374683761</v>
      </c>
      <c r="S1233" s="13"/>
      <c r="T1233" s="13"/>
      <c r="U1233" s="13"/>
      <c r="V1233" s="13"/>
      <c r="W1233" s="49">
        <f t="shared" si="236"/>
        <v>38111</v>
      </c>
    </row>
    <row r="1234" spans="1:23" s="11" customFormat="1">
      <c r="A1234" s="13"/>
      <c r="B1234" s="140">
        <f>+Datos!B1225</f>
        <v>2004</v>
      </c>
      <c r="C1234" s="141">
        <f>+Datos!C1225</f>
        <v>5</v>
      </c>
      <c r="D1234" s="142">
        <f>+Datos!D1225</f>
        <v>5</v>
      </c>
      <c r="E1234" s="143">
        <f>+Datos!E1225</f>
        <v>0</v>
      </c>
      <c r="F1234" s="144">
        <f>+Datos!F1225</f>
        <v>1.1000000000000001</v>
      </c>
      <c r="G1234" s="145">
        <f>+Datos!G1225</f>
        <v>1</v>
      </c>
      <c r="H1234" s="143">
        <f t="shared" si="231"/>
        <v>1.1000000000000001</v>
      </c>
      <c r="I1234" s="146">
        <f t="shared" si="232"/>
        <v>-1.1000000000000001</v>
      </c>
      <c r="J1234" s="29">
        <f t="shared" si="233"/>
        <v>117.00775273376176</v>
      </c>
      <c r="K1234" s="147">
        <f t="shared" si="228"/>
        <v>150.68957091557994</v>
      </c>
      <c r="L1234" s="29">
        <f t="shared" si="239"/>
        <v>-0.69284283125767843</v>
      </c>
      <c r="M1234" s="30">
        <f t="shared" si="237"/>
        <v>0.69284283125767843</v>
      </c>
      <c r="N1234" s="148">
        <f t="shared" si="238"/>
        <v>0.40715716874232166</v>
      </c>
      <c r="O1234" s="148">
        <f t="shared" si="234"/>
        <v>0</v>
      </c>
      <c r="P1234" s="148">
        <f t="shared" si="235"/>
        <v>-0.40715716874232166</v>
      </c>
      <c r="Q1234" s="149">
        <f t="shared" si="229"/>
        <v>36.689570915579935</v>
      </c>
      <c r="R1234" s="150">
        <f t="shared" si="230"/>
        <v>150.68957091557994</v>
      </c>
      <c r="S1234" s="13"/>
      <c r="T1234" s="13"/>
      <c r="U1234" s="13"/>
      <c r="V1234" s="13"/>
      <c r="W1234" s="49">
        <f t="shared" si="236"/>
        <v>38112</v>
      </c>
    </row>
    <row r="1235" spans="1:23" s="11" customFormat="1">
      <c r="A1235" s="13"/>
      <c r="B1235" s="140">
        <f>+Datos!B1226</f>
        <v>2004</v>
      </c>
      <c r="C1235" s="141">
        <f>+Datos!C1226</f>
        <v>5</v>
      </c>
      <c r="D1235" s="142">
        <f>+Datos!D1226</f>
        <v>6</v>
      </c>
      <c r="E1235" s="143">
        <f>+Datos!E1226</f>
        <v>0</v>
      </c>
      <c r="F1235" s="144">
        <f>+Datos!F1226</f>
        <v>1.8</v>
      </c>
      <c r="G1235" s="145">
        <f>+Datos!G1226</f>
        <v>1</v>
      </c>
      <c r="H1235" s="143">
        <f t="shared" si="231"/>
        <v>1.8</v>
      </c>
      <c r="I1235" s="146">
        <f t="shared" si="232"/>
        <v>-1.8</v>
      </c>
      <c r="J1235" s="29">
        <f t="shared" si="233"/>
        <v>115.88279615814939</v>
      </c>
      <c r="K1235" s="147">
        <f t="shared" si="228"/>
        <v>149.56461433996756</v>
      </c>
      <c r="L1235" s="29">
        <f t="shared" si="239"/>
        <v>-1.1249565756123729</v>
      </c>
      <c r="M1235" s="30">
        <f t="shared" si="237"/>
        <v>1.1249565756123729</v>
      </c>
      <c r="N1235" s="148">
        <f t="shared" si="238"/>
        <v>0.6750434243876271</v>
      </c>
      <c r="O1235" s="148">
        <f t="shared" si="234"/>
        <v>0</v>
      </c>
      <c r="P1235" s="148">
        <f t="shared" si="235"/>
        <v>-0.6750434243876271</v>
      </c>
      <c r="Q1235" s="149">
        <f t="shared" si="229"/>
        <v>35.564614339967562</v>
      </c>
      <c r="R1235" s="150">
        <f t="shared" si="230"/>
        <v>149.56461433996756</v>
      </c>
      <c r="S1235" s="13"/>
      <c r="T1235" s="13"/>
      <c r="U1235" s="13"/>
      <c r="V1235" s="13"/>
      <c r="W1235" s="49">
        <f t="shared" si="236"/>
        <v>38113</v>
      </c>
    </row>
    <row r="1236" spans="1:23" s="11" customFormat="1">
      <c r="A1236" s="13"/>
      <c r="B1236" s="140">
        <f>+Datos!B1227</f>
        <v>2004</v>
      </c>
      <c r="C1236" s="141">
        <f>+Datos!C1227</f>
        <v>5</v>
      </c>
      <c r="D1236" s="142">
        <f>+Datos!D1227</f>
        <v>7</v>
      </c>
      <c r="E1236" s="143">
        <f>+Datos!E1227</f>
        <v>0</v>
      </c>
      <c r="F1236" s="144">
        <f>+Datos!F1227</f>
        <v>2.2999999999999998</v>
      </c>
      <c r="G1236" s="145">
        <f>+Datos!G1227</f>
        <v>1</v>
      </c>
      <c r="H1236" s="143">
        <f t="shared" si="231"/>
        <v>2.2999999999999998</v>
      </c>
      <c r="I1236" s="146">
        <f t="shared" si="232"/>
        <v>-2.2999999999999998</v>
      </c>
      <c r="J1236" s="29">
        <f t="shared" si="233"/>
        <v>114.46107720421361</v>
      </c>
      <c r="K1236" s="147">
        <f t="shared" si="228"/>
        <v>148.1428953860318</v>
      </c>
      <c r="L1236" s="29">
        <f t="shared" si="239"/>
        <v>-1.4217189539357662</v>
      </c>
      <c r="M1236" s="30">
        <f t="shared" si="237"/>
        <v>1.4217189539357662</v>
      </c>
      <c r="N1236" s="148">
        <f t="shared" si="238"/>
        <v>0.87828104606423363</v>
      </c>
      <c r="O1236" s="148">
        <f t="shared" si="234"/>
        <v>0</v>
      </c>
      <c r="P1236" s="148">
        <f t="shared" si="235"/>
        <v>-0.87828104606423363</v>
      </c>
      <c r="Q1236" s="149">
        <f t="shared" si="229"/>
        <v>34.142895386031796</v>
      </c>
      <c r="R1236" s="150">
        <f t="shared" si="230"/>
        <v>148.1428953860318</v>
      </c>
      <c r="S1236" s="13"/>
      <c r="T1236" s="13"/>
      <c r="U1236" s="13"/>
      <c r="V1236" s="13"/>
      <c r="W1236" s="49">
        <f t="shared" si="236"/>
        <v>38114</v>
      </c>
    </row>
    <row r="1237" spans="1:23" s="11" customFormat="1">
      <c r="A1237" s="13"/>
      <c r="B1237" s="140">
        <f>+Datos!B1228</f>
        <v>2004</v>
      </c>
      <c r="C1237" s="141">
        <f>+Datos!C1228</f>
        <v>5</v>
      </c>
      <c r="D1237" s="142">
        <f>+Datos!D1228</f>
        <v>8</v>
      </c>
      <c r="E1237" s="143">
        <f>+Datos!E1228</f>
        <v>0</v>
      </c>
      <c r="F1237" s="144">
        <f>+Datos!F1228</f>
        <v>1.9</v>
      </c>
      <c r="G1237" s="145">
        <f>+Datos!G1228</f>
        <v>1</v>
      </c>
      <c r="H1237" s="143">
        <f t="shared" si="231"/>
        <v>1.9</v>
      </c>
      <c r="I1237" s="146">
        <f t="shared" si="232"/>
        <v>-1.9</v>
      </c>
      <c r="J1237" s="29">
        <f t="shared" si="233"/>
        <v>113.29977916883416</v>
      </c>
      <c r="K1237" s="147">
        <f t="shared" si="228"/>
        <v>146.98159735065235</v>
      </c>
      <c r="L1237" s="29">
        <f t="shared" si="239"/>
        <v>-1.1612980353794455</v>
      </c>
      <c r="M1237" s="30">
        <f t="shared" si="237"/>
        <v>1.1612980353794455</v>
      </c>
      <c r="N1237" s="148">
        <f t="shared" si="238"/>
        <v>0.73870196462055437</v>
      </c>
      <c r="O1237" s="148">
        <f t="shared" si="234"/>
        <v>0</v>
      </c>
      <c r="P1237" s="148">
        <f t="shared" si="235"/>
        <v>-0.73870196462055437</v>
      </c>
      <c r="Q1237" s="149">
        <f t="shared" si="229"/>
        <v>32.981597350652351</v>
      </c>
      <c r="R1237" s="150">
        <f t="shared" si="230"/>
        <v>146.98159735065235</v>
      </c>
      <c r="S1237" s="13"/>
      <c r="T1237" s="13"/>
      <c r="U1237" s="13"/>
      <c r="V1237" s="13"/>
      <c r="W1237" s="49">
        <f t="shared" si="236"/>
        <v>38115</v>
      </c>
    </row>
    <row r="1238" spans="1:23" s="11" customFormat="1">
      <c r="A1238" s="13"/>
      <c r="B1238" s="140">
        <f>+Datos!B1229</f>
        <v>2004</v>
      </c>
      <c r="C1238" s="141">
        <f>+Datos!C1229</f>
        <v>5</v>
      </c>
      <c r="D1238" s="142">
        <f>+Datos!D1229</f>
        <v>9</v>
      </c>
      <c r="E1238" s="143">
        <f>+Datos!E1229</f>
        <v>0</v>
      </c>
      <c r="F1238" s="144">
        <f>+Datos!F1229</f>
        <v>2.5</v>
      </c>
      <c r="G1238" s="145">
        <f>+Datos!G1229</f>
        <v>1</v>
      </c>
      <c r="H1238" s="143">
        <f t="shared" si="231"/>
        <v>2.5</v>
      </c>
      <c r="I1238" s="146">
        <f t="shared" si="232"/>
        <v>-2.5</v>
      </c>
      <c r="J1238" s="29">
        <f t="shared" si="233"/>
        <v>111.7896870845485</v>
      </c>
      <c r="K1238" s="147">
        <f t="shared" si="228"/>
        <v>145.47150526636668</v>
      </c>
      <c r="L1238" s="29">
        <f t="shared" si="239"/>
        <v>-1.5100920842856738</v>
      </c>
      <c r="M1238" s="30">
        <f t="shared" si="237"/>
        <v>1.5100920842856738</v>
      </c>
      <c r="N1238" s="148">
        <f t="shared" si="238"/>
        <v>0.98990791571432624</v>
      </c>
      <c r="O1238" s="148">
        <f t="shared" si="234"/>
        <v>0</v>
      </c>
      <c r="P1238" s="148">
        <f t="shared" si="235"/>
        <v>-0.98990791571432624</v>
      </c>
      <c r="Q1238" s="149">
        <f t="shared" si="229"/>
        <v>31.471505266366677</v>
      </c>
      <c r="R1238" s="150">
        <f t="shared" si="230"/>
        <v>145.47150526636668</v>
      </c>
      <c r="S1238" s="13"/>
      <c r="T1238" s="13"/>
      <c r="U1238" s="13"/>
      <c r="V1238" s="13"/>
      <c r="W1238" s="49">
        <f t="shared" si="236"/>
        <v>38116</v>
      </c>
    </row>
    <row r="1239" spans="1:23" s="11" customFormat="1">
      <c r="A1239" s="13"/>
      <c r="B1239" s="140">
        <f>+Datos!B1230</f>
        <v>2004</v>
      </c>
      <c r="C1239" s="141">
        <f>+Datos!C1230</f>
        <v>5</v>
      </c>
      <c r="D1239" s="142">
        <f>+Datos!D1230</f>
        <v>10</v>
      </c>
      <c r="E1239" s="143">
        <f>+Datos!E1230</f>
        <v>0</v>
      </c>
      <c r="F1239" s="144">
        <f>+Datos!F1230</f>
        <v>1.2</v>
      </c>
      <c r="G1239" s="145">
        <f>+Datos!G1230</f>
        <v>1</v>
      </c>
      <c r="H1239" s="143">
        <f t="shared" si="231"/>
        <v>1.2</v>
      </c>
      <c r="I1239" s="146">
        <f t="shared" si="232"/>
        <v>-1.2</v>
      </c>
      <c r="J1239" s="29">
        <f t="shared" si="233"/>
        <v>111.07200857425471</v>
      </c>
      <c r="K1239" s="147">
        <f t="shared" si="228"/>
        <v>144.7538267560729</v>
      </c>
      <c r="L1239" s="29">
        <f t="shared" si="239"/>
        <v>-0.71767851029377994</v>
      </c>
      <c r="M1239" s="30">
        <f t="shared" si="237"/>
        <v>0.71767851029377994</v>
      </c>
      <c r="N1239" s="148">
        <f t="shared" si="238"/>
        <v>0.48232148970622002</v>
      </c>
      <c r="O1239" s="148">
        <f t="shared" si="234"/>
        <v>0</v>
      </c>
      <c r="P1239" s="148">
        <f t="shared" si="235"/>
        <v>-0.48232148970622002</v>
      </c>
      <c r="Q1239" s="149">
        <f t="shared" si="229"/>
        <v>30.753826756072897</v>
      </c>
      <c r="R1239" s="150">
        <f t="shared" si="230"/>
        <v>144.7538267560729</v>
      </c>
      <c r="S1239" s="13"/>
      <c r="T1239" s="13"/>
      <c r="U1239" s="13"/>
      <c r="V1239" s="13"/>
      <c r="W1239" s="49">
        <f t="shared" si="236"/>
        <v>38117</v>
      </c>
    </row>
    <row r="1240" spans="1:23" s="11" customFormat="1">
      <c r="A1240" s="13"/>
      <c r="B1240" s="140">
        <f>+Datos!B1231</f>
        <v>2004</v>
      </c>
      <c r="C1240" s="141">
        <f>+Datos!C1231</f>
        <v>5</v>
      </c>
      <c r="D1240" s="142">
        <f>+Datos!D1231</f>
        <v>11</v>
      </c>
      <c r="E1240" s="143">
        <f>+Datos!E1231</f>
        <v>0.3</v>
      </c>
      <c r="F1240" s="144">
        <f>+Datos!F1231</f>
        <v>1.3</v>
      </c>
      <c r="G1240" s="145">
        <f>+Datos!G1231</f>
        <v>1</v>
      </c>
      <c r="H1240" s="143">
        <f t="shared" si="231"/>
        <v>1.3</v>
      </c>
      <c r="I1240" s="146">
        <f t="shared" si="232"/>
        <v>-1</v>
      </c>
      <c r="J1240" s="29">
        <f t="shared" si="233"/>
        <v>110.47746396636241</v>
      </c>
      <c r="K1240" s="147">
        <f t="shared" si="228"/>
        <v>144.15928214818058</v>
      </c>
      <c r="L1240" s="29">
        <f t="shared" si="239"/>
        <v>-0.59454460789231689</v>
      </c>
      <c r="M1240" s="30">
        <f t="shared" si="237"/>
        <v>0.89454460789231693</v>
      </c>
      <c r="N1240" s="148">
        <f t="shared" si="238"/>
        <v>0.40545539210768311</v>
      </c>
      <c r="O1240" s="148">
        <f t="shared" si="234"/>
        <v>0</v>
      </c>
      <c r="P1240" s="148">
        <f t="shared" si="235"/>
        <v>-0.40545539210768311</v>
      </c>
      <c r="Q1240" s="149">
        <f t="shared" si="229"/>
        <v>30.15928214818058</v>
      </c>
      <c r="R1240" s="150">
        <f t="shared" si="230"/>
        <v>144.15928214818058</v>
      </c>
      <c r="S1240" s="13"/>
      <c r="T1240" s="13"/>
      <c r="U1240" s="13"/>
      <c r="V1240" s="13"/>
      <c r="W1240" s="49">
        <f t="shared" si="236"/>
        <v>38118</v>
      </c>
    </row>
    <row r="1241" spans="1:23" s="11" customFormat="1">
      <c r="A1241" s="13"/>
      <c r="B1241" s="140">
        <f>+Datos!B1232</f>
        <v>2004</v>
      </c>
      <c r="C1241" s="141">
        <f>+Datos!C1232</f>
        <v>5</v>
      </c>
      <c r="D1241" s="142">
        <f>+Datos!D1232</f>
        <v>12</v>
      </c>
      <c r="E1241" s="143">
        <f>+Datos!E1232</f>
        <v>0</v>
      </c>
      <c r="F1241" s="144">
        <f>+Datos!F1232</f>
        <v>1.2</v>
      </c>
      <c r="G1241" s="145">
        <f>+Datos!G1232</f>
        <v>1</v>
      </c>
      <c r="H1241" s="143">
        <f t="shared" si="231"/>
        <v>1.2</v>
      </c>
      <c r="I1241" s="146">
        <f t="shared" si="232"/>
        <v>-1.2</v>
      </c>
      <c r="J1241" s="29">
        <f t="shared" si="233"/>
        <v>109.76820979606985</v>
      </c>
      <c r="K1241" s="147">
        <f t="shared" si="228"/>
        <v>143.45002797788803</v>
      </c>
      <c r="L1241" s="29">
        <f t="shared" si="239"/>
        <v>-0.709254170292553</v>
      </c>
      <c r="M1241" s="30">
        <f t="shared" si="237"/>
        <v>0.709254170292553</v>
      </c>
      <c r="N1241" s="148">
        <f t="shared" si="238"/>
        <v>0.49074582970744696</v>
      </c>
      <c r="O1241" s="148">
        <f t="shared" si="234"/>
        <v>0</v>
      </c>
      <c r="P1241" s="148">
        <f t="shared" si="235"/>
        <v>-0.49074582970744696</v>
      </c>
      <c r="Q1241" s="149">
        <f t="shared" si="229"/>
        <v>29.450027977888027</v>
      </c>
      <c r="R1241" s="150">
        <f t="shared" si="230"/>
        <v>143.45002797788803</v>
      </c>
      <c r="S1241" s="13"/>
      <c r="T1241" s="13"/>
      <c r="U1241" s="13"/>
      <c r="V1241" s="13"/>
      <c r="W1241" s="49">
        <f t="shared" si="236"/>
        <v>38119</v>
      </c>
    </row>
    <row r="1242" spans="1:23" s="11" customFormat="1">
      <c r="A1242" s="13"/>
      <c r="B1242" s="140">
        <f>+Datos!B1233</f>
        <v>2004</v>
      </c>
      <c r="C1242" s="141">
        <f>+Datos!C1233</f>
        <v>5</v>
      </c>
      <c r="D1242" s="142">
        <f>+Datos!D1233</f>
        <v>13</v>
      </c>
      <c r="E1242" s="143">
        <f>+Datos!E1233</f>
        <v>0</v>
      </c>
      <c r="F1242" s="144">
        <f>+Datos!F1233</f>
        <v>1.4</v>
      </c>
      <c r="G1242" s="145">
        <f>+Datos!G1233</f>
        <v>1</v>
      </c>
      <c r="H1242" s="143">
        <f t="shared" si="231"/>
        <v>1.4</v>
      </c>
      <c r="I1242" s="146">
        <f t="shared" si="232"/>
        <v>-1.4</v>
      </c>
      <c r="J1242" s="29">
        <f t="shared" si="233"/>
        <v>108.94649945817747</v>
      </c>
      <c r="K1242" s="147">
        <f t="shared" si="228"/>
        <v>142.62831763999566</v>
      </c>
      <c r="L1242" s="29">
        <f t="shared" si="239"/>
        <v>-0.82171033789236958</v>
      </c>
      <c r="M1242" s="30">
        <f t="shared" si="237"/>
        <v>0.82171033789236958</v>
      </c>
      <c r="N1242" s="148">
        <f t="shared" si="238"/>
        <v>0.57828966210763033</v>
      </c>
      <c r="O1242" s="148">
        <f t="shared" si="234"/>
        <v>0</v>
      </c>
      <c r="P1242" s="148">
        <f t="shared" si="235"/>
        <v>-0.57828966210763033</v>
      </c>
      <c r="Q1242" s="149">
        <f t="shared" si="229"/>
        <v>28.628317639995657</v>
      </c>
      <c r="R1242" s="150">
        <f t="shared" si="230"/>
        <v>142.62831763999566</v>
      </c>
      <c r="S1242" s="13"/>
      <c r="T1242" s="13"/>
      <c r="U1242" s="13"/>
      <c r="V1242" s="13"/>
      <c r="W1242" s="49">
        <f t="shared" si="236"/>
        <v>38120</v>
      </c>
    </row>
    <row r="1243" spans="1:23" s="11" customFormat="1">
      <c r="A1243" s="13"/>
      <c r="B1243" s="140">
        <f>+Datos!B1234</f>
        <v>2004</v>
      </c>
      <c r="C1243" s="141">
        <f>+Datos!C1234</f>
        <v>5</v>
      </c>
      <c r="D1243" s="142">
        <f>+Datos!D1234</f>
        <v>14</v>
      </c>
      <c r="E1243" s="143">
        <f>+Datos!E1234</f>
        <v>0</v>
      </c>
      <c r="F1243" s="144">
        <f>+Datos!F1234</f>
        <v>1.1000000000000001</v>
      </c>
      <c r="G1243" s="145">
        <f>+Datos!G1234</f>
        <v>1</v>
      </c>
      <c r="H1243" s="143">
        <f t="shared" si="231"/>
        <v>1.1000000000000001</v>
      </c>
      <c r="I1243" s="146">
        <f t="shared" si="232"/>
        <v>-1.1000000000000001</v>
      </c>
      <c r="J1243" s="29">
        <f t="shared" si="233"/>
        <v>108.30518748538869</v>
      </c>
      <c r="K1243" s="147">
        <f t="shared" si="228"/>
        <v>141.98700566720686</v>
      </c>
      <c r="L1243" s="29">
        <f t="shared" si="239"/>
        <v>-0.64131197278879881</v>
      </c>
      <c r="M1243" s="30">
        <f t="shared" si="237"/>
        <v>0.64131197278879881</v>
      </c>
      <c r="N1243" s="148">
        <f t="shared" si="238"/>
        <v>0.45868802721120128</v>
      </c>
      <c r="O1243" s="148">
        <f t="shared" si="234"/>
        <v>0</v>
      </c>
      <c r="P1243" s="148">
        <f t="shared" si="235"/>
        <v>-0.45868802721120128</v>
      </c>
      <c r="Q1243" s="149">
        <f t="shared" si="229"/>
        <v>27.987005667206859</v>
      </c>
      <c r="R1243" s="150">
        <f t="shared" si="230"/>
        <v>141.98700566720686</v>
      </c>
      <c r="S1243" s="13"/>
      <c r="T1243" s="13"/>
      <c r="U1243" s="13"/>
      <c r="V1243" s="13"/>
      <c r="W1243" s="49">
        <f t="shared" si="236"/>
        <v>38121</v>
      </c>
    </row>
    <row r="1244" spans="1:23" s="11" customFormat="1">
      <c r="A1244" s="13"/>
      <c r="B1244" s="140">
        <f>+Datos!B1235</f>
        <v>2004</v>
      </c>
      <c r="C1244" s="141">
        <f>+Datos!C1235</f>
        <v>5</v>
      </c>
      <c r="D1244" s="142">
        <f>+Datos!D1235</f>
        <v>15</v>
      </c>
      <c r="E1244" s="143">
        <f>+Datos!E1235</f>
        <v>0.6</v>
      </c>
      <c r="F1244" s="144">
        <f>+Datos!F1235</f>
        <v>1.2</v>
      </c>
      <c r="G1244" s="145">
        <f>+Datos!G1235</f>
        <v>1</v>
      </c>
      <c r="H1244" s="143">
        <f t="shared" si="231"/>
        <v>1.2</v>
      </c>
      <c r="I1244" s="146">
        <f t="shared" si="232"/>
        <v>-0.6</v>
      </c>
      <c r="J1244" s="29">
        <f t="shared" si="233"/>
        <v>107.95697352364876</v>
      </c>
      <c r="K1244" s="147">
        <f t="shared" si="228"/>
        <v>141.63879170546693</v>
      </c>
      <c r="L1244" s="29">
        <f t="shared" si="239"/>
        <v>-0.3482139617399298</v>
      </c>
      <c r="M1244" s="30">
        <f t="shared" si="237"/>
        <v>0.94821396173992978</v>
      </c>
      <c r="N1244" s="148">
        <f t="shared" si="238"/>
        <v>0.25178603826007018</v>
      </c>
      <c r="O1244" s="148">
        <f t="shared" si="234"/>
        <v>0</v>
      </c>
      <c r="P1244" s="148">
        <f t="shared" si="235"/>
        <v>-0.25178603826007018</v>
      </c>
      <c r="Q1244" s="149">
        <f t="shared" si="229"/>
        <v>27.638791705466929</v>
      </c>
      <c r="R1244" s="150">
        <f t="shared" si="230"/>
        <v>141.63879170546693</v>
      </c>
      <c r="S1244" s="13"/>
      <c r="T1244" s="13"/>
      <c r="U1244" s="13"/>
      <c r="V1244" s="13"/>
      <c r="W1244" s="49">
        <f t="shared" si="236"/>
        <v>38122</v>
      </c>
    </row>
    <row r="1245" spans="1:23" s="11" customFormat="1">
      <c r="A1245" s="13"/>
      <c r="B1245" s="140">
        <f>+Datos!B1236</f>
        <v>2004</v>
      </c>
      <c r="C1245" s="141">
        <f>+Datos!C1236</f>
        <v>5</v>
      </c>
      <c r="D1245" s="142">
        <f>+Datos!D1236</f>
        <v>16</v>
      </c>
      <c r="E1245" s="143">
        <f>+Datos!E1236</f>
        <v>0.9</v>
      </c>
      <c r="F1245" s="144">
        <f>+Datos!F1236</f>
        <v>0.8</v>
      </c>
      <c r="G1245" s="145">
        <f>+Datos!G1236</f>
        <v>1</v>
      </c>
      <c r="H1245" s="143">
        <f t="shared" si="231"/>
        <v>0.8</v>
      </c>
      <c r="I1245" s="146">
        <f t="shared" si="232"/>
        <v>9.9999999999999978E-2</v>
      </c>
      <c r="J1245" s="29">
        <f t="shared" si="233"/>
        <v>108.05697352364875</v>
      </c>
      <c r="K1245" s="147">
        <f t="shared" si="228"/>
        <v>141.73879170546692</v>
      </c>
      <c r="L1245" s="29">
        <f t="shared" si="239"/>
        <v>9.9999999999994316E-2</v>
      </c>
      <c r="M1245" s="30">
        <f t="shared" si="237"/>
        <v>0.8</v>
      </c>
      <c r="N1245" s="148">
        <f t="shared" si="238"/>
        <v>0</v>
      </c>
      <c r="O1245" s="148">
        <f t="shared" si="234"/>
        <v>0</v>
      </c>
      <c r="P1245" s="148">
        <f t="shared" si="235"/>
        <v>0</v>
      </c>
      <c r="Q1245" s="149">
        <f t="shared" si="229"/>
        <v>27.738791705466923</v>
      </c>
      <c r="R1245" s="150">
        <f t="shared" si="230"/>
        <v>141.73879170546692</v>
      </c>
      <c r="S1245" s="13"/>
      <c r="T1245" s="13"/>
      <c r="U1245" s="13"/>
      <c r="V1245" s="13"/>
      <c r="W1245" s="49">
        <f t="shared" si="236"/>
        <v>38123</v>
      </c>
    </row>
    <row r="1246" spans="1:23" s="11" customFormat="1">
      <c r="A1246" s="13"/>
      <c r="B1246" s="140">
        <f>+Datos!B1237</f>
        <v>2004</v>
      </c>
      <c r="C1246" s="141">
        <f>+Datos!C1237</f>
        <v>5</v>
      </c>
      <c r="D1246" s="142">
        <f>+Datos!D1237</f>
        <v>17</v>
      </c>
      <c r="E1246" s="143">
        <f>+Datos!E1237</f>
        <v>2</v>
      </c>
      <c r="F1246" s="144">
        <f>+Datos!F1237</f>
        <v>1</v>
      </c>
      <c r="G1246" s="145">
        <f>+Datos!G1237</f>
        <v>1</v>
      </c>
      <c r="H1246" s="143">
        <f t="shared" si="231"/>
        <v>1</v>
      </c>
      <c r="I1246" s="146">
        <f t="shared" si="232"/>
        <v>1</v>
      </c>
      <c r="J1246" s="29">
        <f t="shared" si="233"/>
        <v>109.05697352364875</v>
      </c>
      <c r="K1246" s="147">
        <f t="shared" si="228"/>
        <v>142.73879170546692</v>
      </c>
      <c r="L1246" s="29">
        <f t="shared" si="239"/>
        <v>1</v>
      </c>
      <c r="M1246" s="30">
        <f t="shared" si="237"/>
        <v>1</v>
      </c>
      <c r="N1246" s="148">
        <f t="shared" si="238"/>
        <v>0</v>
      </c>
      <c r="O1246" s="148">
        <f t="shared" si="234"/>
        <v>0</v>
      </c>
      <c r="P1246" s="148">
        <f t="shared" si="235"/>
        <v>0</v>
      </c>
      <c r="Q1246" s="149">
        <f t="shared" si="229"/>
        <v>28.738791705466923</v>
      </c>
      <c r="R1246" s="150">
        <f t="shared" si="230"/>
        <v>142.73879170546692</v>
      </c>
      <c r="S1246" s="13"/>
      <c r="T1246" s="13"/>
      <c r="U1246" s="13"/>
      <c r="V1246" s="13"/>
      <c r="W1246" s="49">
        <f t="shared" si="236"/>
        <v>38124</v>
      </c>
    </row>
    <row r="1247" spans="1:23" s="11" customFormat="1">
      <c r="A1247" s="13"/>
      <c r="B1247" s="140">
        <f>+Datos!B1238</f>
        <v>2004</v>
      </c>
      <c r="C1247" s="141">
        <f>+Datos!C1238</f>
        <v>5</v>
      </c>
      <c r="D1247" s="142">
        <f>+Datos!D1238</f>
        <v>18</v>
      </c>
      <c r="E1247" s="143">
        <f>+Datos!E1238</f>
        <v>0</v>
      </c>
      <c r="F1247" s="144">
        <f>+Datos!F1238</f>
        <v>0.7</v>
      </c>
      <c r="G1247" s="145">
        <f>+Datos!G1238</f>
        <v>1</v>
      </c>
      <c r="H1247" s="143">
        <f t="shared" si="231"/>
        <v>0.7</v>
      </c>
      <c r="I1247" s="146">
        <f t="shared" si="232"/>
        <v>-0.7</v>
      </c>
      <c r="J1247" s="29">
        <f t="shared" si="233"/>
        <v>108.64801367256047</v>
      </c>
      <c r="K1247" s="147">
        <f t="shared" si="228"/>
        <v>142.32983185437865</v>
      </c>
      <c r="L1247" s="29">
        <f t="shared" si="239"/>
        <v>-0.40895985108826949</v>
      </c>
      <c r="M1247" s="30">
        <f t="shared" si="237"/>
        <v>0.40895985108826949</v>
      </c>
      <c r="N1247" s="148">
        <f t="shared" si="238"/>
        <v>0.29104014891173047</v>
      </c>
      <c r="O1247" s="148">
        <f t="shared" si="234"/>
        <v>0</v>
      </c>
      <c r="P1247" s="148">
        <f t="shared" si="235"/>
        <v>-0.29104014891173047</v>
      </c>
      <c r="Q1247" s="149">
        <f t="shared" si="229"/>
        <v>28.329831854378654</v>
      </c>
      <c r="R1247" s="150">
        <f t="shared" si="230"/>
        <v>142.32983185437865</v>
      </c>
      <c r="S1247" s="13"/>
      <c r="T1247" s="13"/>
      <c r="U1247" s="13"/>
      <c r="V1247" s="13"/>
      <c r="W1247" s="49">
        <f t="shared" si="236"/>
        <v>38125</v>
      </c>
    </row>
    <row r="1248" spans="1:23" s="11" customFormat="1">
      <c r="A1248" s="13"/>
      <c r="B1248" s="140">
        <f>+Datos!B1239</f>
        <v>2004</v>
      </c>
      <c r="C1248" s="141">
        <f>+Datos!C1239</f>
        <v>5</v>
      </c>
      <c r="D1248" s="142">
        <f>+Datos!D1239</f>
        <v>19</v>
      </c>
      <c r="E1248" s="143">
        <f>+Datos!E1239</f>
        <v>0</v>
      </c>
      <c r="F1248" s="144">
        <f>+Datos!F1239</f>
        <v>1</v>
      </c>
      <c r="G1248" s="145">
        <f>+Datos!G1239</f>
        <v>1</v>
      </c>
      <c r="H1248" s="143">
        <f t="shared" si="231"/>
        <v>1</v>
      </c>
      <c r="I1248" s="146">
        <f t="shared" si="232"/>
        <v>-1</v>
      </c>
      <c r="J1248" s="29">
        <f t="shared" si="233"/>
        <v>108.06644418879583</v>
      </c>
      <c r="K1248" s="147">
        <f t="shared" si="228"/>
        <v>141.74826237061401</v>
      </c>
      <c r="L1248" s="29">
        <f t="shared" si="239"/>
        <v>-0.58156948376463902</v>
      </c>
      <c r="M1248" s="30">
        <f t="shared" si="237"/>
        <v>0.58156948376463902</v>
      </c>
      <c r="N1248" s="148">
        <f t="shared" si="238"/>
        <v>0.41843051623536098</v>
      </c>
      <c r="O1248" s="148">
        <f t="shared" si="234"/>
        <v>0</v>
      </c>
      <c r="P1248" s="148">
        <f t="shared" si="235"/>
        <v>-0.41843051623536098</v>
      </c>
      <c r="Q1248" s="149">
        <f t="shared" si="229"/>
        <v>27.748262370614015</v>
      </c>
      <c r="R1248" s="150">
        <f t="shared" si="230"/>
        <v>141.74826237061401</v>
      </c>
      <c r="S1248" s="13"/>
      <c r="T1248" s="13"/>
      <c r="U1248" s="13"/>
      <c r="V1248" s="13"/>
      <c r="W1248" s="49">
        <f t="shared" si="236"/>
        <v>38126</v>
      </c>
    </row>
    <row r="1249" spans="1:23" s="11" customFormat="1">
      <c r="A1249" s="13"/>
      <c r="B1249" s="140">
        <f>+Datos!B1240</f>
        <v>2004</v>
      </c>
      <c r="C1249" s="141">
        <f>+Datos!C1240</f>
        <v>5</v>
      </c>
      <c r="D1249" s="142">
        <f>+Datos!D1240</f>
        <v>20</v>
      </c>
      <c r="E1249" s="143">
        <f>+Datos!E1240</f>
        <v>0</v>
      </c>
      <c r="F1249" s="144">
        <f>+Datos!F1240</f>
        <v>1.2</v>
      </c>
      <c r="G1249" s="145">
        <f>+Datos!G1240</f>
        <v>1</v>
      </c>
      <c r="H1249" s="143">
        <f t="shared" si="231"/>
        <v>1.2</v>
      </c>
      <c r="I1249" s="146">
        <f t="shared" si="232"/>
        <v>-1.2</v>
      </c>
      <c r="J1249" s="29">
        <f t="shared" si="233"/>
        <v>107.37266852217728</v>
      </c>
      <c r="K1249" s="147">
        <f t="shared" si="228"/>
        <v>141.05448670399545</v>
      </c>
      <c r="L1249" s="29">
        <f t="shared" si="239"/>
        <v>-0.69377566661856349</v>
      </c>
      <c r="M1249" s="30">
        <f t="shared" si="237"/>
        <v>0.69377566661856349</v>
      </c>
      <c r="N1249" s="148">
        <f t="shared" si="238"/>
        <v>0.50622433338143646</v>
      </c>
      <c r="O1249" s="148">
        <f t="shared" si="234"/>
        <v>0</v>
      </c>
      <c r="P1249" s="148">
        <f t="shared" si="235"/>
        <v>-0.50622433338143646</v>
      </c>
      <c r="Q1249" s="149">
        <f t="shared" si="229"/>
        <v>27.054486703995451</v>
      </c>
      <c r="R1249" s="150">
        <f t="shared" si="230"/>
        <v>141.05448670399545</v>
      </c>
      <c r="S1249" s="13"/>
      <c r="T1249" s="13"/>
      <c r="U1249" s="13"/>
      <c r="V1249" s="13"/>
      <c r="W1249" s="49">
        <f t="shared" si="236"/>
        <v>38127</v>
      </c>
    </row>
    <row r="1250" spans="1:23" s="11" customFormat="1">
      <c r="A1250" s="13"/>
      <c r="B1250" s="140">
        <f>+Datos!B1241</f>
        <v>2004</v>
      </c>
      <c r="C1250" s="141">
        <f>+Datos!C1241</f>
        <v>5</v>
      </c>
      <c r="D1250" s="142">
        <f>+Datos!D1241</f>
        <v>21</v>
      </c>
      <c r="E1250" s="143">
        <f>+Datos!E1241</f>
        <v>0</v>
      </c>
      <c r="F1250" s="144">
        <f>+Datos!F1241</f>
        <v>0.7</v>
      </c>
      <c r="G1250" s="145">
        <f>+Datos!G1241</f>
        <v>1</v>
      </c>
      <c r="H1250" s="143">
        <f t="shared" si="231"/>
        <v>0.7</v>
      </c>
      <c r="I1250" s="146">
        <f t="shared" si="232"/>
        <v>-0.7</v>
      </c>
      <c r="J1250" s="29">
        <f t="shared" si="233"/>
        <v>106.97002475616208</v>
      </c>
      <c r="K1250" s="147">
        <f t="shared" si="228"/>
        <v>140.65184293798026</v>
      </c>
      <c r="L1250" s="29">
        <f t="shared" si="239"/>
        <v>-0.40264376601518848</v>
      </c>
      <c r="M1250" s="30">
        <f t="shared" si="237"/>
        <v>0.40264376601518848</v>
      </c>
      <c r="N1250" s="148">
        <f t="shared" si="238"/>
        <v>0.29735623398481148</v>
      </c>
      <c r="O1250" s="148">
        <f t="shared" si="234"/>
        <v>0</v>
      </c>
      <c r="P1250" s="148">
        <f t="shared" si="235"/>
        <v>-0.29735623398481148</v>
      </c>
      <c r="Q1250" s="149">
        <f t="shared" si="229"/>
        <v>26.651842937980263</v>
      </c>
      <c r="R1250" s="150">
        <f t="shared" si="230"/>
        <v>140.65184293798026</v>
      </c>
      <c r="S1250" s="13"/>
      <c r="T1250" s="13"/>
      <c r="U1250" s="13"/>
      <c r="V1250" s="13"/>
      <c r="W1250" s="49">
        <f t="shared" si="236"/>
        <v>38128</v>
      </c>
    </row>
    <row r="1251" spans="1:23" s="11" customFormat="1">
      <c r="A1251" s="13"/>
      <c r="B1251" s="140">
        <f>+Datos!B1242</f>
        <v>2004</v>
      </c>
      <c r="C1251" s="141">
        <f>+Datos!C1242</f>
        <v>5</v>
      </c>
      <c r="D1251" s="142">
        <f>+Datos!D1242</f>
        <v>22</v>
      </c>
      <c r="E1251" s="143">
        <f>+Datos!E1242</f>
        <v>0</v>
      </c>
      <c r="F1251" s="144">
        <f>+Datos!F1242</f>
        <v>0.8</v>
      </c>
      <c r="G1251" s="145">
        <f>+Datos!G1242</f>
        <v>1</v>
      </c>
      <c r="H1251" s="143">
        <f t="shared" si="231"/>
        <v>0.8</v>
      </c>
      <c r="I1251" s="146">
        <f t="shared" si="232"/>
        <v>-0.8</v>
      </c>
      <c r="J1251" s="29">
        <f t="shared" si="233"/>
        <v>106.51170897898717</v>
      </c>
      <c r="K1251" s="147">
        <f t="shared" si="228"/>
        <v>140.19352716080536</v>
      </c>
      <c r="L1251" s="29">
        <f t="shared" si="239"/>
        <v>-0.45831577717490291</v>
      </c>
      <c r="M1251" s="30">
        <f t="shared" si="237"/>
        <v>0.45831577717490291</v>
      </c>
      <c r="N1251" s="148">
        <f t="shared" si="238"/>
        <v>0.34168422282509714</v>
      </c>
      <c r="O1251" s="148">
        <f t="shared" si="234"/>
        <v>0</v>
      </c>
      <c r="P1251" s="148">
        <f t="shared" si="235"/>
        <v>-0.34168422282509714</v>
      </c>
      <c r="Q1251" s="149">
        <f t="shared" si="229"/>
        <v>26.19352716080536</v>
      </c>
      <c r="R1251" s="150">
        <f t="shared" si="230"/>
        <v>140.19352716080536</v>
      </c>
      <c r="S1251" s="13"/>
      <c r="T1251" s="13"/>
      <c r="U1251" s="13"/>
      <c r="V1251" s="13"/>
      <c r="W1251" s="49">
        <f t="shared" si="236"/>
        <v>38129</v>
      </c>
    </row>
    <row r="1252" spans="1:23" s="11" customFormat="1">
      <c r="A1252" s="13"/>
      <c r="B1252" s="140">
        <f>+Datos!B1243</f>
        <v>2004</v>
      </c>
      <c r="C1252" s="141">
        <f>+Datos!C1243</f>
        <v>5</v>
      </c>
      <c r="D1252" s="142">
        <f>+Datos!D1243</f>
        <v>23</v>
      </c>
      <c r="E1252" s="143">
        <f>+Datos!E1243</f>
        <v>0</v>
      </c>
      <c r="F1252" s="144">
        <f>+Datos!F1243</f>
        <v>1.3</v>
      </c>
      <c r="G1252" s="145">
        <f>+Datos!G1243</f>
        <v>1</v>
      </c>
      <c r="H1252" s="143">
        <f t="shared" si="231"/>
        <v>1.3</v>
      </c>
      <c r="I1252" s="146">
        <f t="shared" si="232"/>
        <v>-1.3</v>
      </c>
      <c r="J1252" s="29">
        <f t="shared" si="233"/>
        <v>105.77113023162299</v>
      </c>
      <c r="K1252" s="147">
        <f t="shared" si="228"/>
        <v>139.45294841344116</v>
      </c>
      <c r="L1252" s="29">
        <f t="shared" si="239"/>
        <v>-0.74057874736419649</v>
      </c>
      <c r="M1252" s="30">
        <f t="shared" si="237"/>
        <v>0.74057874736419649</v>
      </c>
      <c r="N1252" s="148">
        <f t="shared" si="238"/>
        <v>0.55942125263580356</v>
      </c>
      <c r="O1252" s="148">
        <f t="shared" si="234"/>
        <v>0</v>
      </c>
      <c r="P1252" s="148">
        <f t="shared" si="235"/>
        <v>-0.55942125263580356</v>
      </c>
      <c r="Q1252" s="149">
        <f t="shared" si="229"/>
        <v>25.452948413441163</v>
      </c>
      <c r="R1252" s="150">
        <f t="shared" si="230"/>
        <v>139.45294841344116</v>
      </c>
      <c r="S1252" s="13"/>
      <c r="T1252" s="13"/>
      <c r="U1252" s="13"/>
      <c r="V1252" s="13"/>
      <c r="W1252" s="49">
        <f t="shared" si="236"/>
        <v>38130</v>
      </c>
    </row>
    <row r="1253" spans="1:23" s="11" customFormat="1">
      <c r="A1253" s="13"/>
      <c r="B1253" s="140">
        <f>+Datos!B1244</f>
        <v>2004</v>
      </c>
      <c r="C1253" s="141">
        <f>+Datos!C1244</f>
        <v>5</v>
      </c>
      <c r="D1253" s="142">
        <f>+Datos!D1244</f>
        <v>24</v>
      </c>
      <c r="E1253" s="143">
        <f>+Datos!E1244</f>
        <v>0</v>
      </c>
      <c r="F1253" s="144">
        <f>+Datos!F1244</f>
        <v>0.9</v>
      </c>
      <c r="G1253" s="145">
        <f>+Datos!G1244</f>
        <v>1</v>
      </c>
      <c r="H1253" s="143">
        <f t="shared" si="231"/>
        <v>0.9</v>
      </c>
      <c r="I1253" s="146">
        <f t="shared" si="232"/>
        <v>-0.9</v>
      </c>
      <c r="J1253" s="29">
        <f t="shared" si="233"/>
        <v>105.26144045668576</v>
      </c>
      <c r="K1253" s="147">
        <f t="shared" si="228"/>
        <v>138.94325863850395</v>
      </c>
      <c r="L1253" s="29">
        <f t="shared" si="239"/>
        <v>-0.50968977493721468</v>
      </c>
      <c r="M1253" s="30">
        <f t="shared" si="237"/>
        <v>0.50968977493721468</v>
      </c>
      <c r="N1253" s="148">
        <f t="shared" si="238"/>
        <v>0.39031022506278534</v>
      </c>
      <c r="O1253" s="148">
        <f t="shared" si="234"/>
        <v>0</v>
      </c>
      <c r="P1253" s="148">
        <f t="shared" si="235"/>
        <v>-0.39031022506278534</v>
      </c>
      <c r="Q1253" s="149">
        <f t="shared" si="229"/>
        <v>24.943258638503949</v>
      </c>
      <c r="R1253" s="150">
        <f t="shared" si="230"/>
        <v>138.94325863850395</v>
      </c>
      <c r="S1253" s="13"/>
      <c r="T1253" s="13"/>
      <c r="U1253" s="13"/>
      <c r="V1253" s="13"/>
      <c r="W1253" s="49">
        <f t="shared" si="236"/>
        <v>38131</v>
      </c>
    </row>
    <row r="1254" spans="1:23" s="11" customFormat="1">
      <c r="A1254" s="13"/>
      <c r="B1254" s="140">
        <f>+Datos!B1245</f>
        <v>2004</v>
      </c>
      <c r="C1254" s="141">
        <f>+Datos!C1245</f>
        <v>5</v>
      </c>
      <c r="D1254" s="142">
        <f>+Datos!D1245</f>
        <v>25</v>
      </c>
      <c r="E1254" s="143">
        <f>+Datos!E1245</f>
        <v>0</v>
      </c>
      <c r="F1254" s="144">
        <f>+Datos!F1245</f>
        <v>0.7</v>
      </c>
      <c r="G1254" s="145">
        <f>+Datos!G1245</f>
        <v>1</v>
      </c>
      <c r="H1254" s="143">
        <f t="shared" si="231"/>
        <v>0.7</v>
      </c>
      <c r="I1254" s="146">
        <f t="shared" si="232"/>
        <v>-0.7</v>
      </c>
      <c r="J1254" s="29">
        <f t="shared" si="233"/>
        <v>104.86671372235942</v>
      </c>
      <c r="K1254" s="147">
        <f t="shared" si="228"/>
        <v>138.54853190417759</v>
      </c>
      <c r="L1254" s="29">
        <f t="shared" si="239"/>
        <v>-0.39472673432635474</v>
      </c>
      <c r="M1254" s="30">
        <f t="shared" si="237"/>
        <v>0.39472673432635474</v>
      </c>
      <c r="N1254" s="148">
        <f t="shared" si="238"/>
        <v>0.30527326567364521</v>
      </c>
      <c r="O1254" s="148">
        <f t="shared" si="234"/>
        <v>0</v>
      </c>
      <c r="P1254" s="148">
        <f t="shared" si="235"/>
        <v>-0.30527326567364521</v>
      </c>
      <c r="Q1254" s="149">
        <f t="shared" si="229"/>
        <v>24.548531904177594</v>
      </c>
      <c r="R1254" s="150">
        <f t="shared" si="230"/>
        <v>138.54853190417759</v>
      </c>
      <c r="S1254" s="13"/>
      <c r="T1254" s="13"/>
      <c r="U1254" s="13"/>
      <c r="V1254" s="13"/>
      <c r="W1254" s="49">
        <f t="shared" si="236"/>
        <v>38132</v>
      </c>
    </row>
    <row r="1255" spans="1:23" s="11" customFormat="1">
      <c r="A1255" s="13"/>
      <c r="B1255" s="140">
        <f>+Datos!B1246</f>
        <v>2004</v>
      </c>
      <c r="C1255" s="141">
        <f>+Datos!C1246</f>
        <v>5</v>
      </c>
      <c r="D1255" s="142">
        <f>+Datos!D1246</f>
        <v>26</v>
      </c>
      <c r="E1255" s="143">
        <f>+Datos!E1246</f>
        <v>0</v>
      </c>
      <c r="F1255" s="144">
        <f>+Datos!F1246</f>
        <v>1.9</v>
      </c>
      <c r="G1255" s="145">
        <f>+Datos!G1246</f>
        <v>1</v>
      </c>
      <c r="H1255" s="143">
        <f t="shared" si="231"/>
        <v>1.9</v>
      </c>
      <c r="I1255" s="146">
        <f t="shared" si="232"/>
        <v>-1.9</v>
      </c>
      <c r="J1255" s="29">
        <f t="shared" si="233"/>
        <v>103.80275808261648</v>
      </c>
      <c r="K1255" s="147">
        <f t="shared" si="228"/>
        <v>137.48457626443465</v>
      </c>
      <c r="L1255" s="29">
        <f t="shared" si="239"/>
        <v>-1.063955639742943</v>
      </c>
      <c r="M1255" s="30">
        <f t="shared" si="237"/>
        <v>1.063955639742943</v>
      </c>
      <c r="N1255" s="148">
        <f t="shared" si="238"/>
        <v>0.83604436025705686</v>
      </c>
      <c r="O1255" s="148">
        <f t="shared" si="234"/>
        <v>0</v>
      </c>
      <c r="P1255" s="148">
        <f t="shared" si="235"/>
        <v>-0.83604436025705686</v>
      </c>
      <c r="Q1255" s="149">
        <f t="shared" si="229"/>
        <v>23.484576264434651</v>
      </c>
      <c r="R1255" s="150">
        <f t="shared" si="230"/>
        <v>137.48457626443465</v>
      </c>
      <c r="S1255" s="13"/>
      <c r="T1255" s="13"/>
      <c r="U1255" s="13"/>
      <c r="V1255" s="13"/>
      <c r="W1255" s="49">
        <f t="shared" si="236"/>
        <v>38133</v>
      </c>
    </row>
    <row r="1256" spans="1:23" s="11" customFormat="1">
      <c r="A1256" s="13"/>
      <c r="B1256" s="140">
        <f>+Datos!B1247</f>
        <v>2004</v>
      </c>
      <c r="C1256" s="141">
        <f>+Datos!C1247</f>
        <v>5</v>
      </c>
      <c r="D1256" s="142">
        <f>+Datos!D1247</f>
        <v>27</v>
      </c>
      <c r="E1256" s="143">
        <f>+Datos!E1247</f>
        <v>0</v>
      </c>
      <c r="F1256" s="144">
        <f>+Datos!F1247</f>
        <v>1.6</v>
      </c>
      <c r="G1256" s="145">
        <f>+Datos!G1247</f>
        <v>1</v>
      </c>
      <c r="H1256" s="143">
        <f t="shared" si="231"/>
        <v>1.6</v>
      </c>
      <c r="I1256" s="146">
        <f t="shared" si="232"/>
        <v>-1.6</v>
      </c>
      <c r="J1256" s="29">
        <f t="shared" si="233"/>
        <v>102.91517252017211</v>
      </c>
      <c r="K1256" s="147">
        <f t="shared" si="228"/>
        <v>136.59699070199028</v>
      </c>
      <c r="L1256" s="29">
        <f t="shared" si="239"/>
        <v>-0.88758556244437159</v>
      </c>
      <c r="M1256" s="30">
        <f t="shared" si="237"/>
        <v>0.88758556244437159</v>
      </c>
      <c r="N1256" s="148">
        <f t="shared" si="238"/>
        <v>0.7124144375556285</v>
      </c>
      <c r="O1256" s="148">
        <f t="shared" si="234"/>
        <v>0</v>
      </c>
      <c r="P1256" s="148">
        <f t="shared" si="235"/>
        <v>-0.7124144375556285</v>
      </c>
      <c r="Q1256" s="149">
        <f t="shared" si="229"/>
        <v>22.596990701990279</v>
      </c>
      <c r="R1256" s="150">
        <f t="shared" si="230"/>
        <v>136.59699070199028</v>
      </c>
      <c r="S1256" s="13"/>
      <c r="T1256" s="13"/>
      <c r="U1256" s="13"/>
      <c r="V1256" s="13"/>
      <c r="W1256" s="49">
        <f t="shared" si="236"/>
        <v>38134</v>
      </c>
    </row>
    <row r="1257" spans="1:23" s="11" customFormat="1">
      <c r="A1257" s="13"/>
      <c r="B1257" s="140">
        <f>+Datos!B1248</f>
        <v>2004</v>
      </c>
      <c r="C1257" s="141">
        <f>+Datos!C1248</f>
        <v>5</v>
      </c>
      <c r="D1257" s="142">
        <f>+Datos!D1248</f>
        <v>28</v>
      </c>
      <c r="E1257" s="143">
        <f>+Datos!E1248</f>
        <v>0</v>
      </c>
      <c r="F1257" s="144">
        <f>+Datos!F1248</f>
        <v>1.8</v>
      </c>
      <c r="G1257" s="145">
        <f>+Datos!G1248</f>
        <v>1</v>
      </c>
      <c r="H1257" s="143">
        <f t="shared" si="231"/>
        <v>1.8</v>
      </c>
      <c r="I1257" s="146">
        <f t="shared" si="232"/>
        <v>-1.8</v>
      </c>
      <c r="J1257" s="29">
        <f t="shared" si="233"/>
        <v>101.92570731507341</v>
      </c>
      <c r="K1257" s="147">
        <f t="shared" si="228"/>
        <v>135.60752549689158</v>
      </c>
      <c r="L1257" s="29">
        <f t="shared" si="239"/>
        <v>-0.98946520509869629</v>
      </c>
      <c r="M1257" s="30">
        <f t="shared" si="237"/>
        <v>0.98946520509869629</v>
      </c>
      <c r="N1257" s="148">
        <f t="shared" si="238"/>
        <v>0.81053479490130376</v>
      </c>
      <c r="O1257" s="148">
        <f t="shared" si="234"/>
        <v>0</v>
      </c>
      <c r="P1257" s="148">
        <f t="shared" si="235"/>
        <v>-0.81053479490130376</v>
      </c>
      <c r="Q1257" s="149">
        <f t="shared" si="229"/>
        <v>21.607525496891583</v>
      </c>
      <c r="R1257" s="150">
        <f t="shared" si="230"/>
        <v>135.60752549689158</v>
      </c>
      <c r="S1257" s="13"/>
      <c r="T1257" s="13"/>
      <c r="U1257" s="13"/>
      <c r="V1257" s="13"/>
      <c r="W1257" s="49">
        <f t="shared" si="236"/>
        <v>38135</v>
      </c>
    </row>
    <row r="1258" spans="1:23" s="11" customFormat="1">
      <c r="A1258" s="13"/>
      <c r="B1258" s="140">
        <f>+Datos!B1249</f>
        <v>2004</v>
      </c>
      <c r="C1258" s="141">
        <f>+Datos!C1249</f>
        <v>5</v>
      </c>
      <c r="D1258" s="142">
        <f>+Datos!D1249</f>
        <v>29</v>
      </c>
      <c r="E1258" s="143">
        <f>+Datos!E1249</f>
        <v>0</v>
      </c>
      <c r="F1258" s="144">
        <f>+Datos!F1249</f>
        <v>1.1000000000000001</v>
      </c>
      <c r="G1258" s="145">
        <f>+Datos!G1249</f>
        <v>1</v>
      </c>
      <c r="H1258" s="143">
        <f t="shared" si="231"/>
        <v>1.1000000000000001</v>
      </c>
      <c r="I1258" s="146">
        <f t="shared" si="232"/>
        <v>-1.1000000000000001</v>
      </c>
      <c r="J1258" s="29">
        <f t="shared" si="233"/>
        <v>101.32572313236716</v>
      </c>
      <c r="K1258" s="147">
        <f t="shared" si="228"/>
        <v>135.00754131418535</v>
      </c>
      <c r="L1258" s="29">
        <f t="shared" si="239"/>
        <v>-0.59998418270623688</v>
      </c>
      <c r="M1258" s="30">
        <f t="shared" si="237"/>
        <v>0.59998418270623688</v>
      </c>
      <c r="N1258" s="148">
        <f t="shared" si="238"/>
        <v>0.50001581729376321</v>
      </c>
      <c r="O1258" s="148">
        <f t="shared" si="234"/>
        <v>0</v>
      </c>
      <c r="P1258" s="148">
        <f t="shared" si="235"/>
        <v>-0.50001581729376321</v>
      </c>
      <c r="Q1258" s="149">
        <f t="shared" si="229"/>
        <v>21.007541314185346</v>
      </c>
      <c r="R1258" s="150">
        <f t="shared" si="230"/>
        <v>135.00754131418535</v>
      </c>
      <c r="S1258" s="13"/>
      <c r="T1258" s="13"/>
      <c r="U1258" s="13"/>
      <c r="V1258" s="13"/>
      <c r="W1258" s="49">
        <f t="shared" si="236"/>
        <v>38136</v>
      </c>
    </row>
    <row r="1259" spans="1:23" s="11" customFormat="1">
      <c r="A1259" s="13"/>
      <c r="B1259" s="140">
        <f>+Datos!B1250</f>
        <v>2004</v>
      </c>
      <c r="C1259" s="141">
        <f>+Datos!C1250</f>
        <v>5</v>
      </c>
      <c r="D1259" s="142">
        <f>+Datos!D1250</f>
        <v>30</v>
      </c>
      <c r="E1259" s="143">
        <f>+Datos!E1250</f>
        <v>0</v>
      </c>
      <c r="F1259" s="144">
        <f>+Datos!F1250</f>
        <v>1</v>
      </c>
      <c r="G1259" s="145">
        <f>+Datos!G1250</f>
        <v>1</v>
      </c>
      <c r="H1259" s="143">
        <f t="shared" si="231"/>
        <v>1</v>
      </c>
      <c r="I1259" s="146">
        <f t="shared" si="232"/>
        <v>-1</v>
      </c>
      <c r="J1259" s="29">
        <f t="shared" si="233"/>
        <v>100.78334829731712</v>
      </c>
      <c r="K1259" s="147">
        <f t="shared" si="228"/>
        <v>134.46516647913529</v>
      </c>
      <c r="L1259" s="29">
        <f t="shared" si="239"/>
        <v>-0.54237483505005457</v>
      </c>
      <c r="M1259" s="30">
        <f t="shared" si="237"/>
        <v>0.54237483505005457</v>
      </c>
      <c r="N1259" s="148">
        <f t="shared" si="238"/>
        <v>0.45762516494994543</v>
      </c>
      <c r="O1259" s="148">
        <f t="shared" si="234"/>
        <v>0</v>
      </c>
      <c r="P1259" s="148">
        <f t="shared" si="235"/>
        <v>-0.45762516494994543</v>
      </c>
      <c r="Q1259" s="149">
        <f t="shared" si="229"/>
        <v>20.465166479135291</v>
      </c>
      <c r="R1259" s="150">
        <f t="shared" si="230"/>
        <v>134.46516647913529</v>
      </c>
      <c r="S1259" s="13"/>
      <c r="T1259" s="13"/>
      <c r="U1259" s="13"/>
      <c r="V1259" s="13"/>
      <c r="W1259" s="49">
        <f t="shared" si="236"/>
        <v>38137</v>
      </c>
    </row>
    <row r="1260" spans="1:23" s="11" customFormat="1">
      <c r="A1260" s="13"/>
      <c r="B1260" s="140">
        <f>+Datos!B1251</f>
        <v>2004</v>
      </c>
      <c r="C1260" s="141">
        <f>+Datos!C1251</f>
        <v>5</v>
      </c>
      <c r="D1260" s="142">
        <f>+Datos!D1251</f>
        <v>31</v>
      </c>
      <c r="E1260" s="143">
        <f>+Datos!E1251</f>
        <v>0</v>
      </c>
      <c r="F1260" s="144">
        <f>+Datos!F1251</f>
        <v>0.9</v>
      </c>
      <c r="G1260" s="145">
        <f>+Datos!G1251</f>
        <v>1</v>
      </c>
      <c r="H1260" s="143">
        <f t="shared" si="231"/>
        <v>0.9</v>
      </c>
      <c r="I1260" s="146">
        <f t="shared" si="232"/>
        <v>-0.9</v>
      </c>
      <c r="J1260" s="29">
        <f t="shared" si="233"/>
        <v>100.29769363901299</v>
      </c>
      <c r="K1260" s="147">
        <f t="shared" si="228"/>
        <v>133.97951182083116</v>
      </c>
      <c r="L1260" s="29">
        <f t="shared" si="239"/>
        <v>-0.48565465830412791</v>
      </c>
      <c r="M1260" s="30">
        <f t="shared" si="237"/>
        <v>0.48565465830412791</v>
      </c>
      <c r="N1260" s="148">
        <f t="shared" si="238"/>
        <v>0.41434534169587212</v>
      </c>
      <c r="O1260" s="148">
        <f t="shared" si="234"/>
        <v>0</v>
      </c>
      <c r="P1260" s="148">
        <f t="shared" si="235"/>
        <v>-0.41434534169587212</v>
      </c>
      <c r="Q1260" s="149">
        <f t="shared" si="229"/>
        <v>19.979511820831164</v>
      </c>
      <c r="R1260" s="150">
        <f t="shared" si="230"/>
        <v>133.97951182083116</v>
      </c>
      <c r="S1260" s="13"/>
      <c r="T1260" s="13"/>
      <c r="U1260" s="13"/>
      <c r="V1260" s="13"/>
      <c r="W1260" s="49">
        <f t="shared" si="236"/>
        <v>38138</v>
      </c>
    </row>
    <row r="1261" spans="1:23" s="11" customFormat="1">
      <c r="A1261" s="13"/>
      <c r="B1261" s="140">
        <f>+Datos!B1252</f>
        <v>2004</v>
      </c>
      <c r="C1261" s="141">
        <f>+Datos!C1252</f>
        <v>6</v>
      </c>
      <c r="D1261" s="142">
        <f>+Datos!D1252</f>
        <v>1</v>
      </c>
      <c r="E1261" s="143">
        <f>+Datos!E1252</f>
        <v>0</v>
      </c>
      <c r="F1261" s="144">
        <f>+Datos!F1252</f>
        <v>1.2</v>
      </c>
      <c r="G1261" s="145">
        <f>+Datos!G1252</f>
        <v>1</v>
      </c>
      <c r="H1261" s="143">
        <f t="shared" si="231"/>
        <v>1.2</v>
      </c>
      <c r="I1261" s="146">
        <f t="shared" si="232"/>
        <v>-1.2</v>
      </c>
      <c r="J1261" s="29">
        <f t="shared" si="233"/>
        <v>99.653792566973053</v>
      </c>
      <c r="K1261" s="147">
        <f t="shared" si="228"/>
        <v>133.33561074879123</v>
      </c>
      <c r="L1261" s="29">
        <f t="shared" si="239"/>
        <v>-0.64390107203993807</v>
      </c>
      <c r="M1261" s="30">
        <f t="shared" si="237"/>
        <v>0.64390107203993807</v>
      </c>
      <c r="N1261" s="148">
        <f t="shared" si="238"/>
        <v>0.55609892796006188</v>
      </c>
      <c r="O1261" s="148">
        <f t="shared" si="234"/>
        <v>0</v>
      </c>
      <c r="P1261" s="148">
        <f t="shared" si="235"/>
        <v>-0.55609892796006188</v>
      </c>
      <c r="Q1261" s="149">
        <f t="shared" si="229"/>
        <v>19.335610748791225</v>
      </c>
      <c r="R1261" s="150">
        <f t="shared" si="230"/>
        <v>133.33561074879123</v>
      </c>
      <c r="S1261" s="13"/>
      <c r="T1261" s="13"/>
      <c r="U1261" s="13"/>
      <c r="V1261" s="13"/>
      <c r="W1261" s="49">
        <f t="shared" si="236"/>
        <v>38139</v>
      </c>
    </row>
    <row r="1262" spans="1:23" s="11" customFormat="1">
      <c r="A1262" s="13"/>
      <c r="B1262" s="140">
        <f>+Datos!B1253</f>
        <v>2004</v>
      </c>
      <c r="C1262" s="141">
        <f>+Datos!C1253</f>
        <v>6</v>
      </c>
      <c r="D1262" s="142">
        <f>+Datos!D1253</f>
        <v>2</v>
      </c>
      <c r="E1262" s="143">
        <f>+Datos!E1253</f>
        <v>0</v>
      </c>
      <c r="F1262" s="144">
        <f>+Datos!F1253</f>
        <v>1.1000000000000001</v>
      </c>
      <c r="G1262" s="145">
        <f>+Datos!G1253</f>
        <v>1</v>
      </c>
      <c r="H1262" s="143">
        <f t="shared" si="231"/>
        <v>1.1000000000000001</v>
      </c>
      <c r="I1262" s="146">
        <f t="shared" si="232"/>
        <v>-1.1000000000000001</v>
      </c>
      <c r="J1262" s="29">
        <f t="shared" si="233"/>
        <v>99.067181977143647</v>
      </c>
      <c r="K1262" s="147">
        <f t="shared" si="228"/>
        <v>132.74900015896182</v>
      </c>
      <c r="L1262" s="29">
        <f t="shared" si="239"/>
        <v>-0.58661058982940517</v>
      </c>
      <c r="M1262" s="30">
        <f t="shared" si="237"/>
        <v>0.58661058982940517</v>
      </c>
      <c r="N1262" s="148">
        <f t="shared" si="238"/>
        <v>0.51338941017059492</v>
      </c>
      <c r="O1262" s="148">
        <f t="shared" si="234"/>
        <v>0</v>
      </c>
      <c r="P1262" s="148">
        <f t="shared" si="235"/>
        <v>-0.51338941017059492</v>
      </c>
      <c r="Q1262" s="149">
        <f t="shared" si="229"/>
        <v>18.74900015896182</v>
      </c>
      <c r="R1262" s="150">
        <f t="shared" si="230"/>
        <v>132.74900015896182</v>
      </c>
      <c r="S1262" s="13"/>
      <c r="T1262" s="13"/>
      <c r="U1262" s="13"/>
      <c r="V1262" s="13"/>
      <c r="W1262" s="49">
        <f t="shared" si="236"/>
        <v>38140</v>
      </c>
    </row>
    <row r="1263" spans="1:23" s="11" customFormat="1">
      <c r="A1263" s="13"/>
      <c r="B1263" s="140">
        <f>+Datos!B1254</f>
        <v>2004</v>
      </c>
      <c r="C1263" s="141">
        <f>+Datos!C1254</f>
        <v>6</v>
      </c>
      <c r="D1263" s="142">
        <f>+Datos!D1254</f>
        <v>3</v>
      </c>
      <c r="E1263" s="143">
        <f>+Datos!E1254</f>
        <v>0</v>
      </c>
      <c r="F1263" s="144">
        <f>+Datos!F1254</f>
        <v>1</v>
      </c>
      <c r="G1263" s="145">
        <f>+Datos!G1254</f>
        <v>1</v>
      </c>
      <c r="H1263" s="143">
        <f t="shared" si="231"/>
        <v>1</v>
      </c>
      <c r="I1263" s="146">
        <f t="shared" si="232"/>
        <v>-1</v>
      </c>
      <c r="J1263" s="29">
        <f t="shared" si="233"/>
        <v>98.536896627849544</v>
      </c>
      <c r="K1263" s="147">
        <f t="shared" si="228"/>
        <v>132.21871480966772</v>
      </c>
      <c r="L1263" s="29">
        <f t="shared" si="239"/>
        <v>-0.53028534929410398</v>
      </c>
      <c r="M1263" s="30">
        <f t="shared" si="237"/>
        <v>0.53028534929410398</v>
      </c>
      <c r="N1263" s="148">
        <f t="shared" si="238"/>
        <v>0.46971465070589602</v>
      </c>
      <c r="O1263" s="148">
        <f t="shared" si="234"/>
        <v>0</v>
      </c>
      <c r="P1263" s="148">
        <f t="shared" si="235"/>
        <v>-0.46971465070589602</v>
      </c>
      <c r="Q1263" s="149">
        <f t="shared" si="229"/>
        <v>18.218714809667716</v>
      </c>
      <c r="R1263" s="150">
        <f t="shared" si="230"/>
        <v>132.21871480966772</v>
      </c>
      <c r="S1263" s="13"/>
      <c r="T1263" s="13"/>
      <c r="U1263" s="13"/>
      <c r="V1263" s="13"/>
      <c r="W1263" s="49">
        <f t="shared" si="236"/>
        <v>38141</v>
      </c>
    </row>
    <row r="1264" spans="1:23" s="11" customFormat="1">
      <c r="A1264" s="13"/>
      <c r="B1264" s="140">
        <f>+Datos!B1255</f>
        <v>2004</v>
      </c>
      <c r="C1264" s="141">
        <f>+Datos!C1255</f>
        <v>6</v>
      </c>
      <c r="D1264" s="142">
        <f>+Datos!D1255</f>
        <v>4</v>
      </c>
      <c r="E1264" s="143">
        <f>+Datos!E1255</f>
        <v>0</v>
      </c>
      <c r="F1264" s="144">
        <f>+Datos!F1255</f>
        <v>1.4</v>
      </c>
      <c r="G1264" s="145">
        <f>+Datos!G1255</f>
        <v>1</v>
      </c>
      <c r="H1264" s="143">
        <f t="shared" si="231"/>
        <v>1.4</v>
      </c>
      <c r="I1264" s="146">
        <f t="shared" si="232"/>
        <v>-1.4</v>
      </c>
      <c r="J1264" s="29">
        <f t="shared" si="233"/>
        <v>97.799262418697708</v>
      </c>
      <c r="K1264" s="147">
        <f t="shared" si="228"/>
        <v>131.4810806005159</v>
      </c>
      <c r="L1264" s="29">
        <f t="shared" si="239"/>
        <v>-0.7376342091518211</v>
      </c>
      <c r="M1264" s="30">
        <f t="shared" si="237"/>
        <v>0.7376342091518211</v>
      </c>
      <c r="N1264" s="148">
        <f t="shared" si="238"/>
        <v>0.66236579084817881</v>
      </c>
      <c r="O1264" s="148">
        <f t="shared" si="234"/>
        <v>0</v>
      </c>
      <c r="P1264" s="148">
        <f t="shared" si="235"/>
        <v>-0.66236579084817881</v>
      </c>
      <c r="Q1264" s="149">
        <f t="shared" si="229"/>
        <v>17.481080600515895</v>
      </c>
      <c r="R1264" s="150">
        <f t="shared" si="230"/>
        <v>131.4810806005159</v>
      </c>
      <c r="S1264" s="13"/>
      <c r="T1264" s="13"/>
      <c r="U1264" s="13"/>
      <c r="V1264" s="13"/>
      <c r="W1264" s="49">
        <f t="shared" si="236"/>
        <v>38142</v>
      </c>
    </row>
    <row r="1265" spans="1:23" s="11" customFormat="1">
      <c r="A1265" s="13"/>
      <c r="B1265" s="140">
        <f>+Datos!B1256</f>
        <v>2004</v>
      </c>
      <c r="C1265" s="141">
        <f>+Datos!C1256</f>
        <v>6</v>
      </c>
      <c r="D1265" s="142">
        <f>+Datos!D1256</f>
        <v>5</v>
      </c>
      <c r="E1265" s="143">
        <f>+Datos!E1256</f>
        <v>0</v>
      </c>
      <c r="F1265" s="144">
        <f>+Datos!F1256</f>
        <v>1.7</v>
      </c>
      <c r="G1265" s="145">
        <f>+Datos!G1256</f>
        <v>1</v>
      </c>
      <c r="H1265" s="143">
        <f t="shared" si="231"/>
        <v>1.7</v>
      </c>
      <c r="I1265" s="146">
        <f t="shared" si="232"/>
        <v>-1.7</v>
      </c>
      <c r="J1265" s="29">
        <f t="shared" si="233"/>
        <v>96.910983244769483</v>
      </c>
      <c r="K1265" s="147">
        <f t="shared" si="228"/>
        <v>130.59280142658767</v>
      </c>
      <c r="L1265" s="29">
        <f t="shared" si="239"/>
        <v>-0.88827917392822542</v>
      </c>
      <c r="M1265" s="30">
        <f t="shared" si="237"/>
        <v>0.88827917392822542</v>
      </c>
      <c r="N1265" s="148">
        <f t="shared" si="238"/>
        <v>0.81172082607177454</v>
      </c>
      <c r="O1265" s="148">
        <f t="shared" si="234"/>
        <v>0</v>
      </c>
      <c r="P1265" s="148">
        <f t="shared" si="235"/>
        <v>-0.81172082607177454</v>
      </c>
      <c r="Q1265" s="149">
        <f t="shared" si="229"/>
        <v>16.59280142658767</v>
      </c>
      <c r="R1265" s="150">
        <f t="shared" si="230"/>
        <v>130.59280142658767</v>
      </c>
      <c r="S1265" s="13"/>
      <c r="T1265" s="13"/>
      <c r="U1265" s="13"/>
      <c r="V1265" s="13"/>
      <c r="W1265" s="49">
        <f t="shared" si="236"/>
        <v>38143</v>
      </c>
    </row>
    <row r="1266" spans="1:23" s="11" customFormat="1">
      <c r="A1266" s="13"/>
      <c r="B1266" s="140">
        <f>+Datos!B1257</f>
        <v>2004</v>
      </c>
      <c r="C1266" s="141">
        <f>+Datos!C1257</f>
        <v>6</v>
      </c>
      <c r="D1266" s="142">
        <f>+Datos!D1257</f>
        <v>6</v>
      </c>
      <c r="E1266" s="143">
        <f>+Datos!E1257</f>
        <v>0</v>
      </c>
      <c r="F1266" s="144">
        <f>+Datos!F1257</f>
        <v>1.5</v>
      </c>
      <c r="G1266" s="145">
        <f>+Datos!G1257</f>
        <v>1</v>
      </c>
      <c r="H1266" s="143">
        <f t="shared" si="231"/>
        <v>1.5</v>
      </c>
      <c r="I1266" s="146">
        <f t="shared" si="232"/>
        <v>-1.5</v>
      </c>
      <c r="J1266" s="29">
        <f t="shared" si="233"/>
        <v>96.133909926085167</v>
      </c>
      <c r="K1266" s="147">
        <f t="shared" si="228"/>
        <v>129.81572810790334</v>
      </c>
      <c r="L1266" s="29">
        <f t="shared" si="239"/>
        <v>-0.77707331868433016</v>
      </c>
      <c r="M1266" s="30">
        <f t="shared" si="237"/>
        <v>0.77707331868433016</v>
      </c>
      <c r="N1266" s="148">
        <f t="shared" si="238"/>
        <v>0.72292668131566984</v>
      </c>
      <c r="O1266" s="148">
        <f t="shared" si="234"/>
        <v>0</v>
      </c>
      <c r="P1266" s="148">
        <f t="shared" si="235"/>
        <v>-0.72292668131566984</v>
      </c>
      <c r="Q1266" s="149">
        <f t="shared" si="229"/>
        <v>15.81572810790334</v>
      </c>
      <c r="R1266" s="150">
        <f t="shared" si="230"/>
        <v>129.81572810790334</v>
      </c>
      <c r="S1266" s="13"/>
      <c r="T1266" s="13"/>
      <c r="U1266" s="13"/>
      <c r="V1266" s="13"/>
      <c r="W1266" s="49">
        <f t="shared" si="236"/>
        <v>38144</v>
      </c>
    </row>
    <row r="1267" spans="1:23" s="11" customFormat="1">
      <c r="A1267" s="13"/>
      <c r="B1267" s="140">
        <f>+Datos!B1258</f>
        <v>2004</v>
      </c>
      <c r="C1267" s="141">
        <f>+Datos!C1258</f>
        <v>6</v>
      </c>
      <c r="D1267" s="142">
        <f>+Datos!D1258</f>
        <v>7</v>
      </c>
      <c r="E1267" s="143">
        <f>+Datos!E1258</f>
        <v>0</v>
      </c>
      <c r="F1267" s="144">
        <f>+Datos!F1258</f>
        <v>2.8</v>
      </c>
      <c r="G1267" s="145">
        <f>+Datos!G1258</f>
        <v>1</v>
      </c>
      <c r="H1267" s="143">
        <f t="shared" si="231"/>
        <v>2.8</v>
      </c>
      <c r="I1267" s="146">
        <f t="shared" si="232"/>
        <v>-2.8</v>
      </c>
      <c r="J1267" s="29">
        <f t="shared" si="233"/>
        <v>94.700005563956722</v>
      </c>
      <c r="K1267" s="147">
        <f t="shared" si="228"/>
        <v>128.38182374577491</v>
      </c>
      <c r="L1267" s="29">
        <f t="shared" si="239"/>
        <v>-1.4339043621284304</v>
      </c>
      <c r="M1267" s="30">
        <f t="shared" si="237"/>
        <v>1.4339043621284304</v>
      </c>
      <c r="N1267" s="148">
        <f t="shared" si="238"/>
        <v>1.3660956378715694</v>
      </c>
      <c r="O1267" s="148">
        <f t="shared" si="234"/>
        <v>0</v>
      </c>
      <c r="P1267" s="148">
        <f t="shared" si="235"/>
        <v>-1.3660956378715694</v>
      </c>
      <c r="Q1267" s="149">
        <f t="shared" si="229"/>
        <v>14.381823745774909</v>
      </c>
      <c r="R1267" s="150">
        <f t="shared" si="230"/>
        <v>128.38182374577491</v>
      </c>
      <c r="S1267" s="13"/>
      <c r="T1267" s="13"/>
      <c r="U1267" s="13"/>
      <c r="V1267" s="13"/>
      <c r="W1267" s="49">
        <f t="shared" si="236"/>
        <v>38145</v>
      </c>
    </row>
    <row r="1268" spans="1:23" s="11" customFormat="1">
      <c r="A1268" s="13"/>
      <c r="B1268" s="140">
        <f>+Datos!B1259</f>
        <v>2004</v>
      </c>
      <c r="C1268" s="141">
        <f>+Datos!C1259</f>
        <v>6</v>
      </c>
      <c r="D1268" s="142">
        <f>+Datos!D1259</f>
        <v>8</v>
      </c>
      <c r="E1268" s="143">
        <f>+Datos!E1259</f>
        <v>0</v>
      </c>
      <c r="F1268" s="144">
        <f>+Datos!F1259</f>
        <v>2.6</v>
      </c>
      <c r="G1268" s="145">
        <f>+Datos!G1259</f>
        <v>1</v>
      </c>
      <c r="H1268" s="143">
        <f t="shared" si="231"/>
        <v>2.6</v>
      </c>
      <c r="I1268" s="146">
        <f t="shared" si="232"/>
        <v>-2.6</v>
      </c>
      <c r="J1268" s="29">
        <f t="shared" si="233"/>
        <v>93.387680477570996</v>
      </c>
      <c r="K1268" s="147">
        <f t="shared" si="228"/>
        <v>127.06949865938918</v>
      </c>
      <c r="L1268" s="29">
        <f t="shared" si="239"/>
        <v>-1.3123250863857265</v>
      </c>
      <c r="M1268" s="30">
        <f t="shared" si="237"/>
        <v>1.3123250863857265</v>
      </c>
      <c r="N1268" s="148">
        <f t="shared" si="238"/>
        <v>1.2876749136142736</v>
      </c>
      <c r="O1268" s="148">
        <f t="shared" si="234"/>
        <v>0</v>
      </c>
      <c r="P1268" s="148">
        <f t="shared" si="235"/>
        <v>-1.2876749136142736</v>
      </c>
      <c r="Q1268" s="149">
        <f t="shared" si="229"/>
        <v>13.069498659389183</v>
      </c>
      <c r="R1268" s="150">
        <f t="shared" si="230"/>
        <v>127.06949865938918</v>
      </c>
      <c r="S1268" s="13"/>
      <c r="T1268" s="13"/>
      <c r="U1268" s="13"/>
      <c r="V1268" s="13"/>
      <c r="W1268" s="49">
        <f t="shared" si="236"/>
        <v>38146</v>
      </c>
    </row>
    <row r="1269" spans="1:23" s="11" customFormat="1">
      <c r="A1269" s="13"/>
      <c r="B1269" s="140">
        <f>+Datos!B1260</f>
        <v>2004</v>
      </c>
      <c r="C1269" s="141">
        <f>+Datos!C1260</f>
        <v>6</v>
      </c>
      <c r="D1269" s="142">
        <f>+Datos!D1260</f>
        <v>9</v>
      </c>
      <c r="E1269" s="143">
        <f>+Datos!E1260</f>
        <v>0.9</v>
      </c>
      <c r="F1269" s="144">
        <f>+Datos!F1260</f>
        <v>1.8</v>
      </c>
      <c r="G1269" s="145">
        <f>+Datos!G1260</f>
        <v>1</v>
      </c>
      <c r="H1269" s="143">
        <f t="shared" si="231"/>
        <v>1.8</v>
      </c>
      <c r="I1269" s="146">
        <f t="shared" si="232"/>
        <v>-0.9</v>
      </c>
      <c r="J1269" s="29">
        <f t="shared" si="233"/>
        <v>92.93766405304865</v>
      </c>
      <c r="K1269" s="147">
        <f t="shared" si="228"/>
        <v>126.61948223486684</v>
      </c>
      <c r="L1269" s="29">
        <f t="shared" si="239"/>
        <v>-0.45001642452234591</v>
      </c>
      <c r="M1269" s="30">
        <f t="shared" si="237"/>
        <v>1.3500164245223458</v>
      </c>
      <c r="N1269" s="148">
        <f t="shared" si="238"/>
        <v>0.44998357547765422</v>
      </c>
      <c r="O1269" s="148">
        <f t="shared" si="234"/>
        <v>0</v>
      </c>
      <c r="P1269" s="148">
        <f t="shared" si="235"/>
        <v>-0.44998357547765422</v>
      </c>
      <c r="Q1269" s="149">
        <f t="shared" si="229"/>
        <v>12.619482234866837</v>
      </c>
      <c r="R1269" s="150">
        <f t="shared" si="230"/>
        <v>126.61948223486684</v>
      </c>
      <c r="S1269" s="13"/>
      <c r="T1269" s="13"/>
      <c r="U1269" s="13"/>
      <c r="V1269" s="13"/>
      <c r="W1269" s="49">
        <f t="shared" si="236"/>
        <v>38147</v>
      </c>
    </row>
    <row r="1270" spans="1:23" s="11" customFormat="1">
      <c r="A1270" s="13"/>
      <c r="B1270" s="140">
        <f>+Datos!B1261</f>
        <v>2004</v>
      </c>
      <c r="C1270" s="141">
        <f>+Datos!C1261</f>
        <v>6</v>
      </c>
      <c r="D1270" s="142">
        <f>+Datos!D1261</f>
        <v>10</v>
      </c>
      <c r="E1270" s="143">
        <f>+Datos!E1261</f>
        <v>2</v>
      </c>
      <c r="F1270" s="144">
        <f>+Datos!F1261</f>
        <v>1.2</v>
      </c>
      <c r="G1270" s="145">
        <f>+Datos!G1261</f>
        <v>1</v>
      </c>
      <c r="H1270" s="143">
        <f t="shared" si="231"/>
        <v>1.2</v>
      </c>
      <c r="I1270" s="146">
        <f t="shared" si="232"/>
        <v>0.8</v>
      </c>
      <c r="J1270" s="29">
        <f t="shared" si="233"/>
        <v>93.737664053048647</v>
      </c>
      <c r="K1270" s="147">
        <f t="shared" si="228"/>
        <v>127.41948223486682</v>
      </c>
      <c r="L1270" s="29">
        <f t="shared" si="239"/>
        <v>0.79999999999998295</v>
      </c>
      <c r="M1270" s="30">
        <f t="shared" si="237"/>
        <v>1.2</v>
      </c>
      <c r="N1270" s="148">
        <f t="shared" si="238"/>
        <v>0</v>
      </c>
      <c r="O1270" s="148">
        <f t="shared" si="234"/>
        <v>0</v>
      </c>
      <c r="P1270" s="148">
        <f t="shared" si="235"/>
        <v>0</v>
      </c>
      <c r="Q1270" s="149">
        <f t="shared" si="229"/>
        <v>13.41948223486682</v>
      </c>
      <c r="R1270" s="150">
        <f t="shared" si="230"/>
        <v>127.41948223486682</v>
      </c>
      <c r="S1270" s="13"/>
      <c r="T1270" s="13"/>
      <c r="U1270" s="13"/>
      <c r="V1270" s="13"/>
      <c r="W1270" s="49">
        <f t="shared" si="236"/>
        <v>38148</v>
      </c>
    </row>
    <row r="1271" spans="1:23" s="11" customFormat="1">
      <c r="A1271" s="13"/>
      <c r="B1271" s="140">
        <f>+Datos!B1262</f>
        <v>2004</v>
      </c>
      <c r="C1271" s="141">
        <f>+Datos!C1262</f>
        <v>6</v>
      </c>
      <c r="D1271" s="142">
        <f>+Datos!D1262</f>
        <v>11</v>
      </c>
      <c r="E1271" s="143">
        <f>+Datos!E1262</f>
        <v>1</v>
      </c>
      <c r="F1271" s="144">
        <f>+Datos!F1262</f>
        <v>0.7</v>
      </c>
      <c r="G1271" s="145">
        <f>+Datos!G1262</f>
        <v>1</v>
      </c>
      <c r="H1271" s="143">
        <f t="shared" si="231"/>
        <v>0.7</v>
      </c>
      <c r="I1271" s="146">
        <f t="shared" si="232"/>
        <v>0.30000000000000004</v>
      </c>
      <c r="J1271" s="29">
        <f t="shared" si="233"/>
        <v>94.037664053048644</v>
      </c>
      <c r="K1271" s="147">
        <f t="shared" si="228"/>
        <v>127.71948223486683</v>
      </c>
      <c r="L1271" s="29">
        <f t="shared" si="239"/>
        <v>0.30000000000001137</v>
      </c>
      <c r="M1271" s="30">
        <f t="shared" si="237"/>
        <v>0.7</v>
      </c>
      <c r="N1271" s="148">
        <f t="shared" si="238"/>
        <v>0</v>
      </c>
      <c r="O1271" s="148">
        <f t="shared" si="234"/>
        <v>0</v>
      </c>
      <c r="P1271" s="148">
        <f t="shared" si="235"/>
        <v>0</v>
      </c>
      <c r="Q1271" s="149">
        <f t="shared" si="229"/>
        <v>13.719482234866831</v>
      </c>
      <c r="R1271" s="150">
        <f t="shared" si="230"/>
        <v>127.71948223486683</v>
      </c>
      <c r="S1271" s="13"/>
      <c r="T1271" s="13"/>
      <c r="U1271" s="13"/>
      <c r="V1271" s="13"/>
      <c r="W1271" s="49">
        <f t="shared" si="236"/>
        <v>38149</v>
      </c>
    </row>
    <row r="1272" spans="1:23" s="11" customFormat="1">
      <c r="A1272" s="13"/>
      <c r="B1272" s="140">
        <f>+Datos!B1263</f>
        <v>2004</v>
      </c>
      <c r="C1272" s="141">
        <f>+Datos!C1263</f>
        <v>6</v>
      </c>
      <c r="D1272" s="142">
        <f>+Datos!D1263</f>
        <v>12</v>
      </c>
      <c r="E1272" s="143">
        <f>+Datos!E1263</f>
        <v>0</v>
      </c>
      <c r="F1272" s="144">
        <f>+Datos!F1263</f>
        <v>1.5</v>
      </c>
      <c r="G1272" s="145">
        <f>+Datos!G1263</f>
        <v>1</v>
      </c>
      <c r="H1272" s="143">
        <f t="shared" si="231"/>
        <v>1.5</v>
      </c>
      <c r="I1272" s="146">
        <f t="shared" si="232"/>
        <v>-1.5</v>
      </c>
      <c r="J1272" s="29">
        <f t="shared" si="233"/>
        <v>93.283630224886366</v>
      </c>
      <c r="K1272" s="147">
        <f t="shared" si="228"/>
        <v>126.96544840670455</v>
      </c>
      <c r="L1272" s="29">
        <f t="shared" si="239"/>
        <v>-0.75403382816227804</v>
      </c>
      <c r="M1272" s="30">
        <f t="shared" si="237"/>
        <v>0.75403382816227804</v>
      </c>
      <c r="N1272" s="148">
        <f t="shared" si="238"/>
        <v>0.74596617183772196</v>
      </c>
      <c r="O1272" s="148">
        <f t="shared" si="234"/>
        <v>0</v>
      </c>
      <c r="P1272" s="148">
        <f t="shared" si="235"/>
        <v>-0.74596617183772196</v>
      </c>
      <c r="Q1272" s="149">
        <f t="shared" si="229"/>
        <v>12.965448406704553</v>
      </c>
      <c r="R1272" s="150">
        <f t="shared" si="230"/>
        <v>126.96544840670455</v>
      </c>
      <c r="S1272" s="13"/>
      <c r="T1272" s="13"/>
      <c r="U1272" s="13"/>
      <c r="V1272" s="13"/>
      <c r="W1272" s="49">
        <f t="shared" si="236"/>
        <v>38150</v>
      </c>
    </row>
    <row r="1273" spans="1:23" s="11" customFormat="1">
      <c r="A1273" s="13"/>
      <c r="B1273" s="140">
        <f>+Datos!B1264</f>
        <v>2004</v>
      </c>
      <c r="C1273" s="141">
        <f>+Datos!C1264</f>
        <v>6</v>
      </c>
      <c r="D1273" s="142">
        <f>+Datos!D1264</f>
        <v>13</v>
      </c>
      <c r="E1273" s="143">
        <f>+Datos!E1264</f>
        <v>0</v>
      </c>
      <c r="F1273" s="144">
        <f>+Datos!F1264</f>
        <v>2.4</v>
      </c>
      <c r="G1273" s="145">
        <f>+Datos!G1264</f>
        <v>1</v>
      </c>
      <c r="H1273" s="143">
        <f t="shared" si="231"/>
        <v>2.4</v>
      </c>
      <c r="I1273" s="146">
        <f t="shared" si="232"/>
        <v>-2.4</v>
      </c>
      <c r="J1273" s="29">
        <f t="shared" si="233"/>
        <v>92.089731934004718</v>
      </c>
      <c r="K1273" s="147">
        <f t="shared" si="228"/>
        <v>125.77155011582289</v>
      </c>
      <c r="L1273" s="29">
        <f t="shared" si="239"/>
        <v>-1.1938982908816627</v>
      </c>
      <c r="M1273" s="30">
        <f t="shared" si="237"/>
        <v>1.1938982908816627</v>
      </c>
      <c r="N1273" s="148">
        <f t="shared" si="238"/>
        <v>1.2061017091183373</v>
      </c>
      <c r="O1273" s="148">
        <f t="shared" si="234"/>
        <v>0</v>
      </c>
      <c r="P1273" s="148">
        <f t="shared" si="235"/>
        <v>-1.2061017091183373</v>
      </c>
      <c r="Q1273" s="149">
        <f t="shared" si="229"/>
        <v>11.77155011582289</v>
      </c>
      <c r="R1273" s="150">
        <f t="shared" si="230"/>
        <v>125.77155011582289</v>
      </c>
      <c r="S1273" s="13"/>
      <c r="T1273" s="13"/>
      <c r="U1273" s="13"/>
      <c r="V1273" s="13"/>
      <c r="W1273" s="49">
        <f t="shared" si="236"/>
        <v>38151</v>
      </c>
    </row>
    <row r="1274" spans="1:23" s="11" customFormat="1">
      <c r="A1274" s="13"/>
      <c r="B1274" s="140">
        <f>+Datos!B1265</f>
        <v>2004</v>
      </c>
      <c r="C1274" s="141">
        <f>+Datos!C1265</f>
        <v>6</v>
      </c>
      <c r="D1274" s="142">
        <f>+Datos!D1265</f>
        <v>14</v>
      </c>
      <c r="E1274" s="143">
        <f>+Datos!E1265</f>
        <v>0</v>
      </c>
      <c r="F1274" s="144">
        <f>+Datos!F1265</f>
        <v>2.8</v>
      </c>
      <c r="G1274" s="145">
        <f>+Datos!G1265</f>
        <v>1</v>
      </c>
      <c r="H1274" s="143">
        <f t="shared" si="231"/>
        <v>2.8</v>
      </c>
      <c r="I1274" s="146">
        <f t="shared" si="232"/>
        <v>-2.8</v>
      </c>
      <c r="J1274" s="29">
        <f t="shared" si="233"/>
        <v>90.716149309216675</v>
      </c>
      <c r="K1274" s="147">
        <f t="shared" si="228"/>
        <v>124.39796749103485</v>
      </c>
      <c r="L1274" s="29">
        <f t="shared" si="239"/>
        <v>-1.3735826247880425</v>
      </c>
      <c r="M1274" s="30">
        <f t="shared" si="237"/>
        <v>1.3735826247880425</v>
      </c>
      <c r="N1274" s="148">
        <f t="shared" si="238"/>
        <v>1.4264173752119573</v>
      </c>
      <c r="O1274" s="148">
        <f t="shared" si="234"/>
        <v>0</v>
      </c>
      <c r="P1274" s="148">
        <f t="shared" si="235"/>
        <v>-1.4264173752119573</v>
      </c>
      <c r="Q1274" s="149">
        <f t="shared" si="229"/>
        <v>10.397967491034848</v>
      </c>
      <c r="R1274" s="150">
        <f t="shared" si="230"/>
        <v>124.39796749103485</v>
      </c>
      <c r="S1274" s="13"/>
      <c r="T1274" s="13"/>
      <c r="U1274" s="13"/>
      <c r="V1274" s="13"/>
      <c r="W1274" s="49">
        <f t="shared" si="236"/>
        <v>38152</v>
      </c>
    </row>
    <row r="1275" spans="1:23" s="11" customFormat="1">
      <c r="A1275" s="13"/>
      <c r="B1275" s="140">
        <f>+Datos!B1266</f>
        <v>2004</v>
      </c>
      <c r="C1275" s="141">
        <f>+Datos!C1266</f>
        <v>6</v>
      </c>
      <c r="D1275" s="142">
        <f>+Datos!D1266</f>
        <v>15</v>
      </c>
      <c r="E1275" s="143">
        <f>+Datos!E1266</f>
        <v>0</v>
      </c>
      <c r="F1275" s="144">
        <f>+Datos!F1266</f>
        <v>2.6</v>
      </c>
      <c r="G1275" s="145">
        <f>+Datos!G1266</f>
        <v>1</v>
      </c>
      <c r="H1275" s="143">
        <f t="shared" si="231"/>
        <v>2.6</v>
      </c>
      <c r="I1275" s="146">
        <f t="shared" si="232"/>
        <v>-2.6</v>
      </c>
      <c r="J1275" s="29">
        <f t="shared" si="233"/>
        <v>89.459031342117953</v>
      </c>
      <c r="K1275" s="147">
        <f t="shared" si="228"/>
        <v>123.14084952393614</v>
      </c>
      <c r="L1275" s="29">
        <f t="shared" si="239"/>
        <v>-1.2571179670987078</v>
      </c>
      <c r="M1275" s="30">
        <f t="shared" si="237"/>
        <v>1.2571179670987078</v>
      </c>
      <c r="N1275" s="148">
        <f t="shared" si="238"/>
        <v>1.3428820329012923</v>
      </c>
      <c r="O1275" s="148">
        <f t="shared" si="234"/>
        <v>0</v>
      </c>
      <c r="P1275" s="148">
        <f t="shared" si="235"/>
        <v>-1.3428820329012923</v>
      </c>
      <c r="Q1275" s="149">
        <f t="shared" si="229"/>
        <v>9.14084952393614</v>
      </c>
      <c r="R1275" s="150">
        <f t="shared" si="230"/>
        <v>123.14084952393614</v>
      </c>
      <c r="S1275" s="13"/>
      <c r="T1275" s="13"/>
      <c r="U1275" s="13"/>
      <c r="V1275" s="13"/>
      <c r="W1275" s="49">
        <f t="shared" si="236"/>
        <v>38153</v>
      </c>
    </row>
    <row r="1276" spans="1:23" s="11" customFormat="1">
      <c r="A1276" s="13"/>
      <c r="B1276" s="140">
        <f>+Datos!B1267</f>
        <v>2004</v>
      </c>
      <c r="C1276" s="141">
        <f>+Datos!C1267</f>
        <v>6</v>
      </c>
      <c r="D1276" s="142">
        <f>+Datos!D1267</f>
        <v>16</v>
      </c>
      <c r="E1276" s="143">
        <f>+Datos!E1267</f>
        <v>0.4</v>
      </c>
      <c r="F1276" s="144">
        <f>+Datos!F1267</f>
        <v>1</v>
      </c>
      <c r="G1276" s="145">
        <f>+Datos!G1267</f>
        <v>1</v>
      </c>
      <c r="H1276" s="143">
        <f t="shared" si="231"/>
        <v>1</v>
      </c>
      <c r="I1276" s="146">
        <f t="shared" si="232"/>
        <v>-0.6</v>
      </c>
      <c r="J1276" s="29">
        <f t="shared" si="233"/>
        <v>89.171409996914534</v>
      </c>
      <c r="K1276" s="147">
        <f t="shared" si="228"/>
        <v>122.85322817873271</v>
      </c>
      <c r="L1276" s="29">
        <f t="shared" si="239"/>
        <v>-0.28762134520343352</v>
      </c>
      <c r="M1276" s="30">
        <f t="shared" si="237"/>
        <v>0.68762134520343354</v>
      </c>
      <c r="N1276" s="148">
        <f t="shared" si="238"/>
        <v>0.31237865479656646</v>
      </c>
      <c r="O1276" s="148">
        <f t="shared" si="234"/>
        <v>0</v>
      </c>
      <c r="P1276" s="148">
        <f t="shared" si="235"/>
        <v>-0.31237865479656646</v>
      </c>
      <c r="Q1276" s="149">
        <f t="shared" si="229"/>
        <v>8.8532281787327065</v>
      </c>
      <c r="R1276" s="150">
        <f t="shared" si="230"/>
        <v>122.85322817873271</v>
      </c>
      <c r="S1276" s="13"/>
      <c r="T1276" s="13"/>
      <c r="U1276" s="13"/>
      <c r="V1276" s="13"/>
      <c r="W1276" s="49">
        <f t="shared" si="236"/>
        <v>38154</v>
      </c>
    </row>
    <row r="1277" spans="1:23" s="11" customFormat="1">
      <c r="A1277" s="13"/>
      <c r="B1277" s="140">
        <f>+Datos!B1268</f>
        <v>2004</v>
      </c>
      <c r="C1277" s="141">
        <f>+Datos!C1268</f>
        <v>6</v>
      </c>
      <c r="D1277" s="142">
        <f>+Datos!D1268</f>
        <v>17</v>
      </c>
      <c r="E1277" s="143">
        <f>+Datos!E1268</f>
        <v>0</v>
      </c>
      <c r="F1277" s="144">
        <f>+Datos!F1268</f>
        <v>1.5</v>
      </c>
      <c r="G1277" s="145">
        <f>+Datos!G1268</f>
        <v>1</v>
      </c>
      <c r="H1277" s="143">
        <f t="shared" si="231"/>
        <v>1.5</v>
      </c>
      <c r="I1277" s="146">
        <f t="shared" si="232"/>
        <v>-1.5</v>
      </c>
      <c r="J1277" s="29">
        <f t="shared" si="233"/>
        <v>88.456395855297075</v>
      </c>
      <c r="K1277" s="147">
        <f t="shared" si="228"/>
        <v>122.13821403711526</v>
      </c>
      <c r="L1277" s="29">
        <f t="shared" si="239"/>
        <v>-0.71501414161744492</v>
      </c>
      <c r="M1277" s="30">
        <f t="shared" si="237"/>
        <v>0.71501414161744492</v>
      </c>
      <c r="N1277" s="148">
        <f t="shared" si="238"/>
        <v>0.78498585838255508</v>
      </c>
      <c r="O1277" s="148">
        <f t="shared" si="234"/>
        <v>0</v>
      </c>
      <c r="P1277" s="148">
        <f t="shared" si="235"/>
        <v>-0.78498585838255508</v>
      </c>
      <c r="Q1277" s="149">
        <f t="shared" si="229"/>
        <v>8.1382140371152616</v>
      </c>
      <c r="R1277" s="150">
        <f t="shared" si="230"/>
        <v>122.13821403711526</v>
      </c>
      <c r="S1277" s="13"/>
      <c r="T1277" s="13"/>
      <c r="U1277" s="13"/>
      <c r="V1277" s="13"/>
      <c r="W1277" s="49">
        <f t="shared" si="236"/>
        <v>38155</v>
      </c>
    </row>
    <row r="1278" spans="1:23" s="11" customFormat="1">
      <c r="A1278" s="13"/>
      <c r="B1278" s="140">
        <f>+Datos!B1269</f>
        <v>2004</v>
      </c>
      <c r="C1278" s="141">
        <f>+Datos!C1269</f>
        <v>6</v>
      </c>
      <c r="D1278" s="142">
        <f>+Datos!D1269</f>
        <v>18</v>
      </c>
      <c r="E1278" s="143">
        <f>+Datos!E1269</f>
        <v>0</v>
      </c>
      <c r="F1278" s="144">
        <f>+Datos!F1269</f>
        <v>1.8</v>
      </c>
      <c r="G1278" s="145">
        <f>+Datos!G1269</f>
        <v>1</v>
      </c>
      <c r="H1278" s="143">
        <f t="shared" si="231"/>
        <v>1.8</v>
      </c>
      <c r="I1278" s="146">
        <f t="shared" si="232"/>
        <v>-1.8</v>
      </c>
      <c r="J1278" s="29">
        <f t="shared" si="233"/>
        <v>87.605942771228271</v>
      </c>
      <c r="K1278" s="147">
        <f t="shared" si="228"/>
        <v>121.28776095304644</v>
      </c>
      <c r="L1278" s="29">
        <f t="shared" si="239"/>
        <v>-0.85045308406881759</v>
      </c>
      <c r="M1278" s="30">
        <f t="shared" si="237"/>
        <v>0.85045308406881759</v>
      </c>
      <c r="N1278" s="148">
        <f t="shared" si="238"/>
        <v>0.94954691593118246</v>
      </c>
      <c r="O1278" s="148">
        <f t="shared" si="234"/>
        <v>0</v>
      </c>
      <c r="P1278" s="148">
        <f t="shared" si="235"/>
        <v>-0.94954691593118246</v>
      </c>
      <c r="Q1278" s="149">
        <f t="shared" si="229"/>
        <v>7.287760953046444</v>
      </c>
      <c r="R1278" s="150">
        <f t="shared" si="230"/>
        <v>121.28776095304644</v>
      </c>
      <c r="S1278" s="13"/>
      <c r="T1278" s="13"/>
      <c r="U1278" s="13"/>
      <c r="V1278" s="13"/>
      <c r="W1278" s="49">
        <f t="shared" si="236"/>
        <v>38156</v>
      </c>
    </row>
    <row r="1279" spans="1:23" s="11" customFormat="1">
      <c r="A1279" s="13"/>
      <c r="B1279" s="140">
        <f>+Datos!B1270</f>
        <v>2004</v>
      </c>
      <c r="C1279" s="141">
        <f>+Datos!C1270</f>
        <v>6</v>
      </c>
      <c r="D1279" s="142">
        <f>+Datos!D1270</f>
        <v>19</v>
      </c>
      <c r="E1279" s="143">
        <f>+Datos!E1270</f>
        <v>14</v>
      </c>
      <c r="F1279" s="144">
        <f>+Datos!F1270</f>
        <v>1.5</v>
      </c>
      <c r="G1279" s="145">
        <f>+Datos!G1270</f>
        <v>1</v>
      </c>
      <c r="H1279" s="143">
        <f t="shared" si="231"/>
        <v>1.5</v>
      </c>
      <c r="I1279" s="146">
        <f t="shared" si="232"/>
        <v>12.5</v>
      </c>
      <c r="J1279" s="29">
        <f t="shared" si="233"/>
        <v>100.10594277122827</v>
      </c>
      <c r="K1279" s="147">
        <f t="shared" si="228"/>
        <v>133.78776095304644</v>
      </c>
      <c r="L1279" s="29">
        <f t="shared" si="239"/>
        <v>12.5</v>
      </c>
      <c r="M1279" s="30">
        <f t="shared" si="237"/>
        <v>1.5</v>
      </c>
      <c r="N1279" s="148">
        <f t="shared" si="238"/>
        <v>0</v>
      </c>
      <c r="O1279" s="148">
        <f t="shared" si="234"/>
        <v>0</v>
      </c>
      <c r="P1279" s="148">
        <f t="shared" si="235"/>
        <v>0</v>
      </c>
      <c r="Q1279" s="149">
        <f t="shared" si="229"/>
        <v>19.787760953046444</v>
      </c>
      <c r="R1279" s="150">
        <f t="shared" si="230"/>
        <v>133.78776095304644</v>
      </c>
      <c r="S1279" s="13"/>
      <c r="T1279" s="13"/>
      <c r="U1279" s="13"/>
      <c r="V1279" s="13"/>
      <c r="W1279" s="49">
        <f t="shared" si="236"/>
        <v>38157</v>
      </c>
    </row>
    <row r="1280" spans="1:23" s="11" customFormat="1">
      <c r="A1280" s="13"/>
      <c r="B1280" s="140">
        <f>+Datos!B1271</f>
        <v>2004</v>
      </c>
      <c r="C1280" s="141">
        <f>+Datos!C1271</f>
        <v>6</v>
      </c>
      <c r="D1280" s="142">
        <f>+Datos!D1271</f>
        <v>20</v>
      </c>
      <c r="E1280" s="143">
        <f>+Datos!E1271</f>
        <v>0</v>
      </c>
      <c r="F1280" s="144">
        <f>+Datos!F1271</f>
        <v>1</v>
      </c>
      <c r="G1280" s="145">
        <f>+Datos!G1271</f>
        <v>1</v>
      </c>
      <c r="H1280" s="143">
        <f t="shared" si="231"/>
        <v>1</v>
      </c>
      <c r="I1280" s="146">
        <f t="shared" si="232"/>
        <v>-1</v>
      </c>
      <c r="J1280" s="29">
        <f t="shared" si="233"/>
        <v>99.570097158489389</v>
      </c>
      <c r="K1280" s="147">
        <f t="shared" si="228"/>
        <v>133.25191534030756</v>
      </c>
      <c r="L1280" s="29">
        <f t="shared" si="239"/>
        <v>-0.53584561273888198</v>
      </c>
      <c r="M1280" s="30">
        <f t="shared" si="237"/>
        <v>0.53584561273888198</v>
      </c>
      <c r="N1280" s="148">
        <f t="shared" si="238"/>
        <v>0.46415438726111802</v>
      </c>
      <c r="O1280" s="148">
        <f t="shared" si="234"/>
        <v>0</v>
      </c>
      <c r="P1280" s="148">
        <f t="shared" si="235"/>
        <v>-0.46415438726111802</v>
      </c>
      <c r="Q1280" s="149">
        <f t="shared" si="229"/>
        <v>19.251915340307562</v>
      </c>
      <c r="R1280" s="150">
        <f t="shared" si="230"/>
        <v>133.25191534030756</v>
      </c>
      <c r="S1280" s="13"/>
      <c r="T1280" s="13"/>
      <c r="U1280" s="13"/>
      <c r="V1280" s="13"/>
      <c r="W1280" s="49">
        <f t="shared" si="236"/>
        <v>38158</v>
      </c>
    </row>
    <row r="1281" spans="1:23" s="11" customFormat="1">
      <c r="A1281" s="13"/>
      <c r="B1281" s="140">
        <f>+Datos!B1272</f>
        <v>2004</v>
      </c>
      <c r="C1281" s="141">
        <f>+Datos!C1272</f>
        <v>6</v>
      </c>
      <c r="D1281" s="142">
        <f>+Datos!D1272</f>
        <v>21</v>
      </c>
      <c r="E1281" s="143">
        <f>+Datos!E1272</f>
        <v>0</v>
      </c>
      <c r="F1281" s="144">
        <f>+Datos!F1272</f>
        <v>2</v>
      </c>
      <c r="G1281" s="145">
        <f>+Datos!G1272</f>
        <v>1</v>
      </c>
      <c r="H1281" s="143">
        <f t="shared" si="231"/>
        <v>2</v>
      </c>
      <c r="I1281" s="146">
        <f t="shared" si="232"/>
        <v>-2</v>
      </c>
      <c r="J1281" s="29">
        <f t="shared" si="233"/>
        <v>98.506995379254874</v>
      </c>
      <c r="K1281" s="147">
        <f t="shared" si="228"/>
        <v>132.18881356107306</v>
      </c>
      <c r="L1281" s="29">
        <f t="shared" si="239"/>
        <v>-1.0631017792345006</v>
      </c>
      <c r="M1281" s="30">
        <f t="shared" si="237"/>
        <v>1.0631017792345006</v>
      </c>
      <c r="N1281" s="148">
        <f t="shared" si="238"/>
        <v>0.93689822076549945</v>
      </c>
      <c r="O1281" s="148">
        <f t="shared" si="234"/>
        <v>0</v>
      </c>
      <c r="P1281" s="148">
        <f t="shared" si="235"/>
        <v>-0.93689822076549945</v>
      </c>
      <c r="Q1281" s="149">
        <f t="shared" si="229"/>
        <v>18.188813561073061</v>
      </c>
      <c r="R1281" s="150">
        <f t="shared" si="230"/>
        <v>132.18881356107306</v>
      </c>
      <c r="S1281" s="13"/>
      <c r="T1281" s="13"/>
      <c r="U1281" s="13"/>
      <c r="V1281" s="13"/>
      <c r="W1281" s="49">
        <f t="shared" si="236"/>
        <v>38159</v>
      </c>
    </row>
    <row r="1282" spans="1:23" s="11" customFormat="1">
      <c r="A1282" s="13"/>
      <c r="B1282" s="140">
        <f>+Datos!B1273</f>
        <v>2004</v>
      </c>
      <c r="C1282" s="141">
        <f>+Datos!C1273</f>
        <v>6</v>
      </c>
      <c r="D1282" s="142">
        <f>+Datos!D1273</f>
        <v>22</v>
      </c>
      <c r="E1282" s="143">
        <f>+Datos!E1273</f>
        <v>0</v>
      </c>
      <c r="F1282" s="144">
        <f>+Datos!F1273</f>
        <v>1.1000000000000001</v>
      </c>
      <c r="G1282" s="145">
        <f>+Datos!G1273</f>
        <v>1</v>
      </c>
      <c r="H1282" s="143">
        <f t="shared" si="231"/>
        <v>1.1000000000000001</v>
      </c>
      <c r="I1282" s="146">
        <f t="shared" si="232"/>
        <v>-1.1000000000000001</v>
      </c>
      <c r="J1282" s="29">
        <f t="shared" si="233"/>
        <v>97.927135394268234</v>
      </c>
      <c r="K1282" s="147">
        <f t="shared" si="228"/>
        <v>131.60895357608641</v>
      </c>
      <c r="L1282" s="29">
        <f t="shared" si="239"/>
        <v>-0.57985998498665481</v>
      </c>
      <c r="M1282" s="30">
        <f t="shared" si="237"/>
        <v>0.57985998498665481</v>
      </c>
      <c r="N1282" s="148">
        <f t="shared" si="238"/>
        <v>0.52014001501334528</v>
      </c>
      <c r="O1282" s="148">
        <f t="shared" si="234"/>
        <v>0</v>
      </c>
      <c r="P1282" s="148">
        <f t="shared" si="235"/>
        <v>-0.52014001501334528</v>
      </c>
      <c r="Q1282" s="149">
        <f t="shared" si="229"/>
        <v>17.608953576086407</v>
      </c>
      <c r="R1282" s="150">
        <f t="shared" si="230"/>
        <v>131.60895357608641</v>
      </c>
      <c r="S1282" s="13"/>
      <c r="T1282" s="13"/>
      <c r="U1282" s="13"/>
      <c r="V1282" s="13"/>
      <c r="W1282" s="49">
        <f t="shared" si="236"/>
        <v>38160</v>
      </c>
    </row>
    <row r="1283" spans="1:23" s="11" customFormat="1">
      <c r="A1283" s="13"/>
      <c r="B1283" s="140">
        <f>+Datos!B1274</f>
        <v>2004</v>
      </c>
      <c r="C1283" s="141">
        <f>+Datos!C1274</f>
        <v>6</v>
      </c>
      <c r="D1283" s="142">
        <f>+Datos!D1274</f>
        <v>23</v>
      </c>
      <c r="E1283" s="143">
        <f>+Datos!E1274</f>
        <v>0</v>
      </c>
      <c r="F1283" s="144">
        <f>+Datos!F1274</f>
        <v>1.3</v>
      </c>
      <c r="G1283" s="145">
        <f>+Datos!G1274</f>
        <v>1</v>
      </c>
      <c r="H1283" s="143">
        <f t="shared" si="231"/>
        <v>1.3</v>
      </c>
      <c r="I1283" s="146">
        <f t="shared" si="232"/>
        <v>-1.3</v>
      </c>
      <c r="J1283" s="29">
        <f t="shared" si="233"/>
        <v>97.24624541551897</v>
      </c>
      <c r="K1283" s="147">
        <f t="shared" si="228"/>
        <v>130.92806359733714</v>
      </c>
      <c r="L1283" s="29">
        <f t="shared" si="239"/>
        <v>-0.68088997874926349</v>
      </c>
      <c r="M1283" s="30">
        <f t="shared" si="237"/>
        <v>0.68088997874926349</v>
      </c>
      <c r="N1283" s="148">
        <f t="shared" si="238"/>
        <v>0.61911002125073655</v>
      </c>
      <c r="O1283" s="148">
        <f t="shared" si="234"/>
        <v>0</v>
      </c>
      <c r="P1283" s="148">
        <f t="shared" si="235"/>
        <v>-0.61911002125073655</v>
      </c>
      <c r="Q1283" s="149">
        <f t="shared" si="229"/>
        <v>16.928063597337143</v>
      </c>
      <c r="R1283" s="150">
        <f t="shared" si="230"/>
        <v>130.92806359733714</v>
      </c>
      <c r="S1283" s="13"/>
      <c r="T1283" s="13"/>
      <c r="U1283" s="13"/>
      <c r="V1283" s="13"/>
      <c r="W1283" s="49">
        <f t="shared" si="236"/>
        <v>38161</v>
      </c>
    </row>
    <row r="1284" spans="1:23" s="11" customFormat="1">
      <c r="A1284" s="13"/>
      <c r="B1284" s="140">
        <f>+Datos!B1275</f>
        <v>2004</v>
      </c>
      <c r="C1284" s="141">
        <f>+Datos!C1275</f>
        <v>6</v>
      </c>
      <c r="D1284" s="142">
        <f>+Datos!D1275</f>
        <v>24</v>
      </c>
      <c r="E1284" s="143">
        <f>+Datos!E1275</f>
        <v>0</v>
      </c>
      <c r="F1284" s="144">
        <f>+Datos!F1275</f>
        <v>1.7</v>
      </c>
      <c r="G1284" s="145">
        <f>+Datos!G1275</f>
        <v>1</v>
      </c>
      <c r="H1284" s="143">
        <f t="shared" si="231"/>
        <v>1.7</v>
      </c>
      <c r="I1284" s="146">
        <f t="shared" si="232"/>
        <v>-1.7</v>
      </c>
      <c r="J1284" s="29">
        <f t="shared" si="233"/>
        <v>96.362989116759763</v>
      </c>
      <c r="K1284" s="147">
        <f t="shared" si="228"/>
        <v>130.04480729857795</v>
      </c>
      <c r="L1284" s="29">
        <f t="shared" si="239"/>
        <v>-0.88325629875919276</v>
      </c>
      <c r="M1284" s="30">
        <f t="shared" si="237"/>
        <v>0.88325629875919276</v>
      </c>
      <c r="N1284" s="148">
        <f t="shared" si="238"/>
        <v>0.8167437012408072</v>
      </c>
      <c r="O1284" s="148">
        <f t="shared" si="234"/>
        <v>0</v>
      </c>
      <c r="P1284" s="148">
        <f t="shared" si="235"/>
        <v>-0.8167437012408072</v>
      </c>
      <c r="Q1284" s="149">
        <f t="shared" si="229"/>
        <v>16.04480729857795</v>
      </c>
      <c r="R1284" s="150">
        <f t="shared" si="230"/>
        <v>130.04480729857795</v>
      </c>
      <c r="S1284" s="13"/>
      <c r="T1284" s="13"/>
      <c r="U1284" s="13"/>
      <c r="V1284" s="13"/>
      <c r="W1284" s="49">
        <f t="shared" si="236"/>
        <v>38162</v>
      </c>
    </row>
    <row r="1285" spans="1:23" s="11" customFormat="1">
      <c r="A1285" s="13"/>
      <c r="B1285" s="140">
        <f>+Datos!B1276</f>
        <v>2004</v>
      </c>
      <c r="C1285" s="141">
        <f>+Datos!C1276</f>
        <v>6</v>
      </c>
      <c r="D1285" s="142">
        <f>+Datos!D1276</f>
        <v>25</v>
      </c>
      <c r="E1285" s="143">
        <f>+Datos!E1276</f>
        <v>0</v>
      </c>
      <c r="F1285" s="144">
        <f>+Datos!F1276</f>
        <v>1</v>
      </c>
      <c r="G1285" s="145">
        <f>+Datos!G1276</f>
        <v>1</v>
      </c>
      <c r="H1285" s="143">
        <f t="shared" si="231"/>
        <v>1</v>
      </c>
      <c r="I1285" s="146">
        <f t="shared" si="232"/>
        <v>-1</v>
      </c>
      <c r="J1285" s="29">
        <f t="shared" si="233"/>
        <v>95.847178731090423</v>
      </c>
      <c r="K1285" s="147">
        <f t="shared" si="228"/>
        <v>129.52899691290861</v>
      </c>
      <c r="L1285" s="29">
        <f t="shared" si="239"/>
        <v>-0.51581038566934012</v>
      </c>
      <c r="M1285" s="30">
        <f t="shared" si="237"/>
        <v>0.51581038566934012</v>
      </c>
      <c r="N1285" s="148">
        <f t="shared" si="238"/>
        <v>0.48418961433065988</v>
      </c>
      <c r="O1285" s="148">
        <f t="shared" si="234"/>
        <v>0</v>
      </c>
      <c r="P1285" s="148">
        <f t="shared" si="235"/>
        <v>-0.48418961433065988</v>
      </c>
      <c r="Q1285" s="149">
        <f t="shared" si="229"/>
        <v>15.52899691290861</v>
      </c>
      <c r="R1285" s="150">
        <f t="shared" si="230"/>
        <v>129.52899691290861</v>
      </c>
      <c r="S1285" s="13"/>
      <c r="T1285" s="13"/>
      <c r="U1285" s="13"/>
      <c r="V1285" s="13"/>
      <c r="W1285" s="49">
        <f t="shared" si="236"/>
        <v>38163</v>
      </c>
    </row>
    <row r="1286" spans="1:23" s="11" customFormat="1">
      <c r="A1286" s="13"/>
      <c r="B1286" s="140">
        <f>+Datos!B1277</f>
        <v>2004</v>
      </c>
      <c r="C1286" s="141">
        <f>+Datos!C1277</f>
        <v>6</v>
      </c>
      <c r="D1286" s="142">
        <f>+Datos!D1277</f>
        <v>26</v>
      </c>
      <c r="E1286" s="143">
        <f>+Datos!E1277</f>
        <v>0</v>
      </c>
      <c r="F1286" s="144">
        <f>+Datos!F1277</f>
        <v>1.7</v>
      </c>
      <c r="G1286" s="145">
        <f>+Datos!G1277</f>
        <v>1</v>
      </c>
      <c r="H1286" s="143">
        <f t="shared" si="231"/>
        <v>1.7</v>
      </c>
      <c r="I1286" s="146">
        <f t="shared" si="232"/>
        <v>-1.7</v>
      </c>
      <c r="J1286" s="29">
        <f t="shared" si="233"/>
        <v>94.976629704022031</v>
      </c>
      <c r="K1286" s="147">
        <f t="shared" si="228"/>
        <v>128.65844788584022</v>
      </c>
      <c r="L1286" s="29">
        <f t="shared" si="239"/>
        <v>-0.87054902706839243</v>
      </c>
      <c r="M1286" s="30">
        <f t="shared" si="237"/>
        <v>0.87054902706839243</v>
      </c>
      <c r="N1286" s="148">
        <f t="shared" si="238"/>
        <v>0.82945097293160752</v>
      </c>
      <c r="O1286" s="148">
        <f t="shared" si="234"/>
        <v>0</v>
      </c>
      <c r="P1286" s="148">
        <f t="shared" si="235"/>
        <v>-0.82945097293160752</v>
      </c>
      <c r="Q1286" s="149">
        <f t="shared" si="229"/>
        <v>14.658447885840218</v>
      </c>
      <c r="R1286" s="150">
        <f t="shared" si="230"/>
        <v>128.65844788584022</v>
      </c>
      <c r="S1286" s="13"/>
      <c r="T1286" s="13"/>
      <c r="U1286" s="13"/>
      <c r="V1286" s="13"/>
      <c r="W1286" s="49">
        <f t="shared" si="236"/>
        <v>38164</v>
      </c>
    </row>
    <row r="1287" spans="1:23" s="11" customFormat="1">
      <c r="A1287" s="13"/>
      <c r="B1287" s="140">
        <f>+Datos!B1278</f>
        <v>2004</v>
      </c>
      <c r="C1287" s="141">
        <f>+Datos!C1278</f>
        <v>6</v>
      </c>
      <c r="D1287" s="142">
        <f>+Datos!D1278</f>
        <v>27</v>
      </c>
      <c r="E1287" s="143">
        <f>+Datos!E1278</f>
        <v>0</v>
      </c>
      <c r="F1287" s="144">
        <f>+Datos!F1278</f>
        <v>1.5</v>
      </c>
      <c r="G1287" s="145">
        <f>+Datos!G1278</f>
        <v>1</v>
      </c>
      <c r="H1287" s="143">
        <f t="shared" si="231"/>
        <v>1.5</v>
      </c>
      <c r="I1287" s="146">
        <f t="shared" si="232"/>
        <v>-1.5</v>
      </c>
      <c r="J1287" s="29">
        <f t="shared" si="233"/>
        <v>94.21506685149015</v>
      </c>
      <c r="K1287" s="147">
        <f t="shared" si="228"/>
        <v>127.89688503330834</v>
      </c>
      <c r="L1287" s="29">
        <f t="shared" si="239"/>
        <v>-0.76156285253188116</v>
      </c>
      <c r="M1287" s="30">
        <f t="shared" si="237"/>
        <v>0.76156285253188116</v>
      </c>
      <c r="N1287" s="148">
        <f t="shared" si="238"/>
        <v>0.73843714746811884</v>
      </c>
      <c r="O1287" s="148">
        <f t="shared" si="234"/>
        <v>0</v>
      </c>
      <c r="P1287" s="148">
        <f t="shared" si="235"/>
        <v>-0.73843714746811884</v>
      </c>
      <c r="Q1287" s="149">
        <f t="shared" si="229"/>
        <v>13.896885033308337</v>
      </c>
      <c r="R1287" s="150">
        <f t="shared" si="230"/>
        <v>127.89688503330834</v>
      </c>
      <c r="S1287" s="13"/>
      <c r="T1287" s="13"/>
      <c r="U1287" s="13"/>
      <c r="V1287" s="13"/>
      <c r="W1287" s="49">
        <f t="shared" si="236"/>
        <v>38165</v>
      </c>
    </row>
    <row r="1288" spans="1:23" s="11" customFormat="1">
      <c r="A1288" s="13"/>
      <c r="B1288" s="140">
        <f>+Datos!B1279</f>
        <v>2004</v>
      </c>
      <c r="C1288" s="141">
        <f>+Datos!C1279</f>
        <v>6</v>
      </c>
      <c r="D1288" s="142">
        <f>+Datos!D1279</f>
        <v>28</v>
      </c>
      <c r="E1288" s="143">
        <f>+Datos!E1279</f>
        <v>0</v>
      </c>
      <c r="F1288" s="144">
        <f>+Datos!F1279</f>
        <v>1.1000000000000001</v>
      </c>
      <c r="G1288" s="145">
        <f>+Datos!G1279</f>
        <v>1</v>
      </c>
      <c r="H1288" s="143">
        <f t="shared" si="231"/>
        <v>1.1000000000000001</v>
      </c>
      <c r="I1288" s="146">
        <f t="shared" si="232"/>
        <v>-1.1000000000000001</v>
      </c>
      <c r="J1288" s="29">
        <f t="shared" si="233"/>
        <v>93.660471240897351</v>
      </c>
      <c r="K1288" s="147">
        <f t="shared" si="228"/>
        <v>127.34228942271554</v>
      </c>
      <c r="L1288" s="29">
        <f t="shared" si="239"/>
        <v>-0.55459561059279849</v>
      </c>
      <c r="M1288" s="30">
        <f t="shared" si="237"/>
        <v>0.55459561059279849</v>
      </c>
      <c r="N1288" s="148">
        <f t="shared" si="238"/>
        <v>0.5454043894072016</v>
      </c>
      <c r="O1288" s="148">
        <f t="shared" si="234"/>
        <v>0</v>
      </c>
      <c r="P1288" s="148">
        <f t="shared" si="235"/>
        <v>-0.5454043894072016</v>
      </c>
      <c r="Q1288" s="149">
        <f t="shared" si="229"/>
        <v>13.342289422715538</v>
      </c>
      <c r="R1288" s="150">
        <f t="shared" si="230"/>
        <v>127.34228942271554</v>
      </c>
      <c r="S1288" s="13"/>
      <c r="T1288" s="13"/>
      <c r="U1288" s="13"/>
      <c r="V1288" s="13"/>
      <c r="W1288" s="49">
        <f t="shared" si="236"/>
        <v>38166</v>
      </c>
    </row>
    <row r="1289" spans="1:23" s="11" customFormat="1">
      <c r="A1289" s="13"/>
      <c r="B1289" s="140">
        <f>+Datos!B1280</f>
        <v>2004</v>
      </c>
      <c r="C1289" s="141">
        <f>+Datos!C1280</f>
        <v>6</v>
      </c>
      <c r="D1289" s="142">
        <f>+Datos!D1280</f>
        <v>29</v>
      </c>
      <c r="E1289" s="143">
        <f>+Datos!E1280</f>
        <v>0</v>
      </c>
      <c r="F1289" s="144">
        <f>+Datos!F1280</f>
        <v>1</v>
      </c>
      <c r="G1289" s="145">
        <f>+Datos!G1280</f>
        <v>1</v>
      </c>
      <c r="H1289" s="143">
        <f t="shared" si="231"/>
        <v>1</v>
      </c>
      <c r="I1289" s="146">
        <f t="shared" si="232"/>
        <v>-1</v>
      </c>
      <c r="J1289" s="29">
        <f t="shared" si="233"/>
        <v>93.159126853020354</v>
      </c>
      <c r="K1289" s="147">
        <f t="shared" si="228"/>
        <v>126.84094503483854</v>
      </c>
      <c r="L1289" s="29">
        <f t="shared" si="239"/>
        <v>-0.50134438787699764</v>
      </c>
      <c r="M1289" s="30">
        <f t="shared" si="237"/>
        <v>0.50134438787699764</v>
      </c>
      <c r="N1289" s="148">
        <f t="shared" si="238"/>
        <v>0.49865561212300236</v>
      </c>
      <c r="O1289" s="148">
        <f t="shared" si="234"/>
        <v>0</v>
      </c>
      <c r="P1289" s="148">
        <f t="shared" si="235"/>
        <v>-0.49865561212300236</v>
      </c>
      <c r="Q1289" s="149">
        <f t="shared" si="229"/>
        <v>12.840945034838541</v>
      </c>
      <c r="R1289" s="150">
        <f t="shared" si="230"/>
        <v>126.84094503483854</v>
      </c>
      <c r="S1289" s="13"/>
      <c r="T1289" s="13"/>
      <c r="U1289" s="13"/>
      <c r="V1289" s="13"/>
      <c r="W1289" s="49">
        <f t="shared" si="236"/>
        <v>38167</v>
      </c>
    </row>
    <row r="1290" spans="1:23" s="11" customFormat="1">
      <c r="A1290" s="13"/>
      <c r="B1290" s="140">
        <f>+Datos!B1281</f>
        <v>2004</v>
      </c>
      <c r="C1290" s="141">
        <f>+Datos!C1281</f>
        <v>6</v>
      </c>
      <c r="D1290" s="142">
        <f>+Datos!D1281</f>
        <v>30</v>
      </c>
      <c r="E1290" s="143">
        <f>+Datos!E1281</f>
        <v>0</v>
      </c>
      <c r="F1290" s="144">
        <f>+Datos!F1281</f>
        <v>1.3</v>
      </c>
      <c r="G1290" s="145">
        <f>+Datos!G1281</f>
        <v>1</v>
      </c>
      <c r="H1290" s="143">
        <f t="shared" si="231"/>
        <v>1.3</v>
      </c>
      <c r="I1290" s="146">
        <f t="shared" si="232"/>
        <v>-1.3</v>
      </c>
      <c r="J1290" s="29">
        <f t="shared" si="233"/>
        <v>92.511388964560012</v>
      </c>
      <c r="K1290" s="147">
        <f t="shared" si="228"/>
        <v>126.1932071463782</v>
      </c>
      <c r="L1290" s="29">
        <f t="shared" si="239"/>
        <v>-0.64773788846034108</v>
      </c>
      <c r="M1290" s="30">
        <f t="shared" si="237"/>
        <v>0.64773788846034108</v>
      </c>
      <c r="N1290" s="148">
        <f t="shared" si="238"/>
        <v>0.65226211153965896</v>
      </c>
      <c r="O1290" s="148">
        <f t="shared" si="234"/>
        <v>0</v>
      </c>
      <c r="P1290" s="148">
        <f t="shared" si="235"/>
        <v>-0.65226211153965896</v>
      </c>
      <c r="Q1290" s="149">
        <f t="shared" si="229"/>
        <v>12.193207146378199</v>
      </c>
      <c r="R1290" s="150">
        <f t="shared" si="230"/>
        <v>126.1932071463782</v>
      </c>
      <c r="S1290" s="13"/>
      <c r="T1290" s="13"/>
      <c r="U1290" s="13"/>
      <c r="V1290" s="13"/>
      <c r="W1290" s="49">
        <f t="shared" si="236"/>
        <v>38168</v>
      </c>
    </row>
    <row r="1291" spans="1:23" s="11" customFormat="1">
      <c r="A1291" s="13"/>
      <c r="B1291" s="140">
        <f>+Datos!B1282</f>
        <v>2004</v>
      </c>
      <c r="C1291" s="141">
        <f>+Datos!C1282</f>
        <v>7</v>
      </c>
      <c r="D1291" s="142">
        <f>+Datos!D1282</f>
        <v>1</v>
      </c>
      <c r="E1291" s="143">
        <f>+Datos!E1282</f>
        <v>0</v>
      </c>
      <c r="F1291" s="144">
        <f>+Datos!F1282</f>
        <v>2.1</v>
      </c>
      <c r="G1291" s="145">
        <f>+Datos!G1282</f>
        <v>1</v>
      </c>
      <c r="H1291" s="143">
        <f t="shared" si="231"/>
        <v>2.1</v>
      </c>
      <c r="I1291" s="146">
        <f t="shared" si="232"/>
        <v>-2.1</v>
      </c>
      <c r="J1291" s="29">
        <f t="shared" si="233"/>
        <v>91.474543381510571</v>
      </c>
      <c r="K1291" s="147">
        <f t="shared" si="228"/>
        <v>125.15636156332874</v>
      </c>
      <c r="L1291" s="29">
        <f t="shared" si="239"/>
        <v>-1.0368455830494554</v>
      </c>
      <c r="M1291" s="30">
        <f t="shared" si="237"/>
        <v>1.0368455830494554</v>
      </c>
      <c r="N1291" s="148">
        <f t="shared" si="238"/>
        <v>1.0631544169505447</v>
      </c>
      <c r="O1291" s="148">
        <f t="shared" si="234"/>
        <v>0</v>
      </c>
      <c r="P1291" s="148">
        <f t="shared" si="235"/>
        <v>-1.0631544169505447</v>
      </c>
      <c r="Q1291" s="149">
        <f t="shared" si="229"/>
        <v>11.156361563328744</v>
      </c>
      <c r="R1291" s="150">
        <f t="shared" si="230"/>
        <v>125.15636156332874</v>
      </c>
      <c r="S1291" s="13"/>
      <c r="T1291" s="13"/>
      <c r="U1291" s="13"/>
      <c r="V1291" s="13"/>
      <c r="W1291" s="49">
        <f t="shared" si="236"/>
        <v>38169</v>
      </c>
    </row>
    <row r="1292" spans="1:23" s="11" customFormat="1">
      <c r="A1292" s="13"/>
      <c r="B1292" s="140">
        <f>+Datos!B1283</f>
        <v>2004</v>
      </c>
      <c r="C1292" s="141">
        <f>+Datos!C1283</f>
        <v>7</v>
      </c>
      <c r="D1292" s="142">
        <f>+Datos!D1283</f>
        <v>2</v>
      </c>
      <c r="E1292" s="143">
        <f>+Datos!E1283</f>
        <v>0</v>
      </c>
      <c r="F1292" s="144">
        <f>+Datos!F1283</f>
        <v>2.4</v>
      </c>
      <c r="G1292" s="145">
        <f>+Datos!G1283</f>
        <v>1</v>
      </c>
      <c r="H1292" s="143">
        <f t="shared" si="231"/>
        <v>2.4</v>
      </c>
      <c r="I1292" s="146">
        <f t="shared" si="232"/>
        <v>-2.4</v>
      </c>
      <c r="J1292" s="29">
        <f t="shared" si="233"/>
        <v>90.303798838882031</v>
      </c>
      <c r="K1292" s="147">
        <f t="shared" si="228"/>
        <v>123.9856170207002</v>
      </c>
      <c r="L1292" s="29">
        <f t="shared" si="239"/>
        <v>-1.1707445426285403</v>
      </c>
      <c r="M1292" s="30">
        <f t="shared" si="237"/>
        <v>1.1707445426285403</v>
      </c>
      <c r="N1292" s="148">
        <f t="shared" si="238"/>
        <v>1.2292554573714596</v>
      </c>
      <c r="O1292" s="148">
        <f t="shared" si="234"/>
        <v>0</v>
      </c>
      <c r="P1292" s="148">
        <f t="shared" si="235"/>
        <v>-1.2292554573714596</v>
      </c>
      <c r="Q1292" s="149">
        <f t="shared" si="229"/>
        <v>9.9856170207002037</v>
      </c>
      <c r="R1292" s="150">
        <f t="shared" si="230"/>
        <v>123.9856170207002</v>
      </c>
      <c r="S1292" s="13"/>
      <c r="T1292" s="13"/>
      <c r="U1292" s="13"/>
      <c r="V1292" s="13"/>
      <c r="W1292" s="49">
        <f t="shared" si="236"/>
        <v>38170</v>
      </c>
    </row>
    <row r="1293" spans="1:23" s="11" customFormat="1">
      <c r="A1293" s="13"/>
      <c r="B1293" s="140">
        <f>+Datos!B1284</f>
        <v>2004</v>
      </c>
      <c r="C1293" s="141">
        <f>+Datos!C1284</f>
        <v>7</v>
      </c>
      <c r="D1293" s="142">
        <f>+Datos!D1284</f>
        <v>3</v>
      </c>
      <c r="E1293" s="143">
        <f>+Datos!E1284</f>
        <v>0</v>
      </c>
      <c r="F1293" s="144">
        <f>+Datos!F1284</f>
        <v>1.6</v>
      </c>
      <c r="G1293" s="145">
        <f>+Datos!G1284</f>
        <v>1</v>
      </c>
      <c r="H1293" s="143">
        <f t="shared" si="231"/>
        <v>1.6</v>
      </c>
      <c r="I1293" s="146">
        <f t="shared" si="232"/>
        <v>-1.6</v>
      </c>
      <c r="J1293" s="29">
        <f t="shared" si="233"/>
        <v>89.531638738670821</v>
      </c>
      <c r="K1293" s="147">
        <f t="shared" si="228"/>
        <v>123.21345692048899</v>
      </c>
      <c r="L1293" s="29">
        <f t="shared" si="239"/>
        <v>-0.77216010021120951</v>
      </c>
      <c r="M1293" s="30">
        <f t="shared" si="237"/>
        <v>0.77216010021120951</v>
      </c>
      <c r="N1293" s="148">
        <f t="shared" si="238"/>
        <v>0.82783989978879058</v>
      </c>
      <c r="O1293" s="148">
        <f t="shared" si="234"/>
        <v>0</v>
      </c>
      <c r="P1293" s="148">
        <f t="shared" si="235"/>
        <v>-0.82783989978879058</v>
      </c>
      <c r="Q1293" s="149">
        <f t="shared" si="229"/>
        <v>9.2134569204889942</v>
      </c>
      <c r="R1293" s="150">
        <f t="shared" si="230"/>
        <v>123.21345692048899</v>
      </c>
      <c r="S1293" s="13"/>
      <c r="T1293" s="13"/>
      <c r="U1293" s="13"/>
      <c r="V1293" s="13"/>
      <c r="W1293" s="49">
        <f t="shared" si="236"/>
        <v>38171</v>
      </c>
    </row>
    <row r="1294" spans="1:23" s="11" customFormat="1">
      <c r="A1294" s="13"/>
      <c r="B1294" s="140">
        <f>+Datos!B1285</f>
        <v>2004</v>
      </c>
      <c r="C1294" s="141">
        <f>+Datos!C1285</f>
        <v>7</v>
      </c>
      <c r="D1294" s="142">
        <f>+Datos!D1285</f>
        <v>4</v>
      </c>
      <c r="E1294" s="143">
        <f>+Datos!E1285</f>
        <v>0.3</v>
      </c>
      <c r="F1294" s="144">
        <f>+Datos!F1285</f>
        <v>1</v>
      </c>
      <c r="G1294" s="145">
        <f>+Datos!G1285</f>
        <v>1</v>
      </c>
      <c r="H1294" s="143">
        <f t="shared" si="231"/>
        <v>1</v>
      </c>
      <c r="I1294" s="146">
        <f t="shared" si="232"/>
        <v>-0.7</v>
      </c>
      <c r="J1294" s="29">
        <f t="shared" si="233"/>
        <v>89.195898212749142</v>
      </c>
      <c r="K1294" s="147">
        <f t="shared" ref="K1294:K1357" si="240">+J1294+$U$21</f>
        <v>122.87771639456733</v>
      </c>
      <c r="L1294" s="29">
        <f t="shared" si="239"/>
        <v>-0.33574052592166481</v>
      </c>
      <c r="M1294" s="30">
        <f t="shared" si="237"/>
        <v>0.63574052592166486</v>
      </c>
      <c r="N1294" s="148">
        <f t="shared" si="238"/>
        <v>0.36425947407833514</v>
      </c>
      <c r="O1294" s="148">
        <f t="shared" si="234"/>
        <v>0</v>
      </c>
      <c r="P1294" s="148">
        <f t="shared" si="235"/>
        <v>-0.36425947407833514</v>
      </c>
      <c r="Q1294" s="149">
        <f t="shared" ref="Q1294:Q1357" si="241">IF(K1294-$U$15&gt;0,K1294-$U$15,0)</f>
        <v>8.8777163945673294</v>
      </c>
      <c r="R1294" s="150">
        <f t="shared" ref="R1294:R1357" si="242">+O1294+K1294</f>
        <v>122.87771639456733</v>
      </c>
      <c r="S1294" s="13"/>
      <c r="T1294" s="13"/>
      <c r="U1294" s="13"/>
      <c r="V1294" s="13"/>
      <c r="W1294" s="49">
        <f t="shared" si="236"/>
        <v>38172</v>
      </c>
    </row>
    <row r="1295" spans="1:23" s="11" customFormat="1">
      <c r="A1295" s="13"/>
      <c r="B1295" s="140">
        <f>+Datos!B1286</f>
        <v>2004</v>
      </c>
      <c r="C1295" s="141">
        <f>+Datos!C1286</f>
        <v>7</v>
      </c>
      <c r="D1295" s="142">
        <f>+Datos!D1286</f>
        <v>5</v>
      </c>
      <c r="E1295" s="143">
        <f>+Datos!E1286</f>
        <v>0</v>
      </c>
      <c r="F1295" s="144">
        <f>+Datos!F1286</f>
        <v>1</v>
      </c>
      <c r="G1295" s="145">
        <f>+Datos!G1286</f>
        <v>1</v>
      </c>
      <c r="H1295" s="143">
        <f t="shared" ref="H1295:H1358" si="243">+F1295*G1295</f>
        <v>1</v>
      </c>
      <c r="I1295" s="146">
        <f t="shared" ref="I1295:I1358" si="244">+E1295-H1295</f>
        <v>-1</v>
      </c>
      <c r="J1295" s="29">
        <f t="shared" ref="J1295:J1358" si="245">IF(I1295&lt;0,J1294*EXP(I1295/$U$20),IF((I1295+J1294)&gt;$U$20,+$U$20,I1295+J1294))</f>
        <v>88.718451725472846</v>
      </c>
      <c r="K1295" s="147">
        <f t="shared" si="240"/>
        <v>122.40026990729103</v>
      </c>
      <c r="L1295" s="29">
        <f t="shared" si="239"/>
        <v>-0.47744648727629624</v>
      </c>
      <c r="M1295" s="30">
        <f t="shared" si="237"/>
        <v>0.47744648727629624</v>
      </c>
      <c r="N1295" s="148">
        <f t="shared" si="238"/>
        <v>0.52255351272370376</v>
      </c>
      <c r="O1295" s="148">
        <f t="shared" ref="O1295:O1358" si="246">IF(K1294+I1295-$U$14&gt;0,K1294+I1295-$U$14,0)</f>
        <v>0</v>
      </c>
      <c r="P1295" s="148">
        <f t="shared" ref="P1295:P1358" si="247">+IF(N1295&gt;0,(-1)*N1295,O1295)</f>
        <v>-0.52255351272370376</v>
      </c>
      <c r="Q1295" s="149">
        <f t="shared" si="241"/>
        <v>8.4002699072910332</v>
      </c>
      <c r="R1295" s="150">
        <f t="shared" si="242"/>
        <v>122.40026990729103</v>
      </c>
      <c r="S1295" s="13"/>
      <c r="T1295" s="13"/>
      <c r="U1295" s="13"/>
      <c r="V1295" s="13"/>
      <c r="W1295" s="49">
        <f t="shared" ref="W1295:W1358" si="248">+DATE(B1295,C1295,D1295)</f>
        <v>38173</v>
      </c>
    </row>
    <row r="1296" spans="1:23" s="11" customFormat="1">
      <c r="A1296" s="13"/>
      <c r="B1296" s="140">
        <f>+Datos!B1287</f>
        <v>2004</v>
      </c>
      <c r="C1296" s="141">
        <f>+Datos!C1287</f>
        <v>7</v>
      </c>
      <c r="D1296" s="142">
        <f>+Datos!D1287</f>
        <v>6</v>
      </c>
      <c r="E1296" s="143">
        <f>+Datos!E1287</f>
        <v>0</v>
      </c>
      <c r="F1296" s="144">
        <f>+Datos!F1287</f>
        <v>3.2</v>
      </c>
      <c r="G1296" s="145">
        <f>+Datos!G1287</f>
        <v>1</v>
      </c>
      <c r="H1296" s="143">
        <f t="shared" si="243"/>
        <v>3.2</v>
      </c>
      <c r="I1296" s="146">
        <f t="shared" si="244"/>
        <v>-3.2</v>
      </c>
      <c r="J1296" s="29">
        <f t="shared" si="245"/>
        <v>87.207729752037039</v>
      </c>
      <c r="K1296" s="147">
        <f t="shared" si="240"/>
        <v>120.88954793385523</v>
      </c>
      <c r="L1296" s="29">
        <f t="shared" si="239"/>
        <v>-1.5107219734358068</v>
      </c>
      <c r="M1296" s="30">
        <f t="shared" ref="M1296:M1359" si="249">IF(I1296&gt;=0,+H1296,+E1296+ABS(L1296))</f>
        <v>1.5107219734358068</v>
      </c>
      <c r="N1296" s="148">
        <f t="shared" ref="N1296:N1359" si="250">+H1296-M1296</f>
        <v>1.6892780265641933</v>
      </c>
      <c r="O1296" s="148">
        <f t="shared" si="246"/>
        <v>0</v>
      </c>
      <c r="P1296" s="148">
        <f t="shared" si="247"/>
        <v>-1.6892780265641933</v>
      </c>
      <c r="Q1296" s="149">
        <f t="shared" si="241"/>
        <v>6.8895479338552263</v>
      </c>
      <c r="R1296" s="150">
        <f t="shared" si="242"/>
        <v>120.88954793385523</v>
      </c>
      <c r="S1296" s="13"/>
      <c r="T1296" s="13"/>
      <c r="U1296" s="13"/>
      <c r="V1296" s="13"/>
      <c r="W1296" s="49">
        <f t="shared" si="248"/>
        <v>38174</v>
      </c>
    </row>
    <row r="1297" spans="1:23" s="11" customFormat="1">
      <c r="A1297" s="13"/>
      <c r="B1297" s="140">
        <f>+Datos!B1288</f>
        <v>2004</v>
      </c>
      <c r="C1297" s="141">
        <f>+Datos!C1288</f>
        <v>7</v>
      </c>
      <c r="D1297" s="142">
        <f>+Datos!D1288</f>
        <v>7</v>
      </c>
      <c r="E1297" s="143">
        <f>+Datos!E1288</f>
        <v>0</v>
      </c>
      <c r="F1297" s="144">
        <f>+Datos!F1288</f>
        <v>1.3</v>
      </c>
      <c r="G1297" s="145">
        <f>+Datos!G1288</f>
        <v>1</v>
      </c>
      <c r="H1297" s="143">
        <f t="shared" si="243"/>
        <v>1.3</v>
      </c>
      <c r="I1297" s="146">
        <f t="shared" si="244"/>
        <v>-1.3</v>
      </c>
      <c r="J1297" s="29">
        <f t="shared" si="245"/>
        <v>86.601372086017619</v>
      </c>
      <c r="K1297" s="147">
        <f t="shared" si="240"/>
        <v>120.28319026783581</v>
      </c>
      <c r="L1297" s="29">
        <f t="shared" ref="L1297:L1360" si="251">+K1297-K1296</f>
        <v>-0.60635766601942009</v>
      </c>
      <c r="M1297" s="30">
        <f t="shared" si="249"/>
        <v>0.60635766601942009</v>
      </c>
      <c r="N1297" s="148">
        <f t="shared" si="250"/>
        <v>0.69364233398057995</v>
      </c>
      <c r="O1297" s="148">
        <f t="shared" si="246"/>
        <v>0</v>
      </c>
      <c r="P1297" s="148">
        <f t="shared" si="247"/>
        <v>-0.69364233398057995</v>
      </c>
      <c r="Q1297" s="149">
        <f t="shared" si="241"/>
        <v>6.2831902678358063</v>
      </c>
      <c r="R1297" s="150">
        <f t="shared" si="242"/>
        <v>120.28319026783581</v>
      </c>
      <c r="S1297" s="13"/>
      <c r="T1297" s="13"/>
      <c r="U1297" s="13"/>
      <c r="V1297" s="13"/>
      <c r="W1297" s="49">
        <f t="shared" si="248"/>
        <v>38175</v>
      </c>
    </row>
    <row r="1298" spans="1:23" s="11" customFormat="1">
      <c r="A1298" s="13"/>
      <c r="B1298" s="140">
        <f>+Datos!B1289</f>
        <v>2004</v>
      </c>
      <c r="C1298" s="141">
        <f>+Datos!C1289</f>
        <v>7</v>
      </c>
      <c r="D1298" s="142">
        <f>+Datos!D1289</f>
        <v>8</v>
      </c>
      <c r="E1298" s="143">
        <f>+Datos!E1289</f>
        <v>0.2</v>
      </c>
      <c r="F1298" s="144">
        <f>+Datos!F1289</f>
        <v>2</v>
      </c>
      <c r="G1298" s="145">
        <f>+Datos!G1289</f>
        <v>1</v>
      </c>
      <c r="H1298" s="143">
        <f t="shared" si="243"/>
        <v>2</v>
      </c>
      <c r="I1298" s="146">
        <f t="shared" si="244"/>
        <v>-1.8</v>
      </c>
      <c r="J1298" s="29">
        <f t="shared" si="245"/>
        <v>85.768753898683528</v>
      </c>
      <c r="K1298" s="147">
        <f t="shared" si="240"/>
        <v>119.4505720805017</v>
      </c>
      <c r="L1298" s="29">
        <f t="shared" si="251"/>
        <v>-0.83261818733410564</v>
      </c>
      <c r="M1298" s="30">
        <f t="shared" si="249"/>
        <v>1.0326181873341056</v>
      </c>
      <c r="N1298" s="148">
        <f t="shared" si="250"/>
        <v>0.9673818126658944</v>
      </c>
      <c r="O1298" s="148">
        <f t="shared" si="246"/>
        <v>0</v>
      </c>
      <c r="P1298" s="148">
        <f t="shared" si="247"/>
        <v>-0.9673818126658944</v>
      </c>
      <c r="Q1298" s="149">
        <f t="shared" si="241"/>
        <v>5.4505720805017006</v>
      </c>
      <c r="R1298" s="150">
        <f t="shared" si="242"/>
        <v>119.4505720805017</v>
      </c>
      <c r="S1298" s="13"/>
      <c r="T1298" s="13"/>
      <c r="U1298" s="13"/>
      <c r="V1298" s="13"/>
      <c r="W1298" s="49">
        <f t="shared" si="248"/>
        <v>38176</v>
      </c>
    </row>
    <row r="1299" spans="1:23" s="11" customFormat="1">
      <c r="A1299" s="13"/>
      <c r="B1299" s="140">
        <f>+Datos!B1290</f>
        <v>2004</v>
      </c>
      <c r="C1299" s="141">
        <f>+Datos!C1290</f>
        <v>7</v>
      </c>
      <c r="D1299" s="142">
        <f>+Datos!D1290</f>
        <v>9</v>
      </c>
      <c r="E1299" s="143">
        <f>+Datos!E1290</f>
        <v>0.6</v>
      </c>
      <c r="F1299" s="144">
        <f>+Datos!F1290</f>
        <v>1.9</v>
      </c>
      <c r="G1299" s="145">
        <f>+Datos!G1290</f>
        <v>1</v>
      </c>
      <c r="H1299" s="143">
        <f t="shared" si="243"/>
        <v>1.9</v>
      </c>
      <c r="I1299" s="146">
        <f t="shared" si="244"/>
        <v>-1.2999999999999998</v>
      </c>
      <c r="J1299" s="29">
        <f t="shared" si="245"/>
        <v>85.172401470071151</v>
      </c>
      <c r="K1299" s="147">
        <f t="shared" si="240"/>
        <v>118.85421965188934</v>
      </c>
      <c r="L1299" s="29">
        <f t="shared" si="251"/>
        <v>-0.59635242861236293</v>
      </c>
      <c r="M1299" s="30">
        <f t="shared" si="249"/>
        <v>1.196352428612363</v>
      </c>
      <c r="N1299" s="148">
        <f t="shared" si="250"/>
        <v>0.70364757138763689</v>
      </c>
      <c r="O1299" s="148">
        <f t="shared" si="246"/>
        <v>0</v>
      </c>
      <c r="P1299" s="148">
        <f t="shared" si="247"/>
        <v>-0.70364757138763689</v>
      </c>
      <c r="Q1299" s="149">
        <f t="shared" si="241"/>
        <v>4.8542196518893377</v>
      </c>
      <c r="R1299" s="150">
        <f t="shared" si="242"/>
        <v>118.85421965188934</v>
      </c>
      <c r="S1299" s="13"/>
      <c r="T1299" s="13"/>
      <c r="U1299" s="13"/>
      <c r="V1299" s="13"/>
      <c r="W1299" s="49">
        <f t="shared" si="248"/>
        <v>38177</v>
      </c>
    </row>
    <row r="1300" spans="1:23" s="11" customFormat="1">
      <c r="A1300" s="13"/>
      <c r="B1300" s="140">
        <f>+Datos!B1291</f>
        <v>2004</v>
      </c>
      <c r="C1300" s="141">
        <f>+Datos!C1291</f>
        <v>7</v>
      </c>
      <c r="D1300" s="142">
        <f>+Datos!D1291</f>
        <v>10</v>
      </c>
      <c r="E1300" s="143">
        <f>+Datos!E1291</f>
        <v>0.4</v>
      </c>
      <c r="F1300" s="144">
        <f>+Datos!F1291</f>
        <v>1.7</v>
      </c>
      <c r="G1300" s="145">
        <f>+Datos!G1291</f>
        <v>1</v>
      </c>
      <c r="H1300" s="143">
        <f t="shared" si="243"/>
        <v>1.7</v>
      </c>
      <c r="I1300" s="146">
        <f t="shared" si="244"/>
        <v>-1.2999999999999998</v>
      </c>
      <c r="J1300" s="29">
        <f t="shared" si="245"/>
        <v>84.580195495766958</v>
      </c>
      <c r="K1300" s="147">
        <f t="shared" si="240"/>
        <v>118.26201367758514</v>
      </c>
      <c r="L1300" s="29">
        <f t="shared" si="251"/>
        <v>-0.59220597430419275</v>
      </c>
      <c r="M1300" s="30">
        <f t="shared" si="249"/>
        <v>0.99220597430419277</v>
      </c>
      <c r="N1300" s="148">
        <f t="shared" si="250"/>
        <v>0.70779402569580718</v>
      </c>
      <c r="O1300" s="148">
        <f t="shared" si="246"/>
        <v>0</v>
      </c>
      <c r="P1300" s="148">
        <f t="shared" si="247"/>
        <v>-0.70779402569580718</v>
      </c>
      <c r="Q1300" s="149">
        <f t="shared" si="241"/>
        <v>4.2620136775851449</v>
      </c>
      <c r="R1300" s="150">
        <f t="shared" si="242"/>
        <v>118.26201367758514</v>
      </c>
      <c r="S1300" s="13"/>
      <c r="T1300" s="13"/>
      <c r="U1300" s="13"/>
      <c r="V1300" s="13"/>
      <c r="W1300" s="49">
        <f t="shared" si="248"/>
        <v>38178</v>
      </c>
    </row>
    <row r="1301" spans="1:23" s="11" customFormat="1">
      <c r="A1301" s="13"/>
      <c r="B1301" s="140">
        <f>+Datos!B1292</f>
        <v>2004</v>
      </c>
      <c r="C1301" s="141">
        <f>+Datos!C1292</f>
        <v>7</v>
      </c>
      <c r="D1301" s="142">
        <f>+Datos!D1292</f>
        <v>11</v>
      </c>
      <c r="E1301" s="143">
        <f>+Datos!E1292</f>
        <v>0</v>
      </c>
      <c r="F1301" s="144">
        <f>+Datos!F1292</f>
        <v>1.7</v>
      </c>
      <c r="G1301" s="145">
        <f>+Datos!G1292</f>
        <v>1</v>
      </c>
      <c r="H1301" s="143">
        <f t="shared" si="243"/>
        <v>1.7</v>
      </c>
      <c r="I1301" s="146">
        <f t="shared" si="244"/>
        <v>-1.7</v>
      </c>
      <c r="J1301" s="29">
        <f t="shared" si="245"/>
        <v>83.811980845394459</v>
      </c>
      <c r="K1301" s="147">
        <f t="shared" si="240"/>
        <v>117.49379902721265</v>
      </c>
      <c r="L1301" s="29">
        <f t="shared" si="251"/>
        <v>-0.76821465037249936</v>
      </c>
      <c r="M1301" s="30">
        <f t="shared" si="249"/>
        <v>0.76821465037249936</v>
      </c>
      <c r="N1301" s="148">
        <f t="shared" si="250"/>
        <v>0.93178534962750059</v>
      </c>
      <c r="O1301" s="148">
        <f t="shared" si="246"/>
        <v>0</v>
      </c>
      <c r="P1301" s="148">
        <f t="shared" si="247"/>
        <v>-0.93178534962750059</v>
      </c>
      <c r="Q1301" s="149">
        <f t="shared" si="241"/>
        <v>3.4937990272126456</v>
      </c>
      <c r="R1301" s="150">
        <f t="shared" si="242"/>
        <v>117.49379902721265</v>
      </c>
      <c r="S1301" s="13"/>
      <c r="T1301" s="13"/>
      <c r="U1301" s="13"/>
      <c r="V1301" s="13"/>
      <c r="W1301" s="49">
        <f t="shared" si="248"/>
        <v>38179</v>
      </c>
    </row>
    <row r="1302" spans="1:23" s="11" customFormat="1">
      <c r="A1302" s="13"/>
      <c r="B1302" s="140">
        <f>+Datos!B1293</f>
        <v>2004</v>
      </c>
      <c r="C1302" s="141">
        <f>+Datos!C1293</f>
        <v>7</v>
      </c>
      <c r="D1302" s="142">
        <f>+Datos!D1293</f>
        <v>12</v>
      </c>
      <c r="E1302" s="143">
        <f>+Datos!E1293</f>
        <v>0</v>
      </c>
      <c r="F1302" s="144">
        <f>+Datos!F1293</f>
        <v>2.7</v>
      </c>
      <c r="G1302" s="145">
        <f>+Datos!G1293</f>
        <v>1</v>
      </c>
      <c r="H1302" s="143">
        <f t="shared" si="243"/>
        <v>2.7</v>
      </c>
      <c r="I1302" s="146">
        <f t="shared" si="244"/>
        <v>-2.7</v>
      </c>
      <c r="J1302" s="29">
        <f t="shared" si="245"/>
        <v>82.606190846451824</v>
      </c>
      <c r="K1302" s="147">
        <f t="shared" si="240"/>
        <v>116.28800902827001</v>
      </c>
      <c r="L1302" s="29">
        <f t="shared" si="251"/>
        <v>-1.2057899989426346</v>
      </c>
      <c r="M1302" s="30">
        <f t="shared" si="249"/>
        <v>1.2057899989426346</v>
      </c>
      <c r="N1302" s="148">
        <f t="shared" si="250"/>
        <v>1.4942100010573656</v>
      </c>
      <c r="O1302" s="148">
        <f t="shared" si="246"/>
        <v>0</v>
      </c>
      <c r="P1302" s="148">
        <f t="shared" si="247"/>
        <v>-1.4942100010573656</v>
      </c>
      <c r="Q1302" s="149">
        <f t="shared" si="241"/>
        <v>2.288009028270011</v>
      </c>
      <c r="R1302" s="150">
        <f t="shared" si="242"/>
        <v>116.28800902827001</v>
      </c>
      <c r="S1302" s="13"/>
      <c r="T1302" s="13"/>
      <c r="U1302" s="13"/>
      <c r="V1302" s="13"/>
      <c r="W1302" s="49">
        <f t="shared" si="248"/>
        <v>38180</v>
      </c>
    </row>
    <row r="1303" spans="1:23" s="11" customFormat="1">
      <c r="A1303" s="13"/>
      <c r="B1303" s="140">
        <f>+Datos!B1294</f>
        <v>2004</v>
      </c>
      <c r="C1303" s="141">
        <f>+Datos!C1294</f>
        <v>7</v>
      </c>
      <c r="D1303" s="142">
        <f>+Datos!D1294</f>
        <v>13</v>
      </c>
      <c r="E1303" s="143">
        <f>+Datos!E1294</f>
        <v>0</v>
      </c>
      <c r="F1303" s="144">
        <f>+Datos!F1294</f>
        <v>1.7</v>
      </c>
      <c r="G1303" s="145">
        <f>+Datos!G1294</f>
        <v>1</v>
      </c>
      <c r="H1303" s="143">
        <f t="shared" si="243"/>
        <v>1.7</v>
      </c>
      <c r="I1303" s="146">
        <f t="shared" si="244"/>
        <v>-1.7</v>
      </c>
      <c r="J1303" s="29">
        <f t="shared" si="245"/>
        <v>81.855905443967899</v>
      </c>
      <c r="K1303" s="147">
        <f t="shared" si="240"/>
        <v>115.53772362578607</v>
      </c>
      <c r="L1303" s="29">
        <f t="shared" si="251"/>
        <v>-0.75028540248393938</v>
      </c>
      <c r="M1303" s="30">
        <f t="shared" si="249"/>
        <v>0.75028540248393938</v>
      </c>
      <c r="N1303" s="148">
        <f t="shared" si="250"/>
        <v>0.94971459751606058</v>
      </c>
      <c r="O1303" s="148">
        <f t="shared" si="246"/>
        <v>0</v>
      </c>
      <c r="P1303" s="148">
        <f t="shared" si="247"/>
        <v>-0.94971459751606058</v>
      </c>
      <c r="Q1303" s="149">
        <f t="shared" si="241"/>
        <v>1.5377236257860716</v>
      </c>
      <c r="R1303" s="150">
        <f t="shared" si="242"/>
        <v>115.53772362578607</v>
      </c>
      <c r="S1303" s="13"/>
      <c r="T1303" s="13"/>
      <c r="U1303" s="13"/>
      <c r="V1303" s="13"/>
      <c r="W1303" s="49">
        <f t="shared" si="248"/>
        <v>38181</v>
      </c>
    </row>
    <row r="1304" spans="1:23" s="11" customFormat="1">
      <c r="A1304" s="13"/>
      <c r="B1304" s="140">
        <f>+Datos!B1295</f>
        <v>2004</v>
      </c>
      <c r="C1304" s="141">
        <f>+Datos!C1295</f>
        <v>7</v>
      </c>
      <c r="D1304" s="142">
        <f>+Datos!D1295</f>
        <v>14</v>
      </c>
      <c r="E1304" s="143">
        <f>+Datos!E1295</f>
        <v>0.1</v>
      </c>
      <c r="F1304" s="144">
        <f>+Datos!F1295</f>
        <v>1.2</v>
      </c>
      <c r="G1304" s="145">
        <f>+Datos!G1295</f>
        <v>1</v>
      </c>
      <c r="H1304" s="143">
        <f t="shared" si="243"/>
        <v>1.2</v>
      </c>
      <c r="I1304" s="146">
        <f t="shared" si="244"/>
        <v>-1.0999999999999999</v>
      </c>
      <c r="J1304" s="29">
        <f t="shared" si="245"/>
        <v>81.374061855915443</v>
      </c>
      <c r="K1304" s="147">
        <f t="shared" si="240"/>
        <v>115.05588003773363</v>
      </c>
      <c r="L1304" s="29">
        <f t="shared" si="251"/>
        <v>-0.48184358805244187</v>
      </c>
      <c r="M1304" s="30">
        <f t="shared" si="249"/>
        <v>0.58184358805244185</v>
      </c>
      <c r="N1304" s="148">
        <f t="shared" si="250"/>
        <v>0.6181564119475581</v>
      </c>
      <c r="O1304" s="148">
        <f t="shared" si="246"/>
        <v>0</v>
      </c>
      <c r="P1304" s="148">
        <f t="shared" si="247"/>
        <v>-0.6181564119475581</v>
      </c>
      <c r="Q1304" s="149">
        <f t="shared" si="241"/>
        <v>1.0558800377336297</v>
      </c>
      <c r="R1304" s="150">
        <f t="shared" si="242"/>
        <v>115.05588003773363</v>
      </c>
      <c r="S1304" s="13"/>
      <c r="T1304" s="13"/>
      <c r="U1304" s="13"/>
      <c r="V1304" s="13"/>
      <c r="W1304" s="49">
        <f t="shared" si="248"/>
        <v>38182</v>
      </c>
    </row>
    <row r="1305" spans="1:23" s="11" customFormat="1">
      <c r="A1305" s="13"/>
      <c r="B1305" s="140">
        <f>+Datos!B1296</f>
        <v>2004</v>
      </c>
      <c r="C1305" s="141">
        <f>+Datos!C1296</f>
        <v>7</v>
      </c>
      <c r="D1305" s="142">
        <f>+Datos!D1296</f>
        <v>15</v>
      </c>
      <c r="E1305" s="143">
        <f>+Datos!E1296</f>
        <v>0</v>
      </c>
      <c r="F1305" s="144">
        <f>+Datos!F1296</f>
        <v>1.1000000000000001</v>
      </c>
      <c r="G1305" s="145">
        <f>+Datos!G1296</f>
        <v>1</v>
      </c>
      <c r="H1305" s="143">
        <f t="shared" si="243"/>
        <v>1.1000000000000001</v>
      </c>
      <c r="I1305" s="146">
        <f t="shared" si="244"/>
        <v>-1.1000000000000001</v>
      </c>
      <c r="J1305" s="29">
        <f t="shared" si="245"/>
        <v>80.895054633084143</v>
      </c>
      <c r="K1305" s="147">
        <f t="shared" si="240"/>
        <v>114.57687281490232</v>
      </c>
      <c r="L1305" s="29">
        <f t="shared" si="251"/>
        <v>-0.47900722283131358</v>
      </c>
      <c r="M1305" s="30">
        <f t="shared" si="249"/>
        <v>0.47900722283131358</v>
      </c>
      <c r="N1305" s="148">
        <f t="shared" si="250"/>
        <v>0.62099277716868651</v>
      </c>
      <c r="O1305" s="148">
        <f t="shared" si="246"/>
        <v>0</v>
      </c>
      <c r="P1305" s="148">
        <f t="shared" si="247"/>
        <v>-0.62099277716868651</v>
      </c>
      <c r="Q1305" s="149">
        <f t="shared" si="241"/>
        <v>0.57687281490231612</v>
      </c>
      <c r="R1305" s="150">
        <f t="shared" si="242"/>
        <v>114.57687281490232</v>
      </c>
      <c r="S1305" s="13"/>
      <c r="T1305" s="13"/>
      <c r="U1305" s="13"/>
      <c r="V1305" s="13"/>
      <c r="W1305" s="49">
        <f t="shared" si="248"/>
        <v>38183</v>
      </c>
    </row>
    <row r="1306" spans="1:23" s="11" customFormat="1">
      <c r="A1306" s="13"/>
      <c r="B1306" s="140">
        <f>+Datos!B1297</f>
        <v>2004</v>
      </c>
      <c r="C1306" s="141">
        <f>+Datos!C1297</f>
        <v>7</v>
      </c>
      <c r="D1306" s="142">
        <f>+Datos!D1297</f>
        <v>16</v>
      </c>
      <c r="E1306" s="143">
        <f>+Datos!E1297</f>
        <v>0.7</v>
      </c>
      <c r="F1306" s="144">
        <f>+Datos!F1297</f>
        <v>0.8</v>
      </c>
      <c r="G1306" s="145">
        <f>+Datos!G1297</f>
        <v>1</v>
      </c>
      <c r="H1306" s="143">
        <f t="shared" si="243"/>
        <v>0.8</v>
      </c>
      <c r="I1306" s="146">
        <f t="shared" si="244"/>
        <v>-0.10000000000000009</v>
      </c>
      <c r="J1306" s="29">
        <f t="shared" si="245"/>
        <v>80.851648590323791</v>
      </c>
      <c r="K1306" s="147">
        <f t="shared" si="240"/>
        <v>114.53346677214196</v>
      </c>
      <c r="L1306" s="29">
        <f t="shared" si="251"/>
        <v>-4.3406042760352648E-2</v>
      </c>
      <c r="M1306" s="30">
        <f t="shared" si="249"/>
        <v>0.7434060427603526</v>
      </c>
      <c r="N1306" s="148">
        <f t="shared" si="250"/>
        <v>5.6593957239647441E-2</v>
      </c>
      <c r="O1306" s="148">
        <f t="shared" si="246"/>
        <v>0</v>
      </c>
      <c r="P1306" s="148">
        <f t="shared" si="247"/>
        <v>-5.6593957239647441E-2</v>
      </c>
      <c r="Q1306" s="149">
        <f t="shared" si="241"/>
        <v>0.53346677214196347</v>
      </c>
      <c r="R1306" s="150">
        <f t="shared" si="242"/>
        <v>114.53346677214196</v>
      </c>
      <c r="S1306" s="13"/>
      <c r="T1306" s="13"/>
      <c r="U1306" s="13"/>
      <c r="V1306" s="13"/>
      <c r="W1306" s="49">
        <f t="shared" si="248"/>
        <v>38184</v>
      </c>
    </row>
    <row r="1307" spans="1:23" s="11" customFormat="1">
      <c r="A1307" s="13"/>
      <c r="B1307" s="140">
        <f>+Datos!B1298</f>
        <v>2004</v>
      </c>
      <c r="C1307" s="141">
        <f>+Datos!C1298</f>
        <v>7</v>
      </c>
      <c r="D1307" s="142">
        <f>+Datos!D1298</f>
        <v>17</v>
      </c>
      <c r="E1307" s="143">
        <f>+Datos!E1298</f>
        <v>0</v>
      </c>
      <c r="F1307" s="144">
        <f>+Datos!F1298</f>
        <v>0.6</v>
      </c>
      <c r="G1307" s="145">
        <f>+Datos!G1298</f>
        <v>1</v>
      </c>
      <c r="H1307" s="143">
        <f t="shared" si="243"/>
        <v>0.6</v>
      </c>
      <c r="I1307" s="146">
        <f t="shared" si="244"/>
        <v>-0.6</v>
      </c>
      <c r="J1307" s="29">
        <f t="shared" si="245"/>
        <v>80.591700996653458</v>
      </c>
      <c r="K1307" s="147">
        <f t="shared" si="240"/>
        <v>114.27351917847164</v>
      </c>
      <c r="L1307" s="29">
        <f t="shared" si="251"/>
        <v>-0.25994759367031861</v>
      </c>
      <c r="M1307" s="30">
        <f t="shared" si="249"/>
        <v>0.25994759367031861</v>
      </c>
      <c r="N1307" s="148">
        <f t="shared" si="250"/>
        <v>0.34005240632968137</v>
      </c>
      <c r="O1307" s="148">
        <f t="shared" si="246"/>
        <v>0</v>
      </c>
      <c r="P1307" s="148">
        <f t="shared" si="247"/>
        <v>-0.34005240632968137</v>
      </c>
      <c r="Q1307" s="149">
        <f t="shared" si="241"/>
        <v>0.27351917847164486</v>
      </c>
      <c r="R1307" s="150">
        <f t="shared" si="242"/>
        <v>114.27351917847164</v>
      </c>
      <c r="S1307" s="13"/>
      <c r="T1307" s="13"/>
      <c r="U1307" s="13"/>
      <c r="V1307" s="13"/>
      <c r="W1307" s="49">
        <f t="shared" si="248"/>
        <v>38185</v>
      </c>
    </row>
    <row r="1308" spans="1:23" s="11" customFormat="1">
      <c r="A1308" s="13"/>
      <c r="B1308" s="140">
        <f>+Datos!B1299</f>
        <v>2004</v>
      </c>
      <c r="C1308" s="141">
        <f>+Datos!C1299</f>
        <v>7</v>
      </c>
      <c r="D1308" s="142">
        <f>+Datos!D1299</f>
        <v>18</v>
      </c>
      <c r="E1308" s="143">
        <f>+Datos!E1299</f>
        <v>0</v>
      </c>
      <c r="F1308" s="144">
        <f>+Datos!F1299</f>
        <v>1.7</v>
      </c>
      <c r="G1308" s="145">
        <f>+Datos!G1299</f>
        <v>1</v>
      </c>
      <c r="H1308" s="143">
        <f t="shared" si="243"/>
        <v>1.7</v>
      </c>
      <c r="I1308" s="146">
        <f t="shared" si="244"/>
        <v>-1.7</v>
      </c>
      <c r="J1308" s="29">
        <f t="shared" si="245"/>
        <v>79.859712556083267</v>
      </c>
      <c r="K1308" s="147">
        <f t="shared" si="240"/>
        <v>113.54153073790144</v>
      </c>
      <c r="L1308" s="29">
        <f t="shared" si="251"/>
        <v>-0.73198844057020551</v>
      </c>
      <c r="M1308" s="30">
        <f t="shared" si="249"/>
        <v>0.73198844057020551</v>
      </c>
      <c r="N1308" s="148">
        <f t="shared" si="250"/>
        <v>0.96801155942979444</v>
      </c>
      <c r="O1308" s="148">
        <f t="shared" si="246"/>
        <v>0</v>
      </c>
      <c r="P1308" s="148">
        <f t="shared" si="247"/>
        <v>-0.96801155942979444</v>
      </c>
      <c r="Q1308" s="149">
        <f t="shared" si="241"/>
        <v>0</v>
      </c>
      <c r="R1308" s="150">
        <f t="shared" si="242"/>
        <v>113.54153073790144</v>
      </c>
      <c r="S1308" s="13"/>
      <c r="T1308" s="13"/>
      <c r="U1308" s="13"/>
      <c r="V1308" s="13"/>
      <c r="W1308" s="49">
        <f t="shared" si="248"/>
        <v>38186</v>
      </c>
    </row>
    <row r="1309" spans="1:23" s="11" customFormat="1">
      <c r="A1309" s="13"/>
      <c r="B1309" s="140">
        <f>+Datos!B1300</f>
        <v>2004</v>
      </c>
      <c r="C1309" s="141">
        <f>+Datos!C1300</f>
        <v>7</v>
      </c>
      <c r="D1309" s="142">
        <f>+Datos!D1300</f>
        <v>19</v>
      </c>
      <c r="E1309" s="143">
        <f>+Datos!E1300</f>
        <v>3</v>
      </c>
      <c r="F1309" s="144">
        <f>+Datos!F1300</f>
        <v>1.3</v>
      </c>
      <c r="G1309" s="145">
        <f>+Datos!G1300</f>
        <v>1</v>
      </c>
      <c r="H1309" s="143">
        <f t="shared" si="243"/>
        <v>1.3</v>
      </c>
      <c r="I1309" s="146">
        <f t="shared" si="244"/>
        <v>1.7</v>
      </c>
      <c r="J1309" s="29">
        <f t="shared" si="245"/>
        <v>81.559712556083269</v>
      </c>
      <c r="K1309" s="147">
        <f t="shared" si="240"/>
        <v>115.24153073790146</v>
      </c>
      <c r="L1309" s="29">
        <f t="shared" si="251"/>
        <v>1.7000000000000171</v>
      </c>
      <c r="M1309" s="30">
        <f t="shared" si="249"/>
        <v>1.3</v>
      </c>
      <c r="N1309" s="148">
        <f t="shared" si="250"/>
        <v>0</v>
      </c>
      <c r="O1309" s="148">
        <f t="shared" si="246"/>
        <v>0</v>
      </c>
      <c r="P1309" s="148">
        <f t="shared" si="247"/>
        <v>0</v>
      </c>
      <c r="Q1309" s="149">
        <f t="shared" si="241"/>
        <v>1.2415307379014564</v>
      </c>
      <c r="R1309" s="150">
        <f t="shared" si="242"/>
        <v>115.24153073790146</v>
      </c>
      <c r="S1309" s="13"/>
      <c r="T1309" s="13"/>
      <c r="U1309" s="13"/>
      <c r="V1309" s="13"/>
      <c r="W1309" s="49">
        <f t="shared" si="248"/>
        <v>38187</v>
      </c>
    </row>
    <row r="1310" spans="1:23" s="11" customFormat="1">
      <c r="A1310" s="13"/>
      <c r="B1310" s="140">
        <f>+Datos!B1301</f>
        <v>2004</v>
      </c>
      <c r="C1310" s="141">
        <f>+Datos!C1301</f>
        <v>7</v>
      </c>
      <c r="D1310" s="142">
        <f>+Datos!D1301</f>
        <v>20</v>
      </c>
      <c r="E1310" s="143">
        <f>+Datos!E1301</f>
        <v>0</v>
      </c>
      <c r="F1310" s="144">
        <f>+Datos!F1301</f>
        <v>1.4</v>
      </c>
      <c r="G1310" s="145">
        <f>+Datos!G1301</f>
        <v>1</v>
      </c>
      <c r="H1310" s="143">
        <f t="shared" si="243"/>
        <v>1.4</v>
      </c>
      <c r="I1310" s="146">
        <f t="shared" si="244"/>
        <v>-1.4</v>
      </c>
      <c r="J1310" s="29">
        <f t="shared" si="245"/>
        <v>80.949167307259643</v>
      </c>
      <c r="K1310" s="147">
        <f t="shared" si="240"/>
        <v>114.63098548907783</v>
      </c>
      <c r="L1310" s="29">
        <f t="shared" si="251"/>
        <v>-0.61054524882362671</v>
      </c>
      <c r="M1310" s="30">
        <f t="shared" si="249"/>
        <v>0.61054524882362671</v>
      </c>
      <c r="N1310" s="148">
        <f t="shared" si="250"/>
        <v>0.7894547511763732</v>
      </c>
      <c r="O1310" s="148">
        <f t="shared" si="246"/>
        <v>0</v>
      </c>
      <c r="P1310" s="148">
        <f t="shared" si="247"/>
        <v>-0.7894547511763732</v>
      </c>
      <c r="Q1310" s="149">
        <f t="shared" si="241"/>
        <v>0.6309854890778297</v>
      </c>
      <c r="R1310" s="150">
        <f t="shared" si="242"/>
        <v>114.63098548907783</v>
      </c>
      <c r="S1310" s="13"/>
      <c r="T1310" s="13"/>
      <c r="U1310" s="13"/>
      <c r="V1310" s="13"/>
      <c r="W1310" s="49">
        <f t="shared" si="248"/>
        <v>38188</v>
      </c>
    </row>
    <row r="1311" spans="1:23" s="11" customFormat="1">
      <c r="A1311" s="13"/>
      <c r="B1311" s="140">
        <f>+Datos!B1302</f>
        <v>2004</v>
      </c>
      <c r="C1311" s="141">
        <f>+Datos!C1302</f>
        <v>7</v>
      </c>
      <c r="D1311" s="142">
        <f>+Datos!D1302</f>
        <v>21</v>
      </c>
      <c r="E1311" s="143">
        <f>+Datos!E1302</f>
        <v>19</v>
      </c>
      <c r="F1311" s="144">
        <f>+Datos!F1302</f>
        <v>2.1</v>
      </c>
      <c r="G1311" s="145">
        <f>+Datos!G1302</f>
        <v>1</v>
      </c>
      <c r="H1311" s="143">
        <f t="shared" si="243"/>
        <v>2.1</v>
      </c>
      <c r="I1311" s="146">
        <f t="shared" si="244"/>
        <v>16.899999999999999</v>
      </c>
      <c r="J1311" s="29">
        <f t="shared" si="245"/>
        <v>97.849167307259648</v>
      </c>
      <c r="K1311" s="147">
        <f t="shared" si="240"/>
        <v>131.53098548907784</v>
      </c>
      <c r="L1311" s="29">
        <f t="shared" si="251"/>
        <v>16.900000000000006</v>
      </c>
      <c r="M1311" s="30">
        <f t="shared" si="249"/>
        <v>2.1</v>
      </c>
      <c r="N1311" s="148">
        <f t="shared" si="250"/>
        <v>0</v>
      </c>
      <c r="O1311" s="148">
        <f t="shared" si="246"/>
        <v>0</v>
      </c>
      <c r="P1311" s="148">
        <f t="shared" si="247"/>
        <v>0</v>
      </c>
      <c r="Q1311" s="149">
        <f t="shared" si="241"/>
        <v>17.530985489077835</v>
      </c>
      <c r="R1311" s="150">
        <f t="shared" si="242"/>
        <v>131.53098548907784</v>
      </c>
      <c r="S1311" s="13"/>
      <c r="T1311" s="13"/>
      <c r="U1311" s="13"/>
      <c r="V1311" s="13"/>
      <c r="W1311" s="49">
        <f t="shared" si="248"/>
        <v>38189</v>
      </c>
    </row>
    <row r="1312" spans="1:23" s="11" customFormat="1">
      <c r="A1312" s="13"/>
      <c r="B1312" s="140">
        <f>+Datos!B1303</f>
        <v>2004</v>
      </c>
      <c r="C1312" s="141">
        <f>+Datos!C1303</f>
        <v>7</v>
      </c>
      <c r="D1312" s="142">
        <f>+Datos!D1303</f>
        <v>22</v>
      </c>
      <c r="E1312" s="143">
        <f>+Datos!E1303</f>
        <v>15</v>
      </c>
      <c r="F1312" s="144">
        <f>+Datos!F1303</f>
        <v>1</v>
      </c>
      <c r="G1312" s="145">
        <f>+Datos!G1303</f>
        <v>1</v>
      </c>
      <c r="H1312" s="143">
        <f t="shared" si="243"/>
        <v>1</v>
      </c>
      <c r="I1312" s="146">
        <f t="shared" si="244"/>
        <v>14</v>
      </c>
      <c r="J1312" s="29">
        <f t="shared" si="245"/>
        <v>111.84916730725965</v>
      </c>
      <c r="K1312" s="147">
        <f t="shared" si="240"/>
        <v>145.53098548907784</v>
      </c>
      <c r="L1312" s="29">
        <f t="shared" si="251"/>
        <v>14</v>
      </c>
      <c r="M1312" s="30">
        <f t="shared" si="249"/>
        <v>1</v>
      </c>
      <c r="N1312" s="148">
        <f t="shared" si="250"/>
        <v>0</v>
      </c>
      <c r="O1312" s="148">
        <f t="shared" si="246"/>
        <v>0</v>
      </c>
      <c r="P1312" s="148">
        <f t="shared" si="247"/>
        <v>0</v>
      </c>
      <c r="Q1312" s="149">
        <f t="shared" si="241"/>
        <v>31.530985489077835</v>
      </c>
      <c r="R1312" s="150">
        <f t="shared" si="242"/>
        <v>145.53098548907784</v>
      </c>
      <c r="S1312" s="13"/>
      <c r="T1312" s="13"/>
      <c r="U1312" s="13"/>
      <c r="V1312" s="13"/>
      <c r="W1312" s="49">
        <f t="shared" si="248"/>
        <v>38190</v>
      </c>
    </row>
    <row r="1313" spans="1:23" s="11" customFormat="1">
      <c r="A1313" s="13"/>
      <c r="B1313" s="140">
        <f>+Datos!B1304</f>
        <v>2004</v>
      </c>
      <c r="C1313" s="141">
        <f>+Datos!C1304</f>
        <v>7</v>
      </c>
      <c r="D1313" s="142">
        <f>+Datos!D1304</f>
        <v>23</v>
      </c>
      <c r="E1313" s="143">
        <f>+Datos!E1304</f>
        <v>17</v>
      </c>
      <c r="F1313" s="144">
        <f>+Datos!F1304</f>
        <v>0.8</v>
      </c>
      <c r="G1313" s="145">
        <f>+Datos!G1304</f>
        <v>1</v>
      </c>
      <c r="H1313" s="143">
        <f t="shared" si="243"/>
        <v>0.8</v>
      </c>
      <c r="I1313" s="146">
        <f t="shared" si="244"/>
        <v>16.2</v>
      </c>
      <c r="J1313" s="29">
        <f t="shared" si="245"/>
        <v>128.04916730725964</v>
      </c>
      <c r="K1313" s="147">
        <f t="shared" si="240"/>
        <v>161.73098548907782</v>
      </c>
      <c r="L1313" s="29">
        <f t="shared" si="251"/>
        <v>16.199999999999989</v>
      </c>
      <c r="M1313" s="30">
        <f t="shared" si="249"/>
        <v>0.8</v>
      </c>
      <c r="N1313" s="148">
        <f t="shared" si="250"/>
        <v>0</v>
      </c>
      <c r="O1313" s="148">
        <f t="shared" si="246"/>
        <v>0</v>
      </c>
      <c r="P1313" s="148">
        <f t="shared" si="247"/>
        <v>0</v>
      </c>
      <c r="Q1313" s="149">
        <f t="shared" si="241"/>
        <v>47.730985489077824</v>
      </c>
      <c r="R1313" s="150">
        <f t="shared" si="242"/>
        <v>161.73098548907782</v>
      </c>
      <c r="S1313" s="13"/>
      <c r="T1313" s="13"/>
      <c r="U1313" s="13"/>
      <c r="V1313" s="13"/>
      <c r="W1313" s="49">
        <f t="shared" si="248"/>
        <v>38191</v>
      </c>
    </row>
    <row r="1314" spans="1:23" s="11" customFormat="1">
      <c r="A1314" s="13"/>
      <c r="B1314" s="140">
        <f>+Datos!B1305</f>
        <v>2004</v>
      </c>
      <c r="C1314" s="141">
        <f>+Datos!C1305</f>
        <v>7</v>
      </c>
      <c r="D1314" s="142">
        <f>+Datos!D1305</f>
        <v>24</v>
      </c>
      <c r="E1314" s="143">
        <f>+Datos!E1305</f>
        <v>10</v>
      </c>
      <c r="F1314" s="144">
        <f>+Datos!F1305</f>
        <v>1.3</v>
      </c>
      <c r="G1314" s="145">
        <f>+Datos!G1305</f>
        <v>1</v>
      </c>
      <c r="H1314" s="143">
        <f t="shared" si="243"/>
        <v>1.3</v>
      </c>
      <c r="I1314" s="146">
        <f t="shared" si="244"/>
        <v>8.6999999999999993</v>
      </c>
      <c r="J1314" s="29">
        <f t="shared" si="245"/>
        <v>136.74916730725963</v>
      </c>
      <c r="K1314" s="147">
        <f t="shared" si="240"/>
        <v>170.43098548907781</v>
      </c>
      <c r="L1314" s="29">
        <f t="shared" si="251"/>
        <v>8.6999999999999886</v>
      </c>
      <c r="M1314" s="30">
        <f t="shared" si="249"/>
        <v>1.3</v>
      </c>
      <c r="N1314" s="148">
        <f t="shared" si="250"/>
        <v>0</v>
      </c>
      <c r="O1314" s="148">
        <f t="shared" si="246"/>
        <v>0</v>
      </c>
      <c r="P1314" s="148">
        <f t="shared" si="247"/>
        <v>0</v>
      </c>
      <c r="Q1314" s="149">
        <f t="shared" si="241"/>
        <v>56.430985489077813</v>
      </c>
      <c r="R1314" s="150">
        <f t="shared" si="242"/>
        <v>170.43098548907781</v>
      </c>
      <c r="S1314" s="13"/>
      <c r="T1314" s="13"/>
      <c r="U1314" s="13"/>
      <c r="V1314" s="13"/>
      <c r="W1314" s="49">
        <f t="shared" si="248"/>
        <v>38192</v>
      </c>
    </row>
    <row r="1315" spans="1:23" s="11" customFormat="1">
      <c r="A1315" s="13"/>
      <c r="B1315" s="140">
        <f>+Datos!B1306</f>
        <v>2004</v>
      </c>
      <c r="C1315" s="141">
        <f>+Datos!C1306</f>
        <v>7</v>
      </c>
      <c r="D1315" s="142">
        <f>+Datos!D1306</f>
        <v>25</v>
      </c>
      <c r="E1315" s="143">
        <f>+Datos!E1306</f>
        <v>0</v>
      </c>
      <c r="F1315" s="144">
        <f>+Datos!F1306</f>
        <v>0.9</v>
      </c>
      <c r="G1315" s="145">
        <f>+Datos!G1306</f>
        <v>1</v>
      </c>
      <c r="H1315" s="143">
        <f t="shared" si="243"/>
        <v>0.9</v>
      </c>
      <c r="I1315" s="146">
        <f t="shared" si="244"/>
        <v>-0.9</v>
      </c>
      <c r="J1315" s="29">
        <f t="shared" si="245"/>
        <v>136.09020061043924</v>
      </c>
      <c r="K1315" s="147">
        <f t="shared" si="240"/>
        <v>169.77201879225743</v>
      </c>
      <c r="L1315" s="29">
        <f t="shared" si="251"/>
        <v>-0.65896669682038578</v>
      </c>
      <c r="M1315" s="30">
        <f t="shared" si="249"/>
        <v>0.65896669682038578</v>
      </c>
      <c r="N1315" s="148">
        <f t="shared" si="250"/>
        <v>0.24103330317961424</v>
      </c>
      <c r="O1315" s="148">
        <f t="shared" si="246"/>
        <v>0</v>
      </c>
      <c r="P1315" s="148">
        <f t="shared" si="247"/>
        <v>-0.24103330317961424</v>
      </c>
      <c r="Q1315" s="149">
        <f t="shared" si="241"/>
        <v>55.772018792257427</v>
      </c>
      <c r="R1315" s="150">
        <f t="shared" si="242"/>
        <v>169.77201879225743</v>
      </c>
      <c r="S1315" s="13"/>
      <c r="T1315" s="13"/>
      <c r="U1315" s="13"/>
      <c r="V1315" s="13"/>
      <c r="W1315" s="49">
        <f t="shared" si="248"/>
        <v>38193</v>
      </c>
    </row>
    <row r="1316" spans="1:23" s="11" customFormat="1">
      <c r="A1316" s="13"/>
      <c r="B1316" s="140">
        <f>+Datos!B1307</f>
        <v>2004</v>
      </c>
      <c r="C1316" s="141">
        <f>+Datos!C1307</f>
        <v>7</v>
      </c>
      <c r="D1316" s="142">
        <f>+Datos!D1307</f>
        <v>26</v>
      </c>
      <c r="E1316" s="143">
        <f>+Datos!E1307</f>
        <v>2</v>
      </c>
      <c r="F1316" s="144">
        <f>+Datos!F1307</f>
        <v>0.9</v>
      </c>
      <c r="G1316" s="145">
        <f>+Datos!G1307</f>
        <v>1</v>
      </c>
      <c r="H1316" s="143">
        <f t="shared" si="243"/>
        <v>0.9</v>
      </c>
      <c r="I1316" s="146">
        <f t="shared" si="244"/>
        <v>1.1000000000000001</v>
      </c>
      <c r="J1316" s="29">
        <f t="shared" si="245"/>
        <v>137.19020061043923</v>
      </c>
      <c r="K1316" s="147">
        <f t="shared" si="240"/>
        <v>170.87201879225742</v>
      </c>
      <c r="L1316" s="29">
        <f t="shared" si="251"/>
        <v>1.0999999999999943</v>
      </c>
      <c r="M1316" s="30">
        <f t="shared" si="249"/>
        <v>0.9</v>
      </c>
      <c r="N1316" s="148">
        <f t="shared" si="250"/>
        <v>0</v>
      </c>
      <c r="O1316" s="148">
        <f t="shared" si="246"/>
        <v>0</v>
      </c>
      <c r="P1316" s="148">
        <f t="shared" si="247"/>
        <v>0</v>
      </c>
      <c r="Q1316" s="149">
        <f t="shared" si="241"/>
        <v>56.872018792257421</v>
      </c>
      <c r="R1316" s="150">
        <f t="shared" si="242"/>
        <v>170.87201879225742</v>
      </c>
      <c r="S1316" s="13"/>
      <c r="T1316" s="13"/>
      <c r="U1316" s="13"/>
      <c r="V1316" s="13"/>
      <c r="W1316" s="49">
        <f t="shared" si="248"/>
        <v>38194</v>
      </c>
    </row>
    <row r="1317" spans="1:23" s="11" customFormat="1">
      <c r="A1317" s="13"/>
      <c r="B1317" s="140">
        <f>+Datos!B1308</f>
        <v>2004</v>
      </c>
      <c r="C1317" s="141">
        <f>+Datos!C1308</f>
        <v>7</v>
      </c>
      <c r="D1317" s="142">
        <f>+Datos!D1308</f>
        <v>27</v>
      </c>
      <c r="E1317" s="143">
        <f>+Datos!E1308</f>
        <v>7</v>
      </c>
      <c r="F1317" s="144">
        <f>+Datos!F1308</f>
        <v>1</v>
      </c>
      <c r="G1317" s="145">
        <f>+Datos!G1308</f>
        <v>1</v>
      </c>
      <c r="H1317" s="143">
        <f t="shared" si="243"/>
        <v>1</v>
      </c>
      <c r="I1317" s="146">
        <f t="shared" si="244"/>
        <v>6</v>
      </c>
      <c r="J1317" s="29">
        <f t="shared" si="245"/>
        <v>143.19020061043923</v>
      </c>
      <c r="K1317" s="147">
        <f t="shared" si="240"/>
        <v>176.87201879225742</v>
      </c>
      <c r="L1317" s="29">
        <f t="shared" si="251"/>
        <v>6</v>
      </c>
      <c r="M1317" s="30">
        <f t="shared" si="249"/>
        <v>1</v>
      </c>
      <c r="N1317" s="148">
        <f t="shared" si="250"/>
        <v>0</v>
      </c>
      <c r="O1317" s="148">
        <f t="shared" si="246"/>
        <v>0</v>
      </c>
      <c r="P1317" s="148">
        <f t="shared" si="247"/>
        <v>0</v>
      </c>
      <c r="Q1317" s="149">
        <f t="shared" si="241"/>
        <v>62.872018792257421</v>
      </c>
      <c r="R1317" s="150">
        <f t="shared" si="242"/>
        <v>176.87201879225742</v>
      </c>
      <c r="S1317" s="13"/>
      <c r="T1317" s="13"/>
      <c r="U1317" s="13"/>
      <c r="V1317" s="13"/>
      <c r="W1317" s="49">
        <f t="shared" si="248"/>
        <v>38195</v>
      </c>
    </row>
    <row r="1318" spans="1:23" s="11" customFormat="1">
      <c r="A1318" s="13"/>
      <c r="B1318" s="140">
        <f>+Datos!B1309</f>
        <v>2004</v>
      </c>
      <c r="C1318" s="141">
        <f>+Datos!C1309</f>
        <v>7</v>
      </c>
      <c r="D1318" s="142">
        <f>+Datos!D1309</f>
        <v>28</v>
      </c>
      <c r="E1318" s="143">
        <f>+Datos!E1309</f>
        <v>3</v>
      </c>
      <c r="F1318" s="144">
        <f>+Datos!F1309</f>
        <v>1.1000000000000001</v>
      </c>
      <c r="G1318" s="145">
        <f>+Datos!G1309</f>
        <v>1</v>
      </c>
      <c r="H1318" s="143">
        <f t="shared" si="243"/>
        <v>1.1000000000000001</v>
      </c>
      <c r="I1318" s="146">
        <f t="shared" si="244"/>
        <v>1.9</v>
      </c>
      <c r="J1318" s="29">
        <f t="shared" si="245"/>
        <v>145.09020061043924</v>
      </c>
      <c r="K1318" s="147">
        <f t="shared" si="240"/>
        <v>178.77201879225743</v>
      </c>
      <c r="L1318" s="29">
        <f t="shared" si="251"/>
        <v>1.9000000000000057</v>
      </c>
      <c r="M1318" s="30">
        <f t="shared" si="249"/>
        <v>1.1000000000000001</v>
      </c>
      <c r="N1318" s="148">
        <f t="shared" si="250"/>
        <v>0</v>
      </c>
      <c r="O1318" s="148">
        <f t="shared" si="246"/>
        <v>0</v>
      </c>
      <c r="P1318" s="148">
        <f t="shared" si="247"/>
        <v>0</v>
      </c>
      <c r="Q1318" s="149">
        <f t="shared" si="241"/>
        <v>64.772018792257427</v>
      </c>
      <c r="R1318" s="150">
        <f t="shared" si="242"/>
        <v>178.77201879225743</v>
      </c>
      <c r="S1318" s="13"/>
      <c r="T1318" s="13"/>
      <c r="U1318" s="13"/>
      <c r="V1318" s="13"/>
      <c r="W1318" s="49">
        <f t="shared" si="248"/>
        <v>38196</v>
      </c>
    </row>
    <row r="1319" spans="1:23" s="11" customFormat="1">
      <c r="A1319" s="13"/>
      <c r="B1319" s="140">
        <f>+Datos!B1310</f>
        <v>2004</v>
      </c>
      <c r="C1319" s="141">
        <f>+Datos!C1310</f>
        <v>7</v>
      </c>
      <c r="D1319" s="142">
        <f>+Datos!D1310</f>
        <v>29</v>
      </c>
      <c r="E1319" s="143">
        <f>+Datos!E1310</f>
        <v>0</v>
      </c>
      <c r="F1319" s="144">
        <f>+Datos!F1310</f>
        <v>2.5</v>
      </c>
      <c r="G1319" s="145">
        <f>+Datos!G1310</f>
        <v>1</v>
      </c>
      <c r="H1319" s="143">
        <f t="shared" si="243"/>
        <v>2.5</v>
      </c>
      <c r="I1319" s="146">
        <f t="shared" si="244"/>
        <v>-2.5</v>
      </c>
      <c r="J1319" s="29">
        <f t="shared" si="245"/>
        <v>143.15639663432776</v>
      </c>
      <c r="K1319" s="147">
        <f t="shared" si="240"/>
        <v>176.83821481614595</v>
      </c>
      <c r="L1319" s="29">
        <f t="shared" si="251"/>
        <v>-1.9338039761114771</v>
      </c>
      <c r="M1319" s="30">
        <f t="shared" si="249"/>
        <v>1.9338039761114771</v>
      </c>
      <c r="N1319" s="148">
        <f t="shared" si="250"/>
        <v>0.56619602388852286</v>
      </c>
      <c r="O1319" s="148">
        <f t="shared" si="246"/>
        <v>0</v>
      </c>
      <c r="P1319" s="148">
        <f t="shared" si="247"/>
        <v>-0.56619602388852286</v>
      </c>
      <c r="Q1319" s="149">
        <f t="shared" si="241"/>
        <v>62.83821481614595</v>
      </c>
      <c r="R1319" s="150">
        <f t="shared" si="242"/>
        <v>176.83821481614595</v>
      </c>
      <c r="S1319" s="13"/>
      <c r="T1319" s="13"/>
      <c r="U1319" s="13"/>
      <c r="V1319" s="13"/>
      <c r="W1319" s="49">
        <f t="shared" si="248"/>
        <v>38197</v>
      </c>
    </row>
    <row r="1320" spans="1:23" s="11" customFormat="1">
      <c r="A1320" s="13"/>
      <c r="B1320" s="140">
        <f>+Datos!B1311</f>
        <v>2004</v>
      </c>
      <c r="C1320" s="141">
        <f>+Datos!C1311</f>
        <v>7</v>
      </c>
      <c r="D1320" s="142">
        <f>+Datos!D1311</f>
        <v>30</v>
      </c>
      <c r="E1320" s="143">
        <f>+Datos!E1311</f>
        <v>0</v>
      </c>
      <c r="F1320" s="144">
        <f>+Datos!F1311</f>
        <v>1.4</v>
      </c>
      <c r="G1320" s="145">
        <f>+Datos!G1311</f>
        <v>1</v>
      </c>
      <c r="H1320" s="143">
        <f t="shared" si="243"/>
        <v>1.4</v>
      </c>
      <c r="I1320" s="146">
        <f t="shared" si="244"/>
        <v>-1.4</v>
      </c>
      <c r="J1320" s="29">
        <f t="shared" si="245"/>
        <v>142.08474673433949</v>
      </c>
      <c r="K1320" s="147">
        <f t="shared" si="240"/>
        <v>175.76656491615768</v>
      </c>
      <c r="L1320" s="29">
        <f t="shared" si="251"/>
        <v>-1.0716498999882731</v>
      </c>
      <c r="M1320" s="30">
        <f t="shared" si="249"/>
        <v>1.0716498999882731</v>
      </c>
      <c r="N1320" s="148">
        <f t="shared" si="250"/>
        <v>0.32835010001172682</v>
      </c>
      <c r="O1320" s="148">
        <f t="shared" si="246"/>
        <v>0</v>
      </c>
      <c r="P1320" s="148">
        <f t="shared" si="247"/>
        <v>-0.32835010001172682</v>
      </c>
      <c r="Q1320" s="149">
        <f t="shared" si="241"/>
        <v>61.766564916157677</v>
      </c>
      <c r="R1320" s="150">
        <f t="shared" si="242"/>
        <v>175.76656491615768</v>
      </c>
      <c r="S1320" s="13"/>
      <c r="T1320" s="13"/>
      <c r="U1320" s="13"/>
      <c r="V1320" s="13"/>
      <c r="W1320" s="49">
        <f t="shared" si="248"/>
        <v>38198</v>
      </c>
    </row>
    <row r="1321" spans="1:23" s="11" customFormat="1">
      <c r="A1321" s="13"/>
      <c r="B1321" s="140">
        <f>+Datos!B1312</f>
        <v>2004</v>
      </c>
      <c r="C1321" s="141">
        <f>+Datos!C1312</f>
        <v>7</v>
      </c>
      <c r="D1321" s="142">
        <f>+Datos!D1312</f>
        <v>31</v>
      </c>
      <c r="E1321" s="143">
        <f>+Datos!E1312</f>
        <v>0</v>
      </c>
      <c r="F1321" s="144">
        <f>+Datos!F1312</f>
        <v>1.8</v>
      </c>
      <c r="G1321" s="145">
        <f>+Datos!G1312</f>
        <v>1</v>
      </c>
      <c r="H1321" s="143">
        <f t="shared" si="243"/>
        <v>1.8</v>
      </c>
      <c r="I1321" s="146">
        <f t="shared" si="244"/>
        <v>-1.8</v>
      </c>
      <c r="J1321" s="29">
        <f t="shared" si="245"/>
        <v>140.71869049961535</v>
      </c>
      <c r="K1321" s="147">
        <f t="shared" si="240"/>
        <v>174.40050868143354</v>
      </c>
      <c r="L1321" s="29">
        <f t="shared" si="251"/>
        <v>-1.3660562347241409</v>
      </c>
      <c r="M1321" s="30">
        <f t="shared" si="249"/>
        <v>1.3660562347241409</v>
      </c>
      <c r="N1321" s="148">
        <f t="shared" si="250"/>
        <v>0.43394376527585909</v>
      </c>
      <c r="O1321" s="148">
        <f t="shared" si="246"/>
        <v>0</v>
      </c>
      <c r="P1321" s="148">
        <f t="shared" si="247"/>
        <v>-0.43394376527585909</v>
      </c>
      <c r="Q1321" s="149">
        <f t="shared" si="241"/>
        <v>60.400508681433536</v>
      </c>
      <c r="R1321" s="150">
        <f t="shared" si="242"/>
        <v>174.40050868143354</v>
      </c>
      <c r="S1321" s="13"/>
      <c r="T1321" s="13"/>
      <c r="U1321" s="13"/>
      <c r="V1321" s="13"/>
      <c r="W1321" s="49">
        <f t="shared" si="248"/>
        <v>38199</v>
      </c>
    </row>
    <row r="1322" spans="1:23" s="11" customFormat="1">
      <c r="A1322" s="13"/>
      <c r="B1322" s="140">
        <f>+Datos!B1313</f>
        <v>2004</v>
      </c>
      <c r="C1322" s="141">
        <f>+Datos!C1313</f>
        <v>8</v>
      </c>
      <c r="D1322" s="142">
        <f>+Datos!D1313</f>
        <v>1</v>
      </c>
      <c r="E1322" s="143">
        <f>+Datos!E1313</f>
        <v>0</v>
      </c>
      <c r="F1322" s="144">
        <f>+Datos!F1313</f>
        <v>1.5</v>
      </c>
      <c r="G1322" s="145">
        <f>+Datos!G1313</f>
        <v>1</v>
      </c>
      <c r="H1322" s="143">
        <f t="shared" si="243"/>
        <v>1.5</v>
      </c>
      <c r="I1322" s="146">
        <f t="shared" si="244"/>
        <v>-1.5</v>
      </c>
      <c r="J1322" s="29">
        <f t="shared" si="245"/>
        <v>139.5903484256188</v>
      </c>
      <c r="K1322" s="147">
        <f t="shared" si="240"/>
        <v>173.27216660743699</v>
      </c>
      <c r="L1322" s="29">
        <f t="shared" si="251"/>
        <v>-1.1283420739965493</v>
      </c>
      <c r="M1322" s="30">
        <f t="shared" si="249"/>
        <v>1.1283420739965493</v>
      </c>
      <c r="N1322" s="148">
        <f t="shared" si="250"/>
        <v>0.37165792600345071</v>
      </c>
      <c r="O1322" s="148">
        <f t="shared" si="246"/>
        <v>0</v>
      </c>
      <c r="P1322" s="148">
        <f t="shared" si="247"/>
        <v>-0.37165792600345071</v>
      </c>
      <c r="Q1322" s="149">
        <f t="shared" si="241"/>
        <v>59.272166607436986</v>
      </c>
      <c r="R1322" s="150">
        <f t="shared" si="242"/>
        <v>173.27216660743699</v>
      </c>
      <c r="S1322" s="13"/>
      <c r="T1322" s="13"/>
      <c r="U1322" s="13"/>
      <c r="V1322" s="13"/>
      <c r="W1322" s="49">
        <f t="shared" si="248"/>
        <v>38200</v>
      </c>
    </row>
    <row r="1323" spans="1:23" s="11" customFormat="1">
      <c r="A1323" s="13"/>
      <c r="B1323" s="140">
        <f>+Datos!B1314</f>
        <v>2004</v>
      </c>
      <c r="C1323" s="141">
        <f>+Datos!C1314</f>
        <v>8</v>
      </c>
      <c r="D1323" s="142">
        <f>+Datos!D1314</f>
        <v>2</v>
      </c>
      <c r="E1323" s="143">
        <f>+Datos!E1314</f>
        <v>0</v>
      </c>
      <c r="F1323" s="144">
        <f>+Datos!F1314</f>
        <v>1</v>
      </c>
      <c r="G1323" s="145">
        <f>+Datos!G1314</f>
        <v>1</v>
      </c>
      <c r="H1323" s="143">
        <f t="shared" si="243"/>
        <v>1</v>
      </c>
      <c r="I1323" s="146">
        <f t="shared" si="244"/>
        <v>-1</v>
      </c>
      <c r="J1323" s="29">
        <f t="shared" si="245"/>
        <v>138.84315126914731</v>
      </c>
      <c r="K1323" s="147">
        <f t="shared" si="240"/>
        <v>172.5249694509655</v>
      </c>
      <c r="L1323" s="29">
        <f t="shared" si="251"/>
        <v>-0.74719715647148632</v>
      </c>
      <c r="M1323" s="30">
        <f t="shared" si="249"/>
        <v>0.74719715647148632</v>
      </c>
      <c r="N1323" s="148">
        <f t="shared" si="250"/>
        <v>0.25280284352851368</v>
      </c>
      <c r="O1323" s="148">
        <f t="shared" si="246"/>
        <v>0</v>
      </c>
      <c r="P1323" s="148">
        <f t="shared" si="247"/>
        <v>-0.25280284352851368</v>
      </c>
      <c r="Q1323" s="149">
        <f t="shared" si="241"/>
        <v>58.5249694509655</v>
      </c>
      <c r="R1323" s="150">
        <f t="shared" si="242"/>
        <v>172.5249694509655</v>
      </c>
      <c r="S1323" s="13"/>
      <c r="T1323" s="13"/>
      <c r="U1323" s="13"/>
      <c r="V1323" s="13"/>
      <c r="W1323" s="49">
        <f t="shared" si="248"/>
        <v>38201</v>
      </c>
    </row>
    <row r="1324" spans="1:23" s="11" customFormat="1">
      <c r="A1324" s="13"/>
      <c r="B1324" s="140">
        <f>+Datos!B1315</f>
        <v>2004</v>
      </c>
      <c r="C1324" s="141">
        <f>+Datos!C1315</f>
        <v>8</v>
      </c>
      <c r="D1324" s="142">
        <f>+Datos!D1315</f>
        <v>3</v>
      </c>
      <c r="E1324" s="143">
        <f>+Datos!E1315</f>
        <v>5</v>
      </c>
      <c r="F1324" s="144">
        <f>+Datos!F1315</f>
        <v>1</v>
      </c>
      <c r="G1324" s="145">
        <f>+Datos!G1315</f>
        <v>1</v>
      </c>
      <c r="H1324" s="143">
        <f t="shared" si="243"/>
        <v>1</v>
      </c>
      <c r="I1324" s="146">
        <f t="shared" si="244"/>
        <v>4</v>
      </c>
      <c r="J1324" s="29">
        <f t="shared" si="245"/>
        <v>142.84315126914731</v>
      </c>
      <c r="K1324" s="147">
        <f t="shared" si="240"/>
        <v>176.5249694509655</v>
      </c>
      <c r="L1324" s="29">
        <f t="shared" si="251"/>
        <v>4</v>
      </c>
      <c r="M1324" s="30">
        <f t="shared" si="249"/>
        <v>1</v>
      </c>
      <c r="N1324" s="148">
        <f t="shared" si="250"/>
        <v>0</v>
      </c>
      <c r="O1324" s="148">
        <f t="shared" si="246"/>
        <v>0</v>
      </c>
      <c r="P1324" s="148">
        <f t="shared" si="247"/>
        <v>0</v>
      </c>
      <c r="Q1324" s="149">
        <f t="shared" si="241"/>
        <v>62.5249694509655</v>
      </c>
      <c r="R1324" s="150">
        <f t="shared" si="242"/>
        <v>176.5249694509655</v>
      </c>
      <c r="S1324" s="13"/>
      <c r="T1324" s="13"/>
      <c r="U1324" s="13"/>
      <c r="V1324" s="13"/>
      <c r="W1324" s="49">
        <f t="shared" si="248"/>
        <v>38202</v>
      </c>
    </row>
    <row r="1325" spans="1:23" s="11" customFormat="1">
      <c r="A1325" s="13"/>
      <c r="B1325" s="140">
        <f>+Datos!B1316</f>
        <v>2004</v>
      </c>
      <c r="C1325" s="141">
        <f>+Datos!C1316</f>
        <v>8</v>
      </c>
      <c r="D1325" s="142">
        <f>+Datos!D1316</f>
        <v>4</v>
      </c>
      <c r="E1325" s="143">
        <f>+Datos!E1316</f>
        <v>0.9</v>
      </c>
      <c r="F1325" s="144">
        <f>+Datos!F1316</f>
        <v>0.7</v>
      </c>
      <c r="G1325" s="145">
        <f>+Datos!G1316</f>
        <v>1</v>
      </c>
      <c r="H1325" s="143">
        <f t="shared" si="243"/>
        <v>0.7</v>
      </c>
      <c r="I1325" s="146">
        <f t="shared" si="244"/>
        <v>0.20000000000000007</v>
      </c>
      <c r="J1325" s="29">
        <f t="shared" si="245"/>
        <v>143.0431512691473</v>
      </c>
      <c r="K1325" s="147">
        <f t="shared" si="240"/>
        <v>176.72496945096549</v>
      </c>
      <c r="L1325" s="29">
        <f t="shared" si="251"/>
        <v>0.19999999999998863</v>
      </c>
      <c r="M1325" s="30">
        <f t="shared" si="249"/>
        <v>0.7</v>
      </c>
      <c r="N1325" s="148">
        <f t="shared" si="250"/>
        <v>0</v>
      </c>
      <c r="O1325" s="148">
        <f t="shared" si="246"/>
        <v>0</v>
      </c>
      <c r="P1325" s="148">
        <f t="shared" si="247"/>
        <v>0</v>
      </c>
      <c r="Q1325" s="149">
        <f t="shared" si="241"/>
        <v>62.724969450965489</v>
      </c>
      <c r="R1325" s="150">
        <f t="shared" si="242"/>
        <v>176.72496945096549</v>
      </c>
      <c r="S1325" s="13"/>
      <c r="T1325" s="13"/>
      <c r="U1325" s="13"/>
      <c r="V1325" s="13"/>
      <c r="W1325" s="49">
        <f t="shared" si="248"/>
        <v>38203</v>
      </c>
    </row>
    <row r="1326" spans="1:23" s="11" customFormat="1">
      <c r="A1326" s="13"/>
      <c r="B1326" s="140">
        <f>+Datos!B1317</f>
        <v>2004</v>
      </c>
      <c r="C1326" s="141">
        <f>+Datos!C1317</f>
        <v>8</v>
      </c>
      <c r="D1326" s="142">
        <f>+Datos!D1317</f>
        <v>5</v>
      </c>
      <c r="E1326" s="143">
        <f>+Datos!E1317</f>
        <v>0.7</v>
      </c>
      <c r="F1326" s="144">
        <f>+Datos!F1317</f>
        <v>1</v>
      </c>
      <c r="G1326" s="145">
        <f>+Datos!G1317</f>
        <v>1</v>
      </c>
      <c r="H1326" s="143">
        <f t="shared" si="243"/>
        <v>1</v>
      </c>
      <c r="I1326" s="146">
        <f t="shared" si="244"/>
        <v>-0.30000000000000004</v>
      </c>
      <c r="J1326" s="29">
        <f t="shared" si="245"/>
        <v>142.81301583425162</v>
      </c>
      <c r="K1326" s="147">
        <f t="shared" si="240"/>
        <v>176.4948340160698</v>
      </c>
      <c r="L1326" s="29">
        <f t="shared" si="251"/>
        <v>-0.23013543489568633</v>
      </c>
      <c r="M1326" s="30">
        <f t="shared" si="249"/>
        <v>0.93013543489568629</v>
      </c>
      <c r="N1326" s="148">
        <f t="shared" si="250"/>
        <v>6.9864565104313714E-2</v>
      </c>
      <c r="O1326" s="148">
        <f t="shared" si="246"/>
        <v>0</v>
      </c>
      <c r="P1326" s="148">
        <f t="shared" si="247"/>
        <v>-6.9864565104313714E-2</v>
      </c>
      <c r="Q1326" s="149">
        <f t="shared" si="241"/>
        <v>62.494834016069802</v>
      </c>
      <c r="R1326" s="150">
        <f t="shared" si="242"/>
        <v>176.4948340160698</v>
      </c>
      <c r="S1326" s="13"/>
      <c r="T1326" s="13"/>
      <c r="U1326" s="13"/>
      <c r="V1326" s="13"/>
      <c r="W1326" s="49">
        <f t="shared" si="248"/>
        <v>38204</v>
      </c>
    </row>
    <row r="1327" spans="1:23" s="11" customFormat="1">
      <c r="A1327" s="13"/>
      <c r="B1327" s="140">
        <f>+Datos!B1318</f>
        <v>2004</v>
      </c>
      <c r="C1327" s="141">
        <f>+Datos!C1318</f>
        <v>8</v>
      </c>
      <c r="D1327" s="142">
        <f>+Datos!D1318</f>
        <v>6</v>
      </c>
      <c r="E1327" s="143">
        <f>+Datos!E1318</f>
        <v>1</v>
      </c>
      <c r="F1327" s="144">
        <f>+Datos!F1318</f>
        <v>1</v>
      </c>
      <c r="G1327" s="145">
        <f>+Datos!G1318</f>
        <v>1</v>
      </c>
      <c r="H1327" s="143">
        <f t="shared" si="243"/>
        <v>1</v>
      </c>
      <c r="I1327" s="146">
        <f t="shared" si="244"/>
        <v>0</v>
      </c>
      <c r="J1327" s="29">
        <f t="shared" si="245"/>
        <v>142.81301583425162</v>
      </c>
      <c r="K1327" s="147">
        <f t="shared" si="240"/>
        <v>176.4948340160698</v>
      </c>
      <c r="L1327" s="29">
        <f t="shared" si="251"/>
        <v>0</v>
      </c>
      <c r="M1327" s="30">
        <f t="shared" si="249"/>
        <v>1</v>
      </c>
      <c r="N1327" s="148">
        <f t="shared" si="250"/>
        <v>0</v>
      </c>
      <c r="O1327" s="148">
        <f t="shared" si="246"/>
        <v>0</v>
      </c>
      <c r="P1327" s="148">
        <f t="shared" si="247"/>
        <v>0</v>
      </c>
      <c r="Q1327" s="149">
        <f t="shared" si="241"/>
        <v>62.494834016069802</v>
      </c>
      <c r="R1327" s="150">
        <f t="shared" si="242"/>
        <v>176.4948340160698</v>
      </c>
      <c r="S1327" s="13"/>
      <c r="T1327" s="13"/>
      <c r="U1327" s="13"/>
      <c r="V1327" s="13"/>
      <c r="W1327" s="49">
        <f t="shared" si="248"/>
        <v>38205</v>
      </c>
    </row>
    <row r="1328" spans="1:23" s="11" customFormat="1">
      <c r="A1328" s="13"/>
      <c r="B1328" s="140">
        <f>+Datos!B1319</f>
        <v>2004</v>
      </c>
      <c r="C1328" s="141">
        <f>+Datos!C1319</f>
        <v>8</v>
      </c>
      <c r="D1328" s="142">
        <f>+Datos!D1319</f>
        <v>7</v>
      </c>
      <c r="E1328" s="143">
        <f>+Datos!E1319</f>
        <v>0.3</v>
      </c>
      <c r="F1328" s="144">
        <f>+Datos!F1319</f>
        <v>1.2</v>
      </c>
      <c r="G1328" s="145">
        <f>+Datos!G1319</f>
        <v>1</v>
      </c>
      <c r="H1328" s="143">
        <f t="shared" si="243"/>
        <v>1.2</v>
      </c>
      <c r="I1328" s="146">
        <f t="shared" si="244"/>
        <v>-0.89999999999999991</v>
      </c>
      <c r="J1328" s="29">
        <f t="shared" si="245"/>
        <v>142.1248286726011</v>
      </c>
      <c r="K1328" s="147">
        <f t="shared" si="240"/>
        <v>175.80664685441928</v>
      </c>
      <c r="L1328" s="29">
        <f t="shared" si="251"/>
        <v>-0.68818716165051796</v>
      </c>
      <c r="M1328" s="30">
        <f t="shared" si="249"/>
        <v>0.98818716165051801</v>
      </c>
      <c r="N1328" s="148">
        <f t="shared" si="250"/>
        <v>0.21181283834948195</v>
      </c>
      <c r="O1328" s="148">
        <f t="shared" si="246"/>
        <v>0</v>
      </c>
      <c r="P1328" s="148">
        <f t="shared" si="247"/>
        <v>-0.21181283834948195</v>
      </c>
      <c r="Q1328" s="149">
        <f t="shared" si="241"/>
        <v>61.806646854419284</v>
      </c>
      <c r="R1328" s="150">
        <f t="shared" si="242"/>
        <v>175.80664685441928</v>
      </c>
      <c r="S1328" s="13"/>
      <c r="T1328" s="13"/>
      <c r="U1328" s="13"/>
      <c r="V1328" s="13"/>
      <c r="W1328" s="49">
        <f t="shared" si="248"/>
        <v>38206</v>
      </c>
    </row>
    <row r="1329" spans="1:23" s="11" customFormat="1">
      <c r="A1329" s="13"/>
      <c r="B1329" s="140">
        <f>+Datos!B1320</f>
        <v>2004</v>
      </c>
      <c r="C1329" s="141">
        <f>+Datos!C1320</f>
        <v>8</v>
      </c>
      <c r="D1329" s="142">
        <f>+Datos!D1320</f>
        <v>8</v>
      </c>
      <c r="E1329" s="143">
        <f>+Datos!E1320</f>
        <v>0</v>
      </c>
      <c r="F1329" s="144">
        <f>+Datos!F1320</f>
        <v>1.5</v>
      </c>
      <c r="G1329" s="145">
        <f>+Datos!G1320</f>
        <v>1</v>
      </c>
      <c r="H1329" s="143">
        <f t="shared" si="243"/>
        <v>1.5</v>
      </c>
      <c r="I1329" s="146">
        <f t="shared" si="244"/>
        <v>-1.5</v>
      </c>
      <c r="J1329" s="29">
        <f t="shared" si="245"/>
        <v>140.98521158704213</v>
      </c>
      <c r="K1329" s="147">
        <f t="shared" si="240"/>
        <v>174.66702976886032</v>
      </c>
      <c r="L1329" s="29">
        <f t="shared" si="251"/>
        <v>-1.1396170855589673</v>
      </c>
      <c r="M1329" s="30">
        <f t="shared" si="249"/>
        <v>1.1396170855589673</v>
      </c>
      <c r="N1329" s="148">
        <f t="shared" si="250"/>
        <v>0.36038291444103265</v>
      </c>
      <c r="O1329" s="148">
        <f t="shared" si="246"/>
        <v>0</v>
      </c>
      <c r="P1329" s="148">
        <f t="shared" si="247"/>
        <v>-0.36038291444103265</v>
      </c>
      <c r="Q1329" s="149">
        <f t="shared" si="241"/>
        <v>60.667029768860317</v>
      </c>
      <c r="R1329" s="150">
        <f t="shared" si="242"/>
        <v>174.66702976886032</v>
      </c>
      <c r="S1329" s="13"/>
      <c r="T1329" s="13"/>
      <c r="U1329" s="13"/>
      <c r="V1329" s="13"/>
      <c r="W1329" s="49">
        <f t="shared" si="248"/>
        <v>38207</v>
      </c>
    </row>
    <row r="1330" spans="1:23" s="11" customFormat="1">
      <c r="A1330" s="13"/>
      <c r="B1330" s="140">
        <f>+Datos!B1321</f>
        <v>2004</v>
      </c>
      <c r="C1330" s="141">
        <f>+Datos!C1321</f>
        <v>8</v>
      </c>
      <c r="D1330" s="142">
        <f>+Datos!D1321</f>
        <v>9</v>
      </c>
      <c r="E1330" s="143">
        <f>+Datos!E1321</f>
        <v>0</v>
      </c>
      <c r="F1330" s="144">
        <f>+Datos!F1321</f>
        <v>1.9</v>
      </c>
      <c r="G1330" s="145">
        <f>+Datos!G1321</f>
        <v>1</v>
      </c>
      <c r="H1330" s="143">
        <f t="shared" si="243"/>
        <v>1.9</v>
      </c>
      <c r="I1330" s="146">
        <f t="shared" si="244"/>
        <v>-1.9</v>
      </c>
      <c r="J1330" s="29">
        <f t="shared" si="245"/>
        <v>139.55480525824723</v>
      </c>
      <c r="K1330" s="147">
        <f t="shared" si="240"/>
        <v>173.23662344006542</v>
      </c>
      <c r="L1330" s="29">
        <f t="shared" si="251"/>
        <v>-1.430406328794902</v>
      </c>
      <c r="M1330" s="30">
        <f t="shared" si="249"/>
        <v>1.430406328794902</v>
      </c>
      <c r="N1330" s="148">
        <f t="shared" si="250"/>
        <v>0.46959367120509787</v>
      </c>
      <c r="O1330" s="148">
        <f t="shared" si="246"/>
        <v>0</v>
      </c>
      <c r="P1330" s="148">
        <f t="shared" si="247"/>
        <v>-0.46959367120509787</v>
      </c>
      <c r="Q1330" s="149">
        <f t="shared" si="241"/>
        <v>59.236623440065415</v>
      </c>
      <c r="R1330" s="150">
        <f t="shared" si="242"/>
        <v>173.23662344006542</v>
      </c>
      <c r="S1330" s="13"/>
      <c r="T1330" s="13"/>
      <c r="U1330" s="13"/>
      <c r="V1330" s="13"/>
      <c r="W1330" s="49">
        <f t="shared" si="248"/>
        <v>38208</v>
      </c>
    </row>
    <row r="1331" spans="1:23" s="11" customFormat="1">
      <c r="A1331" s="13"/>
      <c r="B1331" s="140">
        <f>+Datos!B1322</f>
        <v>2004</v>
      </c>
      <c r="C1331" s="141">
        <f>+Datos!C1322</f>
        <v>8</v>
      </c>
      <c r="D1331" s="142">
        <f>+Datos!D1322</f>
        <v>10</v>
      </c>
      <c r="E1331" s="143">
        <f>+Datos!E1322</f>
        <v>0</v>
      </c>
      <c r="F1331" s="144">
        <f>+Datos!F1322</f>
        <v>1.8</v>
      </c>
      <c r="G1331" s="145">
        <f>+Datos!G1322</f>
        <v>1</v>
      </c>
      <c r="H1331" s="143">
        <f t="shared" si="243"/>
        <v>1.8</v>
      </c>
      <c r="I1331" s="146">
        <f t="shared" si="244"/>
        <v>-1.8</v>
      </c>
      <c r="J1331" s="29">
        <f t="shared" si="245"/>
        <v>138.21307283312501</v>
      </c>
      <c r="K1331" s="147">
        <f t="shared" si="240"/>
        <v>171.8948910149432</v>
      </c>
      <c r="L1331" s="29">
        <f t="shared" si="251"/>
        <v>-1.3417324251222169</v>
      </c>
      <c r="M1331" s="30">
        <f t="shared" si="249"/>
        <v>1.3417324251222169</v>
      </c>
      <c r="N1331" s="148">
        <f t="shared" si="250"/>
        <v>0.45826757487778313</v>
      </c>
      <c r="O1331" s="148">
        <f t="shared" si="246"/>
        <v>0</v>
      </c>
      <c r="P1331" s="148">
        <f t="shared" si="247"/>
        <v>-0.45826757487778313</v>
      </c>
      <c r="Q1331" s="149">
        <f t="shared" si="241"/>
        <v>57.894891014943198</v>
      </c>
      <c r="R1331" s="150">
        <f t="shared" si="242"/>
        <v>171.8948910149432</v>
      </c>
      <c r="S1331" s="13"/>
      <c r="T1331" s="13"/>
      <c r="U1331" s="13"/>
      <c r="V1331" s="13"/>
      <c r="W1331" s="49">
        <f t="shared" si="248"/>
        <v>38209</v>
      </c>
    </row>
    <row r="1332" spans="1:23" s="11" customFormat="1">
      <c r="A1332" s="13"/>
      <c r="B1332" s="140">
        <f>+Datos!B1323</f>
        <v>2004</v>
      </c>
      <c r="C1332" s="141">
        <f>+Datos!C1323</f>
        <v>8</v>
      </c>
      <c r="D1332" s="142">
        <f>+Datos!D1323</f>
        <v>11</v>
      </c>
      <c r="E1332" s="143">
        <f>+Datos!E1323</f>
        <v>3</v>
      </c>
      <c r="F1332" s="144">
        <f>+Datos!F1323</f>
        <v>2</v>
      </c>
      <c r="G1332" s="145">
        <f>+Datos!G1323</f>
        <v>1</v>
      </c>
      <c r="H1332" s="143">
        <f t="shared" si="243"/>
        <v>2</v>
      </c>
      <c r="I1332" s="146">
        <f t="shared" si="244"/>
        <v>1</v>
      </c>
      <c r="J1332" s="29">
        <f t="shared" si="245"/>
        <v>139.21307283312501</v>
      </c>
      <c r="K1332" s="147">
        <f t="shared" si="240"/>
        <v>172.8948910149432</v>
      </c>
      <c r="L1332" s="29">
        <f t="shared" si="251"/>
        <v>1</v>
      </c>
      <c r="M1332" s="30">
        <f t="shared" si="249"/>
        <v>2</v>
      </c>
      <c r="N1332" s="148">
        <f t="shared" si="250"/>
        <v>0</v>
      </c>
      <c r="O1332" s="148">
        <f t="shared" si="246"/>
        <v>0</v>
      </c>
      <c r="P1332" s="148">
        <f t="shared" si="247"/>
        <v>0</v>
      </c>
      <c r="Q1332" s="149">
        <f t="shared" si="241"/>
        <v>58.894891014943198</v>
      </c>
      <c r="R1332" s="150">
        <f t="shared" si="242"/>
        <v>172.8948910149432</v>
      </c>
      <c r="S1332" s="13"/>
      <c r="T1332" s="13"/>
      <c r="U1332" s="13"/>
      <c r="V1332" s="13"/>
      <c r="W1332" s="49">
        <f t="shared" si="248"/>
        <v>38210</v>
      </c>
    </row>
    <row r="1333" spans="1:23" s="11" customFormat="1">
      <c r="A1333" s="13"/>
      <c r="B1333" s="140">
        <f>+Datos!B1324</f>
        <v>2004</v>
      </c>
      <c r="C1333" s="141">
        <f>+Datos!C1324</f>
        <v>8</v>
      </c>
      <c r="D1333" s="142">
        <f>+Datos!D1324</f>
        <v>12</v>
      </c>
      <c r="E1333" s="143">
        <f>+Datos!E1324</f>
        <v>0</v>
      </c>
      <c r="F1333" s="144">
        <f>+Datos!F1324</f>
        <v>1.8</v>
      </c>
      <c r="G1333" s="145">
        <f>+Datos!G1324</f>
        <v>1</v>
      </c>
      <c r="H1333" s="143">
        <f t="shared" si="243"/>
        <v>1.8</v>
      </c>
      <c r="I1333" s="146">
        <f t="shared" si="244"/>
        <v>-1.8</v>
      </c>
      <c r="J1333" s="29">
        <f t="shared" si="245"/>
        <v>137.87462595216343</v>
      </c>
      <c r="K1333" s="147">
        <f t="shared" si="240"/>
        <v>171.55644413398161</v>
      </c>
      <c r="L1333" s="29">
        <f t="shared" si="251"/>
        <v>-1.3384468809615839</v>
      </c>
      <c r="M1333" s="30">
        <f t="shared" si="249"/>
        <v>1.3384468809615839</v>
      </c>
      <c r="N1333" s="148">
        <f t="shared" si="250"/>
        <v>0.46155311903841612</v>
      </c>
      <c r="O1333" s="148">
        <f t="shared" si="246"/>
        <v>0</v>
      </c>
      <c r="P1333" s="148">
        <f t="shared" si="247"/>
        <v>-0.46155311903841612</v>
      </c>
      <c r="Q1333" s="149">
        <f t="shared" si="241"/>
        <v>57.556444133981614</v>
      </c>
      <c r="R1333" s="150">
        <f t="shared" si="242"/>
        <v>171.55644413398161</v>
      </c>
      <c r="S1333" s="13"/>
      <c r="T1333" s="13"/>
      <c r="U1333" s="13"/>
      <c r="V1333" s="13"/>
      <c r="W1333" s="49">
        <f t="shared" si="248"/>
        <v>38211</v>
      </c>
    </row>
    <row r="1334" spans="1:23" s="11" customFormat="1">
      <c r="A1334" s="13"/>
      <c r="B1334" s="140">
        <f>+Datos!B1325</f>
        <v>2004</v>
      </c>
      <c r="C1334" s="141">
        <f>+Datos!C1325</f>
        <v>8</v>
      </c>
      <c r="D1334" s="142">
        <f>+Datos!D1325</f>
        <v>13</v>
      </c>
      <c r="E1334" s="143">
        <f>+Datos!E1325</f>
        <v>0.2</v>
      </c>
      <c r="F1334" s="144">
        <f>+Datos!F1325</f>
        <v>3.4</v>
      </c>
      <c r="G1334" s="145">
        <f>+Datos!G1325</f>
        <v>1</v>
      </c>
      <c r="H1334" s="143">
        <f t="shared" si="243"/>
        <v>3.4</v>
      </c>
      <c r="I1334" s="146">
        <f t="shared" si="244"/>
        <v>-3.1999999999999997</v>
      </c>
      <c r="J1334" s="29">
        <f t="shared" si="245"/>
        <v>135.52685924800923</v>
      </c>
      <c r="K1334" s="147">
        <f t="shared" si="240"/>
        <v>169.20867742982742</v>
      </c>
      <c r="L1334" s="29">
        <f t="shared" si="251"/>
        <v>-2.3477667041541963</v>
      </c>
      <c r="M1334" s="30">
        <f t="shared" si="249"/>
        <v>2.5477667041541965</v>
      </c>
      <c r="N1334" s="148">
        <f t="shared" si="250"/>
        <v>0.85223329584580343</v>
      </c>
      <c r="O1334" s="148">
        <f t="shared" si="246"/>
        <v>0</v>
      </c>
      <c r="P1334" s="148">
        <f t="shared" si="247"/>
        <v>-0.85223329584580343</v>
      </c>
      <c r="Q1334" s="149">
        <f t="shared" si="241"/>
        <v>55.208677429827418</v>
      </c>
      <c r="R1334" s="150">
        <f t="shared" si="242"/>
        <v>169.20867742982742</v>
      </c>
      <c r="S1334" s="13"/>
      <c r="T1334" s="13"/>
      <c r="U1334" s="13"/>
      <c r="V1334" s="13"/>
      <c r="W1334" s="49">
        <f t="shared" si="248"/>
        <v>38212</v>
      </c>
    </row>
    <row r="1335" spans="1:23" s="11" customFormat="1">
      <c r="A1335" s="13"/>
      <c r="B1335" s="140">
        <f>+Datos!B1326</f>
        <v>2004</v>
      </c>
      <c r="C1335" s="141">
        <f>+Datos!C1326</f>
        <v>8</v>
      </c>
      <c r="D1335" s="142">
        <f>+Datos!D1326</f>
        <v>14</v>
      </c>
      <c r="E1335" s="143">
        <f>+Datos!E1326</f>
        <v>16</v>
      </c>
      <c r="F1335" s="144">
        <f>+Datos!F1326</f>
        <v>1.3</v>
      </c>
      <c r="G1335" s="145">
        <f>+Datos!G1326</f>
        <v>1</v>
      </c>
      <c r="H1335" s="143">
        <f t="shared" si="243"/>
        <v>1.3</v>
      </c>
      <c r="I1335" s="146">
        <f t="shared" si="244"/>
        <v>14.7</v>
      </c>
      <c r="J1335" s="29">
        <f t="shared" si="245"/>
        <v>150.22685924800922</v>
      </c>
      <c r="K1335" s="147">
        <f t="shared" si="240"/>
        <v>183.90867742982741</v>
      </c>
      <c r="L1335" s="29">
        <f t="shared" si="251"/>
        <v>14.699999999999989</v>
      </c>
      <c r="M1335" s="30">
        <f t="shared" si="249"/>
        <v>1.3</v>
      </c>
      <c r="N1335" s="148">
        <f t="shared" si="250"/>
        <v>0</v>
      </c>
      <c r="O1335" s="148">
        <f t="shared" si="246"/>
        <v>0</v>
      </c>
      <c r="P1335" s="148">
        <f t="shared" si="247"/>
        <v>0</v>
      </c>
      <c r="Q1335" s="149">
        <f t="shared" si="241"/>
        <v>69.908677429827407</v>
      </c>
      <c r="R1335" s="150">
        <f t="shared" si="242"/>
        <v>183.90867742982741</v>
      </c>
      <c r="S1335" s="13"/>
      <c r="T1335" s="13"/>
      <c r="U1335" s="13"/>
      <c r="V1335" s="13"/>
      <c r="W1335" s="49">
        <f t="shared" si="248"/>
        <v>38213</v>
      </c>
    </row>
    <row r="1336" spans="1:23" s="11" customFormat="1">
      <c r="A1336" s="13"/>
      <c r="B1336" s="140">
        <f>+Datos!B1327</f>
        <v>2004</v>
      </c>
      <c r="C1336" s="141">
        <f>+Datos!C1327</f>
        <v>8</v>
      </c>
      <c r="D1336" s="142">
        <f>+Datos!D1327</f>
        <v>15</v>
      </c>
      <c r="E1336" s="143">
        <f>+Datos!E1327</f>
        <v>2</v>
      </c>
      <c r="F1336" s="144">
        <f>+Datos!F1327</f>
        <v>0.9</v>
      </c>
      <c r="G1336" s="145">
        <f>+Datos!G1327</f>
        <v>1</v>
      </c>
      <c r="H1336" s="143">
        <f t="shared" si="243"/>
        <v>0.9</v>
      </c>
      <c r="I1336" s="146">
        <f t="shared" si="244"/>
        <v>1.1000000000000001</v>
      </c>
      <c r="J1336" s="29">
        <f t="shared" si="245"/>
        <v>151.32685924800921</v>
      </c>
      <c r="K1336" s="147">
        <f t="shared" si="240"/>
        <v>185.0086774298274</v>
      </c>
      <c r="L1336" s="29">
        <f t="shared" si="251"/>
        <v>1.0999999999999943</v>
      </c>
      <c r="M1336" s="30">
        <f t="shared" si="249"/>
        <v>0.9</v>
      </c>
      <c r="N1336" s="148">
        <f t="shared" si="250"/>
        <v>0</v>
      </c>
      <c r="O1336" s="148">
        <f t="shared" si="246"/>
        <v>0</v>
      </c>
      <c r="P1336" s="148">
        <f t="shared" si="247"/>
        <v>0</v>
      </c>
      <c r="Q1336" s="149">
        <f t="shared" si="241"/>
        <v>71.008677429827401</v>
      </c>
      <c r="R1336" s="150">
        <f t="shared" si="242"/>
        <v>185.0086774298274</v>
      </c>
      <c r="S1336" s="13"/>
      <c r="T1336" s="13"/>
      <c r="U1336" s="13"/>
      <c r="V1336" s="13"/>
      <c r="W1336" s="49">
        <f t="shared" si="248"/>
        <v>38214</v>
      </c>
    </row>
    <row r="1337" spans="1:23" s="11" customFormat="1">
      <c r="A1337" s="13"/>
      <c r="B1337" s="140">
        <f>+Datos!B1328</f>
        <v>2004</v>
      </c>
      <c r="C1337" s="141">
        <f>+Datos!C1328</f>
        <v>8</v>
      </c>
      <c r="D1337" s="142">
        <f>+Datos!D1328</f>
        <v>16</v>
      </c>
      <c r="E1337" s="143">
        <f>+Datos!E1328</f>
        <v>0.7</v>
      </c>
      <c r="F1337" s="144">
        <f>+Datos!F1328</f>
        <v>1.5</v>
      </c>
      <c r="G1337" s="145">
        <f>+Datos!G1328</f>
        <v>1</v>
      </c>
      <c r="H1337" s="143">
        <f t="shared" si="243"/>
        <v>1.5</v>
      </c>
      <c r="I1337" s="146">
        <f t="shared" si="244"/>
        <v>-0.8</v>
      </c>
      <c r="J1337" s="29">
        <f t="shared" si="245"/>
        <v>150.67849549132333</v>
      </c>
      <c r="K1337" s="147">
        <f t="shared" si="240"/>
        <v>184.36031367314152</v>
      </c>
      <c r="L1337" s="29">
        <f t="shared" si="251"/>
        <v>-0.64836375668588175</v>
      </c>
      <c r="M1337" s="30">
        <f t="shared" si="249"/>
        <v>1.3483637566858817</v>
      </c>
      <c r="N1337" s="148">
        <f t="shared" si="250"/>
        <v>0.15163624331411829</v>
      </c>
      <c r="O1337" s="148">
        <f t="shared" si="246"/>
        <v>0</v>
      </c>
      <c r="P1337" s="148">
        <f t="shared" si="247"/>
        <v>-0.15163624331411829</v>
      </c>
      <c r="Q1337" s="149">
        <f t="shared" si="241"/>
        <v>70.360313673141519</v>
      </c>
      <c r="R1337" s="150">
        <f t="shared" si="242"/>
        <v>184.36031367314152</v>
      </c>
      <c r="S1337" s="13"/>
      <c r="T1337" s="13"/>
      <c r="U1337" s="13"/>
      <c r="V1337" s="13"/>
      <c r="W1337" s="49">
        <f t="shared" si="248"/>
        <v>38215</v>
      </c>
    </row>
    <row r="1338" spans="1:23" s="11" customFormat="1">
      <c r="A1338" s="13"/>
      <c r="B1338" s="140">
        <f>+Datos!B1329</f>
        <v>2004</v>
      </c>
      <c r="C1338" s="141">
        <f>+Datos!C1329</f>
        <v>8</v>
      </c>
      <c r="D1338" s="142">
        <f>+Datos!D1329</f>
        <v>17</v>
      </c>
      <c r="E1338" s="143">
        <f>+Datos!E1329</f>
        <v>0.2</v>
      </c>
      <c r="F1338" s="144">
        <f>+Datos!F1329</f>
        <v>1</v>
      </c>
      <c r="G1338" s="145">
        <f>+Datos!G1329</f>
        <v>1</v>
      </c>
      <c r="H1338" s="143">
        <f t="shared" si="243"/>
        <v>1</v>
      </c>
      <c r="I1338" s="146">
        <f t="shared" si="244"/>
        <v>-0.8</v>
      </c>
      <c r="J1338" s="29">
        <f t="shared" si="245"/>
        <v>150.03290966555514</v>
      </c>
      <c r="K1338" s="147">
        <f t="shared" si="240"/>
        <v>183.71472784737333</v>
      </c>
      <c r="L1338" s="29">
        <f t="shared" si="251"/>
        <v>-0.6455858257681939</v>
      </c>
      <c r="M1338" s="30">
        <f t="shared" si="249"/>
        <v>0.84558582576819386</v>
      </c>
      <c r="N1338" s="148">
        <f t="shared" si="250"/>
        <v>0.15441417423180614</v>
      </c>
      <c r="O1338" s="148">
        <f t="shared" si="246"/>
        <v>0</v>
      </c>
      <c r="P1338" s="148">
        <f t="shared" si="247"/>
        <v>-0.15441417423180614</v>
      </c>
      <c r="Q1338" s="149">
        <f t="shared" si="241"/>
        <v>69.714727847373325</v>
      </c>
      <c r="R1338" s="150">
        <f t="shared" si="242"/>
        <v>183.71472784737333</v>
      </c>
      <c r="S1338" s="13"/>
      <c r="T1338" s="13"/>
      <c r="U1338" s="13"/>
      <c r="V1338" s="13"/>
      <c r="W1338" s="49">
        <f t="shared" si="248"/>
        <v>38216</v>
      </c>
    </row>
    <row r="1339" spans="1:23" s="11" customFormat="1">
      <c r="A1339" s="13"/>
      <c r="B1339" s="140">
        <f>+Datos!B1330</f>
        <v>2004</v>
      </c>
      <c r="C1339" s="141">
        <f>+Datos!C1330</f>
        <v>8</v>
      </c>
      <c r="D1339" s="142">
        <f>+Datos!D1330</f>
        <v>18</v>
      </c>
      <c r="E1339" s="143">
        <f>+Datos!E1330</f>
        <v>0</v>
      </c>
      <c r="F1339" s="144">
        <f>+Datos!F1330</f>
        <v>1.2</v>
      </c>
      <c r="G1339" s="145">
        <f>+Datos!G1330</f>
        <v>1</v>
      </c>
      <c r="H1339" s="143">
        <f t="shared" si="243"/>
        <v>1.2</v>
      </c>
      <c r="I1339" s="146">
        <f t="shared" si="244"/>
        <v>-1.2</v>
      </c>
      <c r="J1339" s="29">
        <f t="shared" si="245"/>
        <v>149.06971352544625</v>
      </c>
      <c r="K1339" s="147">
        <f t="shared" si="240"/>
        <v>182.75153170726443</v>
      </c>
      <c r="L1339" s="29">
        <f t="shared" si="251"/>
        <v>-0.96319614010889154</v>
      </c>
      <c r="M1339" s="30">
        <f t="shared" si="249"/>
        <v>0.96319614010889154</v>
      </c>
      <c r="N1339" s="148">
        <f t="shared" si="250"/>
        <v>0.23680385989110841</v>
      </c>
      <c r="O1339" s="148">
        <f t="shared" si="246"/>
        <v>0</v>
      </c>
      <c r="P1339" s="148">
        <f t="shared" si="247"/>
        <v>-0.23680385989110841</v>
      </c>
      <c r="Q1339" s="149">
        <f t="shared" si="241"/>
        <v>68.751531707264434</v>
      </c>
      <c r="R1339" s="150">
        <f t="shared" si="242"/>
        <v>182.75153170726443</v>
      </c>
      <c r="S1339" s="13"/>
      <c r="T1339" s="13"/>
      <c r="U1339" s="13"/>
      <c r="V1339" s="13"/>
      <c r="W1339" s="49">
        <f t="shared" si="248"/>
        <v>38217</v>
      </c>
    </row>
    <row r="1340" spans="1:23" s="11" customFormat="1">
      <c r="A1340" s="13"/>
      <c r="B1340" s="140">
        <f>+Datos!B1331</f>
        <v>2004</v>
      </c>
      <c r="C1340" s="141">
        <f>+Datos!C1331</f>
        <v>8</v>
      </c>
      <c r="D1340" s="142">
        <f>+Datos!D1331</f>
        <v>19</v>
      </c>
      <c r="E1340" s="143">
        <f>+Datos!E1331</f>
        <v>9</v>
      </c>
      <c r="F1340" s="144">
        <f>+Datos!F1331</f>
        <v>0.7</v>
      </c>
      <c r="G1340" s="145">
        <f>+Datos!G1331</f>
        <v>1</v>
      </c>
      <c r="H1340" s="143">
        <f t="shared" si="243"/>
        <v>0.7</v>
      </c>
      <c r="I1340" s="146">
        <f t="shared" si="244"/>
        <v>8.3000000000000007</v>
      </c>
      <c r="J1340" s="29">
        <f t="shared" si="245"/>
        <v>157.36971352544626</v>
      </c>
      <c r="K1340" s="147">
        <f t="shared" si="240"/>
        <v>191.05153170726445</v>
      </c>
      <c r="L1340" s="29">
        <f t="shared" si="251"/>
        <v>8.3000000000000114</v>
      </c>
      <c r="M1340" s="30">
        <f t="shared" si="249"/>
        <v>0.7</v>
      </c>
      <c r="N1340" s="148">
        <f t="shared" si="250"/>
        <v>0</v>
      </c>
      <c r="O1340" s="148">
        <f t="shared" si="246"/>
        <v>0</v>
      </c>
      <c r="P1340" s="148">
        <f t="shared" si="247"/>
        <v>0</v>
      </c>
      <c r="Q1340" s="149">
        <f t="shared" si="241"/>
        <v>77.051531707264445</v>
      </c>
      <c r="R1340" s="150">
        <f t="shared" si="242"/>
        <v>191.05153170726445</v>
      </c>
      <c r="S1340" s="13"/>
      <c r="T1340" s="13"/>
      <c r="U1340" s="13"/>
      <c r="V1340" s="13"/>
      <c r="W1340" s="49">
        <f t="shared" si="248"/>
        <v>38218</v>
      </c>
    </row>
    <row r="1341" spans="1:23" s="11" customFormat="1">
      <c r="A1341" s="13"/>
      <c r="B1341" s="140">
        <f>+Datos!B1332</f>
        <v>2004</v>
      </c>
      <c r="C1341" s="141">
        <f>+Datos!C1332</f>
        <v>8</v>
      </c>
      <c r="D1341" s="142">
        <f>+Datos!D1332</f>
        <v>20</v>
      </c>
      <c r="E1341" s="143">
        <f>+Datos!E1332</f>
        <v>19</v>
      </c>
      <c r="F1341" s="144">
        <f>+Datos!F1332</f>
        <v>0.6</v>
      </c>
      <c r="G1341" s="145">
        <f>+Datos!G1332</f>
        <v>1</v>
      </c>
      <c r="H1341" s="143">
        <f t="shared" si="243"/>
        <v>0.6</v>
      </c>
      <c r="I1341" s="146">
        <f t="shared" si="244"/>
        <v>18.399999999999999</v>
      </c>
      <c r="J1341" s="29">
        <f t="shared" si="245"/>
        <v>175.76971352544626</v>
      </c>
      <c r="K1341" s="147">
        <f t="shared" si="240"/>
        <v>209.45153170726445</v>
      </c>
      <c r="L1341" s="29">
        <f t="shared" si="251"/>
        <v>18.400000000000006</v>
      </c>
      <c r="M1341" s="30">
        <f t="shared" si="249"/>
        <v>0.6</v>
      </c>
      <c r="N1341" s="148">
        <f t="shared" si="250"/>
        <v>0</v>
      </c>
      <c r="O1341" s="148">
        <f t="shared" si="246"/>
        <v>0</v>
      </c>
      <c r="P1341" s="148">
        <f t="shared" si="247"/>
        <v>0</v>
      </c>
      <c r="Q1341" s="149">
        <f t="shared" si="241"/>
        <v>95.451531707264451</v>
      </c>
      <c r="R1341" s="150">
        <f t="shared" si="242"/>
        <v>209.45153170726445</v>
      </c>
      <c r="S1341" s="13"/>
      <c r="T1341" s="13"/>
      <c r="U1341" s="13"/>
      <c r="V1341" s="13"/>
      <c r="W1341" s="49">
        <f t="shared" si="248"/>
        <v>38219</v>
      </c>
    </row>
    <row r="1342" spans="1:23" s="11" customFormat="1">
      <c r="A1342" s="13"/>
      <c r="B1342" s="140">
        <f>+Datos!B1333</f>
        <v>2004</v>
      </c>
      <c r="C1342" s="141">
        <f>+Datos!C1333</f>
        <v>8</v>
      </c>
      <c r="D1342" s="142">
        <f>+Datos!D1333</f>
        <v>21</v>
      </c>
      <c r="E1342" s="143">
        <f>+Datos!E1333</f>
        <v>0.4</v>
      </c>
      <c r="F1342" s="144">
        <f>+Datos!F1333</f>
        <v>0.8</v>
      </c>
      <c r="G1342" s="145">
        <f>+Datos!G1333</f>
        <v>1</v>
      </c>
      <c r="H1342" s="143">
        <f t="shared" si="243"/>
        <v>0.8</v>
      </c>
      <c r="I1342" s="146">
        <f t="shared" si="244"/>
        <v>-0.4</v>
      </c>
      <c r="J1342" s="29">
        <f t="shared" si="245"/>
        <v>175.39276443796575</v>
      </c>
      <c r="K1342" s="147">
        <f t="shared" si="240"/>
        <v>209.07458261978394</v>
      </c>
      <c r="L1342" s="29">
        <f t="shared" si="251"/>
        <v>-0.37694908748051148</v>
      </c>
      <c r="M1342" s="30">
        <f t="shared" si="249"/>
        <v>0.7769490874805115</v>
      </c>
      <c r="N1342" s="148">
        <f t="shared" si="250"/>
        <v>2.3050912519488542E-2</v>
      </c>
      <c r="O1342" s="148">
        <f t="shared" si="246"/>
        <v>0</v>
      </c>
      <c r="P1342" s="148">
        <f t="shared" si="247"/>
        <v>-2.3050912519488542E-2</v>
      </c>
      <c r="Q1342" s="149">
        <f t="shared" si="241"/>
        <v>95.074582619783939</v>
      </c>
      <c r="R1342" s="150">
        <f t="shared" si="242"/>
        <v>209.07458261978394</v>
      </c>
      <c r="S1342" s="13"/>
      <c r="T1342" s="13"/>
      <c r="U1342" s="13"/>
      <c r="V1342" s="13"/>
      <c r="W1342" s="49">
        <f t="shared" si="248"/>
        <v>38220</v>
      </c>
    </row>
    <row r="1343" spans="1:23" s="11" customFormat="1">
      <c r="A1343" s="13"/>
      <c r="B1343" s="140">
        <f>+Datos!B1334</f>
        <v>2004</v>
      </c>
      <c r="C1343" s="141">
        <f>+Datos!C1334</f>
        <v>8</v>
      </c>
      <c r="D1343" s="142">
        <f>+Datos!D1334</f>
        <v>22</v>
      </c>
      <c r="E1343" s="143">
        <f>+Datos!E1334</f>
        <v>0</v>
      </c>
      <c r="F1343" s="144">
        <f>+Datos!F1334</f>
        <v>0.9</v>
      </c>
      <c r="G1343" s="145">
        <f>+Datos!G1334</f>
        <v>1</v>
      </c>
      <c r="H1343" s="143">
        <f t="shared" si="243"/>
        <v>0.9</v>
      </c>
      <c r="I1343" s="146">
        <f t="shared" si="244"/>
        <v>-0.9</v>
      </c>
      <c r="J1343" s="29">
        <f t="shared" si="245"/>
        <v>174.54758202915306</v>
      </c>
      <c r="K1343" s="147">
        <f t="shared" si="240"/>
        <v>208.22940021097125</v>
      </c>
      <c r="L1343" s="29">
        <f t="shared" si="251"/>
        <v>-0.8451824088126898</v>
      </c>
      <c r="M1343" s="30">
        <f t="shared" si="249"/>
        <v>0.8451824088126898</v>
      </c>
      <c r="N1343" s="148">
        <f t="shared" si="250"/>
        <v>5.4817591187310222E-2</v>
      </c>
      <c r="O1343" s="148">
        <f t="shared" si="246"/>
        <v>0</v>
      </c>
      <c r="P1343" s="148">
        <f t="shared" si="247"/>
        <v>-5.4817591187310222E-2</v>
      </c>
      <c r="Q1343" s="149">
        <f t="shared" si="241"/>
        <v>94.229400210971249</v>
      </c>
      <c r="R1343" s="150">
        <f t="shared" si="242"/>
        <v>208.22940021097125</v>
      </c>
      <c r="S1343" s="13"/>
      <c r="T1343" s="13"/>
      <c r="U1343" s="13"/>
      <c r="V1343" s="13"/>
      <c r="W1343" s="49">
        <f t="shared" si="248"/>
        <v>38221</v>
      </c>
    </row>
    <row r="1344" spans="1:23" s="11" customFormat="1">
      <c r="A1344" s="13"/>
      <c r="B1344" s="140">
        <f>+Datos!B1335</f>
        <v>2004</v>
      </c>
      <c r="C1344" s="141">
        <f>+Datos!C1335</f>
        <v>8</v>
      </c>
      <c r="D1344" s="142">
        <f>+Datos!D1335</f>
        <v>23</v>
      </c>
      <c r="E1344" s="143">
        <f>+Datos!E1335</f>
        <v>0</v>
      </c>
      <c r="F1344" s="144">
        <f>+Datos!F1335</f>
        <v>2.8</v>
      </c>
      <c r="G1344" s="145">
        <f>+Datos!G1335</f>
        <v>1</v>
      </c>
      <c r="H1344" s="143">
        <f t="shared" si="243"/>
        <v>2.8</v>
      </c>
      <c r="I1344" s="146">
        <f t="shared" si="244"/>
        <v>-2.8</v>
      </c>
      <c r="J1344" s="29">
        <f t="shared" si="245"/>
        <v>171.94408301966709</v>
      </c>
      <c r="K1344" s="147">
        <f t="shared" si="240"/>
        <v>205.62590120148528</v>
      </c>
      <c r="L1344" s="29">
        <f t="shared" si="251"/>
        <v>-2.6034990094859722</v>
      </c>
      <c r="M1344" s="30">
        <f t="shared" si="249"/>
        <v>2.6034990094859722</v>
      </c>
      <c r="N1344" s="148">
        <f t="shared" si="250"/>
        <v>0.19650099051402758</v>
      </c>
      <c r="O1344" s="148">
        <f t="shared" si="246"/>
        <v>0</v>
      </c>
      <c r="P1344" s="148">
        <f t="shared" si="247"/>
        <v>-0.19650099051402758</v>
      </c>
      <c r="Q1344" s="149">
        <f t="shared" si="241"/>
        <v>91.625901201485277</v>
      </c>
      <c r="R1344" s="150">
        <f t="shared" si="242"/>
        <v>205.62590120148528</v>
      </c>
      <c r="S1344" s="13"/>
      <c r="T1344" s="13"/>
      <c r="U1344" s="13"/>
      <c r="V1344" s="13"/>
      <c r="W1344" s="49">
        <f t="shared" si="248"/>
        <v>38222</v>
      </c>
    </row>
    <row r="1345" spans="1:23" s="11" customFormat="1">
      <c r="A1345" s="13"/>
      <c r="B1345" s="140">
        <f>+Datos!B1336</f>
        <v>2004</v>
      </c>
      <c r="C1345" s="141">
        <f>+Datos!C1336</f>
        <v>8</v>
      </c>
      <c r="D1345" s="142">
        <f>+Datos!D1336</f>
        <v>24</v>
      </c>
      <c r="E1345" s="143">
        <f>+Datos!E1336</f>
        <v>0</v>
      </c>
      <c r="F1345" s="144">
        <f>+Datos!F1336</f>
        <v>2.6</v>
      </c>
      <c r="G1345" s="145">
        <f>+Datos!G1336</f>
        <v>1</v>
      </c>
      <c r="H1345" s="143">
        <f t="shared" si="243"/>
        <v>2.6</v>
      </c>
      <c r="I1345" s="146">
        <f t="shared" si="244"/>
        <v>-2.6</v>
      </c>
      <c r="J1345" s="29">
        <f t="shared" si="245"/>
        <v>169.56133201285846</v>
      </c>
      <c r="K1345" s="147">
        <f t="shared" si="240"/>
        <v>203.24315019467664</v>
      </c>
      <c r="L1345" s="29">
        <f t="shared" si="251"/>
        <v>-2.3827510068086326</v>
      </c>
      <c r="M1345" s="30">
        <f t="shared" si="249"/>
        <v>2.3827510068086326</v>
      </c>
      <c r="N1345" s="148">
        <f t="shared" si="250"/>
        <v>0.21724899319136748</v>
      </c>
      <c r="O1345" s="148">
        <f t="shared" si="246"/>
        <v>0</v>
      </c>
      <c r="P1345" s="148">
        <f t="shared" si="247"/>
        <v>-0.21724899319136748</v>
      </c>
      <c r="Q1345" s="149">
        <f t="shared" si="241"/>
        <v>89.243150194676645</v>
      </c>
      <c r="R1345" s="150">
        <f t="shared" si="242"/>
        <v>203.24315019467664</v>
      </c>
      <c r="S1345" s="13"/>
      <c r="T1345" s="13"/>
      <c r="U1345" s="13"/>
      <c r="V1345" s="13"/>
      <c r="W1345" s="49">
        <f t="shared" si="248"/>
        <v>38223</v>
      </c>
    </row>
    <row r="1346" spans="1:23" s="11" customFormat="1">
      <c r="A1346" s="13"/>
      <c r="B1346" s="140">
        <f>+Datos!B1337</f>
        <v>2004</v>
      </c>
      <c r="C1346" s="141">
        <f>+Datos!C1337</f>
        <v>8</v>
      </c>
      <c r="D1346" s="142">
        <f>+Datos!D1337</f>
        <v>25</v>
      </c>
      <c r="E1346" s="143">
        <f>+Datos!E1337</f>
        <v>0</v>
      </c>
      <c r="F1346" s="144">
        <f>+Datos!F1337</f>
        <v>2.5</v>
      </c>
      <c r="G1346" s="145">
        <f>+Datos!G1337</f>
        <v>1</v>
      </c>
      <c r="H1346" s="143">
        <f t="shared" si="243"/>
        <v>2.5</v>
      </c>
      <c r="I1346" s="146">
        <f t="shared" si="244"/>
        <v>-2.5</v>
      </c>
      <c r="J1346" s="29">
        <f t="shared" si="245"/>
        <v>167.30136975033727</v>
      </c>
      <c r="K1346" s="147">
        <f t="shared" si="240"/>
        <v>200.98318793215546</v>
      </c>
      <c r="L1346" s="29">
        <f t="shared" si="251"/>
        <v>-2.259962262521185</v>
      </c>
      <c r="M1346" s="30">
        <f t="shared" si="249"/>
        <v>2.259962262521185</v>
      </c>
      <c r="N1346" s="148">
        <f t="shared" si="250"/>
        <v>0.24003773747881496</v>
      </c>
      <c r="O1346" s="148">
        <f t="shared" si="246"/>
        <v>0</v>
      </c>
      <c r="P1346" s="148">
        <f t="shared" si="247"/>
        <v>-0.24003773747881496</v>
      </c>
      <c r="Q1346" s="149">
        <f t="shared" si="241"/>
        <v>86.98318793215546</v>
      </c>
      <c r="R1346" s="150">
        <f t="shared" si="242"/>
        <v>200.98318793215546</v>
      </c>
      <c r="S1346" s="13"/>
      <c r="T1346" s="13"/>
      <c r="U1346" s="13"/>
      <c r="V1346" s="13"/>
      <c r="W1346" s="49">
        <f t="shared" si="248"/>
        <v>38224</v>
      </c>
    </row>
    <row r="1347" spans="1:23" s="11" customFormat="1">
      <c r="A1347" s="13"/>
      <c r="B1347" s="140">
        <f>+Datos!B1338</f>
        <v>2004</v>
      </c>
      <c r="C1347" s="141">
        <f>+Datos!C1338</f>
        <v>8</v>
      </c>
      <c r="D1347" s="142">
        <f>+Datos!D1338</f>
        <v>26</v>
      </c>
      <c r="E1347" s="143">
        <f>+Datos!E1338</f>
        <v>0</v>
      </c>
      <c r="F1347" s="144">
        <f>+Datos!F1338</f>
        <v>2.5</v>
      </c>
      <c r="G1347" s="145">
        <f>+Datos!G1338</f>
        <v>1</v>
      </c>
      <c r="H1347" s="143">
        <f t="shared" si="243"/>
        <v>2.5</v>
      </c>
      <c r="I1347" s="146">
        <f t="shared" si="244"/>
        <v>-2.5</v>
      </c>
      <c r="J1347" s="29">
        <f t="shared" si="245"/>
        <v>165.07152891566398</v>
      </c>
      <c r="K1347" s="147">
        <f t="shared" si="240"/>
        <v>198.75334709748216</v>
      </c>
      <c r="L1347" s="29">
        <f t="shared" si="251"/>
        <v>-2.229840834673297</v>
      </c>
      <c r="M1347" s="30">
        <f t="shared" si="249"/>
        <v>2.229840834673297</v>
      </c>
      <c r="N1347" s="148">
        <f t="shared" si="250"/>
        <v>0.27015916532670303</v>
      </c>
      <c r="O1347" s="148">
        <f t="shared" si="246"/>
        <v>0</v>
      </c>
      <c r="P1347" s="148">
        <f t="shared" si="247"/>
        <v>-0.27015916532670303</v>
      </c>
      <c r="Q1347" s="149">
        <f t="shared" si="241"/>
        <v>84.753347097482163</v>
      </c>
      <c r="R1347" s="150">
        <f t="shared" si="242"/>
        <v>198.75334709748216</v>
      </c>
      <c r="S1347" s="13"/>
      <c r="T1347" s="13"/>
      <c r="U1347" s="13"/>
      <c r="V1347" s="13"/>
      <c r="W1347" s="49">
        <f t="shared" si="248"/>
        <v>38225</v>
      </c>
    </row>
    <row r="1348" spans="1:23" s="11" customFormat="1">
      <c r="A1348" s="13"/>
      <c r="B1348" s="140">
        <f>+Datos!B1339</f>
        <v>2004</v>
      </c>
      <c r="C1348" s="141">
        <f>+Datos!C1339</f>
        <v>8</v>
      </c>
      <c r="D1348" s="142">
        <f>+Datos!D1339</f>
        <v>27</v>
      </c>
      <c r="E1348" s="143">
        <f>+Datos!E1339</f>
        <v>0.2</v>
      </c>
      <c r="F1348" s="144">
        <f>+Datos!F1339</f>
        <v>1.6</v>
      </c>
      <c r="G1348" s="145">
        <f>+Datos!G1339</f>
        <v>1</v>
      </c>
      <c r="H1348" s="143">
        <f t="shared" si="243"/>
        <v>1.6</v>
      </c>
      <c r="I1348" s="146">
        <f t="shared" si="244"/>
        <v>-1.4000000000000001</v>
      </c>
      <c r="J1348" s="29">
        <f t="shared" si="245"/>
        <v>163.83582522646563</v>
      </c>
      <c r="K1348" s="147">
        <f t="shared" si="240"/>
        <v>197.51764340828382</v>
      </c>
      <c r="L1348" s="29">
        <f t="shared" si="251"/>
        <v>-1.2357036891983455</v>
      </c>
      <c r="M1348" s="30">
        <f t="shared" si="249"/>
        <v>1.4357036891983455</v>
      </c>
      <c r="N1348" s="148">
        <f t="shared" si="250"/>
        <v>0.16429631080165463</v>
      </c>
      <c r="O1348" s="148">
        <f t="shared" si="246"/>
        <v>0</v>
      </c>
      <c r="P1348" s="148">
        <f t="shared" si="247"/>
        <v>-0.16429631080165463</v>
      </c>
      <c r="Q1348" s="149">
        <f t="shared" si="241"/>
        <v>83.517643408283817</v>
      </c>
      <c r="R1348" s="150">
        <f t="shared" si="242"/>
        <v>197.51764340828382</v>
      </c>
      <c r="S1348" s="13"/>
      <c r="T1348" s="13"/>
      <c r="U1348" s="13"/>
      <c r="V1348" s="13"/>
      <c r="W1348" s="49">
        <f t="shared" si="248"/>
        <v>38226</v>
      </c>
    </row>
    <row r="1349" spans="1:23" s="11" customFormat="1">
      <c r="A1349" s="13"/>
      <c r="B1349" s="140">
        <f>+Datos!B1340</f>
        <v>2004</v>
      </c>
      <c r="C1349" s="141">
        <f>+Datos!C1340</f>
        <v>8</v>
      </c>
      <c r="D1349" s="142">
        <f>+Datos!D1340</f>
        <v>28</v>
      </c>
      <c r="E1349" s="143">
        <f>+Datos!E1340</f>
        <v>0</v>
      </c>
      <c r="F1349" s="144">
        <f>+Datos!F1340</f>
        <v>2.2000000000000002</v>
      </c>
      <c r="G1349" s="145">
        <f>+Datos!G1340</f>
        <v>1</v>
      </c>
      <c r="H1349" s="143">
        <f t="shared" si="243"/>
        <v>2.2000000000000002</v>
      </c>
      <c r="I1349" s="146">
        <f t="shared" si="244"/>
        <v>-2.2000000000000002</v>
      </c>
      <c r="J1349" s="29">
        <f t="shared" si="245"/>
        <v>161.91266788470955</v>
      </c>
      <c r="K1349" s="147">
        <f t="shared" si="240"/>
        <v>195.59448606652774</v>
      </c>
      <c r="L1349" s="29">
        <f t="shared" si="251"/>
        <v>-1.923157341756081</v>
      </c>
      <c r="M1349" s="30">
        <f t="shared" si="249"/>
        <v>1.923157341756081</v>
      </c>
      <c r="N1349" s="148">
        <f t="shared" si="250"/>
        <v>0.27684265824391918</v>
      </c>
      <c r="O1349" s="148">
        <f t="shared" si="246"/>
        <v>0</v>
      </c>
      <c r="P1349" s="148">
        <f t="shared" si="247"/>
        <v>-0.27684265824391918</v>
      </c>
      <c r="Q1349" s="149">
        <f t="shared" si="241"/>
        <v>81.594486066527736</v>
      </c>
      <c r="R1349" s="150">
        <f t="shared" si="242"/>
        <v>195.59448606652774</v>
      </c>
      <c r="S1349" s="13"/>
      <c r="T1349" s="13"/>
      <c r="U1349" s="13"/>
      <c r="V1349" s="13"/>
      <c r="W1349" s="49">
        <f t="shared" si="248"/>
        <v>38227</v>
      </c>
    </row>
    <row r="1350" spans="1:23" s="11" customFormat="1">
      <c r="A1350" s="13"/>
      <c r="B1350" s="140">
        <f>+Datos!B1341</f>
        <v>2004</v>
      </c>
      <c r="C1350" s="141">
        <f>+Datos!C1341</f>
        <v>8</v>
      </c>
      <c r="D1350" s="142">
        <f>+Datos!D1341</f>
        <v>29</v>
      </c>
      <c r="E1350" s="143">
        <f>+Datos!E1341</f>
        <v>0</v>
      </c>
      <c r="F1350" s="144">
        <f>+Datos!F1341</f>
        <v>3.1</v>
      </c>
      <c r="G1350" s="145">
        <f>+Datos!G1341</f>
        <v>1</v>
      </c>
      <c r="H1350" s="143">
        <f t="shared" si="243"/>
        <v>3.1</v>
      </c>
      <c r="I1350" s="146">
        <f t="shared" si="244"/>
        <v>-3.1</v>
      </c>
      <c r="J1350" s="29">
        <f t="shared" si="245"/>
        <v>159.24101916617724</v>
      </c>
      <c r="K1350" s="147">
        <f t="shared" si="240"/>
        <v>192.92283734799543</v>
      </c>
      <c r="L1350" s="29">
        <f t="shared" si="251"/>
        <v>-2.6716487185323103</v>
      </c>
      <c r="M1350" s="30">
        <f t="shared" si="249"/>
        <v>2.6716487185323103</v>
      </c>
      <c r="N1350" s="148">
        <f t="shared" si="250"/>
        <v>0.42835128146768975</v>
      </c>
      <c r="O1350" s="148">
        <f t="shared" si="246"/>
        <v>0</v>
      </c>
      <c r="P1350" s="148">
        <f t="shared" si="247"/>
        <v>-0.42835128146768975</v>
      </c>
      <c r="Q1350" s="149">
        <f t="shared" si="241"/>
        <v>78.922837347995426</v>
      </c>
      <c r="R1350" s="150">
        <f t="shared" si="242"/>
        <v>192.92283734799543</v>
      </c>
      <c r="S1350" s="13"/>
      <c r="T1350" s="13"/>
      <c r="U1350" s="13"/>
      <c r="V1350" s="13"/>
      <c r="W1350" s="49">
        <f t="shared" si="248"/>
        <v>38228</v>
      </c>
    </row>
    <row r="1351" spans="1:23" s="11" customFormat="1">
      <c r="A1351" s="13"/>
      <c r="B1351" s="140">
        <f>+Datos!B1342</f>
        <v>2004</v>
      </c>
      <c r="C1351" s="141">
        <f>+Datos!C1342</f>
        <v>8</v>
      </c>
      <c r="D1351" s="142">
        <f>+Datos!D1342</f>
        <v>30</v>
      </c>
      <c r="E1351" s="143">
        <f>+Datos!E1342</f>
        <v>0</v>
      </c>
      <c r="F1351" s="144">
        <f>+Datos!F1342</f>
        <v>2</v>
      </c>
      <c r="G1351" s="145">
        <f>+Datos!G1342</f>
        <v>1</v>
      </c>
      <c r="H1351" s="143">
        <f t="shared" si="243"/>
        <v>2</v>
      </c>
      <c r="I1351" s="146">
        <f t="shared" si="244"/>
        <v>-2</v>
      </c>
      <c r="J1351" s="29">
        <f t="shared" si="245"/>
        <v>157.54081583572133</v>
      </c>
      <c r="K1351" s="147">
        <f t="shared" si="240"/>
        <v>191.22263401753952</v>
      </c>
      <c r="L1351" s="29">
        <f t="shared" si="251"/>
        <v>-1.7002033304559063</v>
      </c>
      <c r="M1351" s="30">
        <f t="shared" si="249"/>
        <v>1.7002033304559063</v>
      </c>
      <c r="N1351" s="148">
        <f t="shared" si="250"/>
        <v>0.29979666954409367</v>
      </c>
      <c r="O1351" s="148">
        <f t="shared" si="246"/>
        <v>0</v>
      </c>
      <c r="P1351" s="148">
        <f t="shared" si="247"/>
        <v>-0.29979666954409367</v>
      </c>
      <c r="Q1351" s="149">
        <f t="shared" si="241"/>
        <v>77.222634017539519</v>
      </c>
      <c r="R1351" s="150">
        <f t="shared" si="242"/>
        <v>191.22263401753952</v>
      </c>
      <c r="S1351" s="13"/>
      <c r="T1351" s="13"/>
      <c r="U1351" s="13"/>
      <c r="V1351" s="13"/>
      <c r="W1351" s="49">
        <f t="shared" si="248"/>
        <v>38229</v>
      </c>
    </row>
    <row r="1352" spans="1:23" s="11" customFormat="1">
      <c r="A1352" s="13"/>
      <c r="B1352" s="140">
        <f>+Datos!B1343</f>
        <v>2004</v>
      </c>
      <c r="C1352" s="141">
        <f>+Datos!C1343</f>
        <v>8</v>
      </c>
      <c r="D1352" s="142">
        <f>+Datos!D1343</f>
        <v>31</v>
      </c>
      <c r="E1352" s="143">
        <f>+Datos!E1343</f>
        <v>2</v>
      </c>
      <c r="F1352" s="144">
        <f>+Datos!F1343</f>
        <v>2.2000000000000002</v>
      </c>
      <c r="G1352" s="145">
        <f>+Datos!G1343</f>
        <v>1</v>
      </c>
      <c r="H1352" s="143">
        <f t="shared" si="243"/>
        <v>2.2000000000000002</v>
      </c>
      <c r="I1352" s="146">
        <f t="shared" si="244"/>
        <v>-0.20000000000000018</v>
      </c>
      <c r="J1352" s="29">
        <f t="shared" si="245"/>
        <v>157.3717971282326</v>
      </c>
      <c r="K1352" s="147">
        <f t="shared" si="240"/>
        <v>191.05361531005079</v>
      </c>
      <c r="L1352" s="29">
        <f t="shared" si="251"/>
        <v>-0.16901870748873193</v>
      </c>
      <c r="M1352" s="30">
        <f t="shared" si="249"/>
        <v>2.1690187074887319</v>
      </c>
      <c r="N1352" s="148">
        <f t="shared" si="250"/>
        <v>3.0981292511268244E-2</v>
      </c>
      <c r="O1352" s="148">
        <f t="shared" si="246"/>
        <v>0</v>
      </c>
      <c r="P1352" s="148">
        <f t="shared" si="247"/>
        <v>-3.0981292511268244E-2</v>
      </c>
      <c r="Q1352" s="149">
        <f t="shared" si="241"/>
        <v>77.053615310050787</v>
      </c>
      <c r="R1352" s="150">
        <f t="shared" si="242"/>
        <v>191.05361531005079</v>
      </c>
      <c r="S1352" s="13"/>
      <c r="T1352" s="13"/>
      <c r="U1352" s="13"/>
      <c r="V1352" s="13"/>
      <c r="W1352" s="49">
        <f t="shared" si="248"/>
        <v>38230</v>
      </c>
    </row>
    <row r="1353" spans="1:23" s="11" customFormat="1">
      <c r="A1353" s="13"/>
      <c r="B1353" s="140">
        <f>+Datos!B1344</f>
        <v>2004</v>
      </c>
      <c r="C1353" s="141">
        <f>+Datos!C1344</f>
        <v>9</v>
      </c>
      <c r="D1353" s="142">
        <f>+Datos!D1344</f>
        <v>1</v>
      </c>
      <c r="E1353" s="143">
        <f>+Datos!E1344</f>
        <v>0</v>
      </c>
      <c r="F1353" s="144">
        <f>+Datos!F1344</f>
        <v>1.7</v>
      </c>
      <c r="G1353" s="145">
        <f>+Datos!G1344</f>
        <v>1</v>
      </c>
      <c r="H1353" s="143">
        <f t="shared" si="243"/>
        <v>1.7</v>
      </c>
      <c r="I1353" s="146">
        <f t="shared" si="244"/>
        <v>-1.7</v>
      </c>
      <c r="J1353" s="29">
        <f t="shared" si="245"/>
        <v>155.94243982537077</v>
      </c>
      <c r="K1353" s="147">
        <f t="shared" si="240"/>
        <v>189.62425800718896</v>
      </c>
      <c r="L1353" s="29">
        <f t="shared" si="251"/>
        <v>-1.4293573028618312</v>
      </c>
      <c r="M1353" s="30">
        <f t="shared" si="249"/>
        <v>1.4293573028618312</v>
      </c>
      <c r="N1353" s="148">
        <f t="shared" si="250"/>
        <v>0.2706426971381688</v>
      </c>
      <c r="O1353" s="148">
        <f t="shared" si="246"/>
        <v>0</v>
      </c>
      <c r="P1353" s="148">
        <f t="shared" si="247"/>
        <v>-0.2706426971381688</v>
      </c>
      <c r="Q1353" s="149">
        <f t="shared" si="241"/>
        <v>75.624258007188956</v>
      </c>
      <c r="R1353" s="150">
        <f t="shared" si="242"/>
        <v>189.62425800718896</v>
      </c>
      <c r="S1353" s="13"/>
      <c r="T1353" s="13"/>
      <c r="U1353" s="13"/>
      <c r="V1353" s="13"/>
      <c r="W1353" s="49">
        <f t="shared" si="248"/>
        <v>38231</v>
      </c>
    </row>
    <row r="1354" spans="1:23" s="11" customFormat="1">
      <c r="A1354" s="13"/>
      <c r="B1354" s="140">
        <f>+Datos!B1345</f>
        <v>2004</v>
      </c>
      <c r="C1354" s="141">
        <f>+Datos!C1345</f>
        <v>9</v>
      </c>
      <c r="D1354" s="142">
        <f>+Datos!D1345</f>
        <v>2</v>
      </c>
      <c r="E1354" s="143">
        <f>+Datos!E1345</f>
        <v>0</v>
      </c>
      <c r="F1354" s="144">
        <f>+Datos!F1345</f>
        <v>1.8</v>
      </c>
      <c r="G1354" s="145">
        <f>+Datos!G1345</f>
        <v>1</v>
      </c>
      <c r="H1354" s="143">
        <f t="shared" si="243"/>
        <v>1.8</v>
      </c>
      <c r="I1354" s="146">
        <f t="shared" si="244"/>
        <v>-1.8</v>
      </c>
      <c r="J1354" s="29">
        <f t="shared" si="245"/>
        <v>154.44315051333896</v>
      </c>
      <c r="K1354" s="147">
        <f t="shared" si="240"/>
        <v>188.12496869515715</v>
      </c>
      <c r="L1354" s="29">
        <f t="shared" si="251"/>
        <v>-1.4992893120318058</v>
      </c>
      <c r="M1354" s="30">
        <f t="shared" si="249"/>
        <v>1.4992893120318058</v>
      </c>
      <c r="N1354" s="148">
        <f t="shared" si="250"/>
        <v>0.30071068796819422</v>
      </c>
      <c r="O1354" s="148">
        <f t="shared" si="246"/>
        <v>0</v>
      </c>
      <c r="P1354" s="148">
        <f t="shared" si="247"/>
        <v>-0.30071068796819422</v>
      </c>
      <c r="Q1354" s="149">
        <f t="shared" si="241"/>
        <v>74.12496869515715</v>
      </c>
      <c r="R1354" s="150">
        <f t="shared" si="242"/>
        <v>188.12496869515715</v>
      </c>
      <c r="S1354" s="13"/>
      <c r="T1354" s="13"/>
      <c r="U1354" s="13"/>
      <c r="V1354" s="13"/>
      <c r="W1354" s="49">
        <f t="shared" si="248"/>
        <v>38232</v>
      </c>
    </row>
    <row r="1355" spans="1:23" s="11" customFormat="1">
      <c r="A1355" s="13"/>
      <c r="B1355" s="140">
        <f>+Datos!B1346</f>
        <v>2004</v>
      </c>
      <c r="C1355" s="141">
        <f>+Datos!C1346</f>
        <v>9</v>
      </c>
      <c r="D1355" s="142">
        <f>+Datos!D1346</f>
        <v>3</v>
      </c>
      <c r="E1355" s="143">
        <f>+Datos!E1346</f>
        <v>0.3</v>
      </c>
      <c r="F1355" s="144">
        <f>+Datos!F1346</f>
        <v>2.8</v>
      </c>
      <c r="G1355" s="145">
        <f>+Datos!G1346</f>
        <v>1</v>
      </c>
      <c r="H1355" s="143">
        <f t="shared" si="243"/>
        <v>2.8</v>
      </c>
      <c r="I1355" s="146">
        <f t="shared" si="244"/>
        <v>-2.5</v>
      </c>
      <c r="J1355" s="29">
        <f t="shared" si="245"/>
        <v>152.38468772750429</v>
      </c>
      <c r="K1355" s="147">
        <f t="shared" si="240"/>
        <v>186.06650590932247</v>
      </c>
      <c r="L1355" s="29">
        <f t="shared" si="251"/>
        <v>-2.0584627858346778</v>
      </c>
      <c r="M1355" s="30">
        <f t="shared" si="249"/>
        <v>2.3584627858346776</v>
      </c>
      <c r="N1355" s="148">
        <f t="shared" si="250"/>
        <v>0.44153721416532221</v>
      </c>
      <c r="O1355" s="148">
        <f t="shared" si="246"/>
        <v>0</v>
      </c>
      <c r="P1355" s="148">
        <f t="shared" si="247"/>
        <v>-0.44153721416532221</v>
      </c>
      <c r="Q1355" s="149">
        <f t="shared" si="241"/>
        <v>72.066505909322473</v>
      </c>
      <c r="R1355" s="150">
        <f t="shared" si="242"/>
        <v>186.06650590932247</v>
      </c>
      <c r="S1355" s="13"/>
      <c r="T1355" s="13"/>
      <c r="U1355" s="13"/>
      <c r="V1355" s="13"/>
      <c r="W1355" s="49">
        <f t="shared" si="248"/>
        <v>38233</v>
      </c>
    </row>
    <row r="1356" spans="1:23" s="11" customFormat="1">
      <c r="A1356" s="13"/>
      <c r="B1356" s="140">
        <f>+Datos!B1347</f>
        <v>2004</v>
      </c>
      <c r="C1356" s="141">
        <f>+Datos!C1347</f>
        <v>9</v>
      </c>
      <c r="D1356" s="142">
        <f>+Datos!D1347</f>
        <v>4</v>
      </c>
      <c r="E1356" s="143">
        <f>+Datos!E1347</f>
        <v>40</v>
      </c>
      <c r="F1356" s="144">
        <f>+Datos!F1347</f>
        <v>1.8</v>
      </c>
      <c r="G1356" s="145">
        <f>+Datos!G1347</f>
        <v>1</v>
      </c>
      <c r="H1356" s="143">
        <f t="shared" si="243"/>
        <v>1.8</v>
      </c>
      <c r="I1356" s="146">
        <f t="shared" si="244"/>
        <v>38.200000000000003</v>
      </c>
      <c r="J1356" s="29">
        <f t="shared" si="245"/>
        <v>186.31818181818181</v>
      </c>
      <c r="K1356" s="147">
        <f t="shared" si="240"/>
        <v>220</v>
      </c>
      <c r="L1356" s="29">
        <f t="shared" si="251"/>
        <v>33.933494090677527</v>
      </c>
      <c r="M1356" s="30">
        <f t="shared" si="249"/>
        <v>1.8</v>
      </c>
      <c r="N1356" s="148">
        <f t="shared" si="250"/>
        <v>0</v>
      </c>
      <c r="O1356" s="148">
        <f t="shared" si="246"/>
        <v>4.2665059093224613</v>
      </c>
      <c r="P1356" s="148">
        <f t="shared" si="247"/>
        <v>4.2665059093224613</v>
      </c>
      <c r="Q1356" s="149">
        <f t="shared" si="241"/>
        <v>106</v>
      </c>
      <c r="R1356" s="150">
        <f t="shared" si="242"/>
        <v>224.26650590932246</v>
      </c>
      <c r="S1356" s="13"/>
      <c r="T1356" s="13"/>
      <c r="U1356" s="13"/>
      <c r="V1356" s="13"/>
      <c r="W1356" s="49">
        <f t="shared" si="248"/>
        <v>38234</v>
      </c>
    </row>
    <row r="1357" spans="1:23" s="11" customFormat="1">
      <c r="A1357" s="13"/>
      <c r="B1357" s="140">
        <f>+Datos!B1348</f>
        <v>2004</v>
      </c>
      <c r="C1357" s="141">
        <f>+Datos!C1348</f>
        <v>9</v>
      </c>
      <c r="D1357" s="142">
        <f>+Datos!D1348</f>
        <v>5</v>
      </c>
      <c r="E1357" s="143">
        <f>+Datos!E1348</f>
        <v>0</v>
      </c>
      <c r="F1357" s="144">
        <f>+Datos!F1348</f>
        <v>2.5</v>
      </c>
      <c r="G1357" s="145">
        <f>+Datos!G1348</f>
        <v>1</v>
      </c>
      <c r="H1357" s="143">
        <f t="shared" si="243"/>
        <v>2.5</v>
      </c>
      <c r="I1357" s="146">
        <f t="shared" si="244"/>
        <v>-2.5</v>
      </c>
      <c r="J1357" s="29">
        <f t="shared" si="245"/>
        <v>183.83487943589856</v>
      </c>
      <c r="K1357" s="147">
        <f t="shared" si="240"/>
        <v>217.51669761771674</v>
      </c>
      <c r="L1357" s="29">
        <f t="shared" si="251"/>
        <v>-2.4833023822832558</v>
      </c>
      <c r="M1357" s="30">
        <f t="shared" si="249"/>
        <v>2.4833023822832558</v>
      </c>
      <c r="N1357" s="148">
        <f t="shared" si="250"/>
        <v>1.6697617716744162E-2</v>
      </c>
      <c r="O1357" s="148">
        <f t="shared" si="246"/>
        <v>0</v>
      </c>
      <c r="P1357" s="148">
        <f t="shared" si="247"/>
        <v>-1.6697617716744162E-2</v>
      </c>
      <c r="Q1357" s="149">
        <f t="shared" si="241"/>
        <v>103.51669761771674</v>
      </c>
      <c r="R1357" s="150">
        <f t="shared" si="242"/>
        <v>217.51669761771674</v>
      </c>
      <c r="S1357" s="13"/>
      <c r="T1357" s="13"/>
      <c r="U1357" s="13"/>
      <c r="V1357" s="13"/>
      <c r="W1357" s="49">
        <f t="shared" si="248"/>
        <v>38235</v>
      </c>
    </row>
    <row r="1358" spans="1:23" s="11" customFormat="1">
      <c r="A1358" s="13"/>
      <c r="B1358" s="140">
        <f>+Datos!B1349</f>
        <v>2004</v>
      </c>
      <c r="C1358" s="141">
        <f>+Datos!C1349</f>
        <v>9</v>
      </c>
      <c r="D1358" s="142">
        <f>+Datos!D1349</f>
        <v>6</v>
      </c>
      <c r="E1358" s="143">
        <f>+Datos!E1349</f>
        <v>0</v>
      </c>
      <c r="F1358" s="144">
        <f>+Datos!F1349</f>
        <v>1.8</v>
      </c>
      <c r="G1358" s="145">
        <f>+Datos!G1349</f>
        <v>1</v>
      </c>
      <c r="H1358" s="143">
        <f t="shared" si="243"/>
        <v>1.8</v>
      </c>
      <c r="I1358" s="146">
        <f t="shared" si="244"/>
        <v>-1.8</v>
      </c>
      <c r="J1358" s="29">
        <f t="shared" si="245"/>
        <v>182.06742171094859</v>
      </c>
      <c r="K1358" s="147">
        <f t="shared" ref="K1358:K1421" si="252">+J1358+$U$21</f>
        <v>215.74923989276678</v>
      </c>
      <c r="L1358" s="29">
        <f t="shared" si="251"/>
        <v>-1.7674577249499634</v>
      </c>
      <c r="M1358" s="30">
        <f t="shared" si="249"/>
        <v>1.7674577249499634</v>
      </c>
      <c r="N1358" s="148">
        <f t="shared" si="250"/>
        <v>3.2542275050036595E-2</v>
      </c>
      <c r="O1358" s="148">
        <f t="shared" si="246"/>
        <v>0</v>
      </c>
      <c r="P1358" s="148">
        <f t="shared" si="247"/>
        <v>-3.2542275050036595E-2</v>
      </c>
      <c r="Q1358" s="149">
        <f t="shared" ref="Q1358:Q1421" si="253">IF(K1358-$U$15&gt;0,K1358-$U$15,0)</f>
        <v>101.74923989276678</v>
      </c>
      <c r="R1358" s="150">
        <f t="shared" ref="R1358:R1421" si="254">+O1358+K1358</f>
        <v>215.74923989276678</v>
      </c>
      <c r="S1358" s="13"/>
      <c r="T1358" s="13"/>
      <c r="U1358" s="13"/>
      <c r="V1358" s="13"/>
      <c r="W1358" s="49">
        <f t="shared" si="248"/>
        <v>38236</v>
      </c>
    </row>
    <row r="1359" spans="1:23" s="11" customFormat="1">
      <c r="A1359" s="13"/>
      <c r="B1359" s="140">
        <f>+Datos!B1350</f>
        <v>2004</v>
      </c>
      <c r="C1359" s="141">
        <f>+Datos!C1350</f>
        <v>9</v>
      </c>
      <c r="D1359" s="142">
        <f>+Datos!D1350</f>
        <v>7</v>
      </c>
      <c r="E1359" s="143">
        <f>+Datos!E1350</f>
        <v>0</v>
      </c>
      <c r="F1359" s="144">
        <f>+Datos!F1350</f>
        <v>2.2000000000000002</v>
      </c>
      <c r="G1359" s="145">
        <f>+Datos!G1350</f>
        <v>1</v>
      </c>
      <c r="H1359" s="143">
        <f t="shared" ref="H1359:H1422" si="255">+F1359*G1359</f>
        <v>2.2000000000000002</v>
      </c>
      <c r="I1359" s="146">
        <f t="shared" ref="I1359:I1422" si="256">+E1359-H1359</f>
        <v>-2.2000000000000002</v>
      </c>
      <c r="J1359" s="29">
        <f t="shared" ref="J1359:J1422" si="257">IF(I1359&lt;0,J1358*EXP(I1359/$U$20),IF((I1359+J1358)&gt;$U$20,+$U$20,I1359+J1358))</f>
        <v>179.93025605579339</v>
      </c>
      <c r="K1359" s="147">
        <f t="shared" si="252"/>
        <v>213.61207423761158</v>
      </c>
      <c r="L1359" s="29">
        <f t="shared" si="251"/>
        <v>-2.1371656551552007</v>
      </c>
      <c r="M1359" s="30">
        <f t="shared" si="249"/>
        <v>2.1371656551552007</v>
      </c>
      <c r="N1359" s="148">
        <f t="shared" si="250"/>
        <v>6.2834344844799439E-2</v>
      </c>
      <c r="O1359" s="148">
        <f t="shared" ref="O1359:O1422" si="258">IF(K1358+I1359-$U$14&gt;0,K1358+I1359-$U$14,0)</f>
        <v>0</v>
      </c>
      <c r="P1359" s="148">
        <f t="shared" ref="P1359:P1422" si="259">+IF(N1359&gt;0,(-1)*N1359,O1359)</f>
        <v>-6.2834344844799439E-2</v>
      </c>
      <c r="Q1359" s="149">
        <f t="shared" si="253"/>
        <v>99.61207423761158</v>
      </c>
      <c r="R1359" s="150">
        <f t="shared" si="254"/>
        <v>213.61207423761158</v>
      </c>
      <c r="S1359" s="13"/>
      <c r="T1359" s="13"/>
      <c r="U1359" s="13"/>
      <c r="V1359" s="13"/>
      <c r="W1359" s="49">
        <f t="shared" ref="W1359:W1422" si="260">+DATE(B1359,C1359,D1359)</f>
        <v>38237</v>
      </c>
    </row>
    <row r="1360" spans="1:23" s="11" customFormat="1">
      <c r="A1360" s="13"/>
      <c r="B1360" s="140">
        <f>+Datos!B1351</f>
        <v>2004</v>
      </c>
      <c r="C1360" s="141">
        <f>+Datos!C1351</f>
        <v>9</v>
      </c>
      <c r="D1360" s="142">
        <f>+Datos!D1351</f>
        <v>8</v>
      </c>
      <c r="E1360" s="143">
        <f>+Datos!E1351</f>
        <v>0</v>
      </c>
      <c r="F1360" s="144">
        <f>+Datos!F1351</f>
        <v>2.1</v>
      </c>
      <c r="G1360" s="145">
        <f>+Datos!G1351</f>
        <v>1</v>
      </c>
      <c r="H1360" s="143">
        <f t="shared" si="255"/>
        <v>2.1</v>
      </c>
      <c r="I1360" s="146">
        <f t="shared" si="256"/>
        <v>-2.1</v>
      </c>
      <c r="J1360" s="29">
        <f t="shared" si="257"/>
        <v>177.91364066025682</v>
      </c>
      <c r="K1360" s="147">
        <f t="shared" si="252"/>
        <v>211.595458842075</v>
      </c>
      <c r="L1360" s="29">
        <f t="shared" si="251"/>
        <v>-2.0166153955365758</v>
      </c>
      <c r="M1360" s="30">
        <f t="shared" ref="M1360:M1423" si="261">IF(I1360&gt;=0,+H1360,+E1360+ABS(L1360))</f>
        <v>2.0166153955365758</v>
      </c>
      <c r="N1360" s="148">
        <f t="shared" ref="N1360:N1423" si="262">+H1360-M1360</f>
        <v>8.3384604463424328E-2</v>
      </c>
      <c r="O1360" s="148">
        <f t="shared" si="258"/>
        <v>0</v>
      </c>
      <c r="P1360" s="148">
        <f t="shared" si="259"/>
        <v>-8.3384604463424328E-2</v>
      </c>
      <c r="Q1360" s="149">
        <f t="shared" si="253"/>
        <v>97.595458842075004</v>
      </c>
      <c r="R1360" s="150">
        <f t="shared" si="254"/>
        <v>211.595458842075</v>
      </c>
      <c r="S1360" s="13"/>
      <c r="T1360" s="13"/>
      <c r="U1360" s="13"/>
      <c r="V1360" s="13"/>
      <c r="W1360" s="49">
        <f t="shared" si="260"/>
        <v>38238</v>
      </c>
    </row>
    <row r="1361" spans="1:23" s="11" customFormat="1">
      <c r="A1361" s="13"/>
      <c r="B1361" s="140">
        <f>+Datos!B1352</f>
        <v>2004</v>
      </c>
      <c r="C1361" s="141">
        <f>+Datos!C1352</f>
        <v>9</v>
      </c>
      <c r="D1361" s="142">
        <f>+Datos!D1352</f>
        <v>9</v>
      </c>
      <c r="E1361" s="143">
        <f>+Datos!E1352</f>
        <v>0</v>
      </c>
      <c r="F1361" s="144">
        <f>+Datos!F1352</f>
        <v>2.8</v>
      </c>
      <c r="G1361" s="145">
        <f>+Datos!G1352</f>
        <v>1</v>
      </c>
      <c r="H1361" s="143">
        <f t="shared" si="255"/>
        <v>2.8</v>
      </c>
      <c r="I1361" s="146">
        <f t="shared" si="256"/>
        <v>-2.8</v>
      </c>
      <c r="J1361" s="29">
        <f t="shared" si="257"/>
        <v>175.25993453698518</v>
      </c>
      <c r="K1361" s="147">
        <f t="shared" si="252"/>
        <v>208.94175271880337</v>
      </c>
      <c r="L1361" s="29">
        <f t="shared" ref="L1361:L1424" si="263">+K1361-K1360</f>
        <v>-2.6537061232716326</v>
      </c>
      <c r="M1361" s="30">
        <f t="shared" si="261"/>
        <v>2.6537061232716326</v>
      </c>
      <c r="N1361" s="148">
        <f t="shared" si="262"/>
        <v>0.14629387672836724</v>
      </c>
      <c r="O1361" s="148">
        <f t="shared" si="258"/>
        <v>0</v>
      </c>
      <c r="P1361" s="148">
        <f t="shared" si="259"/>
        <v>-0.14629387672836724</v>
      </c>
      <c r="Q1361" s="149">
        <f t="shared" si="253"/>
        <v>94.941752718803372</v>
      </c>
      <c r="R1361" s="150">
        <f t="shared" si="254"/>
        <v>208.94175271880337</v>
      </c>
      <c r="S1361" s="13"/>
      <c r="T1361" s="13"/>
      <c r="U1361" s="13"/>
      <c r="V1361" s="13"/>
      <c r="W1361" s="49">
        <f t="shared" si="260"/>
        <v>38239</v>
      </c>
    </row>
    <row r="1362" spans="1:23" s="11" customFormat="1">
      <c r="A1362" s="13"/>
      <c r="B1362" s="140">
        <f>+Datos!B1353</f>
        <v>2004</v>
      </c>
      <c r="C1362" s="141">
        <f>+Datos!C1353</f>
        <v>9</v>
      </c>
      <c r="D1362" s="142">
        <f>+Datos!D1353</f>
        <v>10</v>
      </c>
      <c r="E1362" s="143">
        <f>+Datos!E1353</f>
        <v>0</v>
      </c>
      <c r="F1362" s="144">
        <f>+Datos!F1353</f>
        <v>2.2999999999999998</v>
      </c>
      <c r="G1362" s="145">
        <f>+Datos!G1353</f>
        <v>1</v>
      </c>
      <c r="H1362" s="143">
        <f t="shared" si="255"/>
        <v>2.2999999999999998</v>
      </c>
      <c r="I1362" s="146">
        <f t="shared" si="256"/>
        <v>-2.2999999999999998</v>
      </c>
      <c r="J1362" s="29">
        <f t="shared" si="257"/>
        <v>173.1097415915481</v>
      </c>
      <c r="K1362" s="147">
        <f t="shared" si="252"/>
        <v>206.79155977336629</v>
      </c>
      <c r="L1362" s="29">
        <f t="shared" si="263"/>
        <v>-2.1501929454370838</v>
      </c>
      <c r="M1362" s="30">
        <f t="shared" si="261"/>
        <v>2.1501929454370838</v>
      </c>
      <c r="N1362" s="148">
        <f t="shared" si="262"/>
        <v>0.14980705456291599</v>
      </c>
      <c r="O1362" s="148">
        <f t="shared" si="258"/>
        <v>0</v>
      </c>
      <c r="P1362" s="148">
        <f t="shared" si="259"/>
        <v>-0.14980705456291599</v>
      </c>
      <c r="Q1362" s="149">
        <f t="shared" si="253"/>
        <v>92.791559773366288</v>
      </c>
      <c r="R1362" s="150">
        <f t="shared" si="254"/>
        <v>206.79155977336629</v>
      </c>
      <c r="S1362" s="13"/>
      <c r="T1362" s="13"/>
      <c r="U1362" s="13"/>
      <c r="V1362" s="13"/>
      <c r="W1362" s="49">
        <f t="shared" si="260"/>
        <v>38240</v>
      </c>
    </row>
    <row r="1363" spans="1:23" s="11" customFormat="1">
      <c r="A1363" s="13"/>
      <c r="B1363" s="140">
        <f>+Datos!B1354</f>
        <v>2004</v>
      </c>
      <c r="C1363" s="141">
        <f>+Datos!C1354</f>
        <v>9</v>
      </c>
      <c r="D1363" s="142">
        <f>+Datos!D1354</f>
        <v>11</v>
      </c>
      <c r="E1363" s="143">
        <f>+Datos!E1354</f>
        <v>0</v>
      </c>
      <c r="F1363" s="144">
        <f>+Datos!F1354</f>
        <v>1.9</v>
      </c>
      <c r="G1363" s="145">
        <f>+Datos!G1354</f>
        <v>1</v>
      </c>
      <c r="H1363" s="143">
        <f t="shared" si="255"/>
        <v>1.9</v>
      </c>
      <c r="I1363" s="146">
        <f t="shared" si="256"/>
        <v>-1.9</v>
      </c>
      <c r="J1363" s="29">
        <f t="shared" si="257"/>
        <v>171.35340653228039</v>
      </c>
      <c r="K1363" s="147">
        <f t="shared" si="252"/>
        <v>205.03522471409858</v>
      </c>
      <c r="L1363" s="29">
        <f t="shared" si="263"/>
        <v>-1.7563350592677125</v>
      </c>
      <c r="M1363" s="30">
        <f t="shared" si="261"/>
        <v>1.7563350592677125</v>
      </c>
      <c r="N1363" s="148">
        <f t="shared" si="262"/>
        <v>0.14366494073228742</v>
      </c>
      <c r="O1363" s="148">
        <f t="shared" si="258"/>
        <v>0</v>
      </c>
      <c r="P1363" s="148">
        <f t="shared" si="259"/>
        <v>-0.14366494073228742</v>
      </c>
      <c r="Q1363" s="149">
        <f t="shared" si="253"/>
        <v>91.035224714098575</v>
      </c>
      <c r="R1363" s="150">
        <f t="shared" si="254"/>
        <v>205.03522471409858</v>
      </c>
      <c r="S1363" s="13"/>
      <c r="T1363" s="13"/>
      <c r="U1363" s="13"/>
      <c r="V1363" s="13"/>
      <c r="W1363" s="49">
        <f t="shared" si="260"/>
        <v>38241</v>
      </c>
    </row>
    <row r="1364" spans="1:23" s="11" customFormat="1">
      <c r="A1364" s="13"/>
      <c r="B1364" s="140">
        <f>+Datos!B1355</f>
        <v>2004</v>
      </c>
      <c r="C1364" s="141">
        <f>+Datos!C1355</f>
        <v>9</v>
      </c>
      <c r="D1364" s="142">
        <f>+Datos!D1355</f>
        <v>12</v>
      </c>
      <c r="E1364" s="143">
        <f>+Datos!E1355</f>
        <v>0</v>
      </c>
      <c r="F1364" s="144">
        <f>+Datos!F1355</f>
        <v>3.3</v>
      </c>
      <c r="G1364" s="145">
        <f>+Datos!G1355</f>
        <v>1</v>
      </c>
      <c r="H1364" s="143">
        <f t="shared" si="255"/>
        <v>3.3</v>
      </c>
      <c r="I1364" s="146">
        <f t="shared" si="256"/>
        <v>-3.3</v>
      </c>
      <c r="J1364" s="29">
        <f t="shared" si="257"/>
        <v>168.34517618193308</v>
      </c>
      <c r="K1364" s="147">
        <f t="shared" si="252"/>
        <v>202.02699436375127</v>
      </c>
      <c r="L1364" s="29">
        <f t="shared" si="263"/>
        <v>-3.0082303503473042</v>
      </c>
      <c r="M1364" s="30">
        <f t="shared" si="261"/>
        <v>3.0082303503473042</v>
      </c>
      <c r="N1364" s="148">
        <f t="shared" si="262"/>
        <v>0.29176964965269558</v>
      </c>
      <c r="O1364" s="148">
        <f t="shared" si="258"/>
        <v>0</v>
      </c>
      <c r="P1364" s="148">
        <f t="shared" si="259"/>
        <v>-0.29176964965269558</v>
      </c>
      <c r="Q1364" s="149">
        <f t="shared" si="253"/>
        <v>88.026994363751271</v>
      </c>
      <c r="R1364" s="150">
        <f t="shared" si="254"/>
        <v>202.02699436375127</v>
      </c>
      <c r="S1364" s="13"/>
      <c r="T1364" s="13"/>
      <c r="U1364" s="13"/>
      <c r="V1364" s="13"/>
      <c r="W1364" s="49">
        <f t="shared" si="260"/>
        <v>38242</v>
      </c>
    </row>
    <row r="1365" spans="1:23" s="11" customFormat="1">
      <c r="A1365" s="13"/>
      <c r="B1365" s="140">
        <f>+Datos!B1356</f>
        <v>2004</v>
      </c>
      <c r="C1365" s="141">
        <f>+Datos!C1356</f>
        <v>9</v>
      </c>
      <c r="D1365" s="142">
        <f>+Datos!D1356</f>
        <v>13</v>
      </c>
      <c r="E1365" s="143">
        <f>+Datos!E1356</f>
        <v>0</v>
      </c>
      <c r="F1365" s="144">
        <f>+Datos!F1356</f>
        <v>4.2</v>
      </c>
      <c r="G1365" s="145">
        <f>+Datos!G1356</f>
        <v>1</v>
      </c>
      <c r="H1365" s="143">
        <f t="shared" si="255"/>
        <v>4.2</v>
      </c>
      <c r="I1365" s="146">
        <f t="shared" si="256"/>
        <v>-4.2</v>
      </c>
      <c r="J1365" s="29">
        <f t="shared" si="257"/>
        <v>164.59277751221373</v>
      </c>
      <c r="K1365" s="147">
        <f t="shared" si="252"/>
        <v>198.27459569403192</v>
      </c>
      <c r="L1365" s="29">
        <f t="shared" si="263"/>
        <v>-3.752398669719355</v>
      </c>
      <c r="M1365" s="30">
        <f t="shared" si="261"/>
        <v>3.752398669719355</v>
      </c>
      <c r="N1365" s="148">
        <f t="shared" si="262"/>
        <v>0.44760133028064519</v>
      </c>
      <c r="O1365" s="148">
        <f t="shared" si="258"/>
        <v>0</v>
      </c>
      <c r="P1365" s="148">
        <f t="shared" si="259"/>
        <v>-0.44760133028064519</v>
      </c>
      <c r="Q1365" s="149">
        <f t="shared" si="253"/>
        <v>84.274595694031916</v>
      </c>
      <c r="R1365" s="150">
        <f t="shared" si="254"/>
        <v>198.27459569403192</v>
      </c>
      <c r="S1365" s="13"/>
      <c r="T1365" s="13"/>
      <c r="U1365" s="13"/>
      <c r="V1365" s="13"/>
      <c r="W1365" s="49">
        <f t="shared" si="260"/>
        <v>38243</v>
      </c>
    </row>
    <row r="1366" spans="1:23" s="11" customFormat="1">
      <c r="A1366" s="13"/>
      <c r="B1366" s="140">
        <f>+Datos!B1357</f>
        <v>2004</v>
      </c>
      <c r="C1366" s="141">
        <f>+Datos!C1357</f>
        <v>9</v>
      </c>
      <c r="D1366" s="142">
        <f>+Datos!D1357</f>
        <v>14</v>
      </c>
      <c r="E1366" s="143">
        <f>+Datos!E1357</f>
        <v>0</v>
      </c>
      <c r="F1366" s="144">
        <f>+Datos!F1357</f>
        <v>2.9</v>
      </c>
      <c r="G1366" s="145">
        <f>+Datos!G1357</f>
        <v>1</v>
      </c>
      <c r="H1366" s="143">
        <f t="shared" si="255"/>
        <v>2.9</v>
      </c>
      <c r="I1366" s="146">
        <f t="shared" si="256"/>
        <v>-2.9</v>
      </c>
      <c r="J1366" s="29">
        <f t="shared" si="257"/>
        <v>162.05076273394934</v>
      </c>
      <c r="K1366" s="147">
        <f t="shared" si="252"/>
        <v>195.73258091576753</v>
      </c>
      <c r="L1366" s="29">
        <f t="shared" si="263"/>
        <v>-2.542014778264388</v>
      </c>
      <c r="M1366" s="30">
        <f t="shared" si="261"/>
        <v>2.542014778264388</v>
      </c>
      <c r="N1366" s="148">
        <f t="shared" si="262"/>
        <v>0.35798522173561187</v>
      </c>
      <c r="O1366" s="148">
        <f t="shared" si="258"/>
        <v>0</v>
      </c>
      <c r="P1366" s="148">
        <f t="shared" si="259"/>
        <v>-0.35798522173561187</v>
      </c>
      <c r="Q1366" s="149">
        <f t="shared" si="253"/>
        <v>81.732580915767528</v>
      </c>
      <c r="R1366" s="150">
        <f t="shared" si="254"/>
        <v>195.73258091576753</v>
      </c>
      <c r="S1366" s="13"/>
      <c r="T1366" s="13"/>
      <c r="U1366" s="13"/>
      <c r="V1366" s="13"/>
      <c r="W1366" s="49">
        <f t="shared" si="260"/>
        <v>38244</v>
      </c>
    </row>
    <row r="1367" spans="1:23" s="11" customFormat="1">
      <c r="A1367" s="13"/>
      <c r="B1367" s="140">
        <f>+Datos!B1358</f>
        <v>2004</v>
      </c>
      <c r="C1367" s="141">
        <f>+Datos!C1358</f>
        <v>9</v>
      </c>
      <c r="D1367" s="142">
        <f>+Datos!D1358</f>
        <v>15</v>
      </c>
      <c r="E1367" s="143">
        <f>+Datos!E1358</f>
        <v>0</v>
      </c>
      <c r="F1367" s="144">
        <f>+Datos!F1358</f>
        <v>2.8</v>
      </c>
      <c r="G1367" s="145">
        <f>+Datos!G1358</f>
        <v>1</v>
      </c>
      <c r="H1367" s="143">
        <f t="shared" si="255"/>
        <v>2.8</v>
      </c>
      <c r="I1367" s="146">
        <f t="shared" si="256"/>
        <v>-2.8</v>
      </c>
      <c r="J1367" s="29">
        <f t="shared" si="257"/>
        <v>159.63366250626578</v>
      </c>
      <c r="K1367" s="147">
        <f t="shared" si="252"/>
        <v>193.31548068808397</v>
      </c>
      <c r="L1367" s="29">
        <f t="shared" si="263"/>
        <v>-2.4171002276835623</v>
      </c>
      <c r="M1367" s="30">
        <f t="shared" si="261"/>
        <v>2.4171002276835623</v>
      </c>
      <c r="N1367" s="148">
        <f t="shared" si="262"/>
        <v>0.38289977231643757</v>
      </c>
      <c r="O1367" s="148">
        <f t="shared" si="258"/>
        <v>0</v>
      </c>
      <c r="P1367" s="148">
        <f t="shared" si="259"/>
        <v>-0.38289977231643757</v>
      </c>
      <c r="Q1367" s="149">
        <f t="shared" si="253"/>
        <v>79.315480688083966</v>
      </c>
      <c r="R1367" s="150">
        <f t="shared" si="254"/>
        <v>193.31548068808397</v>
      </c>
      <c r="S1367" s="13"/>
      <c r="T1367" s="13"/>
      <c r="U1367" s="13"/>
      <c r="V1367" s="13"/>
      <c r="W1367" s="49">
        <f t="shared" si="260"/>
        <v>38245</v>
      </c>
    </row>
    <row r="1368" spans="1:23" s="11" customFormat="1">
      <c r="A1368" s="13"/>
      <c r="B1368" s="140">
        <f>+Datos!B1359</f>
        <v>2004</v>
      </c>
      <c r="C1368" s="141">
        <f>+Datos!C1359</f>
        <v>9</v>
      </c>
      <c r="D1368" s="142">
        <f>+Datos!D1359</f>
        <v>16</v>
      </c>
      <c r="E1368" s="143">
        <f>+Datos!E1359</f>
        <v>0</v>
      </c>
      <c r="F1368" s="144">
        <f>+Datos!F1359</f>
        <v>4.5999999999999996</v>
      </c>
      <c r="G1368" s="145">
        <f>+Datos!G1359</f>
        <v>1</v>
      </c>
      <c r="H1368" s="143">
        <f t="shared" si="255"/>
        <v>4.5999999999999996</v>
      </c>
      <c r="I1368" s="146">
        <f t="shared" si="256"/>
        <v>-4.5999999999999996</v>
      </c>
      <c r="J1368" s="29">
        <f t="shared" si="257"/>
        <v>155.74072918601667</v>
      </c>
      <c r="K1368" s="147">
        <f t="shared" si="252"/>
        <v>189.42254736783485</v>
      </c>
      <c r="L1368" s="29">
        <f t="shared" si="263"/>
        <v>-3.8929333202491136</v>
      </c>
      <c r="M1368" s="30">
        <f t="shared" si="261"/>
        <v>3.8929333202491136</v>
      </c>
      <c r="N1368" s="148">
        <f t="shared" si="262"/>
        <v>0.707066679750886</v>
      </c>
      <c r="O1368" s="148">
        <f t="shared" si="258"/>
        <v>0</v>
      </c>
      <c r="P1368" s="148">
        <f t="shared" si="259"/>
        <v>-0.707066679750886</v>
      </c>
      <c r="Q1368" s="149">
        <f t="shared" si="253"/>
        <v>75.422547367834852</v>
      </c>
      <c r="R1368" s="150">
        <f t="shared" si="254"/>
        <v>189.42254736783485</v>
      </c>
      <c r="S1368" s="13"/>
      <c r="T1368" s="13"/>
      <c r="U1368" s="13"/>
      <c r="V1368" s="13"/>
      <c r="W1368" s="49">
        <f t="shared" si="260"/>
        <v>38246</v>
      </c>
    </row>
    <row r="1369" spans="1:23" s="11" customFormat="1">
      <c r="A1369" s="13"/>
      <c r="B1369" s="140">
        <f>+Datos!B1360</f>
        <v>2004</v>
      </c>
      <c r="C1369" s="141">
        <f>+Datos!C1360</f>
        <v>9</v>
      </c>
      <c r="D1369" s="142">
        <f>+Datos!D1360</f>
        <v>17</v>
      </c>
      <c r="E1369" s="143">
        <f>+Datos!E1360</f>
        <v>0</v>
      </c>
      <c r="F1369" s="144">
        <f>+Datos!F1360</f>
        <v>4.5</v>
      </c>
      <c r="G1369" s="145">
        <f>+Datos!G1360</f>
        <v>1</v>
      </c>
      <c r="H1369" s="143">
        <f t="shared" si="255"/>
        <v>4.5</v>
      </c>
      <c r="I1369" s="146">
        <f t="shared" si="256"/>
        <v>-4.5</v>
      </c>
      <c r="J1369" s="29">
        <f t="shared" si="257"/>
        <v>152.02430356788386</v>
      </c>
      <c r="K1369" s="147">
        <f t="shared" si="252"/>
        <v>185.70612174970205</v>
      </c>
      <c r="L1369" s="29">
        <f t="shared" si="263"/>
        <v>-3.7164256181328028</v>
      </c>
      <c r="M1369" s="30">
        <f t="shared" si="261"/>
        <v>3.7164256181328028</v>
      </c>
      <c r="N1369" s="148">
        <f t="shared" si="262"/>
        <v>0.78357438186719719</v>
      </c>
      <c r="O1369" s="148">
        <f t="shared" si="258"/>
        <v>0</v>
      </c>
      <c r="P1369" s="148">
        <f t="shared" si="259"/>
        <v>-0.78357438186719719</v>
      </c>
      <c r="Q1369" s="149">
        <f t="shared" si="253"/>
        <v>71.706121749702049</v>
      </c>
      <c r="R1369" s="150">
        <f t="shared" si="254"/>
        <v>185.70612174970205</v>
      </c>
      <c r="S1369" s="13"/>
      <c r="T1369" s="13"/>
      <c r="U1369" s="13"/>
      <c r="V1369" s="13"/>
      <c r="W1369" s="49">
        <f t="shared" si="260"/>
        <v>38247</v>
      </c>
    </row>
    <row r="1370" spans="1:23" s="11" customFormat="1">
      <c r="A1370" s="13"/>
      <c r="B1370" s="140">
        <f>+Datos!B1361</f>
        <v>2004</v>
      </c>
      <c r="C1370" s="141">
        <f>+Datos!C1361</f>
        <v>9</v>
      </c>
      <c r="D1370" s="142">
        <f>+Datos!D1361</f>
        <v>18</v>
      </c>
      <c r="E1370" s="143">
        <f>+Datos!E1361</f>
        <v>0</v>
      </c>
      <c r="F1370" s="144">
        <f>+Datos!F1361</f>
        <v>3</v>
      </c>
      <c r="G1370" s="145">
        <f>+Datos!G1361</f>
        <v>1</v>
      </c>
      <c r="H1370" s="143">
        <f t="shared" si="255"/>
        <v>3</v>
      </c>
      <c r="I1370" s="146">
        <f t="shared" si="256"/>
        <v>-3</v>
      </c>
      <c r="J1370" s="29">
        <f t="shared" si="257"/>
        <v>149.59608745026588</v>
      </c>
      <c r="K1370" s="147">
        <f t="shared" si="252"/>
        <v>183.27790563208407</v>
      </c>
      <c r="L1370" s="29">
        <f t="shared" si="263"/>
        <v>-2.4282161176179784</v>
      </c>
      <c r="M1370" s="30">
        <f t="shared" si="261"/>
        <v>2.4282161176179784</v>
      </c>
      <c r="N1370" s="148">
        <f t="shared" si="262"/>
        <v>0.5717838823820216</v>
      </c>
      <c r="O1370" s="148">
        <f t="shared" si="258"/>
        <v>0</v>
      </c>
      <c r="P1370" s="148">
        <f t="shared" si="259"/>
        <v>-0.5717838823820216</v>
      </c>
      <c r="Q1370" s="149">
        <f t="shared" si="253"/>
        <v>69.277905632084071</v>
      </c>
      <c r="R1370" s="150">
        <f t="shared" si="254"/>
        <v>183.27790563208407</v>
      </c>
      <c r="S1370" s="13"/>
      <c r="T1370" s="13"/>
      <c r="U1370" s="13"/>
      <c r="V1370" s="13"/>
      <c r="W1370" s="49">
        <f t="shared" si="260"/>
        <v>38248</v>
      </c>
    </row>
    <row r="1371" spans="1:23" s="11" customFormat="1">
      <c r="A1371" s="13"/>
      <c r="B1371" s="140">
        <f>+Datos!B1362</f>
        <v>2004</v>
      </c>
      <c r="C1371" s="141">
        <f>+Datos!C1362</f>
        <v>9</v>
      </c>
      <c r="D1371" s="142">
        <f>+Datos!D1362</f>
        <v>19</v>
      </c>
      <c r="E1371" s="143">
        <f>+Datos!E1362</f>
        <v>0</v>
      </c>
      <c r="F1371" s="144">
        <f>+Datos!F1362</f>
        <v>3</v>
      </c>
      <c r="G1371" s="145">
        <f>+Datos!G1362</f>
        <v>1</v>
      </c>
      <c r="H1371" s="143">
        <f t="shared" si="255"/>
        <v>3</v>
      </c>
      <c r="I1371" s="146">
        <f t="shared" si="256"/>
        <v>-3</v>
      </c>
      <c r="J1371" s="29">
        <f t="shared" si="257"/>
        <v>147.20665614123101</v>
      </c>
      <c r="K1371" s="147">
        <f t="shared" si="252"/>
        <v>180.88847432304919</v>
      </c>
      <c r="L1371" s="29">
        <f t="shared" si="263"/>
        <v>-2.389431309034876</v>
      </c>
      <c r="M1371" s="30">
        <f t="shared" si="261"/>
        <v>2.389431309034876</v>
      </c>
      <c r="N1371" s="148">
        <f t="shared" si="262"/>
        <v>0.61056869096512401</v>
      </c>
      <c r="O1371" s="148">
        <f t="shared" si="258"/>
        <v>0</v>
      </c>
      <c r="P1371" s="148">
        <f t="shared" si="259"/>
        <v>-0.61056869096512401</v>
      </c>
      <c r="Q1371" s="149">
        <f t="shared" si="253"/>
        <v>66.888474323049195</v>
      </c>
      <c r="R1371" s="150">
        <f t="shared" si="254"/>
        <v>180.88847432304919</v>
      </c>
      <c r="S1371" s="13"/>
      <c r="T1371" s="13"/>
      <c r="U1371" s="13"/>
      <c r="V1371" s="13"/>
      <c r="W1371" s="49">
        <f t="shared" si="260"/>
        <v>38249</v>
      </c>
    </row>
    <row r="1372" spans="1:23" s="11" customFormat="1">
      <c r="A1372" s="13"/>
      <c r="B1372" s="140">
        <f>+Datos!B1363</f>
        <v>2004</v>
      </c>
      <c r="C1372" s="141">
        <f>+Datos!C1363</f>
        <v>9</v>
      </c>
      <c r="D1372" s="142">
        <f>+Datos!D1363</f>
        <v>20</v>
      </c>
      <c r="E1372" s="143">
        <f>+Datos!E1363</f>
        <v>0</v>
      </c>
      <c r="F1372" s="144">
        <f>+Datos!F1363</f>
        <v>2.7</v>
      </c>
      <c r="G1372" s="145">
        <f>+Datos!G1363</f>
        <v>1</v>
      </c>
      <c r="H1372" s="143">
        <f t="shared" si="255"/>
        <v>2.7</v>
      </c>
      <c r="I1372" s="146">
        <f t="shared" si="256"/>
        <v>-2.7</v>
      </c>
      <c r="J1372" s="29">
        <f t="shared" si="257"/>
        <v>145.08881675881247</v>
      </c>
      <c r="K1372" s="147">
        <f t="shared" si="252"/>
        <v>178.77063494063066</v>
      </c>
      <c r="L1372" s="29">
        <f t="shared" si="263"/>
        <v>-2.1178393824185378</v>
      </c>
      <c r="M1372" s="30">
        <f t="shared" si="261"/>
        <v>2.1178393824185378</v>
      </c>
      <c r="N1372" s="148">
        <f t="shared" si="262"/>
        <v>0.58216061758146243</v>
      </c>
      <c r="O1372" s="148">
        <f t="shared" si="258"/>
        <v>0</v>
      </c>
      <c r="P1372" s="148">
        <f t="shared" si="259"/>
        <v>-0.58216061758146243</v>
      </c>
      <c r="Q1372" s="149">
        <f t="shared" si="253"/>
        <v>64.770634940630657</v>
      </c>
      <c r="R1372" s="150">
        <f t="shared" si="254"/>
        <v>178.77063494063066</v>
      </c>
      <c r="S1372" s="13"/>
      <c r="T1372" s="13"/>
      <c r="U1372" s="13"/>
      <c r="V1372" s="13"/>
      <c r="W1372" s="49">
        <f t="shared" si="260"/>
        <v>38250</v>
      </c>
    </row>
    <row r="1373" spans="1:23" s="11" customFormat="1">
      <c r="A1373" s="13"/>
      <c r="B1373" s="140">
        <f>+Datos!B1364</f>
        <v>2004</v>
      </c>
      <c r="C1373" s="141">
        <f>+Datos!C1364</f>
        <v>9</v>
      </c>
      <c r="D1373" s="142">
        <f>+Datos!D1364</f>
        <v>21</v>
      </c>
      <c r="E1373" s="143">
        <f>+Datos!E1364</f>
        <v>0</v>
      </c>
      <c r="F1373" s="144">
        <f>+Datos!F1364</f>
        <v>1.8</v>
      </c>
      <c r="G1373" s="145">
        <f>+Datos!G1364</f>
        <v>1</v>
      </c>
      <c r="H1373" s="143">
        <f t="shared" si="255"/>
        <v>1.8</v>
      </c>
      <c r="I1373" s="146">
        <f t="shared" si="256"/>
        <v>-1.8</v>
      </c>
      <c r="J1373" s="29">
        <f t="shared" si="257"/>
        <v>143.69387826416391</v>
      </c>
      <c r="K1373" s="147">
        <f t="shared" si="252"/>
        <v>177.3756964459821</v>
      </c>
      <c r="L1373" s="29">
        <f t="shared" si="263"/>
        <v>-1.3949384946485566</v>
      </c>
      <c r="M1373" s="30">
        <f t="shared" si="261"/>
        <v>1.3949384946485566</v>
      </c>
      <c r="N1373" s="148">
        <f t="shared" si="262"/>
        <v>0.40506150535144347</v>
      </c>
      <c r="O1373" s="148">
        <f t="shared" si="258"/>
        <v>0</v>
      </c>
      <c r="P1373" s="148">
        <f t="shared" si="259"/>
        <v>-0.40506150535144347</v>
      </c>
      <c r="Q1373" s="149">
        <f t="shared" si="253"/>
        <v>63.375696445982101</v>
      </c>
      <c r="R1373" s="150">
        <f t="shared" si="254"/>
        <v>177.3756964459821</v>
      </c>
      <c r="S1373" s="13"/>
      <c r="T1373" s="13"/>
      <c r="U1373" s="13"/>
      <c r="V1373" s="13"/>
      <c r="W1373" s="49">
        <f t="shared" si="260"/>
        <v>38251</v>
      </c>
    </row>
    <row r="1374" spans="1:23" s="11" customFormat="1">
      <c r="A1374" s="13"/>
      <c r="B1374" s="140">
        <f>+Datos!B1365</f>
        <v>2004</v>
      </c>
      <c r="C1374" s="141">
        <f>+Datos!C1365</f>
        <v>9</v>
      </c>
      <c r="D1374" s="142">
        <f>+Datos!D1365</f>
        <v>22</v>
      </c>
      <c r="E1374" s="143">
        <f>+Datos!E1365</f>
        <v>0</v>
      </c>
      <c r="F1374" s="144">
        <f>+Datos!F1365</f>
        <v>3.5</v>
      </c>
      <c r="G1374" s="145">
        <f>+Datos!G1365</f>
        <v>1</v>
      </c>
      <c r="H1374" s="143">
        <f t="shared" si="255"/>
        <v>3.5</v>
      </c>
      <c r="I1374" s="146">
        <f t="shared" si="256"/>
        <v>-3.5</v>
      </c>
      <c r="J1374" s="29">
        <f t="shared" si="257"/>
        <v>141.01977402287872</v>
      </c>
      <c r="K1374" s="147">
        <f t="shared" si="252"/>
        <v>174.70159220469691</v>
      </c>
      <c r="L1374" s="29">
        <f t="shared" si="263"/>
        <v>-2.6741042412851925</v>
      </c>
      <c r="M1374" s="30">
        <f t="shared" si="261"/>
        <v>2.6741042412851925</v>
      </c>
      <c r="N1374" s="148">
        <f t="shared" si="262"/>
        <v>0.82589575871480747</v>
      </c>
      <c r="O1374" s="148">
        <f t="shared" si="258"/>
        <v>0</v>
      </c>
      <c r="P1374" s="148">
        <f t="shared" si="259"/>
        <v>-0.82589575871480747</v>
      </c>
      <c r="Q1374" s="149">
        <f t="shared" si="253"/>
        <v>60.701592204696908</v>
      </c>
      <c r="R1374" s="150">
        <f t="shared" si="254"/>
        <v>174.70159220469691</v>
      </c>
      <c r="S1374" s="13"/>
      <c r="T1374" s="13"/>
      <c r="U1374" s="13"/>
      <c r="V1374" s="13"/>
      <c r="W1374" s="49">
        <f t="shared" si="260"/>
        <v>38252</v>
      </c>
    </row>
    <row r="1375" spans="1:23" s="11" customFormat="1">
      <c r="A1375" s="13"/>
      <c r="B1375" s="140">
        <f>+Datos!B1366</f>
        <v>2004</v>
      </c>
      <c r="C1375" s="141">
        <f>+Datos!C1366</f>
        <v>9</v>
      </c>
      <c r="D1375" s="142">
        <f>+Datos!D1366</f>
        <v>23</v>
      </c>
      <c r="E1375" s="143">
        <f>+Datos!E1366</f>
        <v>0</v>
      </c>
      <c r="F1375" s="144">
        <f>+Datos!F1366</f>
        <v>5</v>
      </c>
      <c r="G1375" s="145">
        <f>+Datos!G1366</f>
        <v>1</v>
      </c>
      <c r="H1375" s="143">
        <f t="shared" si="255"/>
        <v>5</v>
      </c>
      <c r="I1375" s="146">
        <f t="shared" si="256"/>
        <v>-5</v>
      </c>
      <c r="J1375" s="29">
        <f t="shared" si="257"/>
        <v>137.2857209185685</v>
      </c>
      <c r="K1375" s="147">
        <f t="shared" si="252"/>
        <v>170.96753910038669</v>
      </c>
      <c r="L1375" s="29">
        <f t="shared" si="263"/>
        <v>-3.7340531043102203</v>
      </c>
      <c r="M1375" s="30">
        <f t="shared" si="261"/>
        <v>3.7340531043102203</v>
      </c>
      <c r="N1375" s="148">
        <f t="shared" si="262"/>
        <v>1.2659468956897797</v>
      </c>
      <c r="O1375" s="148">
        <f t="shared" si="258"/>
        <v>0</v>
      </c>
      <c r="P1375" s="148">
        <f t="shared" si="259"/>
        <v>-1.2659468956897797</v>
      </c>
      <c r="Q1375" s="149">
        <f t="shared" si="253"/>
        <v>56.967539100386688</v>
      </c>
      <c r="R1375" s="150">
        <f t="shared" si="254"/>
        <v>170.96753910038669</v>
      </c>
      <c r="S1375" s="13"/>
      <c r="T1375" s="13"/>
      <c r="U1375" s="13"/>
      <c r="V1375" s="13"/>
      <c r="W1375" s="49">
        <f t="shared" si="260"/>
        <v>38253</v>
      </c>
    </row>
    <row r="1376" spans="1:23" s="11" customFormat="1">
      <c r="A1376" s="13"/>
      <c r="B1376" s="140">
        <f>+Datos!B1367</f>
        <v>2004</v>
      </c>
      <c r="C1376" s="141">
        <f>+Datos!C1367</f>
        <v>9</v>
      </c>
      <c r="D1376" s="142">
        <f>+Datos!D1367</f>
        <v>24</v>
      </c>
      <c r="E1376" s="143">
        <f>+Datos!E1367</f>
        <v>0</v>
      </c>
      <c r="F1376" s="144">
        <f>+Datos!F1367</f>
        <v>3</v>
      </c>
      <c r="G1376" s="145">
        <f>+Datos!G1367</f>
        <v>1</v>
      </c>
      <c r="H1376" s="143">
        <f t="shared" si="255"/>
        <v>3</v>
      </c>
      <c r="I1376" s="146">
        <f t="shared" si="256"/>
        <v>-3</v>
      </c>
      <c r="J1376" s="29">
        <f t="shared" si="257"/>
        <v>135.09291758101256</v>
      </c>
      <c r="K1376" s="147">
        <f t="shared" si="252"/>
        <v>168.77473576283074</v>
      </c>
      <c r="L1376" s="29">
        <f t="shared" si="263"/>
        <v>-2.1928033375559437</v>
      </c>
      <c r="M1376" s="30">
        <f t="shared" si="261"/>
        <v>2.1928033375559437</v>
      </c>
      <c r="N1376" s="148">
        <f t="shared" si="262"/>
        <v>0.8071966624440563</v>
      </c>
      <c r="O1376" s="148">
        <f t="shared" si="258"/>
        <v>0</v>
      </c>
      <c r="P1376" s="148">
        <f t="shared" si="259"/>
        <v>-0.8071966624440563</v>
      </c>
      <c r="Q1376" s="149">
        <f t="shared" si="253"/>
        <v>54.774735762830744</v>
      </c>
      <c r="R1376" s="150">
        <f t="shared" si="254"/>
        <v>168.77473576283074</v>
      </c>
      <c r="S1376" s="13"/>
      <c r="T1376" s="13"/>
      <c r="U1376" s="13"/>
      <c r="V1376" s="13"/>
      <c r="W1376" s="49">
        <f t="shared" si="260"/>
        <v>38254</v>
      </c>
    </row>
    <row r="1377" spans="1:23" s="11" customFormat="1">
      <c r="A1377" s="13"/>
      <c r="B1377" s="140">
        <f>+Datos!B1368</f>
        <v>2004</v>
      </c>
      <c r="C1377" s="141">
        <f>+Datos!C1368</f>
        <v>9</v>
      </c>
      <c r="D1377" s="142">
        <f>+Datos!D1368</f>
        <v>25</v>
      </c>
      <c r="E1377" s="143">
        <f>+Datos!E1368</f>
        <v>0</v>
      </c>
      <c r="F1377" s="144">
        <f>+Datos!F1368</f>
        <v>4.0999999999999996</v>
      </c>
      <c r="G1377" s="145">
        <f>+Datos!G1368</f>
        <v>1</v>
      </c>
      <c r="H1377" s="143">
        <f t="shared" si="255"/>
        <v>4.0999999999999996</v>
      </c>
      <c r="I1377" s="146">
        <f t="shared" si="256"/>
        <v>-4.0999999999999996</v>
      </c>
      <c r="J1377" s="29">
        <f t="shared" si="257"/>
        <v>132.15261816169416</v>
      </c>
      <c r="K1377" s="147">
        <f t="shared" si="252"/>
        <v>165.83443634351235</v>
      </c>
      <c r="L1377" s="29">
        <f t="shared" si="263"/>
        <v>-2.9402994193183929</v>
      </c>
      <c r="M1377" s="30">
        <f t="shared" si="261"/>
        <v>2.9402994193183929</v>
      </c>
      <c r="N1377" s="148">
        <f t="shared" si="262"/>
        <v>1.1597005806816068</v>
      </c>
      <c r="O1377" s="148">
        <f t="shared" si="258"/>
        <v>0</v>
      </c>
      <c r="P1377" s="148">
        <f t="shared" si="259"/>
        <v>-1.1597005806816068</v>
      </c>
      <c r="Q1377" s="149">
        <f t="shared" si="253"/>
        <v>51.834436343512351</v>
      </c>
      <c r="R1377" s="150">
        <f t="shared" si="254"/>
        <v>165.83443634351235</v>
      </c>
      <c r="S1377" s="13"/>
      <c r="T1377" s="13"/>
      <c r="U1377" s="13"/>
      <c r="V1377" s="13"/>
      <c r="W1377" s="49">
        <f t="shared" si="260"/>
        <v>38255</v>
      </c>
    </row>
    <row r="1378" spans="1:23" s="11" customFormat="1">
      <c r="A1378" s="13"/>
      <c r="B1378" s="140">
        <f>+Datos!B1369</f>
        <v>2004</v>
      </c>
      <c r="C1378" s="141">
        <f>+Datos!C1369</f>
        <v>9</v>
      </c>
      <c r="D1378" s="142">
        <f>+Datos!D1369</f>
        <v>26</v>
      </c>
      <c r="E1378" s="143">
        <f>+Datos!E1369</f>
        <v>0.3</v>
      </c>
      <c r="F1378" s="144">
        <f>+Datos!F1369</f>
        <v>3.9</v>
      </c>
      <c r="G1378" s="145">
        <f>+Datos!G1369</f>
        <v>1</v>
      </c>
      <c r="H1378" s="143">
        <f t="shared" si="255"/>
        <v>3.9</v>
      </c>
      <c r="I1378" s="146">
        <f t="shared" si="256"/>
        <v>-3.6</v>
      </c>
      <c r="J1378" s="29">
        <f t="shared" si="257"/>
        <v>129.6237038274551</v>
      </c>
      <c r="K1378" s="147">
        <f t="shared" si="252"/>
        <v>163.30552200927329</v>
      </c>
      <c r="L1378" s="29">
        <f t="shared" si="263"/>
        <v>-2.5289143342390616</v>
      </c>
      <c r="M1378" s="30">
        <f t="shared" si="261"/>
        <v>2.8289143342390615</v>
      </c>
      <c r="N1378" s="148">
        <f t="shared" si="262"/>
        <v>1.0710856657609384</v>
      </c>
      <c r="O1378" s="148">
        <f t="shared" si="258"/>
        <v>0</v>
      </c>
      <c r="P1378" s="148">
        <f t="shared" si="259"/>
        <v>-1.0710856657609384</v>
      </c>
      <c r="Q1378" s="149">
        <f t="shared" si="253"/>
        <v>49.30552200927329</v>
      </c>
      <c r="R1378" s="150">
        <f t="shared" si="254"/>
        <v>163.30552200927329</v>
      </c>
      <c r="S1378" s="13"/>
      <c r="T1378" s="13"/>
      <c r="U1378" s="13"/>
      <c r="V1378" s="13"/>
      <c r="W1378" s="49">
        <f t="shared" si="260"/>
        <v>38256</v>
      </c>
    </row>
    <row r="1379" spans="1:23" s="11" customFormat="1">
      <c r="A1379" s="13"/>
      <c r="B1379" s="140">
        <f>+Datos!B1370</f>
        <v>2004</v>
      </c>
      <c r="C1379" s="141">
        <f>+Datos!C1370</f>
        <v>9</v>
      </c>
      <c r="D1379" s="142">
        <f>+Datos!D1370</f>
        <v>27</v>
      </c>
      <c r="E1379" s="143">
        <f>+Datos!E1370</f>
        <v>25</v>
      </c>
      <c r="F1379" s="144">
        <f>+Datos!F1370</f>
        <v>1.4</v>
      </c>
      <c r="G1379" s="145">
        <f>+Datos!G1370</f>
        <v>1</v>
      </c>
      <c r="H1379" s="143">
        <f t="shared" si="255"/>
        <v>1.4</v>
      </c>
      <c r="I1379" s="146">
        <f t="shared" si="256"/>
        <v>23.6</v>
      </c>
      <c r="J1379" s="29">
        <f t="shared" si="257"/>
        <v>153.2237038274551</v>
      </c>
      <c r="K1379" s="147">
        <f t="shared" si="252"/>
        <v>186.90552200927328</v>
      </c>
      <c r="L1379" s="29">
        <f t="shared" si="263"/>
        <v>23.599999999999994</v>
      </c>
      <c r="M1379" s="30">
        <f t="shared" si="261"/>
        <v>1.4</v>
      </c>
      <c r="N1379" s="148">
        <f t="shared" si="262"/>
        <v>0</v>
      </c>
      <c r="O1379" s="148">
        <f t="shared" si="258"/>
        <v>0</v>
      </c>
      <c r="P1379" s="148">
        <f t="shared" si="259"/>
        <v>0</v>
      </c>
      <c r="Q1379" s="149">
        <f t="shared" si="253"/>
        <v>72.905522009273284</v>
      </c>
      <c r="R1379" s="150">
        <f t="shared" si="254"/>
        <v>186.90552200927328</v>
      </c>
      <c r="S1379" s="13"/>
      <c r="T1379" s="13"/>
      <c r="U1379" s="13"/>
      <c r="V1379" s="13"/>
      <c r="W1379" s="49">
        <f t="shared" si="260"/>
        <v>38257</v>
      </c>
    </row>
    <row r="1380" spans="1:23" s="11" customFormat="1">
      <c r="A1380" s="13"/>
      <c r="B1380" s="140">
        <f>+Datos!B1371</f>
        <v>2004</v>
      </c>
      <c r="C1380" s="141">
        <f>+Datos!C1371</f>
        <v>9</v>
      </c>
      <c r="D1380" s="142">
        <f>+Datos!D1371</f>
        <v>28</v>
      </c>
      <c r="E1380" s="143">
        <f>+Datos!E1371</f>
        <v>0.3</v>
      </c>
      <c r="F1380" s="144">
        <f>+Datos!F1371</f>
        <v>3.2</v>
      </c>
      <c r="G1380" s="145">
        <f>+Datos!G1371</f>
        <v>1</v>
      </c>
      <c r="H1380" s="143">
        <f t="shared" si="255"/>
        <v>3.2</v>
      </c>
      <c r="I1380" s="146">
        <f t="shared" si="256"/>
        <v>-2.9000000000000004</v>
      </c>
      <c r="J1380" s="29">
        <f t="shared" si="257"/>
        <v>150.85727605706953</v>
      </c>
      <c r="K1380" s="147">
        <f t="shared" si="252"/>
        <v>184.53909423888771</v>
      </c>
      <c r="L1380" s="29">
        <f t="shared" si="263"/>
        <v>-2.3664277703855703</v>
      </c>
      <c r="M1380" s="30">
        <f t="shared" si="261"/>
        <v>2.6664277703855701</v>
      </c>
      <c r="N1380" s="148">
        <f t="shared" si="262"/>
        <v>0.53357222961443007</v>
      </c>
      <c r="O1380" s="148">
        <f t="shared" si="258"/>
        <v>0</v>
      </c>
      <c r="P1380" s="148">
        <f t="shared" si="259"/>
        <v>-0.53357222961443007</v>
      </c>
      <c r="Q1380" s="149">
        <f t="shared" si="253"/>
        <v>70.539094238887714</v>
      </c>
      <c r="R1380" s="150">
        <f t="shared" si="254"/>
        <v>184.53909423888771</v>
      </c>
      <c r="S1380" s="13"/>
      <c r="T1380" s="13"/>
      <c r="U1380" s="13"/>
      <c r="V1380" s="13"/>
      <c r="W1380" s="49">
        <f t="shared" si="260"/>
        <v>38258</v>
      </c>
    </row>
    <row r="1381" spans="1:23" s="11" customFormat="1">
      <c r="A1381" s="13"/>
      <c r="B1381" s="140">
        <f>+Datos!B1372</f>
        <v>2004</v>
      </c>
      <c r="C1381" s="141">
        <f>+Datos!C1372</f>
        <v>9</v>
      </c>
      <c r="D1381" s="142">
        <f>+Datos!D1372</f>
        <v>29</v>
      </c>
      <c r="E1381" s="143">
        <f>+Datos!E1372</f>
        <v>0</v>
      </c>
      <c r="F1381" s="144">
        <f>+Datos!F1372</f>
        <v>2.6</v>
      </c>
      <c r="G1381" s="145">
        <f>+Datos!G1372</f>
        <v>1</v>
      </c>
      <c r="H1381" s="143">
        <f t="shared" si="255"/>
        <v>2.6</v>
      </c>
      <c r="I1381" s="146">
        <f t="shared" si="256"/>
        <v>-2.6</v>
      </c>
      <c r="J1381" s="29">
        <f t="shared" si="257"/>
        <v>148.76673987753566</v>
      </c>
      <c r="K1381" s="147">
        <f t="shared" si="252"/>
        <v>182.44855805935384</v>
      </c>
      <c r="L1381" s="29">
        <f t="shared" si="263"/>
        <v>-2.0905361795338706</v>
      </c>
      <c r="M1381" s="30">
        <f t="shared" si="261"/>
        <v>2.0905361795338706</v>
      </c>
      <c r="N1381" s="148">
        <f t="shared" si="262"/>
        <v>0.50946382046612948</v>
      </c>
      <c r="O1381" s="148">
        <f t="shared" si="258"/>
        <v>0</v>
      </c>
      <c r="P1381" s="148">
        <f t="shared" si="259"/>
        <v>-0.50946382046612948</v>
      </c>
      <c r="Q1381" s="149">
        <f t="shared" si="253"/>
        <v>68.448558059353843</v>
      </c>
      <c r="R1381" s="150">
        <f t="shared" si="254"/>
        <v>182.44855805935384</v>
      </c>
      <c r="S1381" s="13"/>
      <c r="T1381" s="13"/>
      <c r="U1381" s="13"/>
      <c r="V1381" s="13"/>
      <c r="W1381" s="49">
        <f t="shared" si="260"/>
        <v>38259</v>
      </c>
    </row>
    <row r="1382" spans="1:23" s="11" customFormat="1">
      <c r="A1382" s="13"/>
      <c r="B1382" s="140">
        <f>+Datos!B1373</f>
        <v>2004</v>
      </c>
      <c r="C1382" s="141">
        <f>+Datos!C1373</f>
        <v>9</v>
      </c>
      <c r="D1382" s="142">
        <f>+Datos!D1373</f>
        <v>30</v>
      </c>
      <c r="E1382" s="143">
        <f>+Datos!E1373</f>
        <v>3</v>
      </c>
      <c r="F1382" s="144">
        <f>+Datos!F1373</f>
        <v>1.9</v>
      </c>
      <c r="G1382" s="145">
        <f>+Datos!G1373</f>
        <v>1</v>
      </c>
      <c r="H1382" s="143">
        <f t="shared" si="255"/>
        <v>1.9</v>
      </c>
      <c r="I1382" s="146">
        <f t="shared" si="256"/>
        <v>1.1000000000000001</v>
      </c>
      <c r="J1382" s="29">
        <f t="shared" si="257"/>
        <v>149.86673987753565</v>
      </c>
      <c r="K1382" s="147">
        <f t="shared" si="252"/>
        <v>183.54855805935384</v>
      </c>
      <c r="L1382" s="29">
        <f t="shared" si="263"/>
        <v>1.0999999999999943</v>
      </c>
      <c r="M1382" s="30">
        <f t="shared" si="261"/>
        <v>1.9</v>
      </c>
      <c r="N1382" s="148">
        <f t="shared" si="262"/>
        <v>0</v>
      </c>
      <c r="O1382" s="148">
        <f t="shared" si="258"/>
        <v>0</v>
      </c>
      <c r="P1382" s="148">
        <f t="shared" si="259"/>
        <v>0</v>
      </c>
      <c r="Q1382" s="149">
        <f t="shared" si="253"/>
        <v>69.548558059353837</v>
      </c>
      <c r="R1382" s="150">
        <f t="shared" si="254"/>
        <v>183.54855805935384</v>
      </c>
      <c r="S1382" s="13"/>
      <c r="T1382" s="13"/>
      <c r="U1382" s="13"/>
      <c r="V1382" s="13"/>
      <c r="W1382" s="49">
        <f t="shared" si="260"/>
        <v>38260</v>
      </c>
    </row>
    <row r="1383" spans="1:23" s="11" customFormat="1">
      <c r="A1383" s="13"/>
      <c r="B1383" s="140">
        <f>+Datos!B1374</f>
        <v>2004</v>
      </c>
      <c r="C1383" s="141">
        <f>+Datos!C1374</f>
        <v>10</v>
      </c>
      <c r="D1383" s="142">
        <f>+Datos!D1374</f>
        <v>1</v>
      </c>
      <c r="E1383" s="143">
        <f>+Datos!E1374</f>
        <v>0</v>
      </c>
      <c r="F1383" s="144">
        <f>+Datos!F1374</f>
        <v>2.6</v>
      </c>
      <c r="G1383" s="145">
        <f>+Datos!G1374</f>
        <v>1</v>
      </c>
      <c r="H1383" s="143">
        <f t="shared" si="255"/>
        <v>2.6</v>
      </c>
      <c r="I1383" s="146">
        <f t="shared" si="256"/>
        <v>-2.6</v>
      </c>
      <c r="J1383" s="29">
        <f t="shared" si="257"/>
        <v>147.78993025978639</v>
      </c>
      <c r="K1383" s="147">
        <f t="shared" si="252"/>
        <v>181.47174844160457</v>
      </c>
      <c r="L1383" s="29">
        <f t="shared" si="263"/>
        <v>-2.0768096177492623</v>
      </c>
      <c r="M1383" s="30">
        <f t="shared" si="261"/>
        <v>2.0768096177492623</v>
      </c>
      <c r="N1383" s="148">
        <f t="shared" si="262"/>
        <v>0.52319038225073777</v>
      </c>
      <c r="O1383" s="148">
        <f t="shared" si="258"/>
        <v>0</v>
      </c>
      <c r="P1383" s="148">
        <f t="shared" si="259"/>
        <v>-0.52319038225073777</v>
      </c>
      <c r="Q1383" s="149">
        <f t="shared" si="253"/>
        <v>67.471748441604575</v>
      </c>
      <c r="R1383" s="150">
        <f t="shared" si="254"/>
        <v>181.47174844160457</v>
      </c>
      <c r="S1383" s="13"/>
      <c r="T1383" s="13"/>
      <c r="U1383" s="13"/>
      <c r="V1383" s="13"/>
      <c r="W1383" s="49">
        <f t="shared" si="260"/>
        <v>38261</v>
      </c>
    </row>
    <row r="1384" spans="1:23" s="11" customFormat="1">
      <c r="A1384" s="13"/>
      <c r="B1384" s="140">
        <f>+Datos!B1375</f>
        <v>2004</v>
      </c>
      <c r="C1384" s="141">
        <f>+Datos!C1375</f>
        <v>10</v>
      </c>
      <c r="D1384" s="142">
        <f>+Datos!D1375</f>
        <v>2</v>
      </c>
      <c r="E1384" s="143">
        <f>+Datos!E1375</f>
        <v>0</v>
      </c>
      <c r="F1384" s="144">
        <f>+Datos!F1375</f>
        <v>2.4</v>
      </c>
      <c r="G1384" s="145">
        <f>+Datos!G1375</f>
        <v>1</v>
      </c>
      <c r="H1384" s="143">
        <f t="shared" si="255"/>
        <v>2.4</v>
      </c>
      <c r="I1384" s="146">
        <f t="shared" si="256"/>
        <v>-2.4</v>
      </c>
      <c r="J1384" s="29">
        <f t="shared" si="257"/>
        <v>145.89842855984929</v>
      </c>
      <c r="K1384" s="147">
        <f t="shared" si="252"/>
        <v>179.58024674166748</v>
      </c>
      <c r="L1384" s="29">
        <f t="shared" si="263"/>
        <v>-1.8915016999370948</v>
      </c>
      <c r="M1384" s="30">
        <f t="shared" si="261"/>
        <v>1.8915016999370948</v>
      </c>
      <c r="N1384" s="148">
        <f t="shared" si="262"/>
        <v>0.50849830006290508</v>
      </c>
      <c r="O1384" s="148">
        <f t="shared" si="258"/>
        <v>0</v>
      </c>
      <c r="P1384" s="148">
        <f t="shared" si="259"/>
        <v>-0.50849830006290508</v>
      </c>
      <c r="Q1384" s="149">
        <f t="shared" si="253"/>
        <v>65.58024674166748</v>
      </c>
      <c r="R1384" s="150">
        <f t="shared" si="254"/>
        <v>179.58024674166748</v>
      </c>
      <c r="S1384" s="13"/>
      <c r="T1384" s="13"/>
      <c r="U1384" s="13"/>
      <c r="V1384" s="13"/>
      <c r="W1384" s="49">
        <f t="shared" si="260"/>
        <v>38262</v>
      </c>
    </row>
    <row r="1385" spans="1:23" s="11" customFormat="1">
      <c r="A1385" s="13"/>
      <c r="B1385" s="140">
        <f>+Datos!B1376</f>
        <v>2004</v>
      </c>
      <c r="C1385" s="141">
        <f>+Datos!C1376</f>
        <v>10</v>
      </c>
      <c r="D1385" s="142">
        <f>+Datos!D1376</f>
        <v>3</v>
      </c>
      <c r="E1385" s="143">
        <f>+Datos!E1376</f>
        <v>0</v>
      </c>
      <c r="F1385" s="144">
        <f>+Datos!F1376</f>
        <v>2.1</v>
      </c>
      <c r="G1385" s="145">
        <f>+Datos!G1376</f>
        <v>1</v>
      </c>
      <c r="H1385" s="143">
        <f t="shared" si="255"/>
        <v>2.1</v>
      </c>
      <c r="I1385" s="146">
        <f t="shared" si="256"/>
        <v>-2.1</v>
      </c>
      <c r="J1385" s="29">
        <f t="shared" si="257"/>
        <v>144.26323377011281</v>
      </c>
      <c r="K1385" s="147">
        <f t="shared" si="252"/>
        <v>177.94505195193099</v>
      </c>
      <c r="L1385" s="29">
        <f t="shared" si="263"/>
        <v>-1.635194789736488</v>
      </c>
      <c r="M1385" s="30">
        <f t="shared" si="261"/>
        <v>1.635194789736488</v>
      </c>
      <c r="N1385" s="148">
        <f t="shared" si="262"/>
        <v>0.46480521026351207</v>
      </c>
      <c r="O1385" s="148">
        <f t="shared" si="258"/>
        <v>0</v>
      </c>
      <c r="P1385" s="148">
        <f t="shared" si="259"/>
        <v>-0.46480521026351207</v>
      </c>
      <c r="Q1385" s="149">
        <f t="shared" si="253"/>
        <v>63.945051951930992</v>
      </c>
      <c r="R1385" s="150">
        <f t="shared" si="254"/>
        <v>177.94505195193099</v>
      </c>
      <c r="S1385" s="13"/>
      <c r="T1385" s="13"/>
      <c r="U1385" s="13"/>
      <c r="V1385" s="13"/>
      <c r="W1385" s="49">
        <f t="shared" si="260"/>
        <v>38263</v>
      </c>
    </row>
    <row r="1386" spans="1:23" s="11" customFormat="1">
      <c r="A1386" s="13"/>
      <c r="B1386" s="140">
        <f>+Datos!B1377</f>
        <v>2004</v>
      </c>
      <c r="C1386" s="141">
        <f>+Datos!C1377</f>
        <v>10</v>
      </c>
      <c r="D1386" s="142">
        <f>+Datos!D1377</f>
        <v>4</v>
      </c>
      <c r="E1386" s="143">
        <f>+Datos!E1377</f>
        <v>0</v>
      </c>
      <c r="F1386" s="144">
        <f>+Datos!F1377</f>
        <v>2.9</v>
      </c>
      <c r="G1386" s="145">
        <f>+Datos!G1377</f>
        <v>1</v>
      </c>
      <c r="H1386" s="143">
        <f t="shared" si="255"/>
        <v>2.9</v>
      </c>
      <c r="I1386" s="146">
        <f t="shared" si="256"/>
        <v>-2.9</v>
      </c>
      <c r="J1386" s="29">
        <f t="shared" si="257"/>
        <v>142.03519389043689</v>
      </c>
      <c r="K1386" s="147">
        <f t="shared" si="252"/>
        <v>175.71701207225507</v>
      </c>
      <c r="L1386" s="29">
        <f t="shared" si="263"/>
        <v>-2.2280398796759187</v>
      </c>
      <c r="M1386" s="30">
        <f t="shared" si="261"/>
        <v>2.2280398796759187</v>
      </c>
      <c r="N1386" s="148">
        <f t="shared" si="262"/>
        <v>0.67196012032408126</v>
      </c>
      <c r="O1386" s="148">
        <f t="shared" si="258"/>
        <v>0</v>
      </c>
      <c r="P1386" s="148">
        <f t="shared" si="259"/>
        <v>-0.67196012032408126</v>
      </c>
      <c r="Q1386" s="149">
        <f t="shared" si="253"/>
        <v>61.717012072255073</v>
      </c>
      <c r="R1386" s="150">
        <f t="shared" si="254"/>
        <v>175.71701207225507</v>
      </c>
      <c r="S1386" s="13"/>
      <c r="T1386" s="13"/>
      <c r="U1386" s="13"/>
      <c r="V1386" s="13"/>
      <c r="W1386" s="49">
        <f t="shared" si="260"/>
        <v>38264</v>
      </c>
    </row>
    <row r="1387" spans="1:23" s="11" customFormat="1">
      <c r="A1387" s="13"/>
      <c r="B1387" s="140">
        <f>+Datos!B1378</f>
        <v>2004</v>
      </c>
      <c r="C1387" s="141">
        <f>+Datos!C1378</f>
        <v>10</v>
      </c>
      <c r="D1387" s="142">
        <f>+Datos!D1378</f>
        <v>5</v>
      </c>
      <c r="E1387" s="143">
        <f>+Datos!E1378</f>
        <v>0</v>
      </c>
      <c r="F1387" s="144">
        <f>+Datos!F1378</f>
        <v>4</v>
      </c>
      <c r="G1387" s="145">
        <f>+Datos!G1378</f>
        <v>1</v>
      </c>
      <c r="H1387" s="143">
        <f t="shared" si="255"/>
        <v>4</v>
      </c>
      <c r="I1387" s="146">
        <f t="shared" si="256"/>
        <v>-4</v>
      </c>
      <c r="J1387" s="29">
        <f t="shared" si="257"/>
        <v>139.01838913301461</v>
      </c>
      <c r="K1387" s="147">
        <f t="shared" si="252"/>
        <v>172.7002073148328</v>
      </c>
      <c r="L1387" s="29">
        <f t="shared" si="263"/>
        <v>-3.0168047574222783</v>
      </c>
      <c r="M1387" s="30">
        <f t="shared" si="261"/>
        <v>3.0168047574222783</v>
      </c>
      <c r="N1387" s="148">
        <f t="shared" si="262"/>
        <v>0.98319524257772173</v>
      </c>
      <c r="O1387" s="148">
        <f t="shared" si="258"/>
        <v>0</v>
      </c>
      <c r="P1387" s="148">
        <f t="shared" si="259"/>
        <v>-0.98319524257772173</v>
      </c>
      <c r="Q1387" s="149">
        <f t="shared" si="253"/>
        <v>58.700207314832795</v>
      </c>
      <c r="R1387" s="150">
        <f t="shared" si="254"/>
        <v>172.7002073148328</v>
      </c>
      <c r="S1387" s="13"/>
      <c r="T1387" s="13"/>
      <c r="U1387" s="13"/>
      <c r="V1387" s="13"/>
      <c r="W1387" s="49">
        <f t="shared" si="260"/>
        <v>38265</v>
      </c>
    </row>
    <row r="1388" spans="1:23" s="11" customFormat="1">
      <c r="A1388" s="13"/>
      <c r="B1388" s="140">
        <f>+Datos!B1379</f>
        <v>2004</v>
      </c>
      <c r="C1388" s="141">
        <f>+Datos!C1379</f>
        <v>10</v>
      </c>
      <c r="D1388" s="142">
        <f>+Datos!D1379</f>
        <v>6</v>
      </c>
      <c r="E1388" s="143">
        <f>+Datos!E1379</f>
        <v>7</v>
      </c>
      <c r="F1388" s="144">
        <f>+Datos!F1379</f>
        <v>5.3</v>
      </c>
      <c r="G1388" s="145">
        <f>+Datos!G1379</f>
        <v>1</v>
      </c>
      <c r="H1388" s="143">
        <f t="shared" si="255"/>
        <v>5.3</v>
      </c>
      <c r="I1388" s="146">
        <f t="shared" si="256"/>
        <v>1.7000000000000002</v>
      </c>
      <c r="J1388" s="29">
        <f t="shared" si="257"/>
        <v>140.7183891330146</v>
      </c>
      <c r="K1388" s="147">
        <f t="shared" si="252"/>
        <v>174.40020731483278</v>
      </c>
      <c r="L1388" s="29">
        <f t="shared" si="263"/>
        <v>1.6999999999999886</v>
      </c>
      <c r="M1388" s="30">
        <f t="shared" si="261"/>
        <v>5.3</v>
      </c>
      <c r="N1388" s="148">
        <f t="shared" si="262"/>
        <v>0</v>
      </c>
      <c r="O1388" s="148">
        <f t="shared" si="258"/>
        <v>0</v>
      </c>
      <c r="P1388" s="148">
        <f t="shared" si="259"/>
        <v>0</v>
      </c>
      <c r="Q1388" s="149">
        <f t="shared" si="253"/>
        <v>60.400207314832784</v>
      </c>
      <c r="R1388" s="150">
        <f t="shared" si="254"/>
        <v>174.40020731483278</v>
      </c>
      <c r="S1388" s="13"/>
      <c r="T1388" s="13"/>
      <c r="U1388" s="13"/>
      <c r="V1388" s="13"/>
      <c r="W1388" s="49">
        <f t="shared" si="260"/>
        <v>38266</v>
      </c>
    </row>
    <row r="1389" spans="1:23" s="11" customFormat="1">
      <c r="A1389" s="13"/>
      <c r="B1389" s="140">
        <f>+Datos!B1380</f>
        <v>2004</v>
      </c>
      <c r="C1389" s="141">
        <f>+Datos!C1380</f>
        <v>10</v>
      </c>
      <c r="D1389" s="142">
        <f>+Datos!D1380</f>
        <v>7</v>
      </c>
      <c r="E1389" s="143">
        <f>+Datos!E1380</f>
        <v>13</v>
      </c>
      <c r="F1389" s="144">
        <f>+Datos!F1380</f>
        <v>2.1</v>
      </c>
      <c r="G1389" s="145">
        <f>+Datos!G1380</f>
        <v>1</v>
      </c>
      <c r="H1389" s="143">
        <f t="shared" si="255"/>
        <v>2.1</v>
      </c>
      <c r="I1389" s="146">
        <f t="shared" si="256"/>
        <v>10.9</v>
      </c>
      <c r="J1389" s="29">
        <f t="shared" si="257"/>
        <v>151.6183891330146</v>
      </c>
      <c r="K1389" s="147">
        <f t="shared" si="252"/>
        <v>185.30020731483279</v>
      </c>
      <c r="L1389" s="29">
        <f t="shared" si="263"/>
        <v>10.900000000000006</v>
      </c>
      <c r="M1389" s="30">
        <f t="shared" si="261"/>
        <v>2.1</v>
      </c>
      <c r="N1389" s="148">
        <f t="shared" si="262"/>
        <v>0</v>
      </c>
      <c r="O1389" s="148">
        <f t="shared" si="258"/>
        <v>0</v>
      </c>
      <c r="P1389" s="148">
        <f t="shared" si="259"/>
        <v>0</v>
      </c>
      <c r="Q1389" s="149">
        <f t="shared" si="253"/>
        <v>71.30020731483279</v>
      </c>
      <c r="R1389" s="150">
        <f t="shared" si="254"/>
        <v>185.30020731483279</v>
      </c>
      <c r="S1389" s="13"/>
      <c r="T1389" s="13"/>
      <c r="U1389" s="13"/>
      <c r="V1389" s="13"/>
      <c r="W1389" s="49">
        <f t="shared" si="260"/>
        <v>38267</v>
      </c>
    </row>
    <row r="1390" spans="1:23" s="11" customFormat="1">
      <c r="A1390" s="13"/>
      <c r="B1390" s="140">
        <f>+Datos!B1381</f>
        <v>2004</v>
      </c>
      <c r="C1390" s="141">
        <f>+Datos!C1381</f>
        <v>10</v>
      </c>
      <c r="D1390" s="142">
        <f>+Datos!D1381</f>
        <v>8</v>
      </c>
      <c r="E1390" s="143">
        <f>+Datos!E1381</f>
        <v>3</v>
      </c>
      <c r="F1390" s="144">
        <f>+Datos!F1381</f>
        <v>1.5</v>
      </c>
      <c r="G1390" s="145">
        <f>+Datos!G1381</f>
        <v>1</v>
      </c>
      <c r="H1390" s="143">
        <f t="shared" si="255"/>
        <v>1.5</v>
      </c>
      <c r="I1390" s="146">
        <f t="shared" si="256"/>
        <v>1.5</v>
      </c>
      <c r="J1390" s="29">
        <f t="shared" si="257"/>
        <v>153.1183891330146</v>
      </c>
      <c r="K1390" s="147">
        <f t="shared" si="252"/>
        <v>186.80020731483279</v>
      </c>
      <c r="L1390" s="29">
        <f t="shared" si="263"/>
        <v>1.5</v>
      </c>
      <c r="M1390" s="30">
        <f t="shared" si="261"/>
        <v>1.5</v>
      </c>
      <c r="N1390" s="148">
        <f t="shared" si="262"/>
        <v>0</v>
      </c>
      <c r="O1390" s="148">
        <f t="shared" si="258"/>
        <v>0</v>
      </c>
      <c r="P1390" s="148">
        <f t="shared" si="259"/>
        <v>0</v>
      </c>
      <c r="Q1390" s="149">
        <f t="shared" si="253"/>
        <v>72.80020731483279</v>
      </c>
      <c r="R1390" s="150">
        <f t="shared" si="254"/>
        <v>186.80020731483279</v>
      </c>
      <c r="S1390" s="13"/>
      <c r="T1390" s="13"/>
      <c r="U1390" s="13"/>
      <c r="V1390" s="13"/>
      <c r="W1390" s="49">
        <f t="shared" si="260"/>
        <v>38268</v>
      </c>
    </row>
    <row r="1391" spans="1:23" s="11" customFormat="1">
      <c r="A1391" s="13"/>
      <c r="B1391" s="140">
        <f>+Datos!B1382</f>
        <v>2004</v>
      </c>
      <c r="C1391" s="141">
        <f>+Datos!C1382</f>
        <v>10</v>
      </c>
      <c r="D1391" s="142">
        <f>+Datos!D1382</f>
        <v>9</v>
      </c>
      <c r="E1391" s="143">
        <f>+Datos!E1382</f>
        <v>5</v>
      </c>
      <c r="F1391" s="144">
        <f>+Datos!F1382</f>
        <v>1.9</v>
      </c>
      <c r="G1391" s="145">
        <f>+Datos!G1382</f>
        <v>1</v>
      </c>
      <c r="H1391" s="143">
        <f t="shared" si="255"/>
        <v>1.9</v>
      </c>
      <c r="I1391" s="146">
        <f t="shared" si="256"/>
        <v>3.1</v>
      </c>
      <c r="J1391" s="29">
        <f t="shared" si="257"/>
        <v>156.2183891330146</v>
      </c>
      <c r="K1391" s="147">
        <f t="shared" si="252"/>
        <v>189.90020731483278</v>
      </c>
      <c r="L1391" s="29">
        <f t="shared" si="263"/>
        <v>3.0999999999999943</v>
      </c>
      <c r="M1391" s="30">
        <f t="shared" si="261"/>
        <v>1.9</v>
      </c>
      <c r="N1391" s="148">
        <f t="shared" si="262"/>
        <v>0</v>
      </c>
      <c r="O1391" s="148">
        <f t="shared" si="258"/>
        <v>0</v>
      </c>
      <c r="P1391" s="148">
        <f t="shared" si="259"/>
        <v>0</v>
      </c>
      <c r="Q1391" s="149">
        <f t="shared" si="253"/>
        <v>75.900207314832784</v>
      </c>
      <c r="R1391" s="150">
        <f t="shared" si="254"/>
        <v>189.90020731483278</v>
      </c>
      <c r="S1391" s="13"/>
      <c r="T1391" s="13"/>
      <c r="U1391" s="13"/>
      <c r="V1391" s="13"/>
      <c r="W1391" s="49">
        <f t="shared" si="260"/>
        <v>38269</v>
      </c>
    </row>
    <row r="1392" spans="1:23" s="11" customFormat="1">
      <c r="A1392" s="13"/>
      <c r="B1392" s="140">
        <f>+Datos!B1383</f>
        <v>2004</v>
      </c>
      <c r="C1392" s="141">
        <f>+Datos!C1383</f>
        <v>10</v>
      </c>
      <c r="D1392" s="142">
        <f>+Datos!D1383</f>
        <v>10</v>
      </c>
      <c r="E1392" s="143">
        <f>+Datos!E1383</f>
        <v>9</v>
      </c>
      <c r="F1392" s="144">
        <f>+Datos!F1383</f>
        <v>1.2</v>
      </c>
      <c r="G1392" s="145">
        <f>+Datos!G1383</f>
        <v>1</v>
      </c>
      <c r="H1392" s="143">
        <f t="shared" si="255"/>
        <v>1.2</v>
      </c>
      <c r="I1392" s="146">
        <f t="shared" si="256"/>
        <v>7.8</v>
      </c>
      <c r="J1392" s="29">
        <f t="shared" si="257"/>
        <v>164.01838913301461</v>
      </c>
      <c r="K1392" s="147">
        <f t="shared" si="252"/>
        <v>197.7002073148328</v>
      </c>
      <c r="L1392" s="29">
        <f t="shared" si="263"/>
        <v>7.8000000000000114</v>
      </c>
      <c r="M1392" s="30">
        <f t="shared" si="261"/>
        <v>1.2</v>
      </c>
      <c r="N1392" s="148">
        <f t="shared" si="262"/>
        <v>0</v>
      </c>
      <c r="O1392" s="148">
        <f t="shared" si="258"/>
        <v>0</v>
      </c>
      <c r="P1392" s="148">
        <f t="shared" si="259"/>
        <v>0</v>
      </c>
      <c r="Q1392" s="149">
        <f t="shared" si="253"/>
        <v>83.700207314832795</v>
      </c>
      <c r="R1392" s="150">
        <f t="shared" si="254"/>
        <v>197.7002073148328</v>
      </c>
      <c r="S1392" s="13"/>
      <c r="T1392" s="13"/>
      <c r="U1392" s="13"/>
      <c r="V1392" s="13"/>
      <c r="W1392" s="49">
        <f t="shared" si="260"/>
        <v>38270</v>
      </c>
    </row>
    <row r="1393" spans="1:23" s="11" customFormat="1">
      <c r="A1393" s="13"/>
      <c r="B1393" s="140">
        <f>+Datos!B1384</f>
        <v>2004</v>
      </c>
      <c r="C1393" s="141">
        <f>+Datos!C1384</f>
        <v>10</v>
      </c>
      <c r="D1393" s="142">
        <f>+Datos!D1384</f>
        <v>11</v>
      </c>
      <c r="E1393" s="143">
        <f>+Datos!E1384</f>
        <v>20</v>
      </c>
      <c r="F1393" s="144">
        <f>+Datos!F1384</f>
        <v>1.1000000000000001</v>
      </c>
      <c r="G1393" s="145">
        <f>+Datos!G1384</f>
        <v>1</v>
      </c>
      <c r="H1393" s="143">
        <f t="shared" si="255"/>
        <v>1.1000000000000001</v>
      </c>
      <c r="I1393" s="146">
        <f t="shared" si="256"/>
        <v>18.899999999999999</v>
      </c>
      <c r="J1393" s="29">
        <f t="shared" si="257"/>
        <v>182.91838913301461</v>
      </c>
      <c r="K1393" s="147">
        <f t="shared" si="252"/>
        <v>216.6002073148328</v>
      </c>
      <c r="L1393" s="29">
        <f t="shared" si="263"/>
        <v>18.900000000000006</v>
      </c>
      <c r="M1393" s="30">
        <f t="shared" si="261"/>
        <v>1.1000000000000001</v>
      </c>
      <c r="N1393" s="148">
        <f t="shared" si="262"/>
        <v>0</v>
      </c>
      <c r="O1393" s="148">
        <f t="shared" si="258"/>
        <v>0</v>
      </c>
      <c r="P1393" s="148">
        <f t="shared" si="259"/>
        <v>0</v>
      </c>
      <c r="Q1393" s="149">
        <f t="shared" si="253"/>
        <v>102.6002073148328</v>
      </c>
      <c r="R1393" s="150">
        <f t="shared" si="254"/>
        <v>216.6002073148328</v>
      </c>
      <c r="S1393" s="13"/>
      <c r="T1393" s="13"/>
      <c r="U1393" s="13"/>
      <c r="V1393" s="13"/>
      <c r="W1393" s="49">
        <f t="shared" si="260"/>
        <v>38271</v>
      </c>
    </row>
    <row r="1394" spans="1:23" s="11" customFormat="1">
      <c r="A1394" s="13"/>
      <c r="B1394" s="140">
        <f>+Datos!B1385</f>
        <v>2004</v>
      </c>
      <c r="C1394" s="141">
        <f>+Datos!C1385</f>
        <v>10</v>
      </c>
      <c r="D1394" s="142">
        <f>+Datos!D1385</f>
        <v>12</v>
      </c>
      <c r="E1394" s="143">
        <f>+Datos!E1385</f>
        <v>14</v>
      </c>
      <c r="F1394" s="144">
        <f>+Datos!F1385</f>
        <v>1.2</v>
      </c>
      <c r="G1394" s="145">
        <f>+Datos!G1385</f>
        <v>1</v>
      </c>
      <c r="H1394" s="143">
        <f t="shared" si="255"/>
        <v>1.2</v>
      </c>
      <c r="I1394" s="146">
        <f t="shared" si="256"/>
        <v>12.8</v>
      </c>
      <c r="J1394" s="29">
        <f t="shared" si="257"/>
        <v>186.31818181818181</v>
      </c>
      <c r="K1394" s="147">
        <f t="shared" si="252"/>
        <v>220</v>
      </c>
      <c r="L1394" s="29">
        <f t="shared" si="263"/>
        <v>3.3997926851671991</v>
      </c>
      <c r="M1394" s="30">
        <f t="shared" si="261"/>
        <v>1.2</v>
      </c>
      <c r="N1394" s="148">
        <f t="shared" si="262"/>
        <v>0</v>
      </c>
      <c r="O1394" s="148">
        <f t="shared" si="258"/>
        <v>9.4002073148328122</v>
      </c>
      <c r="P1394" s="148">
        <f t="shared" si="259"/>
        <v>9.4002073148328122</v>
      </c>
      <c r="Q1394" s="149">
        <f t="shared" si="253"/>
        <v>106</v>
      </c>
      <c r="R1394" s="150">
        <f t="shared" si="254"/>
        <v>229.40020731483281</v>
      </c>
      <c r="S1394" s="13"/>
      <c r="T1394" s="13"/>
      <c r="U1394" s="13"/>
      <c r="V1394" s="13"/>
      <c r="W1394" s="49">
        <f t="shared" si="260"/>
        <v>38272</v>
      </c>
    </row>
    <row r="1395" spans="1:23" s="11" customFormat="1">
      <c r="A1395" s="13"/>
      <c r="B1395" s="140">
        <f>+Datos!B1386</f>
        <v>2004</v>
      </c>
      <c r="C1395" s="141">
        <f>+Datos!C1386</f>
        <v>10</v>
      </c>
      <c r="D1395" s="142">
        <f>+Datos!D1386</f>
        <v>13</v>
      </c>
      <c r="E1395" s="143">
        <f>+Datos!E1386</f>
        <v>9</v>
      </c>
      <c r="F1395" s="144">
        <f>+Datos!F1386</f>
        <v>1.2</v>
      </c>
      <c r="G1395" s="145">
        <f>+Datos!G1386</f>
        <v>1</v>
      </c>
      <c r="H1395" s="143">
        <f t="shared" si="255"/>
        <v>1.2</v>
      </c>
      <c r="I1395" s="146">
        <f t="shared" si="256"/>
        <v>7.8</v>
      </c>
      <c r="J1395" s="29">
        <f t="shared" si="257"/>
        <v>186.31818181818181</v>
      </c>
      <c r="K1395" s="147">
        <f t="shared" si="252"/>
        <v>220</v>
      </c>
      <c r="L1395" s="29">
        <f t="shared" si="263"/>
        <v>0</v>
      </c>
      <c r="M1395" s="30">
        <f t="shared" si="261"/>
        <v>1.2</v>
      </c>
      <c r="N1395" s="148">
        <f t="shared" si="262"/>
        <v>0</v>
      </c>
      <c r="O1395" s="148">
        <f t="shared" si="258"/>
        <v>7.8000000000000114</v>
      </c>
      <c r="P1395" s="148">
        <f t="shared" si="259"/>
        <v>7.8000000000000114</v>
      </c>
      <c r="Q1395" s="149">
        <f t="shared" si="253"/>
        <v>106</v>
      </c>
      <c r="R1395" s="150">
        <f t="shared" si="254"/>
        <v>227.8</v>
      </c>
      <c r="S1395" s="13"/>
      <c r="T1395" s="13"/>
      <c r="U1395" s="13"/>
      <c r="V1395" s="13"/>
      <c r="W1395" s="49">
        <f t="shared" si="260"/>
        <v>38273</v>
      </c>
    </row>
    <row r="1396" spans="1:23" s="11" customFormat="1">
      <c r="A1396" s="13"/>
      <c r="B1396" s="140">
        <f>+Datos!B1387</f>
        <v>2004</v>
      </c>
      <c r="C1396" s="141">
        <f>+Datos!C1387</f>
        <v>10</v>
      </c>
      <c r="D1396" s="142">
        <f>+Datos!D1387</f>
        <v>14</v>
      </c>
      <c r="E1396" s="143">
        <f>+Datos!E1387</f>
        <v>0</v>
      </c>
      <c r="F1396" s="144">
        <f>+Datos!F1387</f>
        <v>3.9</v>
      </c>
      <c r="G1396" s="145">
        <f>+Datos!G1387</f>
        <v>1</v>
      </c>
      <c r="H1396" s="143">
        <f t="shared" si="255"/>
        <v>3.9</v>
      </c>
      <c r="I1396" s="146">
        <f t="shared" si="256"/>
        <v>-3.9</v>
      </c>
      <c r="J1396" s="29">
        <f t="shared" si="257"/>
        <v>182.45871577997013</v>
      </c>
      <c r="K1396" s="147">
        <f t="shared" si="252"/>
        <v>216.14053396178832</v>
      </c>
      <c r="L1396" s="29">
        <f t="shared" si="263"/>
        <v>-3.8594660382116786</v>
      </c>
      <c r="M1396" s="30">
        <f t="shared" si="261"/>
        <v>3.8594660382116786</v>
      </c>
      <c r="N1396" s="148">
        <f t="shared" si="262"/>
        <v>4.053396178832136E-2</v>
      </c>
      <c r="O1396" s="148">
        <f t="shared" si="258"/>
        <v>0</v>
      </c>
      <c r="P1396" s="148">
        <f t="shared" si="259"/>
        <v>-4.053396178832136E-2</v>
      </c>
      <c r="Q1396" s="149">
        <f t="shared" si="253"/>
        <v>102.14053396178832</v>
      </c>
      <c r="R1396" s="150">
        <f t="shared" si="254"/>
        <v>216.14053396178832</v>
      </c>
      <c r="S1396" s="13"/>
      <c r="T1396" s="13"/>
      <c r="U1396" s="13"/>
      <c r="V1396" s="13"/>
      <c r="W1396" s="49">
        <f t="shared" si="260"/>
        <v>38274</v>
      </c>
    </row>
    <row r="1397" spans="1:23" s="11" customFormat="1">
      <c r="A1397" s="13"/>
      <c r="B1397" s="140">
        <f>+Datos!B1388</f>
        <v>2004</v>
      </c>
      <c r="C1397" s="141">
        <f>+Datos!C1388</f>
        <v>10</v>
      </c>
      <c r="D1397" s="142">
        <f>+Datos!D1388</f>
        <v>15</v>
      </c>
      <c r="E1397" s="143">
        <f>+Datos!E1388</f>
        <v>7</v>
      </c>
      <c r="F1397" s="144">
        <f>+Datos!F1388</f>
        <v>4.2</v>
      </c>
      <c r="G1397" s="145">
        <f>+Datos!G1388</f>
        <v>1</v>
      </c>
      <c r="H1397" s="143">
        <f t="shared" si="255"/>
        <v>4.2</v>
      </c>
      <c r="I1397" s="146">
        <f t="shared" si="256"/>
        <v>2.8</v>
      </c>
      <c r="J1397" s="29">
        <f t="shared" si="257"/>
        <v>185.25871577997015</v>
      </c>
      <c r="K1397" s="147">
        <f t="shared" si="252"/>
        <v>218.94053396178833</v>
      </c>
      <c r="L1397" s="29">
        <f t="shared" si="263"/>
        <v>2.8000000000000114</v>
      </c>
      <c r="M1397" s="30">
        <f t="shared" si="261"/>
        <v>4.2</v>
      </c>
      <c r="N1397" s="148">
        <f t="shared" si="262"/>
        <v>0</v>
      </c>
      <c r="O1397" s="148">
        <f t="shared" si="258"/>
        <v>0</v>
      </c>
      <c r="P1397" s="148">
        <f t="shared" si="259"/>
        <v>0</v>
      </c>
      <c r="Q1397" s="149">
        <f t="shared" si="253"/>
        <v>104.94053396178833</v>
      </c>
      <c r="R1397" s="150">
        <f t="shared" si="254"/>
        <v>218.94053396178833</v>
      </c>
      <c r="S1397" s="13"/>
      <c r="T1397" s="13"/>
      <c r="U1397" s="13"/>
      <c r="V1397" s="13"/>
      <c r="W1397" s="49">
        <f t="shared" si="260"/>
        <v>38275</v>
      </c>
    </row>
    <row r="1398" spans="1:23" s="11" customFormat="1">
      <c r="A1398" s="13"/>
      <c r="B1398" s="140">
        <f>+Datos!B1389</f>
        <v>2004</v>
      </c>
      <c r="C1398" s="141">
        <f>+Datos!C1389</f>
        <v>10</v>
      </c>
      <c r="D1398" s="142">
        <f>+Datos!D1389</f>
        <v>16</v>
      </c>
      <c r="E1398" s="143">
        <f>+Datos!E1389</f>
        <v>0.5</v>
      </c>
      <c r="F1398" s="144">
        <f>+Datos!F1389</f>
        <v>3.9</v>
      </c>
      <c r="G1398" s="145">
        <f>+Datos!G1389</f>
        <v>1</v>
      </c>
      <c r="H1398" s="143">
        <f t="shared" si="255"/>
        <v>3.9</v>
      </c>
      <c r="I1398" s="146">
        <f t="shared" si="256"/>
        <v>-3.4</v>
      </c>
      <c r="J1398" s="29">
        <f t="shared" si="257"/>
        <v>181.9087083131929</v>
      </c>
      <c r="K1398" s="147">
        <f t="shared" si="252"/>
        <v>215.59052649501109</v>
      </c>
      <c r="L1398" s="29">
        <f t="shared" si="263"/>
        <v>-3.3500074667772424</v>
      </c>
      <c r="M1398" s="30">
        <f t="shared" si="261"/>
        <v>3.8500074667772424</v>
      </c>
      <c r="N1398" s="148">
        <f t="shared" si="262"/>
        <v>4.999253322275754E-2</v>
      </c>
      <c r="O1398" s="148">
        <f t="shared" si="258"/>
        <v>0</v>
      </c>
      <c r="P1398" s="148">
        <f t="shared" si="259"/>
        <v>-4.999253322275754E-2</v>
      </c>
      <c r="Q1398" s="149">
        <f t="shared" si="253"/>
        <v>101.59052649501109</v>
      </c>
      <c r="R1398" s="150">
        <f t="shared" si="254"/>
        <v>215.59052649501109</v>
      </c>
      <c r="S1398" s="13"/>
      <c r="T1398" s="13"/>
      <c r="U1398" s="13"/>
      <c r="V1398" s="13"/>
      <c r="W1398" s="49">
        <f t="shared" si="260"/>
        <v>38276</v>
      </c>
    </row>
    <row r="1399" spans="1:23" s="11" customFormat="1">
      <c r="A1399" s="13"/>
      <c r="B1399" s="140">
        <f>+Datos!B1390</f>
        <v>2004</v>
      </c>
      <c r="C1399" s="141">
        <f>+Datos!C1390</f>
        <v>10</v>
      </c>
      <c r="D1399" s="142">
        <f>+Datos!D1390</f>
        <v>17</v>
      </c>
      <c r="E1399" s="143">
        <f>+Datos!E1390</f>
        <v>0</v>
      </c>
      <c r="F1399" s="144">
        <f>+Datos!F1390</f>
        <v>3.7</v>
      </c>
      <c r="G1399" s="145">
        <f>+Datos!G1390</f>
        <v>1</v>
      </c>
      <c r="H1399" s="143">
        <f t="shared" si="255"/>
        <v>3.7</v>
      </c>
      <c r="I1399" s="146">
        <f t="shared" si="256"/>
        <v>-3.7</v>
      </c>
      <c r="J1399" s="29">
        <f t="shared" si="257"/>
        <v>178.33190636131818</v>
      </c>
      <c r="K1399" s="147">
        <f t="shared" si="252"/>
        <v>212.01372454313636</v>
      </c>
      <c r="L1399" s="29">
        <f t="shared" si="263"/>
        <v>-3.576801951874728</v>
      </c>
      <c r="M1399" s="30">
        <f t="shared" si="261"/>
        <v>3.576801951874728</v>
      </c>
      <c r="N1399" s="148">
        <f t="shared" si="262"/>
        <v>0.12319804812527213</v>
      </c>
      <c r="O1399" s="148">
        <f t="shared" si="258"/>
        <v>0</v>
      </c>
      <c r="P1399" s="148">
        <f t="shared" si="259"/>
        <v>-0.12319804812527213</v>
      </c>
      <c r="Q1399" s="149">
        <f t="shared" si="253"/>
        <v>98.013724543136362</v>
      </c>
      <c r="R1399" s="150">
        <f t="shared" si="254"/>
        <v>212.01372454313636</v>
      </c>
      <c r="S1399" s="13"/>
      <c r="T1399" s="13"/>
      <c r="U1399" s="13"/>
      <c r="V1399" s="13"/>
      <c r="W1399" s="49">
        <f t="shared" si="260"/>
        <v>38277</v>
      </c>
    </row>
    <row r="1400" spans="1:23" s="11" customFormat="1">
      <c r="A1400" s="13"/>
      <c r="B1400" s="140">
        <f>+Datos!B1391</f>
        <v>2004</v>
      </c>
      <c r="C1400" s="141">
        <f>+Datos!C1391</f>
        <v>10</v>
      </c>
      <c r="D1400" s="142">
        <f>+Datos!D1391</f>
        <v>18</v>
      </c>
      <c r="E1400" s="143">
        <f>+Datos!E1391</f>
        <v>0</v>
      </c>
      <c r="F1400" s="144">
        <f>+Datos!F1391</f>
        <v>4.5999999999999996</v>
      </c>
      <c r="G1400" s="145">
        <f>+Datos!G1391</f>
        <v>1</v>
      </c>
      <c r="H1400" s="143">
        <f t="shared" si="255"/>
        <v>4.5999999999999996</v>
      </c>
      <c r="I1400" s="146">
        <f t="shared" si="256"/>
        <v>-4.5999999999999996</v>
      </c>
      <c r="J1400" s="29">
        <f t="shared" si="257"/>
        <v>173.98298515361068</v>
      </c>
      <c r="K1400" s="147">
        <f t="shared" si="252"/>
        <v>207.66480333542887</v>
      </c>
      <c r="L1400" s="29">
        <f t="shared" si="263"/>
        <v>-4.348921207707491</v>
      </c>
      <c r="M1400" s="30">
        <f t="shared" si="261"/>
        <v>4.348921207707491</v>
      </c>
      <c r="N1400" s="148">
        <f t="shared" si="262"/>
        <v>0.25107879229250862</v>
      </c>
      <c r="O1400" s="148">
        <f t="shared" si="258"/>
        <v>0</v>
      </c>
      <c r="P1400" s="148">
        <f t="shared" si="259"/>
        <v>-0.25107879229250862</v>
      </c>
      <c r="Q1400" s="149">
        <f t="shared" si="253"/>
        <v>93.664803335428871</v>
      </c>
      <c r="R1400" s="150">
        <f t="shared" si="254"/>
        <v>207.66480333542887</v>
      </c>
      <c r="S1400" s="13"/>
      <c r="T1400" s="13"/>
      <c r="U1400" s="13"/>
      <c r="V1400" s="13"/>
      <c r="W1400" s="49">
        <f t="shared" si="260"/>
        <v>38278</v>
      </c>
    </row>
    <row r="1401" spans="1:23" s="11" customFormat="1">
      <c r="A1401" s="13"/>
      <c r="B1401" s="140">
        <f>+Datos!B1392</f>
        <v>2004</v>
      </c>
      <c r="C1401" s="141">
        <f>+Datos!C1392</f>
        <v>10</v>
      </c>
      <c r="D1401" s="142">
        <f>+Datos!D1392</f>
        <v>19</v>
      </c>
      <c r="E1401" s="143">
        <f>+Datos!E1392</f>
        <v>0</v>
      </c>
      <c r="F1401" s="144">
        <f>+Datos!F1392</f>
        <v>4.7</v>
      </c>
      <c r="G1401" s="145">
        <f>+Datos!G1392</f>
        <v>1</v>
      </c>
      <c r="H1401" s="143">
        <f t="shared" si="255"/>
        <v>4.7</v>
      </c>
      <c r="I1401" s="146">
        <f t="shared" si="256"/>
        <v>-4.7</v>
      </c>
      <c r="J1401" s="29">
        <f t="shared" si="257"/>
        <v>169.64904180815424</v>
      </c>
      <c r="K1401" s="147">
        <f t="shared" si="252"/>
        <v>203.33085998997242</v>
      </c>
      <c r="L1401" s="29">
        <f t="shared" si="263"/>
        <v>-4.3339433454564471</v>
      </c>
      <c r="M1401" s="30">
        <f t="shared" si="261"/>
        <v>4.3339433454564471</v>
      </c>
      <c r="N1401" s="148">
        <f t="shared" si="262"/>
        <v>0.36605665454355307</v>
      </c>
      <c r="O1401" s="148">
        <f t="shared" si="258"/>
        <v>0</v>
      </c>
      <c r="P1401" s="148">
        <f t="shared" si="259"/>
        <v>-0.36605665454355307</v>
      </c>
      <c r="Q1401" s="149">
        <f t="shared" si="253"/>
        <v>89.330859989972424</v>
      </c>
      <c r="R1401" s="150">
        <f t="shared" si="254"/>
        <v>203.33085998997242</v>
      </c>
      <c r="S1401" s="13"/>
      <c r="T1401" s="13"/>
      <c r="U1401" s="13"/>
      <c r="V1401" s="13"/>
      <c r="W1401" s="49">
        <f t="shared" si="260"/>
        <v>38279</v>
      </c>
    </row>
    <row r="1402" spans="1:23" s="11" customFormat="1">
      <c r="A1402" s="13"/>
      <c r="B1402" s="140">
        <f>+Datos!B1393</f>
        <v>2004</v>
      </c>
      <c r="C1402" s="141">
        <f>+Datos!C1393</f>
        <v>10</v>
      </c>
      <c r="D1402" s="142">
        <f>+Datos!D1393</f>
        <v>20</v>
      </c>
      <c r="E1402" s="143">
        <f>+Datos!E1393</f>
        <v>0</v>
      </c>
      <c r="F1402" s="144">
        <f>+Datos!F1393</f>
        <v>5.0999999999999996</v>
      </c>
      <c r="G1402" s="145">
        <f>+Datos!G1393</f>
        <v>1</v>
      </c>
      <c r="H1402" s="143">
        <f t="shared" si="255"/>
        <v>5.0999999999999996</v>
      </c>
      <c r="I1402" s="146">
        <f t="shared" si="256"/>
        <v>-5.0999999999999996</v>
      </c>
      <c r="J1402" s="29">
        <f t="shared" si="257"/>
        <v>165.06829762842159</v>
      </c>
      <c r="K1402" s="147">
        <f t="shared" si="252"/>
        <v>198.75011581023978</v>
      </c>
      <c r="L1402" s="29">
        <f t="shared" si="263"/>
        <v>-4.5807441797326476</v>
      </c>
      <c r="M1402" s="30">
        <f t="shared" si="261"/>
        <v>4.5807441797326476</v>
      </c>
      <c r="N1402" s="148">
        <f t="shared" si="262"/>
        <v>0.51925582026735206</v>
      </c>
      <c r="O1402" s="148">
        <f t="shared" si="258"/>
        <v>0</v>
      </c>
      <c r="P1402" s="148">
        <f t="shared" si="259"/>
        <v>-0.51925582026735206</v>
      </c>
      <c r="Q1402" s="149">
        <f t="shared" si="253"/>
        <v>84.750115810239777</v>
      </c>
      <c r="R1402" s="150">
        <f t="shared" si="254"/>
        <v>198.75011581023978</v>
      </c>
      <c r="S1402" s="13"/>
      <c r="T1402" s="13"/>
      <c r="U1402" s="13"/>
      <c r="V1402" s="13"/>
      <c r="W1402" s="49">
        <f t="shared" si="260"/>
        <v>38280</v>
      </c>
    </row>
    <row r="1403" spans="1:23" s="11" customFormat="1">
      <c r="A1403" s="13"/>
      <c r="B1403" s="140">
        <f>+Datos!B1394</f>
        <v>2004</v>
      </c>
      <c r="C1403" s="141">
        <f>+Datos!C1394</f>
        <v>10</v>
      </c>
      <c r="D1403" s="142">
        <f>+Datos!D1394</f>
        <v>21</v>
      </c>
      <c r="E1403" s="143">
        <f>+Datos!E1394</f>
        <v>1</v>
      </c>
      <c r="F1403" s="144">
        <f>+Datos!F1394</f>
        <v>6</v>
      </c>
      <c r="G1403" s="145">
        <f>+Datos!G1394</f>
        <v>1</v>
      </c>
      <c r="H1403" s="143">
        <f t="shared" si="255"/>
        <v>6</v>
      </c>
      <c r="I1403" s="146">
        <f t="shared" si="256"/>
        <v>-5</v>
      </c>
      <c r="J1403" s="29">
        <f t="shared" si="257"/>
        <v>160.69746528626644</v>
      </c>
      <c r="K1403" s="147">
        <f t="shared" si="252"/>
        <v>194.37928346808462</v>
      </c>
      <c r="L1403" s="29">
        <f t="shared" si="263"/>
        <v>-4.370832342155154</v>
      </c>
      <c r="M1403" s="30">
        <f t="shared" si="261"/>
        <v>5.370832342155154</v>
      </c>
      <c r="N1403" s="148">
        <f t="shared" si="262"/>
        <v>0.62916765784484596</v>
      </c>
      <c r="O1403" s="148">
        <f t="shared" si="258"/>
        <v>0</v>
      </c>
      <c r="P1403" s="148">
        <f t="shared" si="259"/>
        <v>-0.62916765784484596</v>
      </c>
      <c r="Q1403" s="149">
        <f t="shared" si="253"/>
        <v>80.379283468084623</v>
      </c>
      <c r="R1403" s="150">
        <f t="shared" si="254"/>
        <v>194.37928346808462</v>
      </c>
      <c r="S1403" s="13"/>
      <c r="T1403" s="13"/>
      <c r="U1403" s="13"/>
      <c r="V1403" s="13"/>
      <c r="W1403" s="49">
        <f t="shared" si="260"/>
        <v>38281</v>
      </c>
    </row>
    <row r="1404" spans="1:23" s="11" customFormat="1">
      <c r="A1404" s="13"/>
      <c r="B1404" s="140">
        <f>+Datos!B1395</f>
        <v>2004</v>
      </c>
      <c r="C1404" s="141">
        <f>+Datos!C1395</f>
        <v>10</v>
      </c>
      <c r="D1404" s="142">
        <f>+Datos!D1395</f>
        <v>22</v>
      </c>
      <c r="E1404" s="143">
        <f>+Datos!E1395</f>
        <v>0</v>
      </c>
      <c r="F1404" s="144">
        <f>+Datos!F1395</f>
        <v>2.9</v>
      </c>
      <c r="G1404" s="145">
        <f>+Datos!G1395</f>
        <v>1</v>
      </c>
      <c r="H1404" s="143">
        <f t="shared" si="255"/>
        <v>2.9</v>
      </c>
      <c r="I1404" s="146">
        <f t="shared" si="256"/>
        <v>-2.9</v>
      </c>
      <c r="J1404" s="29">
        <f t="shared" si="257"/>
        <v>158.21561074950219</v>
      </c>
      <c r="K1404" s="147">
        <f t="shared" si="252"/>
        <v>191.89742893132038</v>
      </c>
      <c r="L1404" s="29">
        <f t="shared" si="263"/>
        <v>-2.4818545367642457</v>
      </c>
      <c r="M1404" s="30">
        <f t="shared" si="261"/>
        <v>2.4818545367642457</v>
      </c>
      <c r="N1404" s="148">
        <f t="shared" si="262"/>
        <v>0.41814546323575419</v>
      </c>
      <c r="O1404" s="148">
        <f t="shared" si="258"/>
        <v>0</v>
      </c>
      <c r="P1404" s="148">
        <f t="shared" si="259"/>
        <v>-0.41814546323575419</v>
      </c>
      <c r="Q1404" s="149">
        <f t="shared" si="253"/>
        <v>77.897428931320377</v>
      </c>
      <c r="R1404" s="150">
        <f t="shared" si="254"/>
        <v>191.89742893132038</v>
      </c>
      <c r="S1404" s="13"/>
      <c r="T1404" s="13"/>
      <c r="U1404" s="13"/>
      <c r="V1404" s="13"/>
      <c r="W1404" s="49">
        <f t="shared" si="260"/>
        <v>38282</v>
      </c>
    </row>
    <row r="1405" spans="1:23" s="11" customFormat="1">
      <c r="A1405" s="13"/>
      <c r="B1405" s="140">
        <f>+Datos!B1396</f>
        <v>2004</v>
      </c>
      <c r="C1405" s="141">
        <f>+Datos!C1396</f>
        <v>10</v>
      </c>
      <c r="D1405" s="142">
        <f>+Datos!D1396</f>
        <v>23</v>
      </c>
      <c r="E1405" s="143">
        <f>+Datos!E1396</f>
        <v>0</v>
      </c>
      <c r="F1405" s="144">
        <f>+Datos!F1396</f>
        <v>4</v>
      </c>
      <c r="G1405" s="145">
        <f>+Datos!G1396</f>
        <v>1</v>
      </c>
      <c r="H1405" s="143">
        <f t="shared" si="255"/>
        <v>4</v>
      </c>
      <c r="I1405" s="146">
        <f t="shared" si="256"/>
        <v>-4</v>
      </c>
      <c r="J1405" s="29">
        <f t="shared" si="257"/>
        <v>154.85513653086767</v>
      </c>
      <c r="K1405" s="147">
        <f t="shared" si="252"/>
        <v>188.53695471268585</v>
      </c>
      <c r="L1405" s="29">
        <f t="shared" si="263"/>
        <v>-3.360474218634522</v>
      </c>
      <c r="M1405" s="30">
        <f t="shared" si="261"/>
        <v>3.360474218634522</v>
      </c>
      <c r="N1405" s="148">
        <f t="shared" si="262"/>
        <v>0.639525781365478</v>
      </c>
      <c r="O1405" s="148">
        <f t="shared" si="258"/>
        <v>0</v>
      </c>
      <c r="P1405" s="148">
        <f t="shared" si="259"/>
        <v>-0.639525781365478</v>
      </c>
      <c r="Q1405" s="149">
        <f t="shared" si="253"/>
        <v>74.536954712685855</v>
      </c>
      <c r="R1405" s="150">
        <f t="shared" si="254"/>
        <v>188.53695471268585</v>
      </c>
      <c r="S1405" s="13"/>
      <c r="T1405" s="13"/>
      <c r="U1405" s="13"/>
      <c r="V1405" s="13"/>
      <c r="W1405" s="49">
        <f t="shared" si="260"/>
        <v>38283</v>
      </c>
    </row>
    <row r="1406" spans="1:23" s="11" customFormat="1">
      <c r="A1406" s="13"/>
      <c r="B1406" s="140">
        <f>+Datos!B1397</f>
        <v>2004</v>
      </c>
      <c r="C1406" s="141">
        <f>+Datos!C1397</f>
        <v>10</v>
      </c>
      <c r="D1406" s="142">
        <f>+Datos!D1397</f>
        <v>24</v>
      </c>
      <c r="E1406" s="143">
        <f>+Datos!E1397</f>
        <v>0</v>
      </c>
      <c r="F1406" s="144">
        <f>+Datos!F1397</f>
        <v>3.5</v>
      </c>
      <c r="G1406" s="145">
        <f>+Datos!G1397</f>
        <v>1</v>
      </c>
      <c r="H1406" s="143">
        <f t="shared" si="255"/>
        <v>3.5</v>
      </c>
      <c r="I1406" s="146">
        <f t="shared" si="256"/>
        <v>-3.5</v>
      </c>
      <c r="J1406" s="29">
        <f t="shared" si="257"/>
        <v>151.97332428956452</v>
      </c>
      <c r="K1406" s="147">
        <f t="shared" si="252"/>
        <v>185.6551424713827</v>
      </c>
      <c r="L1406" s="29">
        <f t="shared" si="263"/>
        <v>-2.8818122413031517</v>
      </c>
      <c r="M1406" s="30">
        <f t="shared" si="261"/>
        <v>2.8818122413031517</v>
      </c>
      <c r="N1406" s="148">
        <f t="shared" si="262"/>
        <v>0.61818775869684828</v>
      </c>
      <c r="O1406" s="148">
        <f t="shared" si="258"/>
        <v>0</v>
      </c>
      <c r="P1406" s="148">
        <f t="shared" si="259"/>
        <v>-0.61818775869684828</v>
      </c>
      <c r="Q1406" s="149">
        <f t="shared" si="253"/>
        <v>71.655142471382703</v>
      </c>
      <c r="R1406" s="150">
        <f t="shared" si="254"/>
        <v>185.6551424713827</v>
      </c>
      <c r="S1406" s="13"/>
      <c r="T1406" s="13"/>
      <c r="U1406" s="13"/>
      <c r="V1406" s="13"/>
      <c r="W1406" s="49">
        <f t="shared" si="260"/>
        <v>38284</v>
      </c>
    </row>
    <row r="1407" spans="1:23" s="11" customFormat="1">
      <c r="A1407" s="13"/>
      <c r="B1407" s="140">
        <f>+Datos!B1398</f>
        <v>2004</v>
      </c>
      <c r="C1407" s="141">
        <f>+Datos!C1398</f>
        <v>10</v>
      </c>
      <c r="D1407" s="142">
        <f>+Datos!D1398</f>
        <v>25</v>
      </c>
      <c r="E1407" s="143">
        <f>+Datos!E1398</f>
        <v>0.4</v>
      </c>
      <c r="F1407" s="144">
        <f>+Datos!F1398</f>
        <v>5.4</v>
      </c>
      <c r="G1407" s="145">
        <f>+Datos!G1398</f>
        <v>1</v>
      </c>
      <c r="H1407" s="143">
        <f t="shared" si="255"/>
        <v>5.4</v>
      </c>
      <c r="I1407" s="146">
        <f t="shared" si="256"/>
        <v>-5</v>
      </c>
      <c r="J1407" s="29">
        <f t="shared" si="257"/>
        <v>147.94923286502626</v>
      </c>
      <c r="K1407" s="147">
        <f t="shared" si="252"/>
        <v>181.63105104684445</v>
      </c>
      <c r="L1407" s="29">
        <f t="shared" si="263"/>
        <v>-4.0240914245382555</v>
      </c>
      <c r="M1407" s="30">
        <f t="shared" si="261"/>
        <v>4.4240914245382559</v>
      </c>
      <c r="N1407" s="148">
        <f t="shared" si="262"/>
        <v>0.97590857546174448</v>
      </c>
      <c r="O1407" s="148">
        <f t="shared" si="258"/>
        <v>0</v>
      </c>
      <c r="P1407" s="148">
        <f t="shared" si="259"/>
        <v>-0.97590857546174448</v>
      </c>
      <c r="Q1407" s="149">
        <f t="shared" si="253"/>
        <v>67.631051046844448</v>
      </c>
      <c r="R1407" s="150">
        <f t="shared" si="254"/>
        <v>181.63105104684445</v>
      </c>
      <c r="S1407" s="13"/>
      <c r="T1407" s="13"/>
      <c r="U1407" s="13"/>
      <c r="V1407" s="13"/>
      <c r="W1407" s="49">
        <f t="shared" si="260"/>
        <v>38285</v>
      </c>
    </row>
    <row r="1408" spans="1:23" s="11" customFormat="1">
      <c r="A1408" s="13"/>
      <c r="B1408" s="140">
        <f>+Datos!B1399</f>
        <v>2004</v>
      </c>
      <c r="C1408" s="141">
        <f>+Datos!C1399</f>
        <v>10</v>
      </c>
      <c r="D1408" s="142">
        <f>+Datos!D1399</f>
        <v>26</v>
      </c>
      <c r="E1408" s="143">
        <f>+Datos!E1399</f>
        <v>0.1</v>
      </c>
      <c r="F1408" s="144">
        <f>+Datos!F1399</f>
        <v>4.2</v>
      </c>
      <c r="G1408" s="145">
        <f>+Datos!G1399</f>
        <v>1</v>
      </c>
      <c r="H1408" s="143">
        <f t="shared" si="255"/>
        <v>4.2</v>
      </c>
      <c r="I1408" s="146">
        <f t="shared" si="256"/>
        <v>-4.1000000000000005</v>
      </c>
      <c r="J1408" s="29">
        <f t="shared" si="257"/>
        <v>144.72911554673109</v>
      </c>
      <c r="K1408" s="147">
        <f t="shared" si="252"/>
        <v>178.41093372854928</v>
      </c>
      <c r="L1408" s="29">
        <f t="shared" si="263"/>
        <v>-3.2201173182951663</v>
      </c>
      <c r="M1408" s="30">
        <f t="shared" si="261"/>
        <v>3.3201173182951664</v>
      </c>
      <c r="N1408" s="148">
        <f t="shared" si="262"/>
        <v>0.87988268170483375</v>
      </c>
      <c r="O1408" s="148">
        <f t="shared" si="258"/>
        <v>0</v>
      </c>
      <c r="P1408" s="148">
        <f t="shared" si="259"/>
        <v>-0.87988268170483375</v>
      </c>
      <c r="Q1408" s="149">
        <f t="shared" si="253"/>
        <v>64.410933728549281</v>
      </c>
      <c r="R1408" s="150">
        <f t="shared" si="254"/>
        <v>178.41093372854928</v>
      </c>
      <c r="S1408" s="13"/>
      <c r="T1408" s="13"/>
      <c r="U1408" s="13"/>
      <c r="V1408" s="13"/>
      <c r="W1408" s="49">
        <f t="shared" si="260"/>
        <v>38286</v>
      </c>
    </row>
    <row r="1409" spans="1:23" s="11" customFormat="1">
      <c r="A1409" s="13"/>
      <c r="B1409" s="140">
        <f>+Datos!B1400</f>
        <v>2004</v>
      </c>
      <c r="C1409" s="141">
        <f>+Datos!C1400</f>
        <v>10</v>
      </c>
      <c r="D1409" s="142">
        <f>+Datos!D1400</f>
        <v>27</v>
      </c>
      <c r="E1409" s="143">
        <f>+Datos!E1400</f>
        <v>0</v>
      </c>
      <c r="F1409" s="144">
        <f>+Datos!F1400</f>
        <v>6.8</v>
      </c>
      <c r="G1409" s="145">
        <f>+Datos!G1400</f>
        <v>1</v>
      </c>
      <c r="H1409" s="143">
        <f t="shared" si="255"/>
        <v>6.8</v>
      </c>
      <c r="I1409" s="146">
        <f t="shared" si="256"/>
        <v>-6.8</v>
      </c>
      <c r="J1409" s="29">
        <f t="shared" si="257"/>
        <v>139.54220775641809</v>
      </c>
      <c r="K1409" s="147">
        <f t="shared" si="252"/>
        <v>173.22402593823628</v>
      </c>
      <c r="L1409" s="29">
        <f t="shared" si="263"/>
        <v>-5.1869077903130005</v>
      </c>
      <c r="M1409" s="30">
        <f t="shared" si="261"/>
        <v>5.1869077903130005</v>
      </c>
      <c r="N1409" s="148">
        <f t="shared" si="262"/>
        <v>1.6130922096869993</v>
      </c>
      <c r="O1409" s="148">
        <f t="shared" si="258"/>
        <v>0</v>
      </c>
      <c r="P1409" s="148">
        <f t="shared" si="259"/>
        <v>-1.6130922096869993</v>
      </c>
      <c r="Q1409" s="149">
        <f t="shared" si="253"/>
        <v>59.224025938236281</v>
      </c>
      <c r="R1409" s="150">
        <f t="shared" si="254"/>
        <v>173.22402593823628</v>
      </c>
      <c r="S1409" s="13"/>
      <c r="T1409" s="13"/>
      <c r="U1409" s="13"/>
      <c r="V1409" s="13"/>
      <c r="W1409" s="49">
        <f t="shared" si="260"/>
        <v>38287</v>
      </c>
    </row>
    <row r="1410" spans="1:23" s="11" customFormat="1">
      <c r="A1410" s="13"/>
      <c r="B1410" s="140">
        <f>+Datos!B1401</f>
        <v>2004</v>
      </c>
      <c r="C1410" s="141">
        <f>+Datos!C1401</f>
        <v>10</v>
      </c>
      <c r="D1410" s="142">
        <f>+Datos!D1401</f>
        <v>28</v>
      </c>
      <c r="E1410" s="143">
        <f>+Datos!E1401</f>
        <v>0</v>
      </c>
      <c r="F1410" s="144">
        <f>+Datos!F1401</f>
        <v>4.2</v>
      </c>
      <c r="G1410" s="145">
        <f>+Datos!G1401</f>
        <v>1</v>
      </c>
      <c r="H1410" s="143">
        <f t="shared" si="255"/>
        <v>4.2</v>
      </c>
      <c r="I1410" s="146">
        <f t="shared" si="256"/>
        <v>-4.2</v>
      </c>
      <c r="J1410" s="29">
        <f t="shared" si="257"/>
        <v>136.43182463389249</v>
      </c>
      <c r="K1410" s="147">
        <f t="shared" si="252"/>
        <v>170.11364281571068</v>
      </c>
      <c r="L1410" s="29">
        <f t="shared" si="263"/>
        <v>-3.1103831225256044</v>
      </c>
      <c r="M1410" s="30">
        <f t="shared" si="261"/>
        <v>3.1103831225256044</v>
      </c>
      <c r="N1410" s="148">
        <f t="shared" si="262"/>
        <v>1.0896168774743957</v>
      </c>
      <c r="O1410" s="148">
        <f t="shared" si="258"/>
        <v>0</v>
      </c>
      <c r="P1410" s="148">
        <f t="shared" si="259"/>
        <v>-1.0896168774743957</v>
      </c>
      <c r="Q1410" s="149">
        <f t="shared" si="253"/>
        <v>56.113642815710676</v>
      </c>
      <c r="R1410" s="150">
        <f t="shared" si="254"/>
        <v>170.11364281571068</v>
      </c>
      <c r="S1410" s="13"/>
      <c r="T1410" s="13"/>
      <c r="U1410" s="13"/>
      <c r="V1410" s="13"/>
      <c r="W1410" s="49">
        <f t="shared" si="260"/>
        <v>38288</v>
      </c>
    </row>
    <row r="1411" spans="1:23" s="11" customFormat="1">
      <c r="A1411" s="13"/>
      <c r="B1411" s="140">
        <f>+Datos!B1402</f>
        <v>2004</v>
      </c>
      <c r="C1411" s="141">
        <f>+Datos!C1402</f>
        <v>10</v>
      </c>
      <c r="D1411" s="142">
        <f>+Datos!D1402</f>
        <v>29</v>
      </c>
      <c r="E1411" s="143">
        <f>+Datos!E1402</f>
        <v>0</v>
      </c>
      <c r="F1411" s="144">
        <f>+Datos!F1402</f>
        <v>4.5</v>
      </c>
      <c r="G1411" s="145">
        <f>+Datos!G1402</f>
        <v>1</v>
      </c>
      <c r="H1411" s="143">
        <f t="shared" si="255"/>
        <v>4.5</v>
      </c>
      <c r="I1411" s="146">
        <f t="shared" si="256"/>
        <v>-4.5</v>
      </c>
      <c r="J1411" s="29">
        <f t="shared" si="257"/>
        <v>133.17616549547665</v>
      </c>
      <c r="K1411" s="147">
        <f t="shared" si="252"/>
        <v>166.85798367729484</v>
      </c>
      <c r="L1411" s="29">
        <f t="shared" si="263"/>
        <v>-3.2556591384158367</v>
      </c>
      <c r="M1411" s="30">
        <f t="shared" si="261"/>
        <v>3.2556591384158367</v>
      </c>
      <c r="N1411" s="148">
        <f t="shared" si="262"/>
        <v>1.2443408615841633</v>
      </c>
      <c r="O1411" s="148">
        <f t="shared" si="258"/>
        <v>0</v>
      </c>
      <c r="P1411" s="148">
        <f t="shared" si="259"/>
        <v>-1.2443408615841633</v>
      </c>
      <c r="Q1411" s="149">
        <f t="shared" si="253"/>
        <v>52.85798367729484</v>
      </c>
      <c r="R1411" s="150">
        <f t="shared" si="254"/>
        <v>166.85798367729484</v>
      </c>
      <c r="S1411" s="13"/>
      <c r="T1411" s="13"/>
      <c r="U1411" s="13"/>
      <c r="V1411" s="13"/>
      <c r="W1411" s="49">
        <f t="shared" si="260"/>
        <v>38289</v>
      </c>
    </row>
    <row r="1412" spans="1:23" s="11" customFormat="1">
      <c r="A1412" s="13"/>
      <c r="B1412" s="140">
        <f>+Datos!B1403</f>
        <v>2004</v>
      </c>
      <c r="C1412" s="141">
        <f>+Datos!C1403</f>
        <v>10</v>
      </c>
      <c r="D1412" s="142">
        <f>+Datos!D1403</f>
        <v>30</v>
      </c>
      <c r="E1412" s="143">
        <f>+Datos!E1403</f>
        <v>0</v>
      </c>
      <c r="F1412" s="144">
        <f>+Datos!F1403</f>
        <v>5.2</v>
      </c>
      <c r="G1412" s="145">
        <f>+Datos!G1403</f>
        <v>1</v>
      </c>
      <c r="H1412" s="143">
        <f t="shared" si="255"/>
        <v>5.2</v>
      </c>
      <c r="I1412" s="146">
        <f t="shared" si="256"/>
        <v>-5.2</v>
      </c>
      <c r="J1412" s="29">
        <f t="shared" si="257"/>
        <v>129.51070712397686</v>
      </c>
      <c r="K1412" s="147">
        <f t="shared" si="252"/>
        <v>163.19252530579504</v>
      </c>
      <c r="L1412" s="29">
        <f t="shared" si="263"/>
        <v>-3.6654583714997955</v>
      </c>
      <c r="M1412" s="30">
        <f t="shared" si="261"/>
        <v>3.6654583714997955</v>
      </c>
      <c r="N1412" s="148">
        <f t="shared" si="262"/>
        <v>1.5345416285002047</v>
      </c>
      <c r="O1412" s="148">
        <f t="shared" si="258"/>
        <v>0</v>
      </c>
      <c r="P1412" s="148">
        <f t="shared" si="259"/>
        <v>-1.5345416285002047</v>
      </c>
      <c r="Q1412" s="149">
        <f t="shared" si="253"/>
        <v>49.192525305795044</v>
      </c>
      <c r="R1412" s="150">
        <f t="shared" si="254"/>
        <v>163.19252530579504</v>
      </c>
      <c r="S1412" s="13"/>
      <c r="T1412" s="13"/>
      <c r="U1412" s="13"/>
      <c r="V1412" s="13"/>
      <c r="W1412" s="49">
        <f t="shared" si="260"/>
        <v>38290</v>
      </c>
    </row>
    <row r="1413" spans="1:23" s="11" customFormat="1">
      <c r="A1413" s="13"/>
      <c r="B1413" s="140">
        <f>+Datos!B1404</f>
        <v>2004</v>
      </c>
      <c r="C1413" s="141">
        <f>+Datos!C1404</f>
        <v>10</v>
      </c>
      <c r="D1413" s="142">
        <f>+Datos!D1404</f>
        <v>31</v>
      </c>
      <c r="E1413" s="143">
        <f>+Datos!E1404</f>
        <v>25</v>
      </c>
      <c r="F1413" s="144">
        <f>+Datos!F1404</f>
        <v>6.1</v>
      </c>
      <c r="G1413" s="145">
        <f>+Datos!G1404</f>
        <v>1</v>
      </c>
      <c r="H1413" s="143">
        <f t="shared" si="255"/>
        <v>6.1</v>
      </c>
      <c r="I1413" s="146">
        <f t="shared" si="256"/>
        <v>18.899999999999999</v>
      </c>
      <c r="J1413" s="29">
        <f t="shared" si="257"/>
        <v>148.41070712397686</v>
      </c>
      <c r="K1413" s="147">
        <f t="shared" si="252"/>
        <v>182.09252530579505</v>
      </c>
      <c r="L1413" s="29">
        <f t="shared" si="263"/>
        <v>18.900000000000006</v>
      </c>
      <c r="M1413" s="30">
        <f t="shared" si="261"/>
        <v>6.1</v>
      </c>
      <c r="N1413" s="148">
        <f t="shared" si="262"/>
        <v>0</v>
      </c>
      <c r="O1413" s="148">
        <f t="shared" si="258"/>
        <v>0</v>
      </c>
      <c r="P1413" s="148">
        <f t="shared" si="259"/>
        <v>0</v>
      </c>
      <c r="Q1413" s="149">
        <f t="shared" si="253"/>
        <v>68.09252530579505</v>
      </c>
      <c r="R1413" s="150">
        <f t="shared" si="254"/>
        <v>182.09252530579505</v>
      </c>
      <c r="S1413" s="13"/>
      <c r="T1413" s="13"/>
      <c r="U1413" s="13"/>
      <c r="V1413" s="13"/>
      <c r="W1413" s="49">
        <f t="shared" si="260"/>
        <v>38291</v>
      </c>
    </row>
    <row r="1414" spans="1:23" s="11" customFormat="1">
      <c r="A1414" s="13"/>
      <c r="B1414" s="140">
        <f>+Datos!B1405</f>
        <v>2004</v>
      </c>
      <c r="C1414" s="141">
        <f>+Datos!C1405</f>
        <v>11</v>
      </c>
      <c r="D1414" s="142">
        <f>+Datos!D1405</f>
        <v>1</v>
      </c>
      <c r="E1414" s="143">
        <f>+Datos!E1405</f>
        <v>3</v>
      </c>
      <c r="F1414" s="144">
        <f>+Datos!F1405</f>
        <v>4.5</v>
      </c>
      <c r="G1414" s="145">
        <f>+Datos!G1405</f>
        <v>1</v>
      </c>
      <c r="H1414" s="143">
        <f t="shared" si="255"/>
        <v>4.5</v>
      </c>
      <c r="I1414" s="146">
        <f t="shared" si="256"/>
        <v>-1.5</v>
      </c>
      <c r="J1414" s="29">
        <f t="shared" si="257"/>
        <v>147.22068720206735</v>
      </c>
      <c r="K1414" s="147">
        <f t="shared" si="252"/>
        <v>180.90250538388554</v>
      </c>
      <c r="L1414" s="29">
        <f t="shared" si="263"/>
        <v>-1.19001992190951</v>
      </c>
      <c r="M1414" s="30">
        <f t="shared" si="261"/>
        <v>4.19001992190951</v>
      </c>
      <c r="N1414" s="148">
        <f t="shared" si="262"/>
        <v>0.30998007809049</v>
      </c>
      <c r="O1414" s="148">
        <f t="shared" si="258"/>
        <v>0</v>
      </c>
      <c r="P1414" s="148">
        <f t="shared" si="259"/>
        <v>-0.30998007809049</v>
      </c>
      <c r="Q1414" s="149">
        <f t="shared" si="253"/>
        <v>66.90250538388554</v>
      </c>
      <c r="R1414" s="150">
        <f t="shared" si="254"/>
        <v>180.90250538388554</v>
      </c>
      <c r="S1414" s="13"/>
      <c r="T1414" s="13"/>
      <c r="U1414" s="13"/>
      <c r="V1414" s="13"/>
      <c r="W1414" s="49">
        <f t="shared" si="260"/>
        <v>38292</v>
      </c>
    </row>
    <row r="1415" spans="1:23" s="11" customFormat="1">
      <c r="A1415" s="13"/>
      <c r="B1415" s="140">
        <f>+Datos!B1406</f>
        <v>2004</v>
      </c>
      <c r="C1415" s="141">
        <f>+Datos!C1406</f>
        <v>11</v>
      </c>
      <c r="D1415" s="142">
        <f>+Datos!D1406</f>
        <v>2</v>
      </c>
      <c r="E1415" s="143">
        <f>+Datos!E1406</f>
        <v>0.9</v>
      </c>
      <c r="F1415" s="144">
        <f>+Datos!F1406</f>
        <v>3.4</v>
      </c>
      <c r="G1415" s="145">
        <f>+Datos!G1406</f>
        <v>1</v>
      </c>
      <c r="H1415" s="143">
        <f t="shared" si="255"/>
        <v>3.4</v>
      </c>
      <c r="I1415" s="146">
        <f t="shared" si="256"/>
        <v>-2.5</v>
      </c>
      <c r="J1415" s="29">
        <f t="shared" si="257"/>
        <v>145.25848748713543</v>
      </c>
      <c r="K1415" s="147">
        <f t="shared" si="252"/>
        <v>178.94030566895361</v>
      </c>
      <c r="L1415" s="29">
        <f t="shared" si="263"/>
        <v>-1.962199714931927</v>
      </c>
      <c r="M1415" s="30">
        <f t="shared" si="261"/>
        <v>2.8621997149319269</v>
      </c>
      <c r="N1415" s="148">
        <f t="shared" si="262"/>
        <v>0.53780028506807298</v>
      </c>
      <c r="O1415" s="148">
        <f t="shared" si="258"/>
        <v>0</v>
      </c>
      <c r="P1415" s="148">
        <f t="shared" si="259"/>
        <v>-0.53780028506807298</v>
      </c>
      <c r="Q1415" s="149">
        <f t="shared" si="253"/>
        <v>64.940305668953613</v>
      </c>
      <c r="R1415" s="150">
        <f t="shared" si="254"/>
        <v>178.94030566895361</v>
      </c>
      <c r="S1415" s="13"/>
      <c r="T1415" s="13"/>
      <c r="U1415" s="13"/>
      <c r="V1415" s="13"/>
      <c r="W1415" s="49">
        <f t="shared" si="260"/>
        <v>38293</v>
      </c>
    </row>
    <row r="1416" spans="1:23" s="11" customFormat="1">
      <c r="A1416" s="13"/>
      <c r="B1416" s="140">
        <f>+Datos!B1407</f>
        <v>2004</v>
      </c>
      <c r="C1416" s="141">
        <f>+Datos!C1407</f>
        <v>11</v>
      </c>
      <c r="D1416" s="142">
        <f>+Datos!D1407</f>
        <v>3</v>
      </c>
      <c r="E1416" s="143">
        <f>+Datos!E1407</f>
        <v>0.8</v>
      </c>
      <c r="F1416" s="144">
        <f>+Datos!F1407</f>
        <v>4.5</v>
      </c>
      <c r="G1416" s="145">
        <f>+Datos!G1407</f>
        <v>1</v>
      </c>
      <c r="H1416" s="143">
        <f t="shared" si="255"/>
        <v>4.5</v>
      </c>
      <c r="I1416" s="146">
        <f t="shared" si="256"/>
        <v>-3.7</v>
      </c>
      <c r="J1416" s="29">
        <f t="shared" si="257"/>
        <v>142.4023249296188</v>
      </c>
      <c r="K1416" s="147">
        <f t="shared" si="252"/>
        <v>176.08414311143699</v>
      </c>
      <c r="L1416" s="29">
        <f t="shared" si="263"/>
        <v>-2.8561625575166261</v>
      </c>
      <c r="M1416" s="30">
        <f t="shared" si="261"/>
        <v>3.6561625575166259</v>
      </c>
      <c r="N1416" s="148">
        <f t="shared" si="262"/>
        <v>0.84383744248337411</v>
      </c>
      <c r="O1416" s="148">
        <f t="shared" si="258"/>
        <v>0</v>
      </c>
      <c r="P1416" s="148">
        <f t="shared" si="259"/>
        <v>-0.84383744248337411</v>
      </c>
      <c r="Q1416" s="149">
        <f t="shared" si="253"/>
        <v>62.084143111436987</v>
      </c>
      <c r="R1416" s="150">
        <f t="shared" si="254"/>
        <v>176.08414311143699</v>
      </c>
      <c r="S1416" s="13"/>
      <c r="T1416" s="13"/>
      <c r="U1416" s="13"/>
      <c r="V1416" s="13"/>
      <c r="W1416" s="49">
        <f t="shared" si="260"/>
        <v>38294</v>
      </c>
    </row>
    <row r="1417" spans="1:23" s="11" customFormat="1">
      <c r="A1417" s="13"/>
      <c r="B1417" s="140">
        <f>+Datos!B1408</f>
        <v>2004</v>
      </c>
      <c r="C1417" s="141">
        <f>+Datos!C1408</f>
        <v>11</v>
      </c>
      <c r="D1417" s="142">
        <f>+Datos!D1408</f>
        <v>4</v>
      </c>
      <c r="E1417" s="143">
        <f>+Datos!E1408</f>
        <v>7</v>
      </c>
      <c r="F1417" s="144">
        <f>+Datos!F1408</f>
        <v>1.8</v>
      </c>
      <c r="G1417" s="145">
        <f>+Datos!G1408</f>
        <v>1</v>
      </c>
      <c r="H1417" s="143">
        <f t="shared" si="255"/>
        <v>1.8</v>
      </c>
      <c r="I1417" s="146">
        <f t="shared" si="256"/>
        <v>5.2</v>
      </c>
      <c r="J1417" s="29">
        <f t="shared" si="257"/>
        <v>147.60232492961879</v>
      </c>
      <c r="K1417" s="147">
        <f t="shared" si="252"/>
        <v>181.28414311143698</v>
      </c>
      <c r="L1417" s="29">
        <f t="shared" si="263"/>
        <v>5.1999999999999886</v>
      </c>
      <c r="M1417" s="30">
        <f t="shared" si="261"/>
        <v>1.8</v>
      </c>
      <c r="N1417" s="148">
        <f t="shared" si="262"/>
        <v>0</v>
      </c>
      <c r="O1417" s="148">
        <f t="shared" si="258"/>
        <v>0</v>
      </c>
      <c r="P1417" s="148">
        <f t="shared" si="259"/>
        <v>0</v>
      </c>
      <c r="Q1417" s="149">
        <f t="shared" si="253"/>
        <v>67.284143111436975</v>
      </c>
      <c r="R1417" s="150">
        <f t="shared" si="254"/>
        <v>181.28414311143698</v>
      </c>
      <c r="S1417" s="13"/>
      <c r="T1417" s="13"/>
      <c r="U1417" s="13"/>
      <c r="V1417" s="13"/>
      <c r="W1417" s="49">
        <f t="shared" si="260"/>
        <v>38295</v>
      </c>
    </row>
    <row r="1418" spans="1:23" s="11" customFormat="1">
      <c r="A1418" s="13"/>
      <c r="B1418" s="140">
        <f>+Datos!B1409</f>
        <v>2004</v>
      </c>
      <c r="C1418" s="141">
        <f>+Datos!C1409</f>
        <v>11</v>
      </c>
      <c r="D1418" s="142">
        <f>+Datos!D1409</f>
        <v>5</v>
      </c>
      <c r="E1418" s="143">
        <f>+Datos!E1409</f>
        <v>3</v>
      </c>
      <c r="F1418" s="144">
        <f>+Datos!F1409</f>
        <v>3.5</v>
      </c>
      <c r="G1418" s="145">
        <f>+Datos!G1409</f>
        <v>1</v>
      </c>
      <c r="H1418" s="143">
        <f t="shared" si="255"/>
        <v>3.5</v>
      </c>
      <c r="I1418" s="146">
        <f t="shared" si="256"/>
        <v>-0.5</v>
      </c>
      <c r="J1418" s="29">
        <f t="shared" si="257"/>
        <v>147.20675309355127</v>
      </c>
      <c r="K1418" s="147">
        <f t="shared" si="252"/>
        <v>180.88857127536946</v>
      </c>
      <c r="L1418" s="29">
        <f t="shared" si="263"/>
        <v>-0.39557183606751778</v>
      </c>
      <c r="M1418" s="30">
        <f t="shared" si="261"/>
        <v>3.3955718360675178</v>
      </c>
      <c r="N1418" s="148">
        <f t="shared" si="262"/>
        <v>0.10442816393248222</v>
      </c>
      <c r="O1418" s="148">
        <f t="shared" si="258"/>
        <v>0</v>
      </c>
      <c r="P1418" s="148">
        <f t="shared" si="259"/>
        <v>-0.10442816393248222</v>
      </c>
      <c r="Q1418" s="149">
        <f t="shared" si="253"/>
        <v>66.888571275369458</v>
      </c>
      <c r="R1418" s="150">
        <f t="shared" si="254"/>
        <v>180.88857127536946</v>
      </c>
      <c r="S1418" s="13"/>
      <c r="T1418" s="13"/>
      <c r="U1418" s="13"/>
      <c r="V1418" s="13"/>
      <c r="W1418" s="49">
        <f t="shared" si="260"/>
        <v>38296</v>
      </c>
    </row>
    <row r="1419" spans="1:23" s="11" customFormat="1">
      <c r="A1419" s="13"/>
      <c r="B1419" s="140">
        <f>+Datos!B1410</f>
        <v>2004</v>
      </c>
      <c r="C1419" s="141">
        <f>+Datos!C1410</f>
        <v>11</v>
      </c>
      <c r="D1419" s="142">
        <f>+Datos!D1410</f>
        <v>6</v>
      </c>
      <c r="E1419" s="143">
        <f>+Datos!E1410</f>
        <v>0</v>
      </c>
      <c r="F1419" s="144">
        <f>+Datos!F1410</f>
        <v>3.9</v>
      </c>
      <c r="G1419" s="145">
        <f>+Datos!G1410</f>
        <v>1</v>
      </c>
      <c r="H1419" s="143">
        <f t="shared" si="255"/>
        <v>3.9</v>
      </c>
      <c r="I1419" s="146">
        <f t="shared" si="256"/>
        <v>-3.9</v>
      </c>
      <c r="J1419" s="29">
        <f t="shared" si="257"/>
        <v>144.15745614026525</v>
      </c>
      <c r="K1419" s="147">
        <f t="shared" si="252"/>
        <v>177.83927432208344</v>
      </c>
      <c r="L1419" s="29">
        <f t="shared" si="263"/>
        <v>-3.0492969532860172</v>
      </c>
      <c r="M1419" s="30">
        <f t="shared" si="261"/>
        <v>3.0492969532860172</v>
      </c>
      <c r="N1419" s="148">
        <f t="shared" si="262"/>
        <v>0.85070304671398267</v>
      </c>
      <c r="O1419" s="148">
        <f t="shared" si="258"/>
        <v>0</v>
      </c>
      <c r="P1419" s="148">
        <f t="shared" si="259"/>
        <v>-0.85070304671398267</v>
      </c>
      <c r="Q1419" s="149">
        <f t="shared" si="253"/>
        <v>63.83927432208344</v>
      </c>
      <c r="R1419" s="150">
        <f t="shared" si="254"/>
        <v>177.83927432208344</v>
      </c>
      <c r="S1419" s="13"/>
      <c r="T1419" s="13"/>
      <c r="U1419" s="13"/>
      <c r="V1419" s="13"/>
      <c r="W1419" s="49">
        <f t="shared" si="260"/>
        <v>38297</v>
      </c>
    </row>
    <row r="1420" spans="1:23" s="11" customFormat="1">
      <c r="A1420" s="13"/>
      <c r="B1420" s="140">
        <f>+Datos!B1411</f>
        <v>2004</v>
      </c>
      <c r="C1420" s="141">
        <f>+Datos!C1411</f>
        <v>11</v>
      </c>
      <c r="D1420" s="142">
        <f>+Datos!D1411</f>
        <v>7</v>
      </c>
      <c r="E1420" s="143">
        <f>+Datos!E1411</f>
        <v>0</v>
      </c>
      <c r="F1420" s="144">
        <f>+Datos!F1411</f>
        <v>4.9000000000000004</v>
      </c>
      <c r="G1420" s="145">
        <f>+Datos!G1411</f>
        <v>1</v>
      </c>
      <c r="H1420" s="143">
        <f t="shared" si="255"/>
        <v>4.9000000000000004</v>
      </c>
      <c r="I1420" s="146">
        <f t="shared" si="256"/>
        <v>-4.9000000000000004</v>
      </c>
      <c r="J1420" s="29">
        <f t="shared" si="257"/>
        <v>140.41566371320528</v>
      </c>
      <c r="K1420" s="147">
        <f t="shared" si="252"/>
        <v>174.09748189502346</v>
      </c>
      <c r="L1420" s="29">
        <f t="shared" si="263"/>
        <v>-3.7417924270599769</v>
      </c>
      <c r="M1420" s="30">
        <f t="shared" si="261"/>
        <v>3.7417924270599769</v>
      </c>
      <c r="N1420" s="148">
        <f t="shared" si="262"/>
        <v>1.1582075729400234</v>
      </c>
      <c r="O1420" s="148">
        <f t="shared" si="258"/>
        <v>0</v>
      </c>
      <c r="P1420" s="148">
        <f t="shared" si="259"/>
        <v>-1.1582075729400234</v>
      </c>
      <c r="Q1420" s="149">
        <f t="shared" si="253"/>
        <v>60.097481895023463</v>
      </c>
      <c r="R1420" s="150">
        <f t="shared" si="254"/>
        <v>174.09748189502346</v>
      </c>
      <c r="S1420" s="13"/>
      <c r="T1420" s="13"/>
      <c r="U1420" s="13"/>
      <c r="V1420" s="13"/>
      <c r="W1420" s="49">
        <f t="shared" si="260"/>
        <v>38298</v>
      </c>
    </row>
    <row r="1421" spans="1:23" s="11" customFormat="1">
      <c r="A1421" s="13"/>
      <c r="B1421" s="140">
        <f>+Datos!B1412</f>
        <v>2004</v>
      </c>
      <c r="C1421" s="141">
        <f>+Datos!C1412</f>
        <v>11</v>
      </c>
      <c r="D1421" s="142">
        <f>+Datos!D1412</f>
        <v>8</v>
      </c>
      <c r="E1421" s="143">
        <f>+Datos!E1412</f>
        <v>0</v>
      </c>
      <c r="F1421" s="144">
        <f>+Datos!F1412</f>
        <v>4.7</v>
      </c>
      <c r="G1421" s="145">
        <f>+Datos!G1412</f>
        <v>1</v>
      </c>
      <c r="H1421" s="143">
        <f t="shared" si="255"/>
        <v>4.7</v>
      </c>
      <c r="I1421" s="146">
        <f t="shared" si="256"/>
        <v>-4.7</v>
      </c>
      <c r="J1421" s="29">
        <f t="shared" si="257"/>
        <v>136.91788758980792</v>
      </c>
      <c r="K1421" s="147">
        <f t="shared" si="252"/>
        <v>170.59970577162611</v>
      </c>
      <c r="L1421" s="29">
        <f t="shared" si="263"/>
        <v>-3.4977761233973581</v>
      </c>
      <c r="M1421" s="30">
        <f t="shared" si="261"/>
        <v>3.4977761233973581</v>
      </c>
      <c r="N1421" s="148">
        <f t="shared" si="262"/>
        <v>1.2022238766026421</v>
      </c>
      <c r="O1421" s="148">
        <f t="shared" si="258"/>
        <v>0</v>
      </c>
      <c r="P1421" s="148">
        <f t="shared" si="259"/>
        <v>-1.2022238766026421</v>
      </c>
      <c r="Q1421" s="149">
        <f t="shared" si="253"/>
        <v>56.599705771626105</v>
      </c>
      <c r="R1421" s="150">
        <f t="shared" si="254"/>
        <v>170.59970577162611</v>
      </c>
      <c r="S1421" s="13"/>
      <c r="T1421" s="13"/>
      <c r="U1421" s="13"/>
      <c r="V1421" s="13"/>
      <c r="W1421" s="49">
        <f t="shared" si="260"/>
        <v>38299</v>
      </c>
    </row>
    <row r="1422" spans="1:23" s="11" customFormat="1">
      <c r="A1422" s="13"/>
      <c r="B1422" s="140">
        <f>+Datos!B1413</f>
        <v>2004</v>
      </c>
      <c r="C1422" s="141">
        <f>+Datos!C1413</f>
        <v>11</v>
      </c>
      <c r="D1422" s="142">
        <f>+Datos!D1413</f>
        <v>9</v>
      </c>
      <c r="E1422" s="143">
        <f>+Datos!E1413</f>
        <v>0</v>
      </c>
      <c r="F1422" s="144">
        <f>+Datos!F1413</f>
        <v>4.4000000000000004</v>
      </c>
      <c r="G1422" s="145">
        <f>+Datos!G1413</f>
        <v>1</v>
      </c>
      <c r="H1422" s="143">
        <f t="shared" si="255"/>
        <v>4.4000000000000004</v>
      </c>
      <c r="I1422" s="146">
        <f t="shared" si="256"/>
        <v>-4.4000000000000004</v>
      </c>
      <c r="J1422" s="29">
        <f t="shared" si="257"/>
        <v>133.72238130027455</v>
      </c>
      <c r="K1422" s="147">
        <f t="shared" ref="K1422:K1485" si="264">+J1422+$U$21</f>
        <v>167.40419948209274</v>
      </c>
      <c r="L1422" s="29">
        <f t="shared" si="263"/>
        <v>-3.1955062895333697</v>
      </c>
      <c r="M1422" s="30">
        <f t="shared" si="261"/>
        <v>3.1955062895333697</v>
      </c>
      <c r="N1422" s="148">
        <f t="shared" si="262"/>
        <v>1.2044937104666307</v>
      </c>
      <c r="O1422" s="148">
        <f t="shared" si="258"/>
        <v>0</v>
      </c>
      <c r="P1422" s="148">
        <f t="shared" si="259"/>
        <v>-1.2044937104666307</v>
      </c>
      <c r="Q1422" s="149">
        <f t="shared" ref="Q1422:Q1485" si="265">IF(K1422-$U$15&gt;0,K1422-$U$15,0)</f>
        <v>53.404199482092736</v>
      </c>
      <c r="R1422" s="150">
        <f t="shared" ref="R1422:R1485" si="266">+O1422+K1422</f>
        <v>167.40419948209274</v>
      </c>
      <c r="S1422" s="13"/>
      <c r="T1422" s="13"/>
      <c r="U1422" s="13"/>
      <c r="V1422" s="13"/>
      <c r="W1422" s="49">
        <f t="shared" si="260"/>
        <v>38300</v>
      </c>
    </row>
    <row r="1423" spans="1:23" s="11" customFormat="1">
      <c r="A1423" s="13"/>
      <c r="B1423" s="140">
        <f>+Datos!B1414</f>
        <v>2004</v>
      </c>
      <c r="C1423" s="141">
        <f>+Datos!C1414</f>
        <v>11</v>
      </c>
      <c r="D1423" s="142">
        <f>+Datos!D1414</f>
        <v>10</v>
      </c>
      <c r="E1423" s="143">
        <f>+Datos!E1414</f>
        <v>4</v>
      </c>
      <c r="F1423" s="144">
        <f>+Datos!F1414</f>
        <v>1.6</v>
      </c>
      <c r="G1423" s="145">
        <f>+Datos!G1414</f>
        <v>1</v>
      </c>
      <c r="H1423" s="143">
        <f t="shared" ref="H1423:H1486" si="267">+F1423*G1423</f>
        <v>1.6</v>
      </c>
      <c r="I1423" s="146">
        <f t="shared" ref="I1423:I1486" si="268">+E1423-H1423</f>
        <v>2.4</v>
      </c>
      <c r="J1423" s="29">
        <f t="shared" ref="J1423:J1486" si="269">IF(I1423&lt;0,J1422*EXP(I1423/$U$20),IF((I1423+J1422)&gt;$U$20,+$U$20,I1423+J1422))</f>
        <v>136.12238130027455</v>
      </c>
      <c r="K1423" s="147">
        <f t="shared" si="264"/>
        <v>169.80419948209274</v>
      </c>
      <c r="L1423" s="29">
        <f t="shared" si="263"/>
        <v>2.4000000000000057</v>
      </c>
      <c r="M1423" s="30">
        <f t="shared" si="261"/>
        <v>1.6</v>
      </c>
      <c r="N1423" s="148">
        <f t="shared" si="262"/>
        <v>0</v>
      </c>
      <c r="O1423" s="148">
        <f t="shared" ref="O1423:O1486" si="270">IF(K1422+I1423-$U$14&gt;0,K1422+I1423-$U$14,0)</f>
        <v>0</v>
      </c>
      <c r="P1423" s="148">
        <f t="shared" ref="P1423:P1486" si="271">+IF(N1423&gt;0,(-1)*N1423,O1423)</f>
        <v>0</v>
      </c>
      <c r="Q1423" s="149">
        <f t="shared" si="265"/>
        <v>55.804199482092741</v>
      </c>
      <c r="R1423" s="150">
        <f t="shared" si="266"/>
        <v>169.80419948209274</v>
      </c>
      <c r="S1423" s="13"/>
      <c r="T1423" s="13"/>
      <c r="U1423" s="13"/>
      <c r="V1423" s="13"/>
      <c r="W1423" s="49">
        <f t="shared" ref="W1423:W1486" si="272">+DATE(B1423,C1423,D1423)</f>
        <v>38301</v>
      </c>
    </row>
    <row r="1424" spans="1:23" s="11" customFormat="1">
      <c r="A1424" s="13"/>
      <c r="B1424" s="140">
        <f>+Datos!B1415</f>
        <v>2004</v>
      </c>
      <c r="C1424" s="141">
        <f>+Datos!C1415</f>
        <v>11</v>
      </c>
      <c r="D1424" s="142">
        <f>+Datos!D1415</f>
        <v>11</v>
      </c>
      <c r="E1424" s="143">
        <f>+Datos!E1415</f>
        <v>0</v>
      </c>
      <c r="F1424" s="144">
        <f>+Datos!F1415</f>
        <v>3.1</v>
      </c>
      <c r="G1424" s="145">
        <f>+Datos!G1415</f>
        <v>1</v>
      </c>
      <c r="H1424" s="143">
        <f t="shared" si="267"/>
        <v>3.1</v>
      </c>
      <c r="I1424" s="146">
        <f t="shared" si="268"/>
        <v>-3.1</v>
      </c>
      <c r="J1424" s="29">
        <f t="shared" si="269"/>
        <v>133.8762865980157</v>
      </c>
      <c r="K1424" s="147">
        <f t="shared" si="264"/>
        <v>167.55810477983388</v>
      </c>
      <c r="L1424" s="29">
        <f t="shared" si="263"/>
        <v>-2.2460947022588584</v>
      </c>
      <c r="M1424" s="30">
        <f t="shared" ref="M1424:M1487" si="273">IF(I1424&gt;=0,+H1424,+E1424+ABS(L1424))</f>
        <v>2.2460947022588584</v>
      </c>
      <c r="N1424" s="148">
        <f t="shared" ref="N1424:N1487" si="274">+H1424-M1424</f>
        <v>0.85390529774114166</v>
      </c>
      <c r="O1424" s="148">
        <f t="shared" si="270"/>
        <v>0</v>
      </c>
      <c r="P1424" s="148">
        <f t="shared" si="271"/>
        <v>-0.85390529774114166</v>
      </c>
      <c r="Q1424" s="149">
        <f t="shared" si="265"/>
        <v>53.558104779833883</v>
      </c>
      <c r="R1424" s="150">
        <f t="shared" si="266"/>
        <v>167.55810477983388</v>
      </c>
      <c r="S1424" s="13"/>
      <c r="T1424" s="13"/>
      <c r="U1424" s="13"/>
      <c r="V1424" s="13"/>
      <c r="W1424" s="49">
        <f t="shared" si="272"/>
        <v>38302</v>
      </c>
    </row>
    <row r="1425" spans="1:23" s="11" customFormat="1">
      <c r="A1425" s="13"/>
      <c r="B1425" s="140">
        <f>+Datos!B1416</f>
        <v>2004</v>
      </c>
      <c r="C1425" s="141">
        <f>+Datos!C1416</f>
        <v>11</v>
      </c>
      <c r="D1425" s="142">
        <f>+Datos!D1416</f>
        <v>12</v>
      </c>
      <c r="E1425" s="143">
        <f>+Datos!E1416</f>
        <v>0</v>
      </c>
      <c r="F1425" s="144">
        <f>+Datos!F1416</f>
        <v>4</v>
      </c>
      <c r="G1425" s="145">
        <f>+Datos!G1416</f>
        <v>1</v>
      </c>
      <c r="H1425" s="143">
        <f t="shared" si="267"/>
        <v>4</v>
      </c>
      <c r="I1425" s="146">
        <f t="shared" si="268"/>
        <v>-4</v>
      </c>
      <c r="J1425" s="29">
        <f t="shared" si="269"/>
        <v>131.03277572403846</v>
      </c>
      <c r="K1425" s="147">
        <f t="shared" si="264"/>
        <v>164.71459390585665</v>
      </c>
      <c r="L1425" s="29">
        <f t="shared" ref="L1425:L1488" si="275">+K1425-K1424</f>
        <v>-2.8435108739772375</v>
      </c>
      <c r="M1425" s="30">
        <f t="shared" si="273"/>
        <v>2.8435108739772375</v>
      </c>
      <c r="N1425" s="148">
        <f t="shared" si="274"/>
        <v>1.1564891260227625</v>
      </c>
      <c r="O1425" s="148">
        <f t="shared" si="270"/>
        <v>0</v>
      </c>
      <c r="P1425" s="148">
        <f t="shared" si="271"/>
        <v>-1.1564891260227625</v>
      </c>
      <c r="Q1425" s="149">
        <f t="shared" si="265"/>
        <v>50.714593905856646</v>
      </c>
      <c r="R1425" s="150">
        <f t="shared" si="266"/>
        <v>164.71459390585665</v>
      </c>
      <c r="S1425" s="13"/>
      <c r="T1425" s="13"/>
      <c r="U1425" s="13"/>
      <c r="V1425" s="13"/>
      <c r="W1425" s="49">
        <f t="shared" si="272"/>
        <v>38303</v>
      </c>
    </row>
    <row r="1426" spans="1:23" s="11" customFormat="1">
      <c r="A1426" s="13"/>
      <c r="B1426" s="140">
        <f>+Datos!B1417</f>
        <v>2004</v>
      </c>
      <c r="C1426" s="141">
        <f>+Datos!C1417</f>
        <v>11</v>
      </c>
      <c r="D1426" s="142">
        <f>+Datos!D1417</f>
        <v>13</v>
      </c>
      <c r="E1426" s="143">
        <f>+Datos!E1417</f>
        <v>3</v>
      </c>
      <c r="F1426" s="144">
        <f>+Datos!F1417</f>
        <v>3.2</v>
      </c>
      <c r="G1426" s="145">
        <f>+Datos!G1417</f>
        <v>1</v>
      </c>
      <c r="H1426" s="143">
        <f t="shared" si="267"/>
        <v>3.2</v>
      </c>
      <c r="I1426" s="146">
        <f t="shared" si="268"/>
        <v>-0.20000000000000018</v>
      </c>
      <c r="J1426" s="29">
        <f t="shared" si="269"/>
        <v>130.89219634291712</v>
      </c>
      <c r="K1426" s="147">
        <f t="shared" si="264"/>
        <v>164.5740145247353</v>
      </c>
      <c r="L1426" s="29">
        <f t="shared" si="275"/>
        <v>-0.14057938112134138</v>
      </c>
      <c r="M1426" s="30">
        <f t="shared" si="273"/>
        <v>3.1405793811213414</v>
      </c>
      <c r="N1426" s="148">
        <f t="shared" si="274"/>
        <v>5.9420618878658793E-2</v>
      </c>
      <c r="O1426" s="148">
        <f t="shared" si="270"/>
        <v>0</v>
      </c>
      <c r="P1426" s="148">
        <f t="shared" si="271"/>
        <v>-5.9420618878658793E-2</v>
      </c>
      <c r="Q1426" s="149">
        <f t="shared" si="265"/>
        <v>50.574014524735304</v>
      </c>
      <c r="R1426" s="150">
        <f t="shared" si="266"/>
        <v>164.5740145247353</v>
      </c>
      <c r="S1426" s="13"/>
      <c r="T1426" s="13"/>
      <c r="U1426" s="13"/>
      <c r="V1426" s="13"/>
      <c r="W1426" s="49">
        <f t="shared" si="272"/>
        <v>38304</v>
      </c>
    </row>
    <row r="1427" spans="1:23" s="11" customFormat="1">
      <c r="A1427" s="13"/>
      <c r="B1427" s="140">
        <f>+Datos!B1418</f>
        <v>2004</v>
      </c>
      <c r="C1427" s="141">
        <f>+Datos!C1418</f>
        <v>11</v>
      </c>
      <c r="D1427" s="142">
        <f>+Datos!D1418</f>
        <v>14</v>
      </c>
      <c r="E1427" s="143">
        <f>+Datos!E1418</f>
        <v>0</v>
      </c>
      <c r="F1427" s="144">
        <f>+Datos!F1418</f>
        <v>4.7</v>
      </c>
      <c r="G1427" s="145">
        <f>+Datos!G1418</f>
        <v>1</v>
      </c>
      <c r="H1427" s="143">
        <f t="shared" si="267"/>
        <v>4.7</v>
      </c>
      <c r="I1427" s="146">
        <f t="shared" si="268"/>
        <v>-4.7</v>
      </c>
      <c r="J1427" s="29">
        <f t="shared" si="269"/>
        <v>127.63165127977942</v>
      </c>
      <c r="K1427" s="147">
        <f t="shared" si="264"/>
        <v>161.31346946159761</v>
      </c>
      <c r="L1427" s="29">
        <f t="shared" si="275"/>
        <v>-3.2605450631376982</v>
      </c>
      <c r="M1427" s="30">
        <f t="shared" si="273"/>
        <v>3.2605450631376982</v>
      </c>
      <c r="N1427" s="148">
        <f t="shared" si="274"/>
        <v>1.439454936862302</v>
      </c>
      <c r="O1427" s="148">
        <f t="shared" si="270"/>
        <v>0</v>
      </c>
      <c r="P1427" s="148">
        <f t="shared" si="271"/>
        <v>-1.439454936862302</v>
      </c>
      <c r="Q1427" s="149">
        <f t="shared" si="265"/>
        <v>47.313469461597606</v>
      </c>
      <c r="R1427" s="150">
        <f t="shared" si="266"/>
        <v>161.31346946159761</v>
      </c>
      <c r="S1427" s="13"/>
      <c r="T1427" s="13"/>
      <c r="U1427" s="13"/>
      <c r="V1427" s="13"/>
      <c r="W1427" s="49">
        <f t="shared" si="272"/>
        <v>38305</v>
      </c>
    </row>
    <row r="1428" spans="1:23" s="11" customFormat="1">
      <c r="A1428" s="13"/>
      <c r="B1428" s="140">
        <f>+Datos!B1419</f>
        <v>2004</v>
      </c>
      <c r="C1428" s="141">
        <f>+Datos!C1419</f>
        <v>11</v>
      </c>
      <c r="D1428" s="142">
        <f>+Datos!D1419</f>
        <v>15</v>
      </c>
      <c r="E1428" s="143">
        <f>+Datos!E1419</f>
        <v>0</v>
      </c>
      <c r="F1428" s="144">
        <f>+Datos!F1419</f>
        <v>3.7</v>
      </c>
      <c r="G1428" s="145">
        <f>+Datos!G1419</f>
        <v>1</v>
      </c>
      <c r="H1428" s="143">
        <f t="shared" si="267"/>
        <v>3.7</v>
      </c>
      <c r="I1428" s="146">
        <f t="shared" si="268"/>
        <v>-3.7</v>
      </c>
      <c r="J1428" s="29">
        <f t="shared" si="269"/>
        <v>125.12207851852091</v>
      </c>
      <c r="K1428" s="147">
        <f t="shared" si="264"/>
        <v>158.8038967003391</v>
      </c>
      <c r="L1428" s="29">
        <f t="shared" si="275"/>
        <v>-2.5095727612585108</v>
      </c>
      <c r="M1428" s="30">
        <f t="shared" si="273"/>
        <v>2.5095727612585108</v>
      </c>
      <c r="N1428" s="148">
        <f t="shared" si="274"/>
        <v>1.1904272387414894</v>
      </c>
      <c r="O1428" s="148">
        <f t="shared" si="270"/>
        <v>0</v>
      </c>
      <c r="P1428" s="148">
        <f t="shared" si="271"/>
        <v>-1.1904272387414894</v>
      </c>
      <c r="Q1428" s="149">
        <f t="shared" si="265"/>
        <v>44.803896700339095</v>
      </c>
      <c r="R1428" s="150">
        <f t="shared" si="266"/>
        <v>158.8038967003391</v>
      </c>
      <c r="S1428" s="13"/>
      <c r="T1428" s="13"/>
      <c r="U1428" s="13"/>
      <c r="V1428" s="13"/>
      <c r="W1428" s="49">
        <f t="shared" si="272"/>
        <v>38306</v>
      </c>
    </row>
    <row r="1429" spans="1:23" s="11" customFormat="1">
      <c r="A1429" s="13"/>
      <c r="B1429" s="140">
        <f>+Datos!B1420</f>
        <v>2004</v>
      </c>
      <c r="C1429" s="141">
        <f>+Datos!C1420</f>
        <v>11</v>
      </c>
      <c r="D1429" s="142">
        <f>+Datos!D1420</f>
        <v>16</v>
      </c>
      <c r="E1429" s="143">
        <f>+Datos!E1420</f>
        <v>13</v>
      </c>
      <c r="F1429" s="144">
        <f>+Datos!F1420</f>
        <v>3.2</v>
      </c>
      <c r="G1429" s="145">
        <f>+Datos!G1420</f>
        <v>1</v>
      </c>
      <c r="H1429" s="143">
        <f t="shared" si="267"/>
        <v>3.2</v>
      </c>
      <c r="I1429" s="146">
        <f t="shared" si="268"/>
        <v>9.8000000000000007</v>
      </c>
      <c r="J1429" s="29">
        <f t="shared" si="269"/>
        <v>134.92207851852092</v>
      </c>
      <c r="K1429" s="147">
        <f t="shared" si="264"/>
        <v>168.60389670033911</v>
      </c>
      <c r="L1429" s="29">
        <f t="shared" si="275"/>
        <v>9.8000000000000114</v>
      </c>
      <c r="M1429" s="30">
        <f t="shared" si="273"/>
        <v>3.2</v>
      </c>
      <c r="N1429" s="148">
        <f t="shared" si="274"/>
        <v>0</v>
      </c>
      <c r="O1429" s="148">
        <f t="shared" si="270"/>
        <v>0</v>
      </c>
      <c r="P1429" s="148">
        <f t="shared" si="271"/>
        <v>0</v>
      </c>
      <c r="Q1429" s="149">
        <f t="shared" si="265"/>
        <v>54.603896700339106</v>
      </c>
      <c r="R1429" s="150">
        <f t="shared" si="266"/>
        <v>168.60389670033911</v>
      </c>
      <c r="S1429" s="13"/>
      <c r="T1429" s="13"/>
      <c r="U1429" s="13"/>
      <c r="V1429" s="13"/>
      <c r="W1429" s="49">
        <f t="shared" si="272"/>
        <v>38307</v>
      </c>
    </row>
    <row r="1430" spans="1:23" s="11" customFormat="1">
      <c r="A1430" s="13"/>
      <c r="B1430" s="140">
        <f>+Datos!B1421</f>
        <v>2004</v>
      </c>
      <c r="C1430" s="141">
        <f>+Datos!C1421</f>
        <v>11</v>
      </c>
      <c r="D1430" s="142">
        <f>+Datos!D1421</f>
        <v>17</v>
      </c>
      <c r="E1430" s="143">
        <f>+Datos!E1421</f>
        <v>2</v>
      </c>
      <c r="F1430" s="144">
        <f>+Datos!F1421</f>
        <v>2.4</v>
      </c>
      <c r="G1430" s="145">
        <f>+Datos!G1421</f>
        <v>1</v>
      </c>
      <c r="H1430" s="143">
        <f t="shared" si="267"/>
        <v>2.4</v>
      </c>
      <c r="I1430" s="146">
        <f t="shared" si="268"/>
        <v>-0.39999999999999991</v>
      </c>
      <c r="J1430" s="29">
        <f t="shared" si="269"/>
        <v>134.63272972595337</v>
      </c>
      <c r="K1430" s="147">
        <f t="shared" si="264"/>
        <v>168.31454790777155</v>
      </c>
      <c r="L1430" s="29">
        <f t="shared" si="275"/>
        <v>-0.28934879256755153</v>
      </c>
      <c r="M1430" s="30">
        <f t="shared" si="273"/>
        <v>2.2893487925675515</v>
      </c>
      <c r="N1430" s="148">
        <f t="shared" si="274"/>
        <v>0.11065120743244838</v>
      </c>
      <c r="O1430" s="148">
        <f t="shared" si="270"/>
        <v>0</v>
      </c>
      <c r="P1430" s="148">
        <f t="shared" si="271"/>
        <v>-0.11065120743244838</v>
      </c>
      <c r="Q1430" s="149">
        <f t="shared" si="265"/>
        <v>54.314547907771555</v>
      </c>
      <c r="R1430" s="150">
        <f t="shared" si="266"/>
        <v>168.31454790777155</v>
      </c>
      <c r="S1430" s="13"/>
      <c r="T1430" s="13"/>
      <c r="U1430" s="13"/>
      <c r="V1430" s="13"/>
      <c r="W1430" s="49">
        <f t="shared" si="272"/>
        <v>38308</v>
      </c>
    </row>
    <row r="1431" spans="1:23" s="11" customFormat="1">
      <c r="A1431" s="13"/>
      <c r="B1431" s="140">
        <f>+Datos!B1422</f>
        <v>2004</v>
      </c>
      <c r="C1431" s="141">
        <f>+Datos!C1422</f>
        <v>11</v>
      </c>
      <c r="D1431" s="142">
        <f>+Datos!D1422</f>
        <v>18</v>
      </c>
      <c r="E1431" s="143">
        <f>+Datos!E1422</f>
        <v>0.3</v>
      </c>
      <c r="F1431" s="144">
        <f>+Datos!F1422</f>
        <v>2.5</v>
      </c>
      <c r="G1431" s="145">
        <f>+Datos!G1422</f>
        <v>1</v>
      </c>
      <c r="H1431" s="143">
        <f t="shared" si="267"/>
        <v>2.5</v>
      </c>
      <c r="I1431" s="146">
        <f t="shared" si="268"/>
        <v>-2.2000000000000002</v>
      </c>
      <c r="J1431" s="29">
        <f t="shared" si="269"/>
        <v>133.05236766377783</v>
      </c>
      <c r="K1431" s="147">
        <f t="shared" si="264"/>
        <v>166.73418584559602</v>
      </c>
      <c r="L1431" s="29">
        <f t="shared" si="275"/>
        <v>-1.5803620621755385</v>
      </c>
      <c r="M1431" s="30">
        <f t="shared" si="273"/>
        <v>1.8803620621755386</v>
      </c>
      <c r="N1431" s="148">
        <f t="shared" si="274"/>
        <v>0.61963793782446142</v>
      </c>
      <c r="O1431" s="148">
        <f t="shared" si="270"/>
        <v>0</v>
      </c>
      <c r="P1431" s="148">
        <f t="shared" si="271"/>
        <v>-0.61963793782446142</v>
      </c>
      <c r="Q1431" s="149">
        <f t="shared" si="265"/>
        <v>52.734185845596016</v>
      </c>
      <c r="R1431" s="150">
        <f t="shared" si="266"/>
        <v>166.73418584559602</v>
      </c>
      <c r="S1431" s="13"/>
      <c r="T1431" s="13"/>
      <c r="U1431" s="13"/>
      <c r="V1431" s="13"/>
      <c r="W1431" s="49">
        <f t="shared" si="272"/>
        <v>38309</v>
      </c>
    </row>
    <row r="1432" spans="1:23" s="11" customFormat="1">
      <c r="A1432" s="13"/>
      <c r="B1432" s="140">
        <f>+Datos!B1423</f>
        <v>2004</v>
      </c>
      <c r="C1432" s="141">
        <f>+Datos!C1423</f>
        <v>11</v>
      </c>
      <c r="D1432" s="142">
        <f>+Datos!D1423</f>
        <v>19</v>
      </c>
      <c r="E1432" s="143">
        <f>+Datos!E1423</f>
        <v>0</v>
      </c>
      <c r="F1432" s="144">
        <f>+Datos!F1423</f>
        <v>4.4000000000000004</v>
      </c>
      <c r="G1432" s="145">
        <f>+Datos!G1423</f>
        <v>1</v>
      </c>
      <c r="H1432" s="143">
        <f t="shared" si="267"/>
        <v>4.4000000000000004</v>
      </c>
      <c r="I1432" s="146">
        <f t="shared" si="268"/>
        <v>-4.4000000000000004</v>
      </c>
      <c r="J1432" s="29">
        <f t="shared" si="269"/>
        <v>129.94707817099311</v>
      </c>
      <c r="K1432" s="147">
        <f t="shared" si="264"/>
        <v>163.6288963528113</v>
      </c>
      <c r="L1432" s="29">
        <f t="shared" si="275"/>
        <v>-3.1052894927847206</v>
      </c>
      <c r="M1432" s="30">
        <f t="shared" si="273"/>
        <v>3.1052894927847206</v>
      </c>
      <c r="N1432" s="148">
        <f t="shared" si="274"/>
        <v>1.2947105072152798</v>
      </c>
      <c r="O1432" s="148">
        <f t="shared" si="270"/>
        <v>0</v>
      </c>
      <c r="P1432" s="148">
        <f t="shared" si="271"/>
        <v>-1.2947105072152798</v>
      </c>
      <c r="Q1432" s="149">
        <f t="shared" si="265"/>
        <v>49.628896352811296</v>
      </c>
      <c r="R1432" s="150">
        <f t="shared" si="266"/>
        <v>163.6288963528113</v>
      </c>
      <c r="S1432" s="13"/>
      <c r="T1432" s="13"/>
      <c r="U1432" s="13"/>
      <c r="V1432" s="13"/>
      <c r="W1432" s="49">
        <f t="shared" si="272"/>
        <v>38310</v>
      </c>
    </row>
    <row r="1433" spans="1:23" s="11" customFormat="1">
      <c r="A1433" s="13"/>
      <c r="B1433" s="140">
        <f>+Datos!B1424</f>
        <v>2004</v>
      </c>
      <c r="C1433" s="141">
        <f>+Datos!C1424</f>
        <v>11</v>
      </c>
      <c r="D1433" s="142">
        <f>+Datos!D1424</f>
        <v>20</v>
      </c>
      <c r="E1433" s="143">
        <f>+Datos!E1424</f>
        <v>0</v>
      </c>
      <c r="F1433" s="144">
        <f>+Datos!F1424</f>
        <v>6</v>
      </c>
      <c r="G1433" s="145">
        <f>+Datos!G1424</f>
        <v>1</v>
      </c>
      <c r="H1433" s="143">
        <f t="shared" si="267"/>
        <v>6</v>
      </c>
      <c r="I1433" s="146">
        <f t="shared" si="268"/>
        <v>-6</v>
      </c>
      <c r="J1433" s="29">
        <f t="shared" si="269"/>
        <v>125.82905761731237</v>
      </c>
      <c r="K1433" s="147">
        <f t="shared" si="264"/>
        <v>159.51087579913056</v>
      </c>
      <c r="L1433" s="29">
        <f t="shared" si="275"/>
        <v>-4.1180205536807364</v>
      </c>
      <c r="M1433" s="30">
        <f t="shared" si="273"/>
        <v>4.1180205536807364</v>
      </c>
      <c r="N1433" s="148">
        <f t="shared" si="274"/>
        <v>1.8819794463192636</v>
      </c>
      <c r="O1433" s="148">
        <f t="shared" si="270"/>
        <v>0</v>
      </c>
      <c r="P1433" s="148">
        <f t="shared" si="271"/>
        <v>-1.8819794463192636</v>
      </c>
      <c r="Q1433" s="149">
        <f t="shared" si="265"/>
        <v>45.510875799130559</v>
      </c>
      <c r="R1433" s="150">
        <f t="shared" si="266"/>
        <v>159.51087579913056</v>
      </c>
      <c r="S1433" s="13"/>
      <c r="T1433" s="13"/>
      <c r="U1433" s="13"/>
      <c r="V1433" s="13"/>
      <c r="W1433" s="49">
        <f t="shared" si="272"/>
        <v>38311</v>
      </c>
    </row>
    <row r="1434" spans="1:23" s="11" customFormat="1">
      <c r="A1434" s="13"/>
      <c r="B1434" s="140">
        <f>+Datos!B1425</f>
        <v>2004</v>
      </c>
      <c r="C1434" s="141">
        <f>+Datos!C1425</f>
        <v>11</v>
      </c>
      <c r="D1434" s="142">
        <f>+Datos!D1425</f>
        <v>21</v>
      </c>
      <c r="E1434" s="143">
        <f>+Datos!E1425</f>
        <v>0</v>
      </c>
      <c r="F1434" s="144">
        <f>+Datos!F1425</f>
        <v>4.0999999999999996</v>
      </c>
      <c r="G1434" s="145">
        <f>+Datos!G1425</f>
        <v>1</v>
      </c>
      <c r="H1434" s="143">
        <f t="shared" si="267"/>
        <v>4.0999999999999996</v>
      </c>
      <c r="I1434" s="146">
        <f t="shared" si="268"/>
        <v>-4.0999999999999996</v>
      </c>
      <c r="J1434" s="29">
        <f t="shared" si="269"/>
        <v>123.0903862519264</v>
      </c>
      <c r="K1434" s="147">
        <f t="shared" si="264"/>
        <v>156.77220443374458</v>
      </c>
      <c r="L1434" s="29">
        <f t="shared" si="275"/>
        <v>-2.7386713653859829</v>
      </c>
      <c r="M1434" s="30">
        <f t="shared" si="273"/>
        <v>2.7386713653859829</v>
      </c>
      <c r="N1434" s="148">
        <f t="shared" si="274"/>
        <v>1.3613286346140168</v>
      </c>
      <c r="O1434" s="148">
        <f t="shared" si="270"/>
        <v>0</v>
      </c>
      <c r="P1434" s="148">
        <f t="shared" si="271"/>
        <v>-1.3613286346140168</v>
      </c>
      <c r="Q1434" s="149">
        <f t="shared" si="265"/>
        <v>42.772204433744577</v>
      </c>
      <c r="R1434" s="150">
        <f t="shared" si="266"/>
        <v>156.77220443374458</v>
      </c>
      <c r="S1434" s="13"/>
      <c r="T1434" s="13"/>
      <c r="U1434" s="13"/>
      <c r="V1434" s="13"/>
      <c r="W1434" s="49">
        <f t="shared" si="272"/>
        <v>38312</v>
      </c>
    </row>
    <row r="1435" spans="1:23" s="11" customFormat="1">
      <c r="A1435" s="13"/>
      <c r="B1435" s="140">
        <f>+Datos!B1426</f>
        <v>2004</v>
      </c>
      <c r="C1435" s="141">
        <f>+Datos!C1426</f>
        <v>11</v>
      </c>
      <c r="D1435" s="142">
        <f>+Datos!D1426</f>
        <v>22</v>
      </c>
      <c r="E1435" s="143">
        <f>+Datos!E1426</f>
        <v>0</v>
      </c>
      <c r="F1435" s="144">
        <f>+Datos!F1426</f>
        <v>3.3</v>
      </c>
      <c r="G1435" s="145">
        <f>+Datos!G1426</f>
        <v>1</v>
      </c>
      <c r="H1435" s="143">
        <f t="shared" si="267"/>
        <v>3.3</v>
      </c>
      <c r="I1435" s="146">
        <f t="shared" si="268"/>
        <v>-3.3</v>
      </c>
      <c r="J1435" s="29">
        <f t="shared" si="269"/>
        <v>120.92944738731586</v>
      </c>
      <c r="K1435" s="147">
        <f t="shared" si="264"/>
        <v>154.61126556913405</v>
      </c>
      <c r="L1435" s="29">
        <f t="shared" si="275"/>
        <v>-2.1609388646105288</v>
      </c>
      <c r="M1435" s="30">
        <f t="shared" si="273"/>
        <v>2.1609388646105288</v>
      </c>
      <c r="N1435" s="148">
        <f t="shared" si="274"/>
        <v>1.1390611353894711</v>
      </c>
      <c r="O1435" s="148">
        <f t="shared" si="270"/>
        <v>0</v>
      </c>
      <c r="P1435" s="148">
        <f t="shared" si="271"/>
        <v>-1.1390611353894711</v>
      </c>
      <c r="Q1435" s="149">
        <f t="shared" si="265"/>
        <v>40.611265569134048</v>
      </c>
      <c r="R1435" s="150">
        <f t="shared" si="266"/>
        <v>154.61126556913405</v>
      </c>
      <c r="S1435" s="13"/>
      <c r="T1435" s="13"/>
      <c r="U1435" s="13"/>
      <c r="V1435" s="13"/>
      <c r="W1435" s="49">
        <f t="shared" si="272"/>
        <v>38313</v>
      </c>
    </row>
    <row r="1436" spans="1:23" s="11" customFormat="1">
      <c r="A1436" s="13"/>
      <c r="B1436" s="140">
        <f>+Datos!B1427</f>
        <v>2004</v>
      </c>
      <c r="C1436" s="141">
        <f>+Datos!C1427</f>
        <v>11</v>
      </c>
      <c r="D1436" s="142">
        <f>+Datos!D1427</f>
        <v>23</v>
      </c>
      <c r="E1436" s="143">
        <f>+Datos!E1427</f>
        <v>0.2</v>
      </c>
      <c r="F1436" s="144">
        <f>+Datos!F1427</f>
        <v>2.7</v>
      </c>
      <c r="G1436" s="145">
        <f>+Datos!G1427</f>
        <v>1</v>
      </c>
      <c r="H1436" s="143">
        <f t="shared" si="267"/>
        <v>2.7</v>
      </c>
      <c r="I1436" s="146">
        <f t="shared" si="268"/>
        <v>-2.5</v>
      </c>
      <c r="J1436" s="29">
        <f t="shared" si="269"/>
        <v>119.31766488785925</v>
      </c>
      <c r="K1436" s="147">
        <f t="shared" si="264"/>
        <v>152.99948306967744</v>
      </c>
      <c r="L1436" s="29">
        <f t="shared" si="275"/>
        <v>-1.6117824994566092</v>
      </c>
      <c r="M1436" s="30">
        <f t="shared" si="273"/>
        <v>1.8117824994566092</v>
      </c>
      <c r="N1436" s="148">
        <f t="shared" si="274"/>
        <v>0.88821750054339099</v>
      </c>
      <c r="O1436" s="148">
        <f t="shared" si="270"/>
        <v>0</v>
      </c>
      <c r="P1436" s="148">
        <f t="shared" si="271"/>
        <v>-0.88821750054339099</v>
      </c>
      <c r="Q1436" s="149">
        <f t="shared" si="265"/>
        <v>38.999483069677439</v>
      </c>
      <c r="R1436" s="150">
        <f t="shared" si="266"/>
        <v>152.99948306967744</v>
      </c>
      <c r="S1436" s="13"/>
      <c r="T1436" s="13"/>
      <c r="U1436" s="13"/>
      <c r="V1436" s="13"/>
      <c r="W1436" s="49">
        <f t="shared" si="272"/>
        <v>38314</v>
      </c>
    </row>
    <row r="1437" spans="1:23" s="11" customFormat="1">
      <c r="A1437" s="13"/>
      <c r="B1437" s="140">
        <f>+Datos!B1428</f>
        <v>2004</v>
      </c>
      <c r="C1437" s="141">
        <f>+Datos!C1428</f>
        <v>11</v>
      </c>
      <c r="D1437" s="142">
        <f>+Datos!D1428</f>
        <v>24</v>
      </c>
      <c r="E1437" s="143">
        <f>+Datos!E1428</f>
        <v>0</v>
      </c>
      <c r="F1437" s="144">
        <f>+Datos!F1428</f>
        <v>3.9</v>
      </c>
      <c r="G1437" s="145">
        <f>+Datos!G1428</f>
        <v>1</v>
      </c>
      <c r="H1437" s="143">
        <f t="shared" si="267"/>
        <v>3.9</v>
      </c>
      <c r="I1437" s="146">
        <f t="shared" si="268"/>
        <v>-3.9</v>
      </c>
      <c r="J1437" s="29">
        <f t="shared" si="269"/>
        <v>116.84607316825566</v>
      </c>
      <c r="K1437" s="147">
        <f t="shared" si="264"/>
        <v>150.52789135007384</v>
      </c>
      <c r="L1437" s="29">
        <f t="shared" si="275"/>
        <v>-2.4715917196035946</v>
      </c>
      <c r="M1437" s="30">
        <f t="shared" si="273"/>
        <v>2.4715917196035946</v>
      </c>
      <c r="N1437" s="148">
        <f t="shared" si="274"/>
        <v>1.4284082803964053</v>
      </c>
      <c r="O1437" s="148">
        <f t="shared" si="270"/>
        <v>0</v>
      </c>
      <c r="P1437" s="148">
        <f t="shared" si="271"/>
        <v>-1.4284082803964053</v>
      </c>
      <c r="Q1437" s="149">
        <f t="shared" si="265"/>
        <v>36.527891350073844</v>
      </c>
      <c r="R1437" s="150">
        <f t="shared" si="266"/>
        <v>150.52789135007384</v>
      </c>
      <c r="S1437" s="13"/>
      <c r="T1437" s="13"/>
      <c r="U1437" s="13"/>
      <c r="V1437" s="13"/>
      <c r="W1437" s="49">
        <f t="shared" si="272"/>
        <v>38315</v>
      </c>
    </row>
    <row r="1438" spans="1:23" s="11" customFormat="1">
      <c r="A1438" s="13"/>
      <c r="B1438" s="140">
        <f>+Datos!B1429</f>
        <v>2004</v>
      </c>
      <c r="C1438" s="141">
        <f>+Datos!C1429</f>
        <v>11</v>
      </c>
      <c r="D1438" s="142">
        <f>+Datos!D1429</f>
        <v>25</v>
      </c>
      <c r="E1438" s="143">
        <f>+Datos!E1429</f>
        <v>0</v>
      </c>
      <c r="F1438" s="144">
        <f>+Datos!F1429</f>
        <v>4.8</v>
      </c>
      <c r="G1438" s="145">
        <f>+Datos!G1429</f>
        <v>1</v>
      </c>
      <c r="H1438" s="143">
        <f t="shared" si="267"/>
        <v>4.8</v>
      </c>
      <c r="I1438" s="146">
        <f t="shared" si="268"/>
        <v>-4.8</v>
      </c>
      <c r="J1438" s="29">
        <f t="shared" si="269"/>
        <v>113.87428464208539</v>
      </c>
      <c r="K1438" s="147">
        <f t="shared" si="264"/>
        <v>147.55610282390356</v>
      </c>
      <c r="L1438" s="29">
        <f t="shared" si="275"/>
        <v>-2.9717885261702861</v>
      </c>
      <c r="M1438" s="30">
        <f t="shared" si="273"/>
        <v>2.9717885261702861</v>
      </c>
      <c r="N1438" s="148">
        <f t="shared" si="274"/>
        <v>1.8282114738297137</v>
      </c>
      <c r="O1438" s="148">
        <f t="shared" si="270"/>
        <v>0</v>
      </c>
      <c r="P1438" s="148">
        <f t="shared" si="271"/>
        <v>-1.8282114738297137</v>
      </c>
      <c r="Q1438" s="149">
        <f t="shared" si="265"/>
        <v>33.556102823903558</v>
      </c>
      <c r="R1438" s="150">
        <f t="shared" si="266"/>
        <v>147.55610282390356</v>
      </c>
      <c r="S1438" s="13"/>
      <c r="T1438" s="13"/>
      <c r="U1438" s="13"/>
      <c r="V1438" s="13"/>
      <c r="W1438" s="49">
        <f t="shared" si="272"/>
        <v>38316</v>
      </c>
    </row>
    <row r="1439" spans="1:23" s="11" customFormat="1">
      <c r="A1439" s="13"/>
      <c r="B1439" s="140">
        <f>+Datos!B1430</f>
        <v>2004</v>
      </c>
      <c r="C1439" s="141">
        <f>+Datos!C1430</f>
        <v>11</v>
      </c>
      <c r="D1439" s="142">
        <f>+Datos!D1430</f>
        <v>26</v>
      </c>
      <c r="E1439" s="143">
        <f>+Datos!E1430</f>
        <v>0.8</v>
      </c>
      <c r="F1439" s="144">
        <f>+Datos!F1430</f>
        <v>4.2</v>
      </c>
      <c r="G1439" s="145">
        <f>+Datos!G1430</f>
        <v>1</v>
      </c>
      <c r="H1439" s="143">
        <f t="shared" si="267"/>
        <v>4.2</v>
      </c>
      <c r="I1439" s="146">
        <f t="shared" si="268"/>
        <v>-3.4000000000000004</v>
      </c>
      <c r="J1439" s="29">
        <f t="shared" si="269"/>
        <v>111.81511186730494</v>
      </c>
      <c r="K1439" s="147">
        <f t="shared" si="264"/>
        <v>145.49693004912311</v>
      </c>
      <c r="L1439" s="29">
        <f t="shared" si="275"/>
        <v>-2.0591727747804498</v>
      </c>
      <c r="M1439" s="30">
        <f t="shared" si="273"/>
        <v>2.8591727747804496</v>
      </c>
      <c r="N1439" s="148">
        <f t="shared" si="274"/>
        <v>1.3408272252195506</v>
      </c>
      <c r="O1439" s="148">
        <f t="shared" si="270"/>
        <v>0</v>
      </c>
      <c r="P1439" s="148">
        <f t="shared" si="271"/>
        <v>-1.3408272252195506</v>
      </c>
      <c r="Q1439" s="149">
        <f t="shared" si="265"/>
        <v>31.496930049123108</v>
      </c>
      <c r="R1439" s="150">
        <f t="shared" si="266"/>
        <v>145.49693004912311</v>
      </c>
      <c r="S1439" s="13"/>
      <c r="T1439" s="13"/>
      <c r="U1439" s="13"/>
      <c r="V1439" s="13"/>
      <c r="W1439" s="49">
        <f t="shared" si="272"/>
        <v>38317</v>
      </c>
    </row>
    <row r="1440" spans="1:23" s="11" customFormat="1">
      <c r="A1440" s="13"/>
      <c r="B1440" s="140">
        <f>+Datos!B1431</f>
        <v>2004</v>
      </c>
      <c r="C1440" s="141">
        <f>+Datos!C1431</f>
        <v>11</v>
      </c>
      <c r="D1440" s="142">
        <f>+Datos!D1431</f>
        <v>27</v>
      </c>
      <c r="E1440" s="143">
        <f>+Datos!E1431</f>
        <v>0</v>
      </c>
      <c r="F1440" s="144">
        <f>+Datos!F1431</f>
        <v>5</v>
      </c>
      <c r="G1440" s="145">
        <f>+Datos!G1431</f>
        <v>1</v>
      </c>
      <c r="H1440" s="143">
        <f t="shared" si="267"/>
        <v>5</v>
      </c>
      <c r="I1440" s="146">
        <f t="shared" si="268"/>
        <v>-5</v>
      </c>
      <c r="J1440" s="29">
        <f t="shared" si="269"/>
        <v>108.85436704644623</v>
      </c>
      <c r="K1440" s="147">
        <f t="shared" si="264"/>
        <v>142.5361852282644</v>
      </c>
      <c r="L1440" s="29">
        <f t="shared" si="275"/>
        <v>-2.9607448208587073</v>
      </c>
      <c r="M1440" s="30">
        <f t="shared" si="273"/>
        <v>2.9607448208587073</v>
      </c>
      <c r="N1440" s="148">
        <f t="shared" si="274"/>
        <v>2.0392551791412927</v>
      </c>
      <c r="O1440" s="148">
        <f t="shared" si="270"/>
        <v>0</v>
      </c>
      <c r="P1440" s="148">
        <f t="shared" si="271"/>
        <v>-2.0392551791412927</v>
      </c>
      <c r="Q1440" s="149">
        <f t="shared" si="265"/>
        <v>28.536185228264401</v>
      </c>
      <c r="R1440" s="150">
        <f t="shared" si="266"/>
        <v>142.5361852282644</v>
      </c>
      <c r="S1440" s="13"/>
      <c r="T1440" s="13"/>
      <c r="U1440" s="13"/>
      <c r="V1440" s="13"/>
      <c r="W1440" s="49">
        <f t="shared" si="272"/>
        <v>38318</v>
      </c>
    </row>
    <row r="1441" spans="1:23" s="11" customFormat="1">
      <c r="A1441" s="13"/>
      <c r="B1441" s="140">
        <f>+Datos!B1432</f>
        <v>2004</v>
      </c>
      <c r="C1441" s="141">
        <f>+Datos!C1432</f>
        <v>11</v>
      </c>
      <c r="D1441" s="142">
        <f>+Datos!D1432</f>
        <v>28</v>
      </c>
      <c r="E1441" s="143">
        <f>+Datos!E1432</f>
        <v>24</v>
      </c>
      <c r="F1441" s="144">
        <f>+Datos!F1432</f>
        <v>5.9</v>
      </c>
      <c r="G1441" s="145">
        <f>+Datos!G1432</f>
        <v>1</v>
      </c>
      <c r="H1441" s="143">
        <f t="shared" si="267"/>
        <v>5.9</v>
      </c>
      <c r="I1441" s="146">
        <f t="shared" si="268"/>
        <v>18.100000000000001</v>
      </c>
      <c r="J1441" s="29">
        <f t="shared" si="269"/>
        <v>126.95436704644624</v>
      </c>
      <c r="K1441" s="147">
        <f t="shared" si="264"/>
        <v>160.63618522826442</v>
      </c>
      <c r="L1441" s="29">
        <f t="shared" si="275"/>
        <v>18.100000000000023</v>
      </c>
      <c r="M1441" s="30">
        <f t="shared" si="273"/>
        <v>5.9</v>
      </c>
      <c r="N1441" s="148">
        <f t="shared" si="274"/>
        <v>0</v>
      </c>
      <c r="O1441" s="148">
        <f t="shared" si="270"/>
        <v>0</v>
      </c>
      <c r="P1441" s="148">
        <f t="shared" si="271"/>
        <v>0</v>
      </c>
      <c r="Q1441" s="149">
        <f t="shared" si="265"/>
        <v>46.636185228264424</v>
      </c>
      <c r="R1441" s="150">
        <f t="shared" si="266"/>
        <v>160.63618522826442</v>
      </c>
      <c r="S1441" s="13"/>
      <c r="T1441" s="13"/>
      <c r="U1441" s="13"/>
      <c r="V1441" s="13"/>
      <c r="W1441" s="49">
        <f t="shared" si="272"/>
        <v>38319</v>
      </c>
    </row>
    <row r="1442" spans="1:23" s="11" customFormat="1">
      <c r="A1442" s="13"/>
      <c r="B1442" s="140">
        <f>+Datos!B1433</f>
        <v>2004</v>
      </c>
      <c r="C1442" s="141">
        <f>+Datos!C1433</f>
        <v>11</v>
      </c>
      <c r="D1442" s="142">
        <f>+Datos!D1433</f>
        <v>29</v>
      </c>
      <c r="E1442" s="143">
        <f>+Datos!E1433</f>
        <v>0</v>
      </c>
      <c r="F1442" s="144">
        <f>+Datos!F1433</f>
        <v>5.5</v>
      </c>
      <c r="G1442" s="145">
        <f>+Datos!G1433</f>
        <v>1</v>
      </c>
      <c r="H1442" s="143">
        <f t="shared" si="267"/>
        <v>5.5</v>
      </c>
      <c r="I1442" s="146">
        <f t="shared" si="268"/>
        <v>-5.5</v>
      </c>
      <c r="J1442" s="29">
        <f t="shared" si="269"/>
        <v>123.26152433949777</v>
      </c>
      <c r="K1442" s="147">
        <f t="shared" si="264"/>
        <v>156.94334252131594</v>
      </c>
      <c r="L1442" s="29">
        <f t="shared" si="275"/>
        <v>-3.6928427069484826</v>
      </c>
      <c r="M1442" s="30">
        <f t="shared" si="273"/>
        <v>3.6928427069484826</v>
      </c>
      <c r="N1442" s="148">
        <f t="shared" si="274"/>
        <v>1.8071572930515174</v>
      </c>
      <c r="O1442" s="148">
        <f t="shared" si="270"/>
        <v>0</v>
      </c>
      <c r="P1442" s="148">
        <f t="shared" si="271"/>
        <v>-1.8071572930515174</v>
      </c>
      <c r="Q1442" s="149">
        <f t="shared" si="265"/>
        <v>42.943342521315941</v>
      </c>
      <c r="R1442" s="150">
        <f t="shared" si="266"/>
        <v>156.94334252131594</v>
      </c>
      <c r="S1442" s="13"/>
      <c r="T1442" s="13"/>
      <c r="U1442" s="13"/>
      <c r="V1442" s="13"/>
      <c r="W1442" s="49">
        <f t="shared" si="272"/>
        <v>38320</v>
      </c>
    </row>
    <row r="1443" spans="1:23" s="11" customFormat="1">
      <c r="A1443" s="13"/>
      <c r="B1443" s="140">
        <f>+Datos!B1434</f>
        <v>2004</v>
      </c>
      <c r="C1443" s="141">
        <f>+Datos!C1434</f>
        <v>11</v>
      </c>
      <c r="D1443" s="142">
        <f>+Datos!D1434</f>
        <v>30</v>
      </c>
      <c r="E1443" s="143">
        <f>+Datos!E1434</f>
        <v>0</v>
      </c>
      <c r="F1443" s="144">
        <f>+Datos!F1434</f>
        <v>6.7</v>
      </c>
      <c r="G1443" s="145">
        <f>+Datos!G1434</f>
        <v>1</v>
      </c>
      <c r="H1443" s="143">
        <f t="shared" si="267"/>
        <v>6.7</v>
      </c>
      <c r="I1443" s="146">
        <f t="shared" si="268"/>
        <v>-6.7</v>
      </c>
      <c r="J1443" s="29">
        <f t="shared" si="269"/>
        <v>118.90779039083351</v>
      </c>
      <c r="K1443" s="147">
        <f t="shared" si="264"/>
        <v>152.58960857265168</v>
      </c>
      <c r="L1443" s="29">
        <f t="shared" si="275"/>
        <v>-4.3537339486642566</v>
      </c>
      <c r="M1443" s="30">
        <f t="shared" si="273"/>
        <v>4.3537339486642566</v>
      </c>
      <c r="N1443" s="148">
        <f t="shared" si="274"/>
        <v>2.3462660513357436</v>
      </c>
      <c r="O1443" s="148">
        <f t="shared" si="270"/>
        <v>0</v>
      </c>
      <c r="P1443" s="148">
        <f t="shared" si="271"/>
        <v>-2.3462660513357436</v>
      </c>
      <c r="Q1443" s="149">
        <f t="shared" si="265"/>
        <v>38.589608572651684</v>
      </c>
      <c r="R1443" s="150">
        <f t="shared" si="266"/>
        <v>152.58960857265168</v>
      </c>
      <c r="S1443" s="13"/>
      <c r="T1443" s="13"/>
      <c r="U1443" s="13"/>
      <c r="V1443" s="13"/>
      <c r="W1443" s="49">
        <f t="shared" si="272"/>
        <v>38321</v>
      </c>
    </row>
    <row r="1444" spans="1:23" s="11" customFormat="1">
      <c r="A1444" s="13"/>
      <c r="B1444" s="140">
        <f>+Datos!B1435</f>
        <v>2004</v>
      </c>
      <c r="C1444" s="141">
        <f>+Datos!C1435</f>
        <v>12</v>
      </c>
      <c r="D1444" s="142">
        <f>+Datos!D1435</f>
        <v>1</v>
      </c>
      <c r="E1444" s="143">
        <f>+Datos!E1435</f>
        <v>0</v>
      </c>
      <c r="F1444" s="144">
        <f>+Datos!F1435</f>
        <v>6.4</v>
      </c>
      <c r="G1444" s="145">
        <f>+Datos!G1435</f>
        <v>1</v>
      </c>
      <c r="H1444" s="143">
        <f t="shared" si="267"/>
        <v>6.4</v>
      </c>
      <c r="I1444" s="146">
        <f t="shared" si="268"/>
        <v>-6.4</v>
      </c>
      <c r="J1444" s="29">
        <f t="shared" si="269"/>
        <v>114.89268062048761</v>
      </c>
      <c r="K1444" s="147">
        <f t="shared" si="264"/>
        <v>148.57449880230578</v>
      </c>
      <c r="L1444" s="29">
        <f t="shared" si="275"/>
        <v>-4.0151097703459016</v>
      </c>
      <c r="M1444" s="30">
        <f t="shared" si="273"/>
        <v>4.0151097703459016</v>
      </c>
      <c r="N1444" s="148">
        <f t="shared" si="274"/>
        <v>2.3848902296540988</v>
      </c>
      <c r="O1444" s="148">
        <f t="shared" si="270"/>
        <v>0</v>
      </c>
      <c r="P1444" s="148">
        <f t="shared" si="271"/>
        <v>-2.3848902296540988</v>
      </c>
      <c r="Q1444" s="149">
        <f t="shared" si="265"/>
        <v>34.574498802305783</v>
      </c>
      <c r="R1444" s="150">
        <f t="shared" si="266"/>
        <v>148.57449880230578</v>
      </c>
      <c r="S1444" s="13"/>
      <c r="T1444" s="13"/>
      <c r="U1444" s="13"/>
      <c r="V1444" s="13"/>
      <c r="W1444" s="49">
        <f t="shared" si="272"/>
        <v>38322</v>
      </c>
    </row>
    <row r="1445" spans="1:23" s="11" customFormat="1">
      <c r="A1445" s="13"/>
      <c r="B1445" s="140">
        <f>+Datos!B1436</f>
        <v>2004</v>
      </c>
      <c r="C1445" s="141">
        <f>+Datos!C1436</f>
        <v>12</v>
      </c>
      <c r="D1445" s="142">
        <f>+Datos!D1436</f>
        <v>2</v>
      </c>
      <c r="E1445" s="143">
        <f>+Datos!E1436</f>
        <v>61</v>
      </c>
      <c r="F1445" s="144">
        <f>+Datos!F1436</f>
        <v>5.3</v>
      </c>
      <c r="G1445" s="145">
        <f>+Datos!G1436</f>
        <v>1</v>
      </c>
      <c r="H1445" s="143">
        <f t="shared" si="267"/>
        <v>5.3</v>
      </c>
      <c r="I1445" s="146">
        <f t="shared" si="268"/>
        <v>55.7</v>
      </c>
      <c r="J1445" s="29">
        <f t="shared" si="269"/>
        <v>170.59268062048761</v>
      </c>
      <c r="K1445" s="147">
        <f t="shared" si="264"/>
        <v>204.2744988023058</v>
      </c>
      <c r="L1445" s="29">
        <f t="shared" si="275"/>
        <v>55.700000000000017</v>
      </c>
      <c r="M1445" s="30">
        <f t="shared" si="273"/>
        <v>5.3</v>
      </c>
      <c r="N1445" s="148">
        <f t="shared" si="274"/>
        <v>0</v>
      </c>
      <c r="O1445" s="148">
        <f t="shared" si="270"/>
        <v>0</v>
      </c>
      <c r="P1445" s="148">
        <f t="shared" si="271"/>
        <v>0</v>
      </c>
      <c r="Q1445" s="149">
        <f t="shared" si="265"/>
        <v>90.2744988023058</v>
      </c>
      <c r="R1445" s="150">
        <f t="shared" si="266"/>
        <v>204.2744988023058</v>
      </c>
      <c r="S1445" s="13"/>
      <c r="T1445" s="13"/>
      <c r="U1445" s="13"/>
      <c r="V1445" s="13"/>
      <c r="W1445" s="49">
        <f t="shared" si="272"/>
        <v>38323</v>
      </c>
    </row>
    <row r="1446" spans="1:23" s="11" customFormat="1">
      <c r="A1446" s="13"/>
      <c r="B1446" s="140">
        <f>+Datos!B1437</f>
        <v>2004</v>
      </c>
      <c r="C1446" s="141">
        <f>+Datos!C1437</f>
        <v>12</v>
      </c>
      <c r="D1446" s="142">
        <f>+Datos!D1437</f>
        <v>3</v>
      </c>
      <c r="E1446" s="143">
        <f>+Datos!E1437</f>
        <v>14</v>
      </c>
      <c r="F1446" s="144">
        <f>+Datos!F1437</f>
        <v>3.5</v>
      </c>
      <c r="G1446" s="145">
        <f>+Datos!G1437</f>
        <v>1</v>
      </c>
      <c r="H1446" s="143">
        <f t="shared" si="267"/>
        <v>3.5</v>
      </c>
      <c r="I1446" s="146">
        <f t="shared" si="268"/>
        <v>10.5</v>
      </c>
      <c r="J1446" s="29">
        <f t="shared" si="269"/>
        <v>181.09268062048761</v>
      </c>
      <c r="K1446" s="147">
        <f t="shared" si="264"/>
        <v>214.7744988023058</v>
      </c>
      <c r="L1446" s="29">
        <f t="shared" si="275"/>
        <v>10.5</v>
      </c>
      <c r="M1446" s="30">
        <f t="shared" si="273"/>
        <v>3.5</v>
      </c>
      <c r="N1446" s="148">
        <f t="shared" si="274"/>
        <v>0</v>
      </c>
      <c r="O1446" s="148">
        <f t="shared" si="270"/>
        <v>0</v>
      </c>
      <c r="P1446" s="148">
        <f t="shared" si="271"/>
        <v>0</v>
      </c>
      <c r="Q1446" s="149">
        <f t="shared" si="265"/>
        <v>100.7744988023058</v>
      </c>
      <c r="R1446" s="150">
        <f t="shared" si="266"/>
        <v>214.7744988023058</v>
      </c>
      <c r="S1446" s="13"/>
      <c r="T1446" s="13"/>
      <c r="U1446" s="13"/>
      <c r="V1446" s="13"/>
      <c r="W1446" s="49">
        <f t="shared" si="272"/>
        <v>38324</v>
      </c>
    </row>
    <row r="1447" spans="1:23" s="11" customFormat="1">
      <c r="A1447" s="13"/>
      <c r="B1447" s="140">
        <f>+Datos!B1438</f>
        <v>2004</v>
      </c>
      <c r="C1447" s="141">
        <f>+Datos!C1438</f>
        <v>12</v>
      </c>
      <c r="D1447" s="142">
        <f>+Datos!D1438</f>
        <v>4</v>
      </c>
      <c r="E1447" s="143">
        <f>+Datos!E1438</f>
        <v>1</v>
      </c>
      <c r="F1447" s="144">
        <f>+Datos!F1438</f>
        <v>5.5</v>
      </c>
      <c r="G1447" s="145">
        <f>+Datos!G1438</f>
        <v>1</v>
      </c>
      <c r="H1447" s="143">
        <f t="shared" si="267"/>
        <v>5.5</v>
      </c>
      <c r="I1447" s="146">
        <f t="shared" si="268"/>
        <v>-4.5</v>
      </c>
      <c r="J1447" s="29">
        <f t="shared" si="269"/>
        <v>176.77128389252911</v>
      </c>
      <c r="K1447" s="147">
        <f t="shared" si="264"/>
        <v>210.4531020743473</v>
      </c>
      <c r="L1447" s="29">
        <f t="shared" si="275"/>
        <v>-4.3213967279585006</v>
      </c>
      <c r="M1447" s="30">
        <f t="shared" si="273"/>
        <v>5.3213967279585006</v>
      </c>
      <c r="N1447" s="148">
        <f t="shared" si="274"/>
        <v>0.17860327204149939</v>
      </c>
      <c r="O1447" s="148">
        <f t="shared" si="270"/>
        <v>0</v>
      </c>
      <c r="P1447" s="148">
        <f t="shared" si="271"/>
        <v>-0.17860327204149939</v>
      </c>
      <c r="Q1447" s="149">
        <f t="shared" si="265"/>
        <v>96.453102074347299</v>
      </c>
      <c r="R1447" s="150">
        <f t="shared" si="266"/>
        <v>210.4531020743473</v>
      </c>
      <c r="S1447" s="13"/>
      <c r="T1447" s="13"/>
      <c r="U1447" s="13"/>
      <c r="V1447" s="13"/>
      <c r="W1447" s="49">
        <f t="shared" si="272"/>
        <v>38325</v>
      </c>
    </row>
    <row r="1448" spans="1:23" s="11" customFormat="1">
      <c r="A1448" s="13"/>
      <c r="B1448" s="140">
        <f>+Datos!B1439</f>
        <v>2004</v>
      </c>
      <c r="C1448" s="141">
        <f>+Datos!C1439</f>
        <v>12</v>
      </c>
      <c r="D1448" s="142">
        <f>+Datos!D1439</f>
        <v>5</v>
      </c>
      <c r="E1448" s="143">
        <f>+Datos!E1439</f>
        <v>4</v>
      </c>
      <c r="F1448" s="144">
        <f>+Datos!F1439</f>
        <v>3.8</v>
      </c>
      <c r="G1448" s="145">
        <f>+Datos!G1439</f>
        <v>1</v>
      </c>
      <c r="H1448" s="143">
        <f t="shared" si="267"/>
        <v>3.8</v>
      </c>
      <c r="I1448" s="146">
        <f t="shared" si="268"/>
        <v>0.20000000000000018</v>
      </c>
      <c r="J1448" s="29">
        <f t="shared" si="269"/>
        <v>176.9712838925291</v>
      </c>
      <c r="K1448" s="147">
        <f t="shared" si="264"/>
        <v>210.65310207434729</v>
      </c>
      <c r="L1448" s="29">
        <f t="shared" si="275"/>
        <v>0.19999999999998863</v>
      </c>
      <c r="M1448" s="30">
        <f t="shared" si="273"/>
        <v>3.8</v>
      </c>
      <c r="N1448" s="148">
        <f t="shared" si="274"/>
        <v>0</v>
      </c>
      <c r="O1448" s="148">
        <f t="shared" si="270"/>
        <v>0</v>
      </c>
      <c r="P1448" s="148">
        <f t="shared" si="271"/>
        <v>0</v>
      </c>
      <c r="Q1448" s="149">
        <f t="shared" si="265"/>
        <v>96.653102074347288</v>
      </c>
      <c r="R1448" s="150">
        <f t="shared" si="266"/>
        <v>210.65310207434729</v>
      </c>
      <c r="S1448" s="13"/>
      <c r="T1448" s="13"/>
      <c r="U1448" s="13"/>
      <c r="V1448" s="13"/>
      <c r="W1448" s="49">
        <f t="shared" si="272"/>
        <v>38326</v>
      </c>
    </row>
    <row r="1449" spans="1:23" s="11" customFormat="1">
      <c r="A1449" s="13"/>
      <c r="B1449" s="140">
        <f>+Datos!B1440</f>
        <v>2004</v>
      </c>
      <c r="C1449" s="141">
        <f>+Datos!C1440</f>
        <v>12</v>
      </c>
      <c r="D1449" s="142">
        <f>+Datos!D1440</f>
        <v>6</v>
      </c>
      <c r="E1449" s="143">
        <f>+Datos!E1440</f>
        <v>0</v>
      </c>
      <c r="F1449" s="144">
        <f>+Datos!F1440</f>
        <v>3.9</v>
      </c>
      <c r="G1449" s="145">
        <f>+Datos!G1440</f>
        <v>1</v>
      </c>
      <c r="H1449" s="143">
        <f t="shared" si="267"/>
        <v>3.9</v>
      </c>
      <c r="I1449" s="146">
        <f t="shared" si="268"/>
        <v>-3.9</v>
      </c>
      <c r="J1449" s="29">
        <f t="shared" si="269"/>
        <v>173.30543307079634</v>
      </c>
      <c r="K1449" s="147">
        <f t="shared" si="264"/>
        <v>206.98725125261453</v>
      </c>
      <c r="L1449" s="29">
        <f t="shared" si="275"/>
        <v>-3.6658508217327608</v>
      </c>
      <c r="M1449" s="30">
        <f t="shared" si="273"/>
        <v>3.6658508217327608</v>
      </c>
      <c r="N1449" s="148">
        <f t="shared" si="274"/>
        <v>0.23414917826723913</v>
      </c>
      <c r="O1449" s="148">
        <f t="shared" si="270"/>
        <v>0</v>
      </c>
      <c r="P1449" s="148">
        <f t="shared" si="271"/>
        <v>-0.23414917826723913</v>
      </c>
      <c r="Q1449" s="149">
        <f t="shared" si="265"/>
        <v>92.987251252614527</v>
      </c>
      <c r="R1449" s="150">
        <f t="shared" si="266"/>
        <v>206.98725125261453</v>
      </c>
      <c r="S1449" s="13"/>
      <c r="T1449" s="13"/>
      <c r="U1449" s="13"/>
      <c r="V1449" s="13"/>
      <c r="W1449" s="49">
        <f t="shared" si="272"/>
        <v>38327</v>
      </c>
    </row>
    <row r="1450" spans="1:23" s="11" customFormat="1">
      <c r="A1450" s="13"/>
      <c r="B1450" s="140">
        <f>+Datos!B1441</f>
        <v>2004</v>
      </c>
      <c r="C1450" s="141">
        <f>+Datos!C1441</f>
        <v>12</v>
      </c>
      <c r="D1450" s="142">
        <f>+Datos!D1441</f>
        <v>7</v>
      </c>
      <c r="E1450" s="143">
        <f>+Datos!E1441</f>
        <v>2</v>
      </c>
      <c r="F1450" s="144">
        <f>+Datos!F1441</f>
        <v>4.3</v>
      </c>
      <c r="G1450" s="145">
        <f>+Datos!G1441</f>
        <v>1</v>
      </c>
      <c r="H1450" s="143">
        <f t="shared" si="267"/>
        <v>4.3</v>
      </c>
      <c r="I1450" s="146">
        <f t="shared" si="268"/>
        <v>-2.2999999999999998</v>
      </c>
      <c r="J1450" s="29">
        <f t="shared" si="269"/>
        <v>171.17921910992038</v>
      </c>
      <c r="K1450" s="147">
        <f t="shared" si="264"/>
        <v>204.86103729173857</v>
      </c>
      <c r="L1450" s="29">
        <f t="shared" si="275"/>
        <v>-2.1262139608759583</v>
      </c>
      <c r="M1450" s="30">
        <f t="shared" si="273"/>
        <v>4.1262139608759583</v>
      </c>
      <c r="N1450" s="148">
        <f t="shared" si="274"/>
        <v>0.17378603912404156</v>
      </c>
      <c r="O1450" s="148">
        <f t="shared" si="270"/>
        <v>0</v>
      </c>
      <c r="P1450" s="148">
        <f t="shared" si="271"/>
        <v>-0.17378603912404156</v>
      </c>
      <c r="Q1450" s="149">
        <f t="shared" si="265"/>
        <v>90.861037291738569</v>
      </c>
      <c r="R1450" s="150">
        <f t="shared" si="266"/>
        <v>204.86103729173857</v>
      </c>
      <c r="S1450" s="13"/>
      <c r="T1450" s="13"/>
      <c r="U1450" s="13"/>
      <c r="V1450" s="13"/>
      <c r="W1450" s="49">
        <f t="shared" si="272"/>
        <v>38328</v>
      </c>
    </row>
    <row r="1451" spans="1:23" s="11" customFormat="1">
      <c r="A1451" s="13"/>
      <c r="B1451" s="140">
        <f>+Datos!B1442</f>
        <v>2004</v>
      </c>
      <c r="C1451" s="141">
        <f>+Datos!C1442</f>
        <v>12</v>
      </c>
      <c r="D1451" s="142">
        <f>+Datos!D1442</f>
        <v>8</v>
      </c>
      <c r="E1451" s="143">
        <f>+Datos!E1442</f>
        <v>0</v>
      </c>
      <c r="F1451" s="144">
        <f>+Datos!F1442</f>
        <v>3.7</v>
      </c>
      <c r="G1451" s="145">
        <f>+Datos!G1442</f>
        <v>1</v>
      </c>
      <c r="H1451" s="143">
        <f t="shared" si="267"/>
        <v>3.7</v>
      </c>
      <c r="I1451" s="146">
        <f t="shared" si="268"/>
        <v>-3.7</v>
      </c>
      <c r="J1451" s="29">
        <f t="shared" si="269"/>
        <v>167.81338703563287</v>
      </c>
      <c r="K1451" s="147">
        <f t="shared" si="264"/>
        <v>201.49520521745106</v>
      </c>
      <c r="L1451" s="29">
        <f t="shared" si="275"/>
        <v>-3.3658320742875105</v>
      </c>
      <c r="M1451" s="30">
        <f t="shared" si="273"/>
        <v>3.3658320742875105</v>
      </c>
      <c r="N1451" s="148">
        <f t="shared" si="274"/>
        <v>0.33416792571248966</v>
      </c>
      <c r="O1451" s="148">
        <f t="shared" si="270"/>
        <v>0</v>
      </c>
      <c r="P1451" s="148">
        <f t="shared" si="271"/>
        <v>-0.33416792571248966</v>
      </c>
      <c r="Q1451" s="149">
        <f t="shared" si="265"/>
        <v>87.495205217451058</v>
      </c>
      <c r="R1451" s="150">
        <f t="shared" si="266"/>
        <v>201.49520521745106</v>
      </c>
      <c r="S1451" s="13"/>
      <c r="T1451" s="13"/>
      <c r="U1451" s="13"/>
      <c r="V1451" s="13"/>
      <c r="W1451" s="49">
        <f t="shared" si="272"/>
        <v>38329</v>
      </c>
    </row>
    <row r="1452" spans="1:23" s="11" customFormat="1">
      <c r="A1452" s="13"/>
      <c r="B1452" s="140">
        <f>+Datos!B1443</f>
        <v>2004</v>
      </c>
      <c r="C1452" s="141">
        <f>+Datos!C1443</f>
        <v>12</v>
      </c>
      <c r="D1452" s="142">
        <f>+Datos!D1443</f>
        <v>9</v>
      </c>
      <c r="E1452" s="143">
        <f>+Datos!E1443</f>
        <v>0</v>
      </c>
      <c r="F1452" s="144">
        <f>+Datos!F1443</f>
        <v>5.5</v>
      </c>
      <c r="G1452" s="145">
        <f>+Datos!G1443</f>
        <v>1</v>
      </c>
      <c r="H1452" s="143">
        <f t="shared" si="267"/>
        <v>5.5</v>
      </c>
      <c r="I1452" s="146">
        <f t="shared" si="268"/>
        <v>-5.5</v>
      </c>
      <c r="J1452" s="29">
        <f t="shared" si="269"/>
        <v>162.93203906107965</v>
      </c>
      <c r="K1452" s="147">
        <f t="shared" si="264"/>
        <v>196.61385724289784</v>
      </c>
      <c r="L1452" s="29">
        <f t="shared" si="275"/>
        <v>-4.881347974553222</v>
      </c>
      <c r="M1452" s="30">
        <f t="shared" si="273"/>
        <v>4.881347974553222</v>
      </c>
      <c r="N1452" s="148">
        <f t="shared" si="274"/>
        <v>0.618652025446778</v>
      </c>
      <c r="O1452" s="148">
        <f t="shared" si="270"/>
        <v>0</v>
      </c>
      <c r="P1452" s="148">
        <f t="shared" si="271"/>
        <v>-0.618652025446778</v>
      </c>
      <c r="Q1452" s="149">
        <f t="shared" si="265"/>
        <v>82.613857242897836</v>
      </c>
      <c r="R1452" s="150">
        <f t="shared" si="266"/>
        <v>196.61385724289784</v>
      </c>
      <c r="S1452" s="13"/>
      <c r="T1452" s="13"/>
      <c r="U1452" s="13"/>
      <c r="V1452" s="13"/>
      <c r="W1452" s="49">
        <f t="shared" si="272"/>
        <v>38330</v>
      </c>
    </row>
    <row r="1453" spans="1:23" s="11" customFormat="1">
      <c r="A1453" s="13"/>
      <c r="B1453" s="140">
        <f>+Datos!B1444</f>
        <v>2004</v>
      </c>
      <c r="C1453" s="141">
        <f>+Datos!C1444</f>
        <v>12</v>
      </c>
      <c r="D1453" s="142">
        <f>+Datos!D1444</f>
        <v>10</v>
      </c>
      <c r="E1453" s="143">
        <f>+Datos!E1444</f>
        <v>0</v>
      </c>
      <c r="F1453" s="144">
        <f>+Datos!F1444</f>
        <v>6.2</v>
      </c>
      <c r="G1453" s="145">
        <f>+Datos!G1444</f>
        <v>1</v>
      </c>
      <c r="H1453" s="143">
        <f t="shared" si="267"/>
        <v>6.2</v>
      </c>
      <c r="I1453" s="146">
        <f t="shared" si="268"/>
        <v>-6.2</v>
      </c>
      <c r="J1453" s="29">
        <f t="shared" si="269"/>
        <v>157.59946247211508</v>
      </c>
      <c r="K1453" s="147">
        <f t="shared" si="264"/>
        <v>191.28128065393327</v>
      </c>
      <c r="L1453" s="29">
        <f t="shared" si="275"/>
        <v>-5.3325765889645709</v>
      </c>
      <c r="M1453" s="30">
        <f t="shared" si="273"/>
        <v>5.3325765889645709</v>
      </c>
      <c r="N1453" s="148">
        <f t="shared" si="274"/>
        <v>0.8674234110354293</v>
      </c>
      <c r="O1453" s="148">
        <f t="shared" si="270"/>
        <v>0</v>
      </c>
      <c r="P1453" s="148">
        <f t="shared" si="271"/>
        <v>-0.8674234110354293</v>
      </c>
      <c r="Q1453" s="149">
        <f t="shared" si="265"/>
        <v>77.281280653933266</v>
      </c>
      <c r="R1453" s="150">
        <f t="shared" si="266"/>
        <v>191.28128065393327</v>
      </c>
      <c r="S1453" s="13"/>
      <c r="T1453" s="13"/>
      <c r="U1453" s="13"/>
      <c r="V1453" s="13"/>
      <c r="W1453" s="49">
        <f t="shared" si="272"/>
        <v>38331</v>
      </c>
    </row>
    <row r="1454" spans="1:23" s="11" customFormat="1">
      <c r="A1454" s="13"/>
      <c r="B1454" s="140">
        <f>+Datos!B1445</f>
        <v>2004</v>
      </c>
      <c r="C1454" s="141">
        <f>+Datos!C1445</f>
        <v>12</v>
      </c>
      <c r="D1454" s="142">
        <f>+Datos!D1445</f>
        <v>11</v>
      </c>
      <c r="E1454" s="143">
        <f>+Datos!E1445</f>
        <v>0</v>
      </c>
      <c r="F1454" s="144">
        <f>+Datos!F1445</f>
        <v>7</v>
      </c>
      <c r="G1454" s="145">
        <f>+Datos!G1445</f>
        <v>1</v>
      </c>
      <c r="H1454" s="143">
        <f t="shared" si="267"/>
        <v>7</v>
      </c>
      <c r="I1454" s="146">
        <f t="shared" si="268"/>
        <v>-7</v>
      </c>
      <c r="J1454" s="29">
        <f t="shared" si="269"/>
        <v>151.78827582884574</v>
      </c>
      <c r="K1454" s="147">
        <f t="shared" si="264"/>
        <v>185.47009401066393</v>
      </c>
      <c r="L1454" s="29">
        <f t="shared" si="275"/>
        <v>-5.8111866432693375</v>
      </c>
      <c r="M1454" s="30">
        <f t="shared" si="273"/>
        <v>5.8111866432693375</v>
      </c>
      <c r="N1454" s="148">
        <f t="shared" si="274"/>
        <v>1.1888133567306625</v>
      </c>
      <c r="O1454" s="148">
        <f t="shared" si="270"/>
        <v>0</v>
      </c>
      <c r="P1454" s="148">
        <f t="shared" si="271"/>
        <v>-1.1888133567306625</v>
      </c>
      <c r="Q1454" s="149">
        <f t="shared" si="265"/>
        <v>71.470094010663928</v>
      </c>
      <c r="R1454" s="150">
        <f t="shared" si="266"/>
        <v>185.47009401066393</v>
      </c>
      <c r="S1454" s="13"/>
      <c r="T1454" s="13"/>
      <c r="U1454" s="13"/>
      <c r="V1454" s="13"/>
      <c r="W1454" s="49">
        <f t="shared" si="272"/>
        <v>38332</v>
      </c>
    </row>
    <row r="1455" spans="1:23" s="11" customFormat="1">
      <c r="A1455" s="13"/>
      <c r="B1455" s="140">
        <f>+Datos!B1446</f>
        <v>2004</v>
      </c>
      <c r="C1455" s="141">
        <f>+Datos!C1446</f>
        <v>12</v>
      </c>
      <c r="D1455" s="142">
        <f>+Datos!D1446</f>
        <v>12</v>
      </c>
      <c r="E1455" s="143">
        <f>+Datos!E1446</f>
        <v>0</v>
      </c>
      <c r="F1455" s="144">
        <f>+Datos!F1446</f>
        <v>6.8</v>
      </c>
      <c r="G1455" s="145">
        <f>+Datos!G1446</f>
        <v>1</v>
      </c>
      <c r="H1455" s="143">
        <f t="shared" si="267"/>
        <v>6.8</v>
      </c>
      <c r="I1455" s="146">
        <f t="shared" si="268"/>
        <v>-6.8</v>
      </c>
      <c r="J1455" s="29">
        <f t="shared" si="269"/>
        <v>146.34837669451704</v>
      </c>
      <c r="K1455" s="147">
        <f t="shared" si="264"/>
        <v>180.03019487633523</v>
      </c>
      <c r="L1455" s="29">
        <f t="shared" si="275"/>
        <v>-5.439899134328698</v>
      </c>
      <c r="M1455" s="30">
        <f t="shared" si="273"/>
        <v>5.439899134328698</v>
      </c>
      <c r="N1455" s="148">
        <f t="shared" si="274"/>
        <v>1.3601008656713018</v>
      </c>
      <c r="O1455" s="148">
        <f t="shared" si="270"/>
        <v>0</v>
      </c>
      <c r="P1455" s="148">
        <f t="shared" si="271"/>
        <v>-1.3601008656713018</v>
      </c>
      <c r="Q1455" s="149">
        <f t="shared" si="265"/>
        <v>66.03019487633523</v>
      </c>
      <c r="R1455" s="150">
        <f t="shared" si="266"/>
        <v>180.03019487633523</v>
      </c>
      <c r="S1455" s="13"/>
      <c r="T1455" s="13"/>
      <c r="U1455" s="13"/>
      <c r="V1455" s="13"/>
      <c r="W1455" s="49">
        <f t="shared" si="272"/>
        <v>38333</v>
      </c>
    </row>
    <row r="1456" spans="1:23" s="11" customFormat="1">
      <c r="A1456" s="13"/>
      <c r="B1456" s="140">
        <f>+Datos!B1447</f>
        <v>2004</v>
      </c>
      <c r="C1456" s="141">
        <f>+Datos!C1447</f>
        <v>12</v>
      </c>
      <c r="D1456" s="142">
        <f>+Datos!D1447</f>
        <v>13</v>
      </c>
      <c r="E1456" s="143">
        <f>+Datos!E1447</f>
        <v>0</v>
      </c>
      <c r="F1456" s="144">
        <f>+Datos!F1447</f>
        <v>5.6</v>
      </c>
      <c r="G1456" s="145">
        <f>+Datos!G1447</f>
        <v>1</v>
      </c>
      <c r="H1456" s="143">
        <f t="shared" si="267"/>
        <v>5.6</v>
      </c>
      <c r="I1456" s="146">
        <f t="shared" si="268"/>
        <v>-5.6</v>
      </c>
      <c r="J1456" s="29">
        <f t="shared" si="269"/>
        <v>142.01515963404947</v>
      </c>
      <c r="K1456" s="147">
        <f t="shared" si="264"/>
        <v>175.69697781586765</v>
      </c>
      <c r="L1456" s="29">
        <f t="shared" si="275"/>
        <v>-4.3332170604675753</v>
      </c>
      <c r="M1456" s="30">
        <f t="shared" si="273"/>
        <v>4.3332170604675753</v>
      </c>
      <c r="N1456" s="148">
        <f t="shared" si="274"/>
        <v>1.2667829395324244</v>
      </c>
      <c r="O1456" s="148">
        <f t="shared" si="270"/>
        <v>0</v>
      </c>
      <c r="P1456" s="148">
        <f t="shared" si="271"/>
        <v>-1.2667829395324244</v>
      </c>
      <c r="Q1456" s="149">
        <f t="shared" si="265"/>
        <v>61.696977815867655</v>
      </c>
      <c r="R1456" s="150">
        <f t="shared" si="266"/>
        <v>175.69697781586765</v>
      </c>
      <c r="S1456" s="13"/>
      <c r="T1456" s="13"/>
      <c r="U1456" s="13"/>
      <c r="V1456" s="13"/>
      <c r="W1456" s="49">
        <f t="shared" si="272"/>
        <v>38334</v>
      </c>
    </row>
    <row r="1457" spans="1:23" s="11" customFormat="1">
      <c r="A1457" s="13"/>
      <c r="B1457" s="140">
        <f>+Datos!B1448</f>
        <v>2004</v>
      </c>
      <c r="C1457" s="141">
        <f>+Datos!C1448</f>
        <v>12</v>
      </c>
      <c r="D1457" s="142">
        <f>+Datos!D1448</f>
        <v>14</v>
      </c>
      <c r="E1457" s="143">
        <f>+Datos!E1448</f>
        <v>25</v>
      </c>
      <c r="F1457" s="144">
        <f>+Datos!F1448</f>
        <v>7.4</v>
      </c>
      <c r="G1457" s="145">
        <f>+Datos!G1448</f>
        <v>1</v>
      </c>
      <c r="H1457" s="143">
        <f t="shared" si="267"/>
        <v>7.4</v>
      </c>
      <c r="I1457" s="146">
        <f t="shared" si="268"/>
        <v>17.600000000000001</v>
      </c>
      <c r="J1457" s="29">
        <f t="shared" si="269"/>
        <v>159.61515963404946</v>
      </c>
      <c r="K1457" s="147">
        <f t="shared" si="264"/>
        <v>193.29697781586765</v>
      </c>
      <c r="L1457" s="29">
        <f t="shared" si="275"/>
        <v>17.599999999999994</v>
      </c>
      <c r="M1457" s="30">
        <f t="shared" si="273"/>
        <v>7.4</v>
      </c>
      <c r="N1457" s="148">
        <f t="shared" si="274"/>
        <v>0</v>
      </c>
      <c r="O1457" s="148">
        <f t="shared" si="270"/>
        <v>0</v>
      </c>
      <c r="P1457" s="148">
        <f t="shared" si="271"/>
        <v>0</v>
      </c>
      <c r="Q1457" s="149">
        <f t="shared" si="265"/>
        <v>79.296977815867649</v>
      </c>
      <c r="R1457" s="150">
        <f t="shared" si="266"/>
        <v>193.29697781586765</v>
      </c>
      <c r="S1457" s="13"/>
      <c r="T1457" s="13"/>
      <c r="U1457" s="13"/>
      <c r="V1457" s="13"/>
      <c r="W1457" s="49">
        <f t="shared" si="272"/>
        <v>38335</v>
      </c>
    </row>
    <row r="1458" spans="1:23" s="11" customFormat="1">
      <c r="A1458" s="13"/>
      <c r="B1458" s="140">
        <f>+Datos!B1449</f>
        <v>2004</v>
      </c>
      <c r="C1458" s="141">
        <f>+Datos!C1449</f>
        <v>12</v>
      </c>
      <c r="D1458" s="142">
        <f>+Datos!D1449</f>
        <v>15</v>
      </c>
      <c r="E1458" s="143">
        <f>+Datos!E1449</f>
        <v>0</v>
      </c>
      <c r="F1458" s="144">
        <f>+Datos!F1449</f>
        <v>4.5</v>
      </c>
      <c r="G1458" s="145">
        <f>+Datos!G1449</f>
        <v>1</v>
      </c>
      <c r="H1458" s="143">
        <f t="shared" si="267"/>
        <v>4.5</v>
      </c>
      <c r="I1458" s="146">
        <f t="shared" si="268"/>
        <v>-4.5</v>
      </c>
      <c r="J1458" s="29">
        <f t="shared" si="269"/>
        <v>155.80627886530834</v>
      </c>
      <c r="K1458" s="147">
        <f t="shared" si="264"/>
        <v>189.48809704712653</v>
      </c>
      <c r="L1458" s="29">
        <f t="shared" si="275"/>
        <v>-3.808880768741119</v>
      </c>
      <c r="M1458" s="30">
        <f t="shared" si="273"/>
        <v>3.808880768741119</v>
      </c>
      <c r="N1458" s="148">
        <f t="shared" si="274"/>
        <v>0.69111923125888097</v>
      </c>
      <c r="O1458" s="148">
        <f t="shared" si="270"/>
        <v>0</v>
      </c>
      <c r="P1458" s="148">
        <f t="shared" si="271"/>
        <v>-0.69111923125888097</v>
      </c>
      <c r="Q1458" s="149">
        <f t="shared" si="265"/>
        <v>75.48809704712653</v>
      </c>
      <c r="R1458" s="150">
        <f t="shared" si="266"/>
        <v>189.48809704712653</v>
      </c>
      <c r="S1458" s="13"/>
      <c r="T1458" s="13"/>
      <c r="U1458" s="13"/>
      <c r="V1458" s="13"/>
      <c r="W1458" s="49">
        <f t="shared" si="272"/>
        <v>38336</v>
      </c>
    </row>
    <row r="1459" spans="1:23" s="11" customFormat="1">
      <c r="A1459" s="13"/>
      <c r="B1459" s="140">
        <f>+Datos!B1450</f>
        <v>2004</v>
      </c>
      <c r="C1459" s="141">
        <f>+Datos!C1450</f>
        <v>12</v>
      </c>
      <c r="D1459" s="142">
        <f>+Datos!D1450</f>
        <v>16</v>
      </c>
      <c r="E1459" s="143">
        <f>+Datos!E1450</f>
        <v>0</v>
      </c>
      <c r="F1459" s="144">
        <f>+Datos!F1450</f>
        <v>5.6</v>
      </c>
      <c r="G1459" s="145">
        <f>+Datos!G1450</f>
        <v>1</v>
      </c>
      <c r="H1459" s="143">
        <f t="shared" si="267"/>
        <v>5.6</v>
      </c>
      <c r="I1459" s="146">
        <f t="shared" si="268"/>
        <v>-5.6</v>
      </c>
      <c r="J1459" s="29">
        <f t="shared" si="269"/>
        <v>151.19302355659798</v>
      </c>
      <c r="K1459" s="147">
        <f t="shared" si="264"/>
        <v>184.87484173841617</v>
      </c>
      <c r="L1459" s="29">
        <f t="shared" si="275"/>
        <v>-4.6132553087103645</v>
      </c>
      <c r="M1459" s="30">
        <f t="shared" si="273"/>
        <v>4.6132553087103645</v>
      </c>
      <c r="N1459" s="148">
        <f t="shared" si="274"/>
        <v>0.98674469128963516</v>
      </c>
      <c r="O1459" s="148">
        <f t="shared" si="270"/>
        <v>0</v>
      </c>
      <c r="P1459" s="148">
        <f t="shared" si="271"/>
        <v>-0.98674469128963516</v>
      </c>
      <c r="Q1459" s="149">
        <f t="shared" si="265"/>
        <v>70.874841738416166</v>
      </c>
      <c r="R1459" s="150">
        <f t="shared" si="266"/>
        <v>184.87484173841617</v>
      </c>
      <c r="S1459" s="13"/>
      <c r="T1459" s="13"/>
      <c r="U1459" s="13"/>
      <c r="V1459" s="13"/>
      <c r="W1459" s="49">
        <f t="shared" si="272"/>
        <v>38337</v>
      </c>
    </row>
    <row r="1460" spans="1:23" s="11" customFormat="1">
      <c r="A1460" s="13"/>
      <c r="B1460" s="140">
        <f>+Datos!B1451</f>
        <v>2004</v>
      </c>
      <c r="C1460" s="141">
        <f>+Datos!C1451</f>
        <v>12</v>
      </c>
      <c r="D1460" s="142">
        <f>+Datos!D1451</f>
        <v>17</v>
      </c>
      <c r="E1460" s="143">
        <f>+Datos!E1451</f>
        <v>0</v>
      </c>
      <c r="F1460" s="144">
        <f>+Datos!F1451</f>
        <v>7</v>
      </c>
      <c r="G1460" s="145">
        <f>+Datos!G1451</f>
        <v>1</v>
      </c>
      <c r="H1460" s="143">
        <f t="shared" si="267"/>
        <v>7</v>
      </c>
      <c r="I1460" s="146">
        <f t="shared" si="268"/>
        <v>-7</v>
      </c>
      <c r="J1460" s="29">
        <f t="shared" si="269"/>
        <v>145.61806241608605</v>
      </c>
      <c r="K1460" s="147">
        <f t="shared" si="264"/>
        <v>179.29988059790423</v>
      </c>
      <c r="L1460" s="29">
        <f t="shared" si="275"/>
        <v>-5.574961140511931</v>
      </c>
      <c r="M1460" s="30">
        <f t="shared" si="273"/>
        <v>5.574961140511931</v>
      </c>
      <c r="N1460" s="148">
        <f t="shared" si="274"/>
        <v>1.425038859488069</v>
      </c>
      <c r="O1460" s="148">
        <f t="shared" si="270"/>
        <v>0</v>
      </c>
      <c r="P1460" s="148">
        <f t="shared" si="271"/>
        <v>-1.425038859488069</v>
      </c>
      <c r="Q1460" s="149">
        <f t="shared" si="265"/>
        <v>65.299880597904234</v>
      </c>
      <c r="R1460" s="150">
        <f t="shared" si="266"/>
        <v>179.29988059790423</v>
      </c>
      <c r="S1460" s="13"/>
      <c r="T1460" s="13"/>
      <c r="U1460" s="13"/>
      <c r="V1460" s="13"/>
      <c r="W1460" s="49">
        <f t="shared" si="272"/>
        <v>38338</v>
      </c>
    </row>
    <row r="1461" spans="1:23" s="11" customFormat="1">
      <c r="A1461" s="13"/>
      <c r="B1461" s="140">
        <f>+Datos!B1452</f>
        <v>2004</v>
      </c>
      <c r="C1461" s="141">
        <f>+Datos!C1452</f>
        <v>12</v>
      </c>
      <c r="D1461" s="142">
        <f>+Datos!D1452</f>
        <v>18</v>
      </c>
      <c r="E1461" s="143">
        <f>+Datos!E1452</f>
        <v>0.2</v>
      </c>
      <c r="F1461" s="144">
        <f>+Datos!F1452</f>
        <v>6.9</v>
      </c>
      <c r="G1461" s="145">
        <f>+Datos!G1452</f>
        <v>1</v>
      </c>
      <c r="H1461" s="143">
        <f t="shared" si="267"/>
        <v>6.9</v>
      </c>
      <c r="I1461" s="146">
        <f t="shared" si="268"/>
        <v>-6.7</v>
      </c>
      <c r="J1461" s="29">
        <f t="shared" si="269"/>
        <v>140.47467071071125</v>
      </c>
      <c r="K1461" s="147">
        <f t="shared" si="264"/>
        <v>174.15648889252944</v>
      </c>
      <c r="L1461" s="29">
        <f t="shared" si="275"/>
        <v>-5.1433917053747962</v>
      </c>
      <c r="M1461" s="30">
        <f t="shared" si="273"/>
        <v>5.3433917053747964</v>
      </c>
      <c r="N1461" s="148">
        <f t="shared" si="274"/>
        <v>1.556608294625204</v>
      </c>
      <c r="O1461" s="148">
        <f t="shared" si="270"/>
        <v>0</v>
      </c>
      <c r="P1461" s="148">
        <f t="shared" si="271"/>
        <v>-1.556608294625204</v>
      </c>
      <c r="Q1461" s="149">
        <f t="shared" si="265"/>
        <v>60.156488892529438</v>
      </c>
      <c r="R1461" s="150">
        <f t="shared" si="266"/>
        <v>174.15648889252944</v>
      </c>
      <c r="S1461" s="13"/>
      <c r="T1461" s="13"/>
      <c r="U1461" s="13"/>
      <c r="V1461" s="13"/>
      <c r="W1461" s="49">
        <f t="shared" si="272"/>
        <v>38339</v>
      </c>
    </row>
    <row r="1462" spans="1:23" s="11" customFormat="1">
      <c r="A1462" s="13"/>
      <c r="B1462" s="140">
        <f>+Datos!B1453</f>
        <v>2004</v>
      </c>
      <c r="C1462" s="141">
        <f>+Datos!C1453</f>
        <v>12</v>
      </c>
      <c r="D1462" s="142">
        <f>+Datos!D1453</f>
        <v>19</v>
      </c>
      <c r="E1462" s="143">
        <f>+Datos!E1453</f>
        <v>0</v>
      </c>
      <c r="F1462" s="144">
        <f>+Datos!F1453</f>
        <v>6.2</v>
      </c>
      <c r="G1462" s="145">
        <f>+Datos!G1453</f>
        <v>1</v>
      </c>
      <c r="H1462" s="143">
        <f t="shared" si="267"/>
        <v>6.2</v>
      </c>
      <c r="I1462" s="146">
        <f t="shared" si="268"/>
        <v>-6.2</v>
      </c>
      <c r="J1462" s="29">
        <f t="shared" si="269"/>
        <v>135.87709773064421</v>
      </c>
      <c r="K1462" s="147">
        <f t="shared" si="264"/>
        <v>169.5589159124624</v>
      </c>
      <c r="L1462" s="29">
        <f t="shared" si="275"/>
        <v>-4.5975729800670422</v>
      </c>
      <c r="M1462" s="30">
        <f t="shared" si="273"/>
        <v>4.5975729800670422</v>
      </c>
      <c r="N1462" s="148">
        <f t="shared" si="274"/>
        <v>1.602427019932958</v>
      </c>
      <c r="O1462" s="148">
        <f t="shared" si="270"/>
        <v>0</v>
      </c>
      <c r="P1462" s="148">
        <f t="shared" si="271"/>
        <v>-1.602427019932958</v>
      </c>
      <c r="Q1462" s="149">
        <f t="shared" si="265"/>
        <v>55.558915912462396</v>
      </c>
      <c r="R1462" s="150">
        <f t="shared" si="266"/>
        <v>169.5589159124624</v>
      </c>
      <c r="S1462" s="13"/>
      <c r="T1462" s="13"/>
      <c r="U1462" s="13"/>
      <c r="V1462" s="13"/>
      <c r="W1462" s="49">
        <f t="shared" si="272"/>
        <v>38340</v>
      </c>
    </row>
    <row r="1463" spans="1:23" s="11" customFormat="1">
      <c r="A1463" s="13"/>
      <c r="B1463" s="140">
        <f>+Datos!B1454</f>
        <v>2004</v>
      </c>
      <c r="C1463" s="141">
        <f>+Datos!C1454</f>
        <v>12</v>
      </c>
      <c r="D1463" s="142">
        <f>+Datos!D1454</f>
        <v>20</v>
      </c>
      <c r="E1463" s="143">
        <f>+Datos!E1454</f>
        <v>0</v>
      </c>
      <c r="F1463" s="144">
        <f>+Datos!F1454</f>
        <v>6.3</v>
      </c>
      <c r="G1463" s="145">
        <f>+Datos!G1454</f>
        <v>1</v>
      </c>
      <c r="H1463" s="143">
        <f t="shared" si="267"/>
        <v>6.3</v>
      </c>
      <c r="I1463" s="146">
        <f t="shared" si="268"/>
        <v>-6.3</v>
      </c>
      <c r="J1463" s="29">
        <f t="shared" si="269"/>
        <v>131.35947628784976</v>
      </c>
      <c r="K1463" s="147">
        <f t="shared" si="264"/>
        <v>165.04129446966795</v>
      </c>
      <c r="L1463" s="29">
        <f t="shared" si="275"/>
        <v>-4.5176214427944501</v>
      </c>
      <c r="M1463" s="30">
        <f t="shared" si="273"/>
        <v>4.5176214427944501</v>
      </c>
      <c r="N1463" s="148">
        <f t="shared" si="274"/>
        <v>1.7823785572055497</v>
      </c>
      <c r="O1463" s="148">
        <f t="shared" si="270"/>
        <v>0</v>
      </c>
      <c r="P1463" s="148">
        <f t="shared" si="271"/>
        <v>-1.7823785572055497</v>
      </c>
      <c r="Q1463" s="149">
        <f t="shared" si="265"/>
        <v>51.041294469667946</v>
      </c>
      <c r="R1463" s="150">
        <f t="shared" si="266"/>
        <v>165.04129446966795</v>
      </c>
      <c r="S1463" s="13"/>
      <c r="T1463" s="13"/>
      <c r="U1463" s="13"/>
      <c r="V1463" s="13"/>
      <c r="W1463" s="49">
        <f t="shared" si="272"/>
        <v>38341</v>
      </c>
    </row>
    <row r="1464" spans="1:23" s="11" customFormat="1">
      <c r="A1464" s="13"/>
      <c r="B1464" s="140">
        <f>+Datos!B1455</f>
        <v>2004</v>
      </c>
      <c r="C1464" s="141">
        <f>+Datos!C1455</f>
        <v>12</v>
      </c>
      <c r="D1464" s="142">
        <f>+Datos!D1455</f>
        <v>21</v>
      </c>
      <c r="E1464" s="143">
        <f>+Datos!E1455</f>
        <v>0</v>
      </c>
      <c r="F1464" s="144">
        <f>+Datos!F1455</f>
        <v>7.3</v>
      </c>
      <c r="G1464" s="145">
        <f>+Datos!G1455</f>
        <v>1</v>
      </c>
      <c r="H1464" s="143">
        <f t="shared" si="267"/>
        <v>7.3</v>
      </c>
      <c r="I1464" s="146">
        <f t="shared" si="268"/>
        <v>-7.3</v>
      </c>
      <c r="J1464" s="29">
        <f t="shared" si="269"/>
        <v>126.3122948447664</v>
      </c>
      <c r="K1464" s="147">
        <f t="shared" si="264"/>
        <v>159.99411302658459</v>
      </c>
      <c r="L1464" s="29">
        <f t="shared" si="275"/>
        <v>-5.0471814430833604</v>
      </c>
      <c r="M1464" s="30">
        <f t="shared" si="273"/>
        <v>5.0471814430833604</v>
      </c>
      <c r="N1464" s="148">
        <f t="shared" si="274"/>
        <v>2.2528185569166395</v>
      </c>
      <c r="O1464" s="148">
        <f t="shared" si="270"/>
        <v>0</v>
      </c>
      <c r="P1464" s="148">
        <f t="shared" si="271"/>
        <v>-2.2528185569166395</v>
      </c>
      <c r="Q1464" s="149">
        <f t="shared" si="265"/>
        <v>45.994113026584586</v>
      </c>
      <c r="R1464" s="150">
        <f t="shared" si="266"/>
        <v>159.99411302658459</v>
      </c>
      <c r="S1464" s="13"/>
      <c r="T1464" s="13"/>
      <c r="U1464" s="13"/>
      <c r="V1464" s="13"/>
      <c r="W1464" s="49">
        <f t="shared" si="272"/>
        <v>38342</v>
      </c>
    </row>
    <row r="1465" spans="1:23" s="11" customFormat="1">
      <c r="A1465" s="13"/>
      <c r="B1465" s="140">
        <f>+Datos!B1456</f>
        <v>2004</v>
      </c>
      <c r="C1465" s="141">
        <f>+Datos!C1456</f>
        <v>12</v>
      </c>
      <c r="D1465" s="142">
        <f>+Datos!D1456</f>
        <v>22</v>
      </c>
      <c r="E1465" s="143">
        <f>+Datos!E1456</f>
        <v>0</v>
      </c>
      <c r="F1465" s="144">
        <f>+Datos!F1456</f>
        <v>7.8</v>
      </c>
      <c r="G1465" s="145">
        <f>+Datos!G1456</f>
        <v>1</v>
      </c>
      <c r="H1465" s="143">
        <f t="shared" si="267"/>
        <v>7.8</v>
      </c>
      <c r="I1465" s="146">
        <f t="shared" si="268"/>
        <v>-7.8</v>
      </c>
      <c r="J1465" s="29">
        <f t="shared" si="269"/>
        <v>121.13353131917705</v>
      </c>
      <c r="K1465" s="147">
        <f t="shared" si="264"/>
        <v>154.81534950099524</v>
      </c>
      <c r="L1465" s="29">
        <f t="shared" si="275"/>
        <v>-5.1787635255893463</v>
      </c>
      <c r="M1465" s="30">
        <f t="shared" si="273"/>
        <v>5.1787635255893463</v>
      </c>
      <c r="N1465" s="148">
        <f t="shared" si="274"/>
        <v>2.6212364744106535</v>
      </c>
      <c r="O1465" s="148">
        <f t="shared" si="270"/>
        <v>0</v>
      </c>
      <c r="P1465" s="148">
        <f t="shared" si="271"/>
        <v>-2.6212364744106535</v>
      </c>
      <c r="Q1465" s="149">
        <f t="shared" si="265"/>
        <v>40.815349500995239</v>
      </c>
      <c r="R1465" s="150">
        <f t="shared" si="266"/>
        <v>154.81534950099524</v>
      </c>
      <c r="S1465" s="13"/>
      <c r="T1465" s="13"/>
      <c r="U1465" s="13"/>
      <c r="V1465" s="13"/>
      <c r="W1465" s="49">
        <f t="shared" si="272"/>
        <v>38343</v>
      </c>
    </row>
    <row r="1466" spans="1:23" s="11" customFormat="1">
      <c r="A1466" s="13"/>
      <c r="B1466" s="140">
        <f>+Datos!B1457</f>
        <v>2004</v>
      </c>
      <c r="C1466" s="141">
        <f>+Datos!C1457</f>
        <v>12</v>
      </c>
      <c r="D1466" s="142">
        <f>+Datos!D1457</f>
        <v>23</v>
      </c>
      <c r="E1466" s="143">
        <f>+Datos!E1457</f>
        <v>0</v>
      </c>
      <c r="F1466" s="144">
        <f>+Datos!F1457</f>
        <v>7.9</v>
      </c>
      <c r="G1466" s="145">
        <f>+Datos!G1457</f>
        <v>1</v>
      </c>
      <c r="H1466" s="143">
        <f t="shared" si="267"/>
        <v>7.9</v>
      </c>
      <c r="I1466" s="146">
        <f t="shared" si="268"/>
        <v>-7.9</v>
      </c>
      <c r="J1466" s="29">
        <f t="shared" si="269"/>
        <v>116.10476339345047</v>
      </c>
      <c r="K1466" s="147">
        <f t="shared" si="264"/>
        <v>149.78658157526866</v>
      </c>
      <c r="L1466" s="29">
        <f t="shared" si="275"/>
        <v>-5.0287679257265836</v>
      </c>
      <c r="M1466" s="30">
        <f t="shared" si="273"/>
        <v>5.0287679257265836</v>
      </c>
      <c r="N1466" s="148">
        <f t="shared" si="274"/>
        <v>2.8712320742734168</v>
      </c>
      <c r="O1466" s="148">
        <f t="shared" si="270"/>
        <v>0</v>
      </c>
      <c r="P1466" s="148">
        <f t="shared" si="271"/>
        <v>-2.8712320742734168</v>
      </c>
      <c r="Q1466" s="149">
        <f t="shared" si="265"/>
        <v>35.786581575268656</v>
      </c>
      <c r="R1466" s="150">
        <f t="shared" si="266"/>
        <v>149.78658157526866</v>
      </c>
      <c r="S1466" s="13"/>
      <c r="T1466" s="13"/>
      <c r="U1466" s="13"/>
      <c r="V1466" s="13"/>
      <c r="W1466" s="49">
        <f t="shared" si="272"/>
        <v>38344</v>
      </c>
    </row>
    <row r="1467" spans="1:23" s="11" customFormat="1">
      <c r="A1467" s="13"/>
      <c r="B1467" s="140">
        <f>+Datos!B1458</f>
        <v>2004</v>
      </c>
      <c r="C1467" s="141">
        <f>+Datos!C1458</f>
        <v>12</v>
      </c>
      <c r="D1467" s="142">
        <f>+Datos!D1458</f>
        <v>24</v>
      </c>
      <c r="E1467" s="143">
        <f>+Datos!E1458</f>
        <v>7</v>
      </c>
      <c r="F1467" s="144">
        <f>+Datos!F1458</f>
        <v>3.1</v>
      </c>
      <c r="G1467" s="145">
        <f>+Datos!G1458</f>
        <v>1</v>
      </c>
      <c r="H1467" s="143">
        <f t="shared" si="267"/>
        <v>3.1</v>
      </c>
      <c r="I1467" s="146">
        <f t="shared" si="268"/>
        <v>3.9</v>
      </c>
      <c r="J1467" s="29">
        <f t="shared" si="269"/>
        <v>120.00476339345047</v>
      </c>
      <c r="K1467" s="147">
        <f t="shared" si="264"/>
        <v>153.68658157526866</v>
      </c>
      <c r="L1467" s="29">
        <f t="shared" si="275"/>
        <v>3.9000000000000057</v>
      </c>
      <c r="M1467" s="30">
        <f t="shared" si="273"/>
        <v>3.1</v>
      </c>
      <c r="N1467" s="148">
        <f t="shared" si="274"/>
        <v>0</v>
      </c>
      <c r="O1467" s="148">
        <f t="shared" si="270"/>
        <v>0</v>
      </c>
      <c r="P1467" s="148">
        <f t="shared" si="271"/>
        <v>0</v>
      </c>
      <c r="Q1467" s="149">
        <f t="shared" si="265"/>
        <v>39.686581575268661</v>
      </c>
      <c r="R1467" s="150">
        <f t="shared" si="266"/>
        <v>153.68658157526866</v>
      </c>
      <c r="S1467" s="13"/>
      <c r="T1467" s="13"/>
      <c r="U1467" s="13"/>
      <c r="V1467" s="13"/>
      <c r="W1467" s="49">
        <f t="shared" si="272"/>
        <v>38345</v>
      </c>
    </row>
    <row r="1468" spans="1:23" s="11" customFormat="1">
      <c r="A1468" s="13"/>
      <c r="B1468" s="140">
        <f>+Datos!B1459</f>
        <v>2004</v>
      </c>
      <c r="C1468" s="141">
        <f>+Datos!C1459</f>
        <v>12</v>
      </c>
      <c r="D1468" s="142">
        <f>+Datos!D1459</f>
        <v>25</v>
      </c>
      <c r="E1468" s="143">
        <f>+Datos!E1459</f>
        <v>27</v>
      </c>
      <c r="F1468" s="144">
        <f>+Datos!F1459</f>
        <v>2.7</v>
      </c>
      <c r="G1468" s="145">
        <f>+Datos!G1459</f>
        <v>1</v>
      </c>
      <c r="H1468" s="143">
        <f t="shared" si="267"/>
        <v>2.7</v>
      </c>
      <c r="I1468" s="146">
        <f t="shared" si="268"/>
        <v>24.3</v>
      </c>
      <c r="J1468" s="29">
        <f t="shared" si="269"/>
        <v>144.30476339345049</v>
      </c>
      <c r="K1468" s="147">
        <f t="shared" si="264"/>
        <v>177.98658157526867</v>
      </c>
      <c r="L1468" s="29">
        <f t="shared" si="275"/>
        <v>24.300000000000011</v>
      </c>
      <c r="M1468" s="30">
        <f t="shared" si="273"/>
        <v>2.7</v>
      </c>
      <c r="N1468" s="148">
        <f t="shared" si="274"/>
        <v>0</v>
      </c>
      <c r="O1468" s="148">
        <f t="shared" si="270"/>
        <v>0</v>
      </c>
      <c r="P1468" s="148">
        <f t="shared" si="271"/>
        <v>0</v>
      </c>
      <c r="Q1468" s="149">
        <f t="shared" si="265"/>
        <v>63.986581575268673</v>
      </c>
      <c r="R1468" s="150">
        <f t="shared" si="266"/>
        <v>177.98658157526867</v>
      </c>
      <c r="S1468" s="13"/>
      <c r="T1468" s="13"/>
      <c r="U1468" s="13"/>
      <c r="V1468" s="13"/>
      <c r="W1468" s="49">
        <f t="shared" si="272"/>
        <v>38346</v>
      </c>
    </row>
    <row r="1469" spans="1:23" s="11" customFormat="1">
      <c r="A1469" s="13"/>
      <c r="B1469" s="140">
        <f>+Datos!B1460</f>
        <v>2004</v>
      </c>
      <c r="C1469" s="141">
        <f>+Datos!C1460</f>
        <v>12</v>
      </c>
      <c r="D1469" s="142">
        <f>+Datos!D1460</f>
        <v>26</v>
      </c>
      <c r="E1469" s="143">
        <f>+Datos!E1460</f>
        <v>0</v>
      </c>
      <c r="F1469" s="144">
        <f>+Datos!F1460</f>
        <v>3.3</v>
      </c>
      <c r="G1469" s="145">
        <f>+Datos!G1460</f>
        <v>1</v>
      </c>
      <c r="H1469" s="143">
        <f t="shared" si="267"/>
        <v>3.3</v>
      </c>
      <c r="I1469" s="146">
        <f t="shared" si="268"/>
        <v>-3.3</v>
      </c>
      <c r="J1469" s="29">
        <f t="shared" si="269"/>
        <v>141.77139112076046</v>
      </c>
      <c r="K1469" s="147">
        <f t="shared" si="264"/>
        <v>175.45320930257864</v>
      </c>
      <c r="L1469" s="29">
        <f t="shared" si="275"/>
        <v>-2.5333722726900305</v>
      </c>
      <c r="M1469" s="30">
        <f t="shared" si="273"/>
        <v>2.5333722726900305</v>
      </c>
      <c r="N1469" s="148">
        <f t="shared" si="274"/>
        <v>0.76662772730996931</v>
      </c>
      <c r="O1469" s="148">
        <f t="shared" si="270"/>
        <v>0</v>
      </c>
      <c r="P1469" s="148">
        <f t="shared" si="271"/>
        <v>-0.76662772730996931</v>
      </c>
      <c r="Q1469" s="149">
        <f t="shared" si="265"/>
        <v>61.453209302578642</v>
      </c>
      <c r="R1469" s="150">
        <f t="shared" si="266"/>
        <v>175.45320930257864</v>
      </c>
      <c r="S1469" s="13"/>
      <c r="T1469" s="13"/>
      <c r="U1469" s="13"/>
      <c r="V1469" s="13"/>
      <c r="W1469" s="49">
        <f t="shared" si="272"/>
        <v>38347</v>
      </c>
    </row>
    <row r="1470" spans="1:23" s="11" customFormat="1">
      <c r="A1470" s="13"/>
      <c r="B1470" s="140">
        <f>+Datos!B1461</f>
        <v>2004</v>
      </c>
      <c r="C1470" s="141">
        <f>+Datos!C1461</f>
        <v>12</v>
      </c>
      <c r="D1470" s="142">
        <f>+Datos!D1461</f>
        <v>27</v>
      </c>
      <c r="E1470" s="143">
        <f>+Datos!E1461</f>
        <v>0</v>
      </c>
      <c r="F1470" s="144">
        <f>+Datos!F1461</f>
        <v>4.9000000000000004</v>
      </c>
      <c r="G1470" s="145">
        <f>+Datos!G1461</f>
        <v>1</v>
      </c>
      <c r="H1470" s="143">
        <f t="shared" si="267"/>
        <v>4.9000000000000004</v>
      </c>
      <c r="I1470" s="146">
        <f t="shared" si="268"/>
        <v>-4.9000000000000004</v>
      </c>
      <c r="J1470" s="29">
        <f t="shared" si="269"/>
        <v>138.09153208417158</v>
      </c>
      <c r="K1470" s="147">
        <f t="shared" si="264"/>
        <v>171.77335026598976</v>
      </c>
      <c r="L1470" s="29">
        <f t="shared" si="275"/>
        <v>-3.6798590365888799</v>
      </c>
      <c r="M1470" s="30">
        <f t="shared" si="273"/>
        <v>3.6798590365888799</v>
      </c>
      <c r="N1470" s="148">
        <f t="shared" si="274"/>
        <v>1.2201409634111204</v>
      </c>
      <c r="O1470" s="148">
        <f t="shared" si="270"/>
        <v>0</v>
      </c>
      <c r="P1470" s="148">
        <f t="shared" si="271"/>
        <v>-1.2201409634111204</v>
      </c>
      <c r="Q1470" s="149">
        <f t="shared" si="265"/>
        <v>57.773350265989762</v>
      </c>
      <c r="R1470" s="150">
        <f t="shared" si="266"/>
        <v>171.77335026598976</v>
      </c>
      <c r="S1470" s="13"/>
      <c r="T1470" s="13"/>
      <c r="U1470" s="13"/>
      <c r="V1470" s="13"/>
      <c r="W1470" s="49">
        <f t="shared" si="272"/>
        <v>38348</v>
      </c>
    </row>
    <row r="1471" spans="1:23" s="11" customFormat="1">
      <c r="A1471" s="13"/>
      <c r="B1471" s="140">
        <f>+Datos!B1462</f>
        <v>2004</v>
      </c>
      <c r="C1471" s="141">
        <f>+Datos!C1462</f>
        <v>12</v>
      </c>
      <c r="D1471" s="142">
        <f>+Datos!D1462</f>
        <v>28</v>
      </c>
      <c r="E1471" s="143">
        <f>+Datos!E1462</f>
        <v>0</v>
      </c>
      <c r="F1471" s="144">
        <f>+Datos!F1462</f>
        <v>4.4000000000000004</v>
      </c>
      <c r="G1471" s="145">
        <f>+Datos!G1462</f>
        <v>1</v>
      </c>
      <c r="H1471" s="143">
        <f t="shared" si="267"/>
        <v>4.4000000000000004</v>
      </c>
      <c r="I1471" s="146">
        <f t="shared" si="268"/>
        <v>-4.4000000000000004</v>
      </c>
      <c r="J1471" s="29">
        <f t="shared" si="269"/>
        <v>134.8686342796986</v>
      </c>
      <c r="K1471" s="147">
        <f t="shared" si="264"/>
        <v>168.55045246151678</v>
      </c>
      <c r="L1471" s="29">
        <f t="shared" si="275"/>
        <v>-3.2228978044729786</v>
      </c>
      <c r="M1471" s="30">
        <f t="shared" si="273"/>
        <v>3.2228978044729786</v>
      </c>
      <c r="N1471" s="148">
        <f t="shared" si="274"/>
        <v>1.1771021955270218</v>
      </c>
      <c r="O1471" s="148">
        <f t="shared" si="270"/>
        <v>0</v>
      </c>
      <c r="P1471" s="148">
        <f t="shared" si="271"/>
        <v>-1.1771021955270218</v>
      </c>
      <c r="Q1471" s="149">
        <f t="shared" si="265"/>
        <v>54.550452461516784</v>
      </c>
      <c r="R1471" s="150">
        <f t="shared" si="266"/>
        <v>168.55045246151678</v>
      </c>
      <c r="S1471" s="13"/>
      <c r="T1471" s="13"/>
      <c r="U1471" s="13"/>
      <c r="V1471" s="13"/>
      <c r="W1471" s="49">
        <f t="shared" si="272"/>
        <v>38349</v>
      </c>
    </row>
    <row r="1472" spans="1:23" s="11" customFormat="1">
      <c r="A1472" s="13"/>
      <c r="B1472" s="140">
        <f>+Datos!B1463</f>
        <v>2004</v>
      </c>
      <c r="C1472" s="141">
        <f>+Datos!C1463</f>
        <v>12</v>
      </c>
      <c r="D1472" s="142">
        <f>+Datos!D1463</f>
        <v>29</v>
      </c>
      <c r="E1472" s="143">
        <f>+Datos!E1463</f>
        <v>0</v>
      </c>
      <c r="F1472" s="144">
        <f>+Datos!F1463</f>
        <v>7.5</v>
      </c>
      <c r="G1472" s="145">
        <f>+Datos!G1463</f>
        <v>1</v>
      </c>
      <c r="H1472" s="143">
        <f t="shared" si="267"/>
        <v>7.5</v>
      </c>
      <c r="I1472" s="146">
        <f t="shared" si="268"/>
        <v>-7.5</v>
      </c>
      <c r="J1472" s="29">
        <f t="shared" si="269"/>
        <v>129.54748647610174</v>
      </c>
      <c r="K1472" s="147">
        <f t="shared" si="264"/>
        <v>163.22930465791993</v>
      </c>
      <c r="L1472" s="29">
        <f t="shared" si="275"/>
        <v>-5.3211478035968582</v>
      </c>
      <c r="M1472" s="30">
        <f t="shared" si="273"/>
        <v>5.3211478035968582</v>
      </c>
      <c r="N1472" s="148">
        <f t="shared" si="274"/>
        <v>2.1788521964031418</v>
      </c>
      <c r="O1472" s="148">
        <f t="shared" si="270"/>
        <v>0</v>
      </c>
      <c r="P1472" s="148">
        <f t="shared" si="271"/>
        <v>-2.1788521964031418</v>
      </c>
      <c r="Q1472" s="149">
        <f t="shared" si="265"/>
        <v>49.229304657919926</v>
      </c>
      <c r="R1472" s="150">
        <f t="shared" si="266"/>
        <v>163.22930465791993</v>
      </c>
      <c r="S1472" s="13"/>
      <c r="T1472" s="13"/>
      <c r="U1472" s="13"/>
      <c r="V1472" s="13"/>
      <c r="W1472" s="49">
        <f t="shared" si="272"/>
        <v>38350</v>
      </c>
    </row>
    <row r="1473" spans="1:23" s="11" customFormat="1">
      <c r="A1473" s="13"/>
      <c r="B1473" s="140">
        <f>+Datos!B1464</f>
        <v>2004</v>
      </c>
      <c r="C1473" s="141">
        <f>+Datos!C1464</f>
        <v>12</v>
      </c>
      <c r="D1473" s="142">
        <f>+Datos!D1464</f>
        <v>30</v>
      </c>
      <c r="E1473" s="143">
        <f>+Datos!E1464</f>
        <v>0</v>
      </c>
      <c r="F1473" s="144">
        <f>+Datos!F1464</f>
        <v>6.7</v>
      </c>
      <c r="G1473" s="145">
        <f>+Datos!G1464</f>
        <v>1</v>
      </c>
      <c r="H1473" s="143">
        <f t="shared" si="267"/>
        <v>6.7</v>
      </c>
      <c r="I1473" s="146">
        <f t="shared" si="268"/>
        <v>-6.7</v>
      </c>
      <c r="J1473" s="29">
        <f t="shared" si="269"/>
        <v>124.97172536283117</v>
      </c>
      <c r="K1473" s="147">
        <f t="shared" si="264"/>
        <v>158.65354354464935</v>
      </c>
      <c r="L1473" s="29">
        <f t="shared" si="275"/>
        <v>-4.5757611132705733</v>
      </c>
      <c r="M1473" s="30">
        <f t="shared" si="273"/>
        <v>4.5757611132705733</v>
      </c>
      <c r="N1473" s="148">
        <f t="shared" si="274"/>
        <v>2.1242388867294268</v>
      </c>
      <c r="O1473" s="148">
        <f t="shared" si="270"/>
        <v>0</v>
      </c>
      <c r="P1473" s="148">
        <f t="shared" si="271"/>
        <v>-2.1242388867294268</v>
      </c>
      <c r="Q1473" s="149">
        <f t="shared" si="265"/>
        <v>44.653543544649352</v>
      </c>
      <c r="R1473" s="150">
        <f t="shared" si="266"/>
        <v>158.65354354464935</v>
      </c>
      <c r="S1473" s="13"/>
      <c r="T1473" s="13"/>
      <c r="U1473" s="13"/>
      <c r="V1473" s="13"/>
      <c r="W1473" s="49">
        <f t="shared" si="272"/>
        <v>38351</v>
      </c>
    </row>
    <row r="1474" spans="1:23" s="11" customFormat="1">
      <c r="A1474" s="13"/>
      <c r="B1474" s="140">
        <f>+Datos!B1465</f>
        <v>2004</v>
      </c>
      <c r="C1474" s="141">
        <f>+Datos!C1465</f>
        <v>12</v>
      </c>
      <c r="D1474" s="142">
        <f>+Datos!D1465</f>
        <v>31</v>
      </c>
      <c r="E1474" s="143">
        <f>+Datos!E1465</f>
        <v>0</v>
      </c>
      <c r="F1474" s="144">
        <f>+Datos!F1465</f>
        <v>8.3000000000000007</v>
      </c>
      <c r="G1474" s="145">
        <f>+Datos!G1465</f>
        <v>1</v>
      </c>
      <c r="H1474" s="143">
        <f t="shared" si="267"/>
        <v>8.3000000000000007</v>
      </c>
      <c r="I1474" s="146">
        <f t="shared" si="268"/>
        <v>-8.3000000000000007</v>
      </c>
      <c r="J1474" s="29">
        <f t="shared" si="269"/>
        <v>119.52673426160358</v>
      </c>
      <c r="K1474" s="147">
        <f t="shared" si="264"/>
        <v>153.20855244342175</v>
      </c>
      <c r="L1474" s="29">
        <f t="shared" si="275"/>
        <v>-5.4449911012276004</v>
      </c>
      <c r="M1474" s="30">
        <f t="shared" si="273"/>
        <v>5.4449911012276004</v>
      </c>
      <c r="N1474" s="148">
        <f t="shared" si="274"/>
        <v>2.8550088987724003</v>
      </c>
      <c r="O1474" s="148">
        <f t="shared" si="270"/>
        <v>0</v>
      </c>
      <c r="P1474" s="148">
        <f t="shared" si="271"/>
        <v>-2.8550088987724003</v>
      </c>
      <c r="Q1474" s="149">
        <f t="shared" si="265"/>
        <v>39.208552443421752</v>
      </c>
      <c r="R1474" s="150">
        <f t="shared" si="266"/>
        <v>153.20855244342175</v>
      </c>
      <c r="S1474" s="13"/>
      <c r="T1474" s="13"/>
      <c r="U1474" s="13"/>
      <c r="V1474" s="13"/>
      <c r="W1474" s="49">
        <f t="shared" si="272"/>
        <v>38352</v>
      </c>
    </row>
    <row r="1475" spans="1:23" s="11" customFormat="1">
      <c r="A1475" s="13"/>
      <c r="B1475" s="140">
        <f>+Datos!B1466</f>
        <v>2005</v>
      </c>
      <c r="C1475" s="141">
        <f>+Datos!C1466</f>
        <v>1</v>
      </c>
      <c r="D1475" s="142">
        <f>+Datos!D1466</f>
        <v>1</v>
      </c>
      <c r="E1475" s="143">
        <f>+Datos!E1466</f>
        <v>0</v>
      </c>
      <c r="F1475" s="144">
        <f>+Datos!F1466</f>
        <v>6.3</v>
      </c>
      <c r="G1475" s="145">
        <f>+Datos!G1466</f>
        <v>1</v>
      </c>
      <c r="H1475" s="143">
        <f t="shared" si="267"/>
        <v>6.3</v>
      </c>
      <c r="I1475" s="146">
        <f t="shared" si="268"/>
        <v>-6.3</v>
      </c>
      <c r="J1475" s="29">
        <f t="shared" si="269"/>
        <v>115.55272726038078</v>
      </c>
      <c r="K1475" s="147">
        <f t="shared" si="264"/>
        <v>149.23454544219896</v>
      </c>
      <c r="L1475" s="29">
        <f t="shared" si="275"/>
        <v>-3.9740070012227875</v>
      </c>
      <c r="M1475" s="30">
        <f t="shared" si="273"/>
        <v>3.9740070012227875</v>
      </c>
      <c r="N1475" s="148">
        <f t="shared" si="274"/>
        <v>2.3259929987772123</v>
      </c>
      <c r="O1475" s="148">
        <f t="shared" si="270"/>
        <v>0</v>
      </c>
      <c r="P1475" s="148">
        <f t="shared" si="271"/>
        <v>-2.3259929987772123</v>
      </c>
      <c r="Q1475" s="149">
        <f t="shared" si="265"/>
        <v>35.234545442198964</v>
      </c>
      <c r="R1475" s="150">
        <f t="shared" si="266"/>
        <v>149.23454544219896</v>
      </c>
      <c r="S1475" s="13"/>
      <c r="T1475" s="13"/>
      <c r="U1475" s="13"/>
      <c r="V1475" s="13"/>
      <c r="W1475" s="49">
        <f t="shared" si="272"/>
        <v>38353</v>
      </c>
    </row>
    <row r="1476" spans="1:23" s="11" customFormat="1">
      <c r="A1476" s="13"/>
      <c r="B1476" s="140">
        <f>+Datos!B1467</f>
        <v>2005</v>
      </c>
      <c r="C1476" s="141">
        <f>+Datos!C1467</f>
        <v>1</v>
      </c>
      <c r="D1476" s="142">
        <f>+Datos!D1467</f>
        <v>2</v>
      </c>
      <c r="E1476" s="143">
        <f>+Datos!E1467</f>
        <v>23</v>
      </c>
      <c r="F1476" s="144">
        <f>+Datos!F1467</f>
        <v>5.6</v>
      </c>
      <c r="G1476" s="145">
        <f>+Datos!G1467</f>
        <v>1</v>
      </c>
      <c r="H1476" s="143">
        <f t="shared" si="267"/>
        <v>5.6</v>
      </c>
      <c r="I1476" s="146">
        <f t="shared" si="268"/>
        <v>17.399999999999999</v>
      </c>
      <c r="J1476" s="29">
        <f t="shared" si="269"/>
        <v>132.95272726038078</v>
      </c>
      <c r="K1476" s="147">
        <f t="shared" si="264"/>
        <v>166.63454544219897</v>
      </c>
      <c r="L1476" s="29">
        <f t="shared" si="275"/>
        <v>17.400000000000006</v>
      </c>
      <c r="M1476" s="30">
        <f t="shared" si="273"/>
        <v>5.6</v>
      </c>
      <c r="N1476" s="148">
        <f t="shared" si="274"/>
        <v>0</v>
      </c>
      <c r="O1476" s="148">
        <f t="shared" si="270"/>
        <v>0</v>
      </c>
      <c r="P1476" s="148">
        <f t="shared" si="271"/>
        <v>0</v>
      </c>
      <c r="Q1476" s="149">
        <f t="shared" si="265"/>
        <v>52.63454544219897</v>
      </c>
      <c r="R1476" s="150">
        <f t="shared" si="266"/>
        <v>166.63454544219897</v>
      </c>
      <c r="S1476" s="13"/>
      <c r="T1476" s="13"/>
      <c r="U1476" s="13"/>
      <c r="V1476" s="13"/>
      <c r="W1476" s="49">
        <f t="shared" si="272"/>
        <v>38354</v>
      </c>
    </row>
    <row r="1477" spans="1:23" s="11" customFormat="1">
      <c r="A1477" s="13"/>
      <c r="B1477" s="140">
        <f>+Datos!B1468</f>
        <v>2005</v>
      </c>
      <c r="C1477" s="141">
        <f>+Datos!C1468</f>
        <v>1</v>
      </c>
      <c r="D1477" s="142">
        <f>+Datos!D1468</f>
        <v>3</v>
      </c>
      <c r="E1477" s="143">
        <f>+Datos!E1468</f>
        <v>0</v>
      </c>
      <c r="F1477" s="144">
        <f>+Datos!F1468</f>
        <v>6.1</v>
      </c>
      <c r="G1477" s="145">
        <f>+Datos!G1468</f>
        <v>1</v>
      </c>
      <c r="H1477" s="143">
        <f t="shared" si="267"/>
        <v>6.1</v>
      </c>
      <c r="I1477" s="146">
        <f t="shared" si="268"/>
        <v>-6.1</v>
      </c>
      <c r="J1477" s="29">
        <f t="shared" si="269"/>
        <v>128.6703797189503</v>
      </c>
      <c r="K1477" s="147">
        <f t="shared" si="264"/>
        <v>162.35219790076849</v>
      </c>
      <c r="L1477" s="29">
        <f t="shared" si="275"/>
        <v>-4.2823475414304824</v>
      </c>
      <c r="M1477" s="30">
        <f t="shared" si="273"/>
        <v>4.2823475414304824</v>
      </c>
      <c r="N1477" s="148">
        <f t="shared" si="274"/>
        <v>1.8176524585695173</v>
      </c>
      <c r="O1477" s="148">
        <f t="shared" si="270"/>
        <v>0</v>
      </c>
      <c r="P1477" s="148">
        <f t="shared" si="271"/>
        <v>-1.8176524585695173</v>
      </c>
      <c r="Q1477" s="149">
        <f t="shared" si="265"/>
        <v>48.352197900768488</v>
      </c>
      <c r="R1477" s="150">
        <f t="shared" si="266"/>
        <v>162.35219790076849</v>
      </c>
      <c r="S1477" s="13"/>
      <c r="T1477" s="13"/>
      <c r="U1477" s="13"/>
      <c r="V1477" s="13"/>
      <c r="W1477" s="49">
        <f t="shared" si="272"/>
        <v>38355</v>
      </c>
    </row>
    <row r="1478" spans="1:23" s="11" customFormat="1">
      <c r="A1478" s="13"/>
      <c r="B1478" s="140">
        <f>+Datos!B1469</f>
        <v>2005</v>
      </c>
      <c r="C1478" s="141">
        <f>+Datos!C1469</f>
        <v>1</v>
      </c>
      <c r="D1478" s="142">
        <f>+Datos!D1469</f>
        <v>4</v>
      </c>
      <c r="E1478" s="143">
        <f>+Datos!E1469</f>
        <v>0</v>
      </c>
      <c r="F1478" s="144">
        <f>+Datos!F1469</f>
        <v>6</v>
      </c>
      <c r="G1478" s="145">
        <f>+Datos!G1469</f>
        <v>1</v>
      </c>
      <c r="H1478" s="143">
        <f t="shared" si="267"/>
        <v>6</v>
      </c>
      <c r="I1478" s="146">
        <f t="shared" si="268"/>
        <v>-6</v>
      </c>
      <c r="J1478" s="29">
        <f t="shared" si="269"/>
        <v>124.59281771609167</v>
      </c>
      <c r="K1478" s="147">
        <f t="shared" si="264"/>
        <v>158.27463589790986</v>
      </c>
      <c r="L1478" s="29">
        <f t="shared" si="275"/>
        <v>-4.0775620028586275</v>
      </c>
      <c r="M1478" s="30">
        <f t="shared" si="273"/>
        <v>4.0775620028586275</v>
      </c>
      <c r="N1478" s="148">
        <f t="shared" si="274"/>
        <v>1.9224379971413725</v>
      </c>
      <c r="O1478" s="148">
        <f t="shared" si="270"/>
        <v>0</v>
      </c>
      <c r="P1478" s="148">
        <f t="shared" si="271"/>
        <v>-1.9224379971413725</v>
      </c>
      <c r="Q1478" s="149">
        <f t="shared" si="265"/>
        <v>44.27463589790986</v>
      </c>
      <c r="R1478" s="150">
        <f t="shared" si="266"/>
        <v>158.27463589790986</v>
      </c>
      <c r="S1478" s="13"/>
      <c r="T1478" s="13"/>
      <c r="U1478" s="13"/>
      <c r="V1478" s="13"/>
      <c r="W1478" s="49">
        <f t="shared" si="272"/>
        <v>38356</v>
      </c>
    </row>
    <row r="1479" spans="1:23" s="11" customFormat="1">
      <c r="A1479" s="13"/>
      <c r="B1479" s="140">
        <f>+Datos!B1470</f>
        <v>2005</v>
      </c>
      <c r="C1479" s="141">
        <f>+Datos!C1470</f>
        <v>1</v>
      </c>
      <c r="D1479" s="142">
        <f>+Datos!D1470</f>
        <v>5</v>
      </c>
      <c r="E1479" s="143">
        <f>+Datos!E1470</f>
        <v>3</v>
      </c>
      <c r="F1479" s="144">
        <f>+Datos!F1470</f>
        <v>7.3</v>
      </c>
      <c r="G1479" s="145">
        <f>+Datos!G1470</f>
        <v>1</v>
      </c>
      <c r="H1479" s="143">
        <f t="shared" si="267"/>
        <v>7.3</v>
      </c>
      <c r="I1479" s="146">
        <f t="shared" si="268"/>
        <v>-4.3</v>
      </c>
      <c r="J1479" s="29">
        <f t="shared" si="269"/>
        <v>121.75029223614592</v>
      </c>
      <c r="K1479" s="147">
        <f t="shared" si="264"/>
        <v>155.43211041796411</v>
      </c>
      <c r="L1479" s="29">
        <f t="shared" si="275"/>
        <v>-2.8425254799457491</v>
      </c>
      <c r="M1479" s="30">
        <f t="shared" si="273"/>
        <v>5.8425254799457491</v>
      </c>
      <c r="N1479" s="148">
        <f t="shared" si="274"/>
        <v>1.4574745200542507</v>
      </c>
      <c r="O1479" s="148">
        <f t="shared" si="270"/>
        <v>0</v>
      </c>
      <c r="P1479" s="148">
        <f t="shared" si="271"/>
        <v>-1.4574745200542507</v>
      </c>
      <c r="Q1479" s="149">
        <f t="shared" si="265"/>
        <v>41.432110417964111</v>
      </c>
      <c r="R1479" s="150">
        <f t="shared" si="266"/>
        <v>155.43211041796411</v>
      </c>
      <c r="S1479" s="13"/>
      <c r="T1479" s="13"/>
      <c r="U1479" s="13"/>
      <c r="V1479" s="13"/>
      <c r="W1479" s="49">
        <f t="shared" si="272"/>
        <v>38357</v>
      </c>
    </row>
    <row r="1480" spans="1:23" s="11" customFormat="1">
      <c r="A1480" s="13"/>
      <c r="B1480" s="140">
        <f>+Datos!B1471</f>
        <v>2005</v>
      </c>
      <c r="C1480" s="141">
        <f>+Datos!C1471</f>
        <v>1</v>
      </c>
      <c r="D1480" s="142">
        <f>+Datos!D1471</f>
        <v>6</v>
      </c>
      <c r="E1480" s="143">
        <f>+Datos!E1471</f>
        <v>4</v>
      </c>
      <c r="F1480" s="144">
        <f>+Datos!F1471</f>
        <v>6.3</v>
      </c>
      <c r="G1480" s="145">
        <f>+Datos!G1471</f>
        <v>1</v>
      </c>
      <c r="H1480" s="143">
        <f t="shared" si="267"/>
        <v>6.3</v>
      </c>
      <c r="I1480" s="146">
        <f t="shared" si="268"/>
        <v>-2.2999999999999998</v>
      </c>
      <c r="J1480" s="29">
        <f t="shared" si="269"/>
        <v>120.25658735623328</v>
      </c>
      <c r="K1480" s="147">
        <f t="shared" si="264"/>
        <v>153.93840553805146</v>
      </c>
      <c r="L1480" s="29">
        <f t="shared" si="275"/>
        <v>-1.4937048799126558</v>
      </c>
      <c r="M1480" s="30">
        <f t="shared" si="273"/>
        <v>5.4937048799126558</v>
      </c>
      <c r="N1480" s="148">
        <f t="shared" si="274"/>
        <v>0.80629512008734405</v>
      </c>
      <c r="O1480" s="148">
        <f t="shared" si="270"/>
        <v>0</v>
      </c>
      <c r="P1480" s="148">
        <f t="shared" si="271"/>
        <v>-0.80629512008734405</v>
      </c>
      <c r="Q1480" s="149">
        <f t="shared" si="265"/>
        <v>39.938405538051455</v>
      </c>
      <c r="R1480" s="150">
        <f t="shared" si="266"/>
        <v>153.93840553805146</v>
      </c>
      <c r="S1480" s="13"/>
      <c r="T1480" s="13"/>
      <c r="U1480" s="13"/>
      <c r="V1480" s="13"/>
      <c r="W1480" s="49">
        <f t="shared" si="272"/>
        <v>38358</v>
      </c>
    </row>
    <row r="1481" spans="1:23" s="11" customFormat="1">
      <c r="A1481" s="13"/>
      <c r="B1481" s="140">
        <f>+Datos!B1472</f>
        <v>2005</v>
      </c>
      <c r="C1481" s="141">
        <f>+Datos!C1472</f>
        <v>1</v>
      </c>
      <c r="D1481" s="142">
        <f>+Datos!D1472</f>
        <v>7</v>
      </c>
      <c r="E1481" s="143">
        <f>+Datos!E1472</f>
        <v>0</v>
      </c>
      <c r="F1481" s="144">
        <f>+Datos!F1472</f>
        <v>5.7</v>
      </c>
      <c r="G1481" s="145">
        <f>+Datos!G1472</f>
        <v>1</v>
      </c>
      <c r="H1481" s="143">
        <f t="shared" si="267"/>
        <v>5.7</v>
      </c>
      <c r="I1481" s="146">
        <f t="shared" si="268"/>
        <v>-5.7</v>
      </c>
      <c r="J1481" s="29">
        <f t="shared" si="269"/>
        <v>116.63330414820715</v>
      </c>
      <c r="K1481" s="147">
        <f t="shared" si="264"/>
        <v>150.31512233002533</v>
      </c>
      <c r="L1481" s="29">
        <f t="shared" si="275"/>
        <v>-3.6232832080261232</v>
      </c>
      <c r="M1481" s="30">
        <f t="shared" si="273"/>
        <v>3.6232832080261232</v>
      </c>
      <c r="N1481" s="148">
        <f t="shared" si="274"/>
        <v>2.0767167919738769</v>
      </c>
      <c r="O1481" s="148">
        <f t="shared" si="270"/>
        <v>0</v>
      </c>
      <c r="P1481" s="148">
        <f t="shared" si="271"/>
        <v>-2.0767167919738769</v>
      </c>
      <c r="Q1481" s="149">
        <f t="shared" si="265"/>
        <v>36.315122330025332</v>
      </c>
      <c r="R1481" s="150">
        <f t="shared" si="266"/>
        <v>150.31512233002533</v>
      </c>
      <c r="S1481" s="13"/>
      <c r="T1481" s="13"/>
      <c r="U1481" s="13"/>
      <c r="V1481" s="13"/>
      <c r="W1481" s="49">
        <f t="shared" si="272"/>
        <v>38359</v>
      </c>
    </row>
    <row r="1482" spans="1:23" s="11" customFormat="1">
      <c r="A1482" s="13"/>
      <c r="B1482" s="140">
        <f>+Datos!B1473</f>
        <v>2005</v>
      </c>
      <c r="C1482" s="141">
        <f>+Datos!C1473</f>
        <v>1</v>
      </c>
      <c r="D1482" s="142">
        <f>+Datos!D1473</f>
        <v>8</v>
      </c>
      <c r="E1482" s="143">
        <f>+Datos!E1473</f>
        <v>3</v>
      </c>
      <c r="F1482" s="144">
        <f>+Datos!F1473</f>
        <v>6.2</v>
      </c>
      <c r="G1482" s="145">
        <f>+Datos!G1473</f>
        <v>1</v>
      </c>
      <c r="H1482" s="143">
        <f t="shared" si="267"/>
        <v>6.2</v>
      </c>
      <c r="I1482" s="146">
        <f t="shared" si="268"/>
        <v>-3.2</v>
      </c>
      <c r="J1482" s="29">
        <f t="shared" si="269"/>
        <v>114.64724046039228</v>
      </c>
      <c r="K1482" s="147">
        <f t="shared" si="264"/>
        <v>148.32905864221047</v>
      </c>
      <c r="L1482" s="29">
        <f t="shared" si="275"/>
        <v>-1.9860636878148625</v>
      </c>
      <c r="M1482" s="30">
        <f t="shared" si="273"/>
        <v>4.9860636878148625</v>
      </c>
      <c r="N1482" s="148">
        <f t="shared" si="274"/>
        <v>1.2139363121851376</v>
      </c>
      <c r="O1482" s="148">
        <f t="shared" si="270"/>
        <v>0</v>
      </c>
      <c r="P1482" s="148">
        <f t="shared" si="271"/>
        <v>-1.2139363121851376</v>
      </c>
      <c r="Q1482" s="149">
        <f t="shared" si="265"/>
        <v>34.32905864221047</v>
      </c>
      <c r="R1482" s="150">
        <f t="shared" si="266"/>
        <v>148.32905864221047</v>
      </c>
      <c r="S1482" s="13"/>
      <c r="T1482" s="13"/>
      <c r="U1482" s="13"/>
      <c r="V1482" s="13"/>
      <c r="W1482" s="49">
        <f t="shared" si="272"/>
        <v>38360</v>
      </c>
    </row>
    <row r="1483" spans="1:23" s="11" customFormat="1">
      <c r="A1483" s="13"/>
      <c r="B1483" s="140">
        <f>+Datos!B1474</f>
        <v>2005</v>
      </c>
      <c r="C1483" s="141">
        <f>+Datos!C1474</f>
        <v>1</v>
      </c>
      <c r="D1483" s="142">
        <f>+Datos!D1474</f>
        <v>9</v>
      </c>
      <c r="E1483" s="143">
        <f>+Datos!E1474</f>
        <v>0</v>
      </c>
      <c r="F1483" s="144">
        <f>+Datos!F1474</f>
        <v>5.9</v>
      </c>
      <c r="G1483" s="145">
        <f>+Datos!G1474</f>
        <v>1</v>
      </c>
      <c r="H1483" s="143">
        <f t="shared" si="267"/>
        <v>5.9</v>
      </c>
      <c r="I1483" s="146">
        <f t="shared" si="268"/>
        <v>-5.9</v>
      </c>
      <c r="J1483" s="29">
        <f t="shared" si="269"/>
        <v>111.0736705377314</v>
      </c>
      <c r="K1483" s="147">
        <f t="shared" si="264"/>
        <v>144.75548871954959</v>
      </c>
      <c r="L1483" s="29">
        <f t="shared" si="275"/>
        <v>-3.5735699226608801</v>
      </c>
      <c r="M1483" s="30">
        <f t="shared" si="273"/>
        <v>3.5735699226608801</v>
      </c>
      <c r="N1483" s="148">
        <f t="shared" si="274"/>
        <v>2.3264300773391202</v>
      </c>
      <c r="O1483" s="148">
        <f t="shared" si="270"/>
        <v>0</v>
      </c>
      <c r="P1483" s="148">
        <f t="shared" si="271"/>
        <v>-2.3264300773391202</v>
      </c>
      <c r="Q1483" s="149">
        <f t="shared" si="265"/>
        <v>30.755488719549589</v>
      </c>
      <c r="R1483" s="150">
        <f t="shared" si="266"/>
        <v>144.75548871954959</v>
      </c>
      <c r="S1483" s="13"/>
      <c r="T1483" s="13"/>
      <c r="U1483" s="13"/>
      <c r="V1483" s="13"/>
      <c r="W1483" s="49">
        <f t="shared" si="272"/>
        <v>38361</v>
      </c>
    </row>
    <row r="1484" spans="1:23" s="11" customFormat="1">
      <c r="A1484" s="13"/>
      <c r="B1484" s="140">
        <f>+Datos!B1475</f>
        <v>2005</v>
      </c>
      <c r="C1484" s="141">
        <f>+Datos!C1475</f>
        <v>1</v>
      </c>
      <c r="D1484" s="142">
        <f>+Datos!D1475</f>
        <v>10</v>
      </c>
      <c r="E1484" s="143">
        <f>+Datos!E1475</f>
        <v>0</v>
      </c>
      <c r="F1484" s="144">
        <f>+Datos!F1475</f>
        <v>6</v>
      </c>
      <c r="G1484" s="145">
        <f>+Datos!G1475</f>
        <v>1</v>
      </c>
      <c r="H1484" s="143">
        <f t="shared" si="267"/>
        <v>6</v>
      </c>
      <c r="I1484" s="146">
        <f t="shared" si="268"/>
        <v>-6</v>
      </c>
      <c r="J1484" s="29">
        <f t="shared" si="269"/>
        <v>107.55374793011988</v>
      </c>
      <c r="K1484" s="147">
        <f t="shared" si="264"/>
        <v>141.23556611193806</v>
      </c>
      <c r="L1484" s="29">
        <f t="shared" si="275"/>
        <v>-3.5199226076115337</v>
      </c>
      <c r="M1484" s="30">
        <f t="shared" si="273"/>
        <v>3.5199226076115337</v>
      </c>
      <c r="N1484" s="148">
        <f t="shared" si="274"/>
        <v>2.4800773923884663</v>
      </c>
      <c r="O1484" s="148">
        <f t="shared" si="270"/>
        <v>0</v>
      </c>
      <c r="P1484" s="148">
        <f t="shared" si="271"/>
        <v>-2.4800773923884663</v>
      </c>
      <c r="Q1484" s="149">
        <f t="shared" si="265"/>
        <v>27.235566111938056</v>
      </c>
      <c r="R1484" s="150">
        <f t="shared" si="266"/>
        <v>141.23556611193806</v>
      </c>
      <c r="S1484" s="13"/>
      <c r="T1484" s="13"/>
      <c r="U1484" s="13"/>
      <c r="V1484" s="13"/>
      <c r="W1484" s="49">
        <f t="shared" si="272"/>
        <v>38362</v>
      </c>
    </row>
    <row r="1485" spans="1:23" s="11" customFormat="1">
      <c r="A1485" s="13"/>
      <c r="B1485" s="140">
        <f>+Datos!B1476</f>
        <v>2005</v>
      </c>
      <c r="C1485" s="141">
        <f>+Datos!C1476</f>
        <v>1</v>
      </c>
      <c r="D1485" s="142">
        <f>+Datos!D1476</f>
        <v>11</v>
      </c>
      <c r="E1485" s="143">
        <f>+Datos!E1476</f>
        <v>0</v>
      </c>
      <c r="F1485" s="144">
        <f>+Datos!F1476</f>
        <v>8.1999999999999993</v>
      </c>
      <c r="G1485" s="145">
        <f>+Datos!G1476</f>
        <v>1</v>
      </c>
      <c r="H1485" s="143">
        <f t="shared" si="267"/>
        <v>8.1999999999999993</v>
      </c>
      <c r="I1485" s="146">
        <f t="shared" si="268"/>
        <v>-8.1999999999999993</v>
      </c>
      <c r="J1485" s="29">
        <f t="shared" si="269"/>
        <v>102.92287990916832</v>
      </c>
      <c r="K1485" s="147">
        <f t="shared" si="264"/>
        <v>136.60469809098649</v>
      </c>
      <c r="L1485" s="29">
        <f t="shared" si="275"/>
        <v>-4.6308680209515671</v>
      </c>
      <c r="M1485" s="30">
        <f t="shared" si="273"/>
        <v>4.6308680209515671</v>
      </c>
      <c r="N1485" s="148">
        <f t="shared" si="274"/>
        <v>3.5691319790484322</v>
      </c>
      <c r="O1485" s="148">
        <f t="shared" si="270"/>
        <v>0</v>
      </c>
      <c r="P1485" s="148">
        <f t="shared" si="271"/>
        <v>-3.5691319790484322</v>
      </c>
      <c r="Q1485" s="149">
        <f t="shared" si="265"/>
        <v>22.604698090986489</v>
      </c>
      <c r="R1485" s="150">
        <f t="shared" si="266"/>
        <v>136.60469809098649</v>
      </c>
      <c r="S1485" s="13"/>
      <c r="T1485" s="13"/>
      <c r="U1485" s="13"/>
      <c r="V1485" s="13"/>
      <c r="W1485" s="49">
        <f t="shared" si="272"/>
        <v>38363</v>
      </c>
    </row>
    <row r="1486" spans="1:23" s="11" customFormat="1">
      <c r="A1486" s="13"/>
      <c r="B1486" s="140">
        <f>+Datos!B1477</f>
        <v>2005</v>
      </c>
      <c r="C1486" s="141">
        <f>+Datos!C1477</f>
        <v>1</v>
      </c>
      <c r="D1486" s="142">
        <f>+Datos!D1477</f>
        <v>12</v>
      </c>
      <c r="E1486" s="143">
        <f>+Datos!E1477</f>
        <v>0.2</v>
      </c>
      <c r="F1486" s="144">
        <f>+Datos!F1477</f>
        <v>5.9</v>
      </c>
      <c r="G1486" s="145">
        <f>+Datos!G1477</f>
        <v>1</v>
      </c>
      <c r="H1486" s="143">
        <f t="shared" si="267"/>
        <v>5.9</v>
      </c>
      <c r="I1486" s="146">
        <f t="shared" si="268"/>
        <v>-5.7</v>
      </c>
      <c r="J1486" s="29">
        <f t="shared" si="269"/>
        <v>99.821854421126716</v>
      </c>
      <c r="K1486" s="147">
        <f t="shared" ref="K1486:K1549" si="276">+J1486+$U$21</f>
        <v>133.5036726029449</v>
      </c>
      <c r="L1486" s="29">
        <f t="shared" si="275"/>
        <v>-3.1010254880415857</v>
      </c>
      <c r="M1486" s="30">
        <f t="shared" si="273"/>
        <v>3.3010254880415859</v>
      </c>
      <c r="N1486" s="148">
        <f t="shared" si="274"/>
        <v>2.5989745119584144</v>
      </c>
      <c r="O1486" s="148">
        <f t="shared" si="270"/>
        <v>0</v>
      </c>
      <c r="P1486" s="148">
        <f t="shared" si="271"/>
        <v>-2.5989745119584144</v>
      </c>
      <c r="Q1486" s="149">
        <f t="shared" ref="Q1486:Q1549" si="277">IF(K1486-$U$15&gt;0,K1486-$U$15,0)</f>
        <v>19.503672602944903</v>
      </c>
      <c r="R1486" s="150">
        <f t="shared" ref="R1486:R1549" si="278">+O1486+K1486</f>
        <v>133.5036726029449</v>
      </c>
      <c r="S1486" s="13"/>
      <c r="T1486" s="13"/>
      <c r="U1486" s="13"/>
      <c r="V1486" s="13"/>
      <c r="W1486" s="49">
        <f t="shared" si="272"/>
        <v>38364</v>
      </c>
    </row>
    <row r="1487" spans="1:23" s="11" customFormat="1">
      <c r="A1487" s="13"/>
      <c r="B1487" s="140">
        <f>+Datos!B1478</f>
        <v>2005</v>
      </c>
      <c r="C1487" s="141">
        <f>+Datos!C1478</f>
        <v>1</v>
      </c>
      <c r="D1487" s="142">
        <f>+Datos!D1478</f>
        <v>13</v>
      </c>
      <c r="E1487" s="143">
        <f>+Datos!E1478</f>
        <v>0</v>
      </c>
      <c r="F1487" s="144">
        <f>+Datos!F1478</f>
        <v>6.6</v>
      </c>
      <c r="G1487" s="145">
        <f>+Datos!G1478</f>
        <v>1</v>
      </c>
      <c r="H1487" s="143">
        <f t="shared" ref="H1487:H1550" si="279">+F1487*G1487</f>
        <v>6.6</v>
      </c>
      <c r="I1487" s="146">
        <f t="shared" ref="I1487:I1550" si="280">+E1487-H1487</f>
        <v>-6.6</v>
      </c>
      <c r="J1487" s="29">
        <f t="shared" ref="J1487:J1550" si="281">IF(I1487&lt;0,J1486*EXP(I1487/$U$20),IF((I1487+J1486)&gt;$U$20,+$U$20,I1487+J1486))</f>
        <v>96.347733170377055</v>
      </c>
      <c r="K1487" s="147">
        <f t="shared" si="276"/>
        <v>130.02955135219523</v>
      </c>
      <c r="L1487" s="29">
        <f t="shared" si="275"/>
        <v>-3.4741212507496755</v>
      </c>
      <c r="M1487" s="30">
        <f t="shared" si="273"/>
        <v>3.4741212507496755</v>
      </c>
      <c r="N1487" s="148">
        <f t="shared" si="274"/>
        <v>3.1258787492503242</v>
      </c>
      <c r="O1487" s="148">
        <f t="shared" ref="O1487:O1550" si="282">IF(K1486+I1487-$U$14&gt;0,K1486+I1487-$U$14,0)</f>
        <v>0</v>
      </c>
      <c r="P1487" s="148">
        <f t="shared" ref="P1487:P1550" si="283">+IF(N1487&gt;0,(-1)*N1487,O1487)</f>
        <v>-3.1258787492503242</v>
      </c>
      <c r="Q1487" s="149">
        <f t="shared" si="277"/>
        <v>16.029551352195227</v>
      </c>
      <c r="R1487" s="150">
        <f t="shared" si="278"/>
        <v>130.02955135219523</v>
      </c>
      <c r="S1487" s="13"/>
      <c r="T1487" s="13"/>
      <c r="U1487" s="13"/>
      <c r="V1487" s="13"/>
      <c r="W1487" s="49">
        <f t="shared" ref="W1487:W1550" si="284">+DATE(B1487,C1487,D1487)</f>
        <v>38365</v>
      </c>
    </row>
    <row r="1488" spans="1:23" s="11" customFormat="1">
      <c r="A1488" s="13"/>
      <c r="B1488" s="140">
        <f>+Datos!B1479</f>
        <v>2005</v>
      </c>
      <c r="C1488" s="141">
        <f>+Datos!C1479</f>
        <v>1</v>
      </c>
      <c r="D1488" s="142">
        <f>+Datos!D1479</f>
        <v>14</v>
      </c>
      <c r="E1488" s="143">
        <f>+Datos!E1479</f>
        <v>11</v>
      </c>
      <c r="F1488" s="144">
        <f>+Datos!F1479</f>
        <v>6</v>
      </c>
      <c r="G1488" s="145">
        <f>+Datos!G1479</f>
        <v>1</v>
      </c>
      <c r="H1488" s="143">
        <f t="shared" si="279"/>
        <v>6</v>
      </c>
      <c r="I1488" s="146">
        <f t="shared" si="280"/>
        <v>5</v>
      </c>
      <c r="J1488" s="29">
        <f t="shared" si="281"/>
        <v>101.34773317037705</v>
      </c>
      <c r="K1488" s="147">
        <f t="shared" si="276"/>
        <v>135.02955135219523</v>
      </c>
      <c r="L1488" s="29">
        <f t="shared" si="275"/>
        <v>5</v>
      </c>
      <c r="M1488" s="30">
        <f t="shared" ref="M1488:M1551" si="285">IF(I1488&gt;=0,+H1488,+E1488+ABS(L1488))</f>
        <v>6</v>
      </c>
      <c r="N1488" s="148">
        <f t="shared" ref="N1488:N1551" si="286">+H1488-M1488</f>
        <v>0</v>
      </c>
      <c r="O1488" s="148">
        <f t="shared" si="282"/>
        <v>0</v>
      </c>
      <c r="P1488" s="148">
        <f t="shared" si="283"/>
        <v>0</v>
      </c>
      <c r="Q1488" s="149">
        <f t="shared" si="277"/>
        <v>21.029551352195227</v>
      </c>
      <c r="R1488" s="150">
        <f t="shared" si="278"/>
        <v>135.02955135219523</v>
      </c>
      <c r="S1488" s="13"/>
      <c r="T1488" s="13"/>
      <c r="U1488" s="13"/>
      <c r="V1488" s="13"/>
      <c r="W1488" s="49">
        <f t="shared" si="284"/>
        <v>38366</v>
      </c>
    </row>
    <row r="1489" spans="1:23" s="11" customFormat="1">
      <c r="A1489" s="13"/>
      <c r="B1489" s="140">
        <f>+Datos!B1480</f>
        <v>2005</v>
      </c>
      <c r="C1489" s="141">
        <f>+Datos!C1480</f>
        <v>1</v>
      </c>
      <c r="D1489" s="142">
        <f>+Datos!D1480</f>
        <v>15</v>
      </c>
      <c r="E1489" s="143">
        <f>+Datos!E1480</f>
        <v>0</v>
      </c>
      <c r="F1489" s="144">
        <f>+Datos!F1480</f>
        <v>6.2</v>
      </c>
      <c r="G1489" s="145">
        <f>+Datos!G1480</f>
        <v>1</v>
      </c>
      <c r="H1489" s="143">
        <f t="shared" si="279"/>
        <v>6.2</v>
      </c>
      <c r="I1489" s="146">
        <f t="shared" si="280"/>
        <v>-6.2</v>
      </c>
      <c r="J1489" s="29">
        <f t="shared" si="281"/>
        <v>98.030739457149295</v>
      </c>
      <c r="K1489" s="147">
        <f t="shared" si="276"/>
        <v>131.71255763896747</v>
      </c>
      <c r="L1489" s="29">
        <f t="shared" ref="L1489:L1552" si="287">+K1489-K1488</f>
        <v>-3.3169937132277596</v>
      </c>
      <c r="M1489" s="30">
        <f t="shared" si="285"/>
        <v>3.3169937132277596</v>
      </c>
      <c r="N1489" s="148">
        <f t="shared" si="286"/>
        <v>2.8830062867722406</v>
      </c>
      <c r="O1489" s="148">
        <f t="shared" si="282"/>
        <v>0</v>
      </c>
      <c r="P1489" s="148">
        <f t="shared" si="283"/>
        <v>-2.8830062867722406</v>
      </c>
      <c r="Q1489" s="149">
        <f t="shared" si="277"/>
        <v>17.712557638967468</v>
      </c>
      <c r="R1489" s="150">
        <f t="shared" si="278"/>
        <v>131.71255763896747</v>
      </c>
      <c r="S1489" s="13"/>
      <c r="T1489" s="13"/>
      <c r="U1489" s="13"/>
      <c r="V1489" s="13"/>
      <c r="W1489" s="49">
        <f t="shared" si="284"/>
        <v>38367</v>
      </c>
    </row>
    <row r="1490" spans="1:23" s="11" customFormat="1">
      <c r="A1490" s="13"/>
      <c r="B1490" s="140">
        <f>+Datos!B1481</f>
        <v>2005</v>
      </c>
      <c r="C1490" s="141">
        <f>+Datos!C1481</f>
        <v>1</v>
      </c>
      <c r="D1490" s="142">
        <f>+Datos!D1481</f>
        <v>16</v>
      </c>
      <c r="E1490" s="143">
        <f>+Datos!E1481</f>
        <v>0</v>
      </c>
      <c r="F1490" s="144">
        <f>+Datos!F1481</f>
        <v>7.8</v>
      </c>
      <c r="G1490" s="145">
        <f>+Datos!G1481</f>
        <v>1</v>
      </c>
      <c r="H1490" s="143">
        <f t="shared" si="279"/>
        <v>7.8</v>
      </c>
      <c r="I1490" s="146">
        <f t="shared" si="280"/>
        <v>-7.8</v>
      </c>
      <c r="J1490" s="29">
        <f t="shared" si="281"/>
        <v>94.01151062031154</v>
      </c>
      <c r="K1490" s="147">
        <f t="shared" si="276"/>
        <v>127.69332880212971</v>
      </c>
      <c r="L1490" s="29">
        <f t="shared" si="287"/>
        <v>-4.0192288368377547</v>
      </c>
      <c r="M1490" s="30">
        <f t="shared" si="285"/>
        <v>4.0192288368377547</v>
      </c>
      <c r="N1490" s="148">
        <f t="shared" si="286"/>
        <v>3.7807711631622452</v>
      </c>
      <c r="O1490" s="148">
        <f t="shared" si="282"/>
        <v>0</v>
      </c>
      <c r="P1490" s="148">
        <f t="shared" si="283"/>
        <v>-3.7807711631622452</v>
      </c>
      <c r="Q1490" s="149">
        <f t="shared" si="277"/>
        <v>13.693328802129713</v>
      </c>
      <c r="R1490" s="150">
        <f t="shared" si="278"/>
        <v>127.69332880212971</v>
      </c>
      <c r="S1490" s="13"/>
      <c r="T1490" s="13"/>
      <c r="U1490" s="13"/>
      <c r="V1490" s="13"/>
      <c r="W1490" s="49">
        <f t="shared" si="284"/>
        <v>38368</v>
      </c>
    </row>
    <row r="1491" spans="1:23" s="11" customFormat="1">
      <c r="A1491" s="13"/>
      <c r="B1491" s="140">
        <f>+Datos!B1482</f>
        <v>2005</v>
      </c>
      <c r="C1491" s="141">
        <f>+Datos!C1482</f>
        <v>1</v>
      </c>
      <c r="D1491" s="142">
        <f>+Datos!D1482</f>
        <v>17</v>
      </c>
      <c r="E1491" s="143">
        <f>+Datos!E1482</f>
        <v>0</v>
      </c>
      <c r="F1491" s="144">
        <f>+Datos!F1482</f>
        <v>7.1</v>
      </c>
      <c r="G1491" s="145">
        <f>+Datos!G1482</f>
        <v>1</v>
      </c>
      <c r="H1491" s="143">
        <f t="shared" si="279"/>
        <v>7.1</v>
      </c>
      <c r="I1491" s="146">
        <f t="shared" si="280"/>
        <v>-7.1</v>
      </c>
      <c r="J1491" s="29">
        <f t="shared" si="281"/>
        <v>90.496427324582029</v>
      </c>
      <c r="K1491" s="147">
        <f t="shared" si="276"/>
        <v>124.1782455064002</v>
      </c>
      <c r="L1491" s="29">
        <f t="shared" si="287"/>
        <v>-3.5150832957295108</v>
      </c>
      <c r="M1491" s="30">
        <f t="shared" si="285"/>
        <v>3.5150832957295108</v>
      </c>
      <c r="N1491" s="148">
        <f t="shared" si="286"/>
        <v>3.5849167042704888</v>
      </c>
      <c r="O1491" s="148">
        <f t="shared" si="282"/>
        <v>0</v>
      </c>
      <c r="P1491" s="148">
        <f t="shared" si="283"/>
        <v>-3.5849167042704888</v>
      </c>
      <c r="Q1491" s="149">
        <f t="shared" si="277"/>
        <v>10.178245506400202</v>
      </c>
      <c r="R1491" s="150">
        <f t="shared" si="278"/>
        <v>124.1782455064002</v>
      </c>
      <c r="S1491" s="13"/>
      <c r="T1491" s="13"/>
      <c r="U1491" s="13"/>
      <c r="V1491" s="13"/>
      <c r="W1491" s="49">
        <f t="shared" si="284"/>
        <v>38369</v>
      </c>
    </row>
    <row r="1492" spans="1:23" s="11" customFormat="1">
      <c r="A1492" s="13"/>
      <c r="B1492" s="140">
        <f>+Datos!B1483</f>
        <v>2005</v>
      </c>
      <c r="C1492" s="141">
        <f>+Datos!C1483</f>
        <v>1</v>
      </c>
      <c r="D1492" s="142">
        <f>+Datos!D1483</f>
        <v>18</v>
      </c>
      <c r="E1492" s="143">
        <f>+Datos!E1483</f>
        <v>0.6</v>
      </c>
      <c r="F1492" s="144">
        <f>+Datos!F1483</f>
        <v>5</v>
      </c>
      <c r="G1492" s="145">
        <f>+Datos!G1483</f>
        <v>1</v>
      </c>
      <c r="H1492" s="143">
        <f t="shared" si="279"/>
        <v>5</v>
      </c>
      <c r="I1492" s="146">
        <f t="shared" si="280"/>
        <v>-4.4000000000000004</v>
      </c>
      <c r="J1492" s="29">
        <f t="shared" si="281"/>
        <v>88.384344617300115</v>
      </c>
      <c r="K1492" s="147">
        <f t="shared" si="276"/>
        <v>122.0661627991183</v>
      </c>
      <c r="L1492" s="29">
        <f t="shared" si="287"/>
        <v>-2.1120827072818997</v>
      </c>
      <c r="M1492" s="30">
        <f t="shared" si="285"/>
        <v>2.7120827072818998</v>
      </c>
      <c r="N1492" s="148">
        <f t="shared" si="286"/>
        <v>2.2879172927181002</v>
      </c>
      <c r="O1492" s="148">
        <f t="shared" si="282"/>
        <v>0</v>
      </c>
      <c r="P1492" s="148">
        <f t="shared" si="283"/>
        <v>-2.2879172927181002</v>
      </c>
      <c r="Q1492" s="149">
        <f t="shared" si="277"/>
        <v>8.0661627991183025</v>
      </c>
      <c r="R1492" s="150">
        <f t="shared" si="278"/>
        <v>122.0661627991183</v>
      </c>
      <c r="S1492" s="13"/>
      <c r="T1492" s="13"/>
      <c r="U1492" s="13"/>
      <c r="V1492" s="13"/>
      <c r="W1492" s="49">
        <f t="shared" si="284"/>
        <v>38370</v>
      </c>
    </row>
    <row r="1493" spans="1:23" s="11" customFormat="1">
      <c r="A1493" s="13"/>
      <c r="B1493" s="140">
        <f>+Datos!B1484</f>
        <v>2005</v>
      </c>
      <c r="C1493" s="141">
        <f>+Datos!C1484</f>
        <v>1</v>
      </c>
      <c r="D1493" s="142">
        <f>+Datos!D1484</f>
        <v>19</v>
      </c>
      <c r="E1493" s="143">
        <f>+Datos!E1484</f>
        <v>0.2</v>
      </c>
      <c r="F1493" s="144">
        <f>+Datos!F1484</f>
        <v>6.3</v>
      </c>
      <c r="G1493" s="145">
        <f>+Datos!G1484</f>
        <v>1</v>
      </c>
      <c r="H1493" s="143">
        <f t="shared" si="279"/>
        <v>6.3</v>
      </c>
      <c r="I1493" s="146">
        <f t="shared" si="280"/>
        <v>-6.1</v>
      </c>
      <c r="J1493" s="29">
        <f t="shared" si="281"/>
        <v>85.537524633445386</v>
      </c>
      <c r="K1493" s="147">
        <f t="shared" si="276"/>
        <v>119.21934281526356</v>
      </c>
      <c r="L1493" s="29">
        <f t="shared" si="287"/>
        <v>-2.8468199838547434</v>
      </c>
      <c r="M1493" s="30">
        <f t="shared" si="285"/>
        <v>3.0468199838547436</v>
      </c>
      <c r="N1493" s="148">
        <f t="shared" si="286"/>
        <v>3.2531800161452562</v>
      </c>
      <c r="O1493" s="148">
        <f t="shared" si="282"/>
        <v>0</v>
      </c>
      <c r="P1493" s="148">
        <f t="shared" si="283"/>
        <v>-3.2531800161452562</v>
      </c>
      <c r="Q1493" s="149">
        <f t="shared" si="277"/>
        <v>5.219342815263559</v>
      </c>
      <c r="R1493" s="150">
        <f t="shared" si="278"/>
        <v>119.21934281526356</v>
      </c>
      <c r="S1493" s="13"/>
      <c r="T1493" s="13"/>
      <c r="U1493" s="13"/>
      <c r="V1493" s="13"/>
      <c r="W1493" s="49">
        <f t="shared" si="284"/>
        <v>38371</v>
      </c>
    </row>
    <row r="1494" spans="1:23" s="11" customFormat="1">
      <c r="A1494" s="13"/>
      <c r="B1494" s="140">
        <f>+Datos!B1485</f>
        <v>2005</v>
      </c>
      <c r="C1494" s="141">
        <f>+Datos!C1485</f>
        <v>1</v>
      </c>
      <c r="D1494" s="142">
        <f>+Datos!D1485</f>
        <v>20</v>
      </c>
      <c r="E1494" s="143">
        <f>+Datos!E1485</f>
        <v>0</v>
      </c>
      <c r="F1494" s="144">
        <f>+Datos!F1485</f>
        <v>5.4</v>
      </c>
      <c r="G1494" s="145">
        <f>+Datos!G1485</f>
        <v>1</v>
      </c>
      <c r="H1494" s="143">
        <f t="shared" si="279"/>
        <v>5.4</v>
      </c>
      <c r="I1494" s="146">
        <f t="shared" si="280"/>
        <v>-5.4</v>
      </c>
      <c r="J1494" s="29">
        <f t="shared" si="281"/>
        <v>83.093999042090715</v>
      </c>
      <c r="K1494" s="147">
        <f t="shared" si="276"/>
        <v>116.77581722390889</v>
      </c>
      <c r="L1494" s="29">
        <f t="shared" si="287"/>
        <v>-2.4435255913546712</v>
      </c>
      <c r="M1494" s="30">
        <f t="shared" si="285"/>
        <v>2.4435255913546712</v>
      </c>
      <c r="N1494" s="148">
        <f t="shared" si="286"/>
        <v>2.9564744086453292</v>
      </c>
      <c r="O1494" s="148">
        <f t="shared" si="282"/>
        <v>0</v>
      </c>
      <c r="P1494" s="148">
        <f t="shared" si="283"/>
        <v>-2.9564744086453292</v>
      </c>
      <c r="Q1494" s="149">
        <f t="shared" si="277"/>
        <v>2.7758172239088879</v>
      </c>
      <c r="R1494" s="150">
        <f t="shared" si="278"/>
        <v>116.77581722390889</v>
      </c>
      <c r="S1494" s="13"/>
      <c r="T1494" s="13"/>
      <c r="U1494" s="13"/>
      <c r="V1494" s="13"/>
      <c r="W1494" s="49">
        <f t="shared" si="284"/>
        <v>38372</v>
      </c>
    </row>
    <row r="1495" spans="1:23" s="11" customFormat="1">
      <c r="A1495" s="13"/>
      <c r="B1495" s="140">
        <f>+Datos!B1486</f>
        <v>2005</v>
      </c>
      <c r="C1495" s="141">
        <f>+Datos!C1486</f>
        <v>1</v>
      </c>
      <c r="D1495" s="142">
        <f>+Datos!D1486</f>
        <v>21</v>
      </c>
      <c r="E1495" s="143">
        <f>+Datos!E1486</f>
        <v>6</v>
      </c>
      <c r="F1495" s="144">
        <f>+Datos!F1486</f>
        <v>7.8</v>
      </c>
      <c r="G1495" s="145">
        <f>+Datos!G1486</f>
        <v>1</v>
      </c>
      <c r="H1495" s="143">
        <f t="shared" si="279"/>
        <v>7.8</v>
      </c>
      <c r="I1495" s="146">
        <f t="shared" si="280"/>
        <v>-1.7999999999999998</v>
      </c>
      <c r="J1495" s="29">
        <f t="shared" si="281"/>
        <v>82.295102059349531</v>
      </c>
      <c r="K1495" s="147">
        <f t="shared" si="276"/>
        <v>115.9769202411677</v>
      </c>
      <c r="L1495" s="29">
        <f t="shared" si="287"/>
        <v>-0.79889698274118359</v>
      </c>
      <c r="M1495" s="30">
        <f t="shared" si="285"/>
        <v>6.7988969827411836</v>
      </c>
      <c r="N1495" s="148">
        <f t="shared" si="286"/>
        <v>1.0011030172588162</v>
      </c>
      <c r="O1495" s="148">
        <f t="shared" si="282"/>
        <v>0</v>
      </c>
      <c r="P1495" s="148">
        <f t="shared" si="283"/>
        <v>-1.0011030172588162</v>
      </c>
      <c r="Q1495" s="149">
        <f t="shared" si="277"/>
        <v>1.9769202411677043</v>
      </c>
      <c r="R1495" s="150">
        <f t="shared" si="278"/>
        <v>115.9769202411677</v>
      </c>
      <c r="S1495" s="13"/>
      <c r="T1495" s="13"/>
      <c r="U1495" s="13"/>
      <c r="V1495" s="13"/>
      <c r="W1495" s="49">
        <f t="shared" si="284"/>
        <v>38373</v>
      </c>
    </row>
    <row r="1496" spans="1:23" s="11" customFormat="1">
      <c r="A1496" s="13"/>
      <c r="B1496" s="140">
        <f>+Datos!B1487</f>
        <v>2005</v>
      </c>
      <c r="C1496" s="141">
        <f>+Datos!C1487</f>
        <v>1</v>
      </c>
      <c r="D1496" s="142">
        <f>+Datos!D1487</f>
        <v>22</v>
      </c>
      <c r="E1496" s="143">
        <f>+Datos!E1487</f>
        <v>0</v>
      </c>
      <c r="F1496" s="144">
        <f>+Datos!F1487</f>
        <v>5.6</v>
      </c>
      <c r="G1496" s="145">
        <f>+Datos!G1487</f>
        <v>1</v>
      </c>
      <c r="H1496" s="143">
        <f t="shared" si="279"/>
        <v>5.6</v>
      </c>
      <c r="I1496" s="146">
        <f t="shared" si="280"/>
        <v>-5.6</v>
      </c>
      <c r="J1496" s="29">
        <f t="shared" si="281"/>
        <v>79.858433144457123</v>
      </c>
      <c r="K1496" s="147">
        <f t="shared" si="276"/>
        <v>113.5402513262753</v>
      </c>
      <c r="L1496" s="29">
        <f t="shared" si="287"/>
        <v>-2.4366689148924081</v>
      </c>
      <c r="M1496" s="30">
        <f t="shared" si="285"/>
        <v>2.4366689148924081</v>
      </c>
      <c r="N1496" s="148">
        <f t="shared" si="286"/>
        <v>3.1633310851075915</v>
      </c>
      <c r="O1496" s="148">
        <f t="shared" si="282"/>
        <v>0</v>
      </c>
      <c r="P1496" s="148">
        <f t="shared" si="283"/>
        <v>-3.1633310851075915</v>
      </c>
      <c r="Q1496" s="149">
        <f t="shared" si="277"/>
        <v>0</v>
      </c>
      <c r="R1496" s="150">
        <f t="shared" si="278"/>
        <v>113.5402513262753</v>
      </c>
      <c r="S1496" s="13"/>
      <c r="T1496" s="13"/>
      <c r="U1496" s="13"/>
      <c r="V1496" s="13"/>
      <c r="W1496" s="49">
        <f t="shared" si="284"/>
        <v>38374</v>
      </c>
    </row>
    <row r="1497" spans="1:23" s="11" customFormat="1">
      <c r="A1497" s="13"/>
      <c r="B1497" s="140">
        <f>+Datos!B1488</f>
        <v>2005</v>
      </c>
      <c r="C1497" s="141">
        <f>+Datos!C1488</f>
        <v>1</v>
      </c>
      <c r="D1497" s="142">
        <f>+Datos!D1488</f>
        <v>23</v>
      </c>
      <c r="E1497" s="143">
        <f>+Datos!E1488</f>
        <v>0</v>
      </c>
      <c r="F1497" s="144">
        <f>+Datos!F1488</f>
        <v>8.9</v>
      </c>
      <c r="G1497" s="145">
        <f>+Datos!G1488</f>
        <v>1</v>
      </c>
      <c r="H1497" s="143">
        <f t="shared" si="279"/>
        <v>8.9</v>
      </c>
      <c r="I1497" s="146">
        <f t="shared" si="280"/>
        <v>-8.9</v>
      </c>
      <c r="J1497" s="29">
        <f t="shared" si="281"/>
        <v>76.133450888486195</v>
      </c>
      <c r="K1497" s="147">
        <f t="shared" si="276"/>
        <v>109.81526907030437</v>
      </c>
      <c r="L1497" s="29">
        <f t="shared" si="287"/>
        <v>-3.7249822559709287</v>
      </c>
      <c r="M1497" s="30">
        <f t="shared" si="285"/>
        <v>3.7249822559709287</v>
      </c>
      <c r="N1497" s="148">
        <f t="shared" si="286"/>
        <v>5.1750177440290717</v>
      </c>
      <c r="O1497" s="148">
        <f t="shared" si="282"/>
        <v>0</v>
      </c>
      <c r="P1497" s="148">
        <f t="shared" si="283"/>
        <v>-5.1750177440290717</v>
      </c>
      <c r="Q1497" s="149">
        <f t="shared" si="277"/>
        <v>0</v>
      </c>
      <c r="R1497" s="150">
        <f t="shared" si="278"/>
        <v>109.81526907030437</v>
      </c>
      <c r="S1497" s="13"/>
      <c r="T1497" s="13"/>
      <c r="U1497" s="13"/>
      <c r="V1497" s="13"/>
      <c r="W1497" s="49">
        <f t="shared" si="284"/>
        <v>38375</v>
      </c>
    </row>
    <row r="1498" spans="1:23" s="11" customFormat="1">
      <c r="A1498" s="13"/>
      <c r="B1498" s="140">
        <f>+Datos!B1489</f>
        <v>2005</v>
      </c>
      <c r="C1498" s="141">
        <f>+Datos!C1489</f>
        <v>1</v>
      </c>
      <c r="D1498" s="142">
        <f>+Datos!D1489</f>
        <v>24</v>
      </c>
      <c r="E1498" s="143">
        <f>+Datos!E1489</f>
        <v>0</v>
      </c>
      <c r="F1498" s="144">
        <f>+Datos!F1489</f>
        <v>8.5</v>
      </c>
      <c r="G1498" s="145">
        <f>+Datos!G1489</f>
        <v>1</v>
      </c>
      <c r="H1498" s="143">
        <f t="shared" si="279"/>
        <v>8.5</v>
      </c>
      <c r="I1498" s="146">
        <f t="shared" si="280"/>
        <v>-8.5</v>
      </c>
      <c r="J1498" s="29">
        <f t="shared" si="281"/>
        <v>72.73821138037242</v>
      </c>
      <c r="K1498" s="147">
        <f t="shared" si="276"/>
        <v>106.42002956219059</v>
      </c>
      <c r="L1498" s="29">
        <f t="shared" si="287"/>
        <v>-3.3952395081137752</v>
      </c>
      <c r="M1498" s="30">
        <f t="shared" si="285"/>
        <v>3.3952395081137752</v>
      </c>
      <c r="N1498" s="148">
        <f t="shared" si="286"/>
        <v>5.1047604918862248</v>
      </c>
      <c r="O1498" s="148">
        <f t="shared" si="282"/>
        <v>0</v>
      </c>
      <c r="P1498" s="148">
        <f t="shared" si="283"/>
        <v>-5.1047604918862248</v>
      </c>
      <c r="Q1498" s="149">
        <f t="shared" si="277"/>
        <v>0</v>
      </c>
      <c r="R1498" s="150">
        <f t="shared" si="278"/>
        <v>106.42002956219059</v>
      </c>
      <c r="S1498" s="13"/>
      <c r="T1498" s="13"/>
      <c r="U1498" s="13"/>
      <c r="V1498" s="13"/>
      <c r="W1498" s="49">
        <f t="shared" si="284"/>
        <v>38376</v>
      </c>
    </row>
    <row r="1499" spans="1:23" s="11" customFormat="1">
      <c r="A1499" s="13"/>
      <c r="B1499" s="140">
        <f>+Datos!B1490</f>
        <v>2005</v>
      </c>
      <c r="C1499" s="141">
        <f>+Datos!C1490</f>
        <v>1</v>
      </c>
      <c r="D1499" s="142">
        <f>+Datos!D1490</f>
        <v>25</v>
      </c>
      <c r="E1499" s="143">
        <f>+Datos!E1490</f>
        <v>0</v>
      </c>
      <c r="F1499" s="144">
        <f>+Datos!F1490</f>
        <v>6.1</v>
      </c>
      <c r="G1499" s="145">
        <f>+Datos!G1490</f>
        <v>1</v>
      </c>
      <c r="H1499" s="143">
        <f t="shared" si="279"/>
        <v>6.1</v>
      </c>
      <c r="I1499" s="146">
        <f t="shared" si="280"/>
        <v>-6.1</v>
      </c>
      <c r="J1499" s="29">
        <f t="shared" si="281"/>
        <v>70.395346310273098</v>
      </c>
      <c r="K1499" s="147">
        <f t="shared" si="276"/>
        <v>104.07716449209127</v>
      </c>
      <c r="L1499" s="29">
        <f t="shared" si="287"/>
        <v>-2.3428650700993217</v>
      </c>
      <c r="M1499" s="30">
        <f t="shared" si="285"/>
        <v>2.3428650700993217</v>
      </c>
      <c r="N1499" s="148">
        <f t="shared" si="286"/>
        <v>3.757134929900678</v>
      </c>
      <c r="O1499" s="148">
        <f t="shared" si="282"/>
        <v>0</v>
      </c>
      <c r="P1499" s="148">
        <f t="shared" si="283"/>
        <v>-3.757134929900678</v>
      </c>
      <c r="Q1499" s="149">
        <f t="shared" si="277"/>
        <v>0</v>
      </c>
      <c r="R1499" s="150">
        <f t="shared" si="278"/>
        <v>104.07716449209127</v>
      </c>
      <c r="S1499" s="13"/>
      <c r="T1499" s="13"/>
      <c r="U1499" s="13"/>
      <c r="V1499" s="13"/>
      <c r="W1499" s="49">
        <f t="shared" si="284"/>
        <v>38377</v>
      </c>
    </row>
    <row r="1500" spans="1:23" s="11" customFormat="1">
      <c r="A1500" s="13"/>
      <c r="B1500" s="140">
        <f>+Datos!B1491</f>
        <v>2005</v>
      </c>
      <c r="C1500" s="141">
        <f>+Datos!C1491</f>
        <v>1</v>
      </c>
      <c r="D1500" s="142">
        <f>+Datos!D1491</f>
        <v>26</v>
      </c>
      <c r="E1500" s="143">
        <f>+Datos!E1491</f>
        <v>0</v>
      </c>
      <c r="F1500" s="144">
        <f>+Datos!F1491</f>
        <v>5.6</v>
      </c>
      <c r="G1500" s="145">
        <f>+Datos!G1491</f>
        <v>1</v>
      </c>
      <c r="H1500" s="143">
        <f t="shared" si="279"/>
        <v>5.6</v>
      </c>
      <c r="I1500" s="146">
        <f t="shared" si="280"/>
        <v>-5.6</v>
      </c>
      <c r="J1500" s="29">
        <f t="shared" si="281"/>
        <v>68.3110162855819</v>
      </c>
      <c r="K1500" s="147">
        <f t="shared" si="276"/>
        <v>101.99283446740009</v>
      </c>
      <c r="L1500" s="29">
        <f t="shared" si="287"/>
        <v>-2.0843300246911838</v>
      </c>
      <c r="M1500" s="30">
        <f t="shared" si="285"/>
        <v>2.0843300246911838</v>
      </c>
      <c r="N1500" s="148">
        <f t="shared" si="286"/>
        <v>3.5156699753088159</v>
      </c>
      <c r="O1500" s="148">
        <f t="shared" si="282"/>
        <v>0</v>
      </c>
      <c r="P1500" s="148">
        <f t="shared" si="283"/>
        <v>-3.5156699753088159</v>
      </c>
      <c r="Q1500" s="149">
        <f t="shared" si="277"/>
        <v>0</v>
      </c>
      <c r="R1500" s="150">
        <f t="shared" si="278"/>
        <v>101.99283446740009</v>
      </c>
      <c r="S1500" s="13"/>
      <c r="T1500" s="13"/>
      <c r="U1500" s="13"/>
      <c r="V1500" s="13"/>
      <c r="W1500" s="49">
        <f t="shared" si="284"/>
        <v>38378</v>
      </c>
    </row>
    <row r="1501" spans="1:23" s="11" customFormat="1">
      <c r="A1501" s="13"/>
      <c r="B1501" s="140">
        <f>+Datos!B1492</f>
        <v>2005</v>
      </c>
      <c r="C1501" s="141">
        <f>+Datos!C1492</f>
        <v>1</v>
      </c>
      <c r="D1501" s="142">
        <f>+Datos!D1492</f>
        <v>27</v>
      </c>
      <c r="E1501" s="143">
        <f>+Datos!E1492</f>
        <v>0</v>
      </c>
      <c r="F1501" s="144">
        <f>+Datos!F1492</f>
        <v>7.5</v>
      </c>
      <c r="G1501" s="145">
        <f>+Datos!G1492</f>
        <v>1</v>
      </c>
      <c r="H1501" s="143">
        <f t="shared" si="279"/>
        <v>7.5</v>
      </c>
      <c r="I1501" s="146">
        <f t="shared" si="280"/>
        <v>-7.5</v>
      </c>
      <c r="J1501" s="29">
        <f t="shared" si="281"/>
        <v>65.615852831078016</v>
      </c>
      <c r="K1501" s="147">
        <f t="shared" si="276"/>
        <v>99.297671012896188</v>
      </c>
      <c r="L1501" s="29">
        <f t="shared" si="287"/>
        <v>-2.6951634545038985</v>
      </c>
      <c r="M1501" s="30">
        <f t="shared" si="285"/>
        <v>2.6951634545038985</v>
      </c>
      <c r="N1501" s="148">
        <f t="shared" si="286"/>
        <v>4.8048365454961015</v>
      </c>
      <c r="O1501" s="148">
        <f t="shared" si="282"/>
        <v>0</v>
      </c>
      <c r="P1501" s="148">
        <f t="shared" si="283"/>
        <v>-4.8048365454961015</v>
      </c>
      <c r="Q1501" s="149">
        <f t="shared" si="277"/>
        <v>0</v>
      </c>
      <c r="R1501" s="150">
        <f t="shared" si="278"/>
        <v>99.297671012896188</v>
      </c>
      <c r="S1501" s="13"/>
      <c r="T1501" s="13"/>
      <c r="U1501" s="13"/>
      <c r="V1501" s="13"/>
      <c r="W1501" s="49">
        <f t="shared" si="284"/>
        <v>38379</v>
      </c>
    </row>
    <row r="1502" spans="1:23" s="11" customFormat="1">
      <c r="A1502" s="13"/>
      <c r="B1502" s="140">
        <f>+Datos!B1493</f>
        <v>2005</v>
      </c>
      <c r="C1502" s="141">
        <f>+Datos!C1493</f>
        <v>1</v>
      </c>
      <c r="D1502" s="142">
        <f>+Datos!D1493</f>
        <v>28</v>
      </c>
      <c r="E1502" s="143">
        <f>+Datos!E1493</f>
        <v>10</v>
      </c>
      <c r="F1502" s="144">
        <f>+Datos!F1493</f>
        <v>8.3000000000000007</v>
      </c>
      <c r="G1502" s="145">
        <f>+Datos!G1493</f>
        <v>1</v>
      </c>
      <c r="H1502" s="143">
        <f t="shared" si="279"/>
        <v>8.3000000000000007</v>
      </c>
      <c r="I1502" s="146">
        <f t="shared" si="280"/>
        <v>1.6999999999999993</v>
      </c>
      <c r="J1502" s="29">
        <f t="shared" si="281"/>
        <v>67.315852831078018</v>
      </c>
      <c r="K1502" s="147">
        <f t="shared" si="276"/>
        <v>100.99767101289621</v>
      </c>
      <c r="L1502" s="29">
        <f t="shared" si="287"/>
        <v>1.7000000000000171</v>
      </c>
      <c r="M1502" s="30">
        <f t="shared" si="285"/>
        <v>8.3000000000000007</v>
      </c>
      <c r="N1502" s="148">
        <f t="shared" si="286"/>
        <v>0</v>
      </c>
      <c r="O1502" s="148">
        <f t="shared" si="282"/>
        <v>0</v>
      </c>
      <c r="P1502" s="148">
        <f t="shared" si="283"/>
        <v>0</v>
      </c>
      <c r="Q1502" s="149">
        <f t="shared" si="277"/>
        <v>0</v>
      </c>
      <c r="R1502" s="150">
        <f t="shared" si="278"/>
        <v>100.99767101289621</v>
      </c>
      <c r="S1502" s="13"/>
      <c r="T1502" s="13"/>
      <c r="U1502" s="13"/>
      <c r="V1502" s="13"/>
      <c r="W1502" s="49">
        <f t="shared" si="284"/>
        <v>38380</v>
      </c>
    </row>
    <row r="1503" spans="1:23" s="11" customFormat="1">
      <c r="A1503" s="13"/>
      <c r="B1503" s="140">
        <f>+Datos!B1494</f>
        <v>2005</v>
      </c>
      <c r="C1503" s="141">
        <f>+Datos!C1494</f>
        <v>1</v>
      </c>
      <c r="D1503" s="142">
        <f>+Datos!D1494</f>
        <v>29</v>
      </c>
      <c r="E1503" s="143">
        <f>+Datos!E1494</f>
        <v>22</v>
      </c>
      <c r="F1503" s="144">
        <f>+Datos!F1494</f>
        <v>3.9</v>
      </c>
      <c r="G1503" s="145">
        <f>+Datos!G1494</f>
        <v>1</v>
      </c>
      <c r="H1503" s="143">
        <f t="shared" si="279"/>
        <v>3.9</v>
      </c>
      <c r="I1503" s="146">
        <f t="shared" si="280"/>
        <v>18.100000000000001</v>
      </c>
      <c r="J1503" s="29">
        <f t="shared" si="281"/>
        <v>85.415852831078013</v>
      </c>
      <c r="K1503" s="147">
        <f t="shared" si="276"/>
        <v>119.0976710128962</v>
      </c>
      <c r="L1503" s="29">
        <f t="shared" si="287"/>
        <v>18.099999999999994</v>
      </c>
      <c r="M1503" s="30">
        <f t="shared" si="285"/>
        <v>3.9</v>
      </c>
      <c r="N1503" s="148">
        <f t="shared" si="286"/>
        <v>0</v>
      </c>
      <c r="O1503" s="148">
        <f t="shared" si="282"/>
        <v>0</v>
      </c>
      <c r="P1503" s="148">
        <f t="shared" si="283"/>
        <v>0</v>
      </c>
      <c r="Q1503" s="149">
        <f t="shared" si="277"/>
        <v>5.0976710128961997</v>
      </c>
      <c r="R1503" s="150">
        <f t="shared" si="278"/>
        <v>119.0976710128962</v>
      </c>
      <c r="S1503" s="13"/>
      <c r="T1503" s="13"/>
      <c r="U1503" s="13"/>
      <c r="V1503" s="13"/>
      <c r="W1503" s="49">
        <f t="shared" si="284"/>
        <v>38381</v>
      </c>
    </row>
    <row r="1504" spans="1:23" s="11" customFormat="1">
      <c r="A1504" s="13"/>
      <c r="B1504" s="140">
        <f>+Datos!B1495</f>
        <v>2005</v>
      </c>
      <c r="C1504" s="141">
        <f>+Datos!C1495</f>
        <v>1</v>
      </c>
      <c r="D1504" s="142">
        <f>+Datos!D1495</f>
        <v>30</v>
      </c>
      <c r="E1504" s="143">
        <f>+Datos!E1495</f>
        <v>0.3</v>
      </c>
      <c r="F1504" s="144">
        <f>+Datos!F1495</f>
        <v>3</v>
      </c>
      <c r="G1504" s="145">
        <f>+Datos!G1495</f>
        <v>1</v>
      </c>
      <c r="H1504" s="143">
        <f t="shared" si="279"/>
        <v>3</v>
      </c>
      <c r="I1504" s="146">
        <f t="shared" si="280"/>
        <v>-2.7</v>
      </c>
      <c r="J1504" s="29">
        <f t="shared" si="281"/>
        <v>84.186988174068418</v>
      </c>
      <c r="K1504" s="147">
        <f t="shared" si="276"/>
        <v>117.86880635588659</v>
      </c>
      <c r="L1504" s="29">
        <f t="shared" si="287"/>
        <v>-1.2288646570096091</v>
      </c>
      <c r="M1504" s="30">
        <f t="shared" si="285"/>
        <v>1.5288646570096092</v>
      </c>
      <c r="N1504" s="148">
        <f t="shared" si="286"/>
        <v>1.4711353429903908</v>
      </c>
      <c r="O1504" s="148">
        <f t="shared" si="282"/>
        <v>0</v>
      </c>
      <c r="P1504" s="148">
        <f t="shared" si="283"/>
        <v>-1.4711353429903908</v>
      </c>
      <c r="Q1504" s="149">
        <f t="shared" si="277"/>
        <v>3.8688063558865906</v>
      </c>
      <c r="R1504" s="150">
        <f t="shared" si="278"/>
        <v>117.86880635588659</v>
      </c>
      <c r="S1504" s="13"/>
      <c r="T1504" s="13"/>
      <c r="U1504" s="13"/>
      <c r="V1504" s="13"/>
      <c r="W1504" s="49">
        <f t="shared" si="284"/>
        <v>38382</v>
      </c>
    </row>
    <row r="1505" spans="1:23" s="11" customFormat="1">
      <c r="A1505" s="13"/>
      <c r="B1505" s="140">
        <f>+Datos!B1496</f>
        <v>2005</v>
      </c>
      <c r="C1505" s="141">
        <f>+Datos!C1496</f>
        <v>1</v>
      </c>
      <c r="D1505" s="142">
        <f>+Datos!D1496</f>
        <v>31</v>
      </c>
      <c r="E1505" s="143">
        <f>+Datos!E1496</f>
        <v>1</v>
      </c>
      <c r="F1505" s="144">
        <f>+Datos!F1496</f>
        <v>4</v>
      </c>
      <c r="G1505" s="145">
        <f>+Datos!G1496</f>
        <v>1</v>
      </c>
      <c r="H1505" s="143">
        <f t="shared" si="279"/>
        <v>4</v>
      </c>
      <c r="I1505" s="146">
        <f t="shared" si="280"/>
        <v>-3</v>
      </c>
      <c r="J1505" s="29">
        <f t="shared" si="281"/>
        <v>82.84230711465672</v>
      </c>
      <c r="K1505" s="147">
        <f t="shared" si="276"/>
        <v>116.52412529647489</v>
      </c>
      <c r="L1505" s="29">
        <f t="shared" si="287"/>
        <v>-1.3446810594116982</v>
      </c>
      <c r="M1505" s="30">
        <f t="shared" si="285"/>
        <v>2.3446810594116982</v>
      </c>
      <c r="N1505" s="148">
        <f t="shared" si="286"/>
        <v>1.6553189405883018</v>
      </c>
      <c r="O1505" s="148">
        <f t="shared" si="282"/>
        <v>0</v>
      </c>
      <c r="P1505" s="148">
        <f t="shared" si="283"/>
        <v>-1.6553189405883018</v>
      </c>
      <c r="Q1505" s="149">
        <f t="shared" si="277"/>
        <v>2.5241252964748924</v>
      </c>
      <c r="R1505" s="150">
        <f t="shared" si="278"/>
        <v>116.52412529647489</v>
      </c>
      <c r="S1505" s="13"/>
      <c r="T1505" s="13"/>
      <c r="U1505" s="13"/>
      <c r="V1505" s="13"/>
      <c r="W1505" s="49">
        <f t="shared" si="284"/>
        <v>38383</v>
      </c>
    </row>
    <row r="1506" spans="1:23" s="11" customFormat="1">
      <c r="A1506" s="13"/>
      <c r="B1506" s="140">
        <f>+Datos!B1497</f>
        <v>2005</v>
      </c>
      <c r="C1506" s="141">
        <f>+Datos!C1497</f>
        <v>2</v>
      </c>
      <c r="D1506" s="142">
        <f>+Datos!D1497</f>
        <v>1</v>
      </c>
      <c r="E1506" s="143">
        <f>+Datos!E1497</f>
        <v>0.8</v>
      </c>
      <c r="F1506" s="144">
        <f>+Datos!F1497</f>
        <v>4</v>
      </c>
      <c r="G1506" s="145">
        <f>+Datos!G1497</f>
        <v>1</v>
      </c>
      <c r="H1506" s="143">
        <f t="shared" si="279"/>
        <v>4</v>
      </c>
      <c r="I1506" s="146">
        <f t="shared" si="280"/>
        <v>-3.2</v>
      </c>
      <c r="J1506" s="29">
        <f t="shared" si="281"/>
        <v>81.431645733014335</v>
      </c>
      <c r="K1506" s="147">
        <f t="shared" si="276"/>
        <v>115.11346391483252</v>
      </c>
      <c r="L1506" s="29">
        <f t="shared" si="287"/>
        <v>-1.4106613816423703</v>
      </c>
      <c r="M1506" s="30">
        <f t="shared" si="285"/>
        <v>2.2106613816423701</v>
      </c>
      <c r="N1506" s="148">
        <f t="shared" si="286"/>
        <v>1.7893386183576299</v>
      </c>
      <c r="O1506" s="148">
        <f t="shared" si="282"/>
        <v>0</v>
      </c>
      <c r="P1506" s="148">
        <f t="shared" si="283"/>
        <v>-1.7893386183576299</v>
      </c>
      <c r="Q1506" s="149">
        <f t="shared" si="277"/>
        <v>1.1134639148325221</v>
      </c>
      <c r="R1506" s="150">
        <f t="shared" si="278"/>
        <v>115.11346391483252</v>
      </c>
      <c r="S1506" s="13"/>
      <c r="T1506" s="13"/>
      <c r="U1506" s="13"/>
      <c r="V1506" s="13"/>
      <c r="W1506" s="49">
        <f t="shared" si="284"/>
        <v>38384</v>
      </c>
    </row>
    <row r="1507" spans="1:23" s="11" customFormat="1">
      <c r="A1507" s="13"/>
      <c r="B1507" s="140">
        <f>+Datos!B1498</f>
        <v>2005</v>
      </c>
      <c r="C1507" s="141">
        <f>+Datos!C1498</f>
        <v>2</v>
      </c>
      <c r="D1507" s="142">
        <f>+Datos!D1498</f>
        <v>2</v>
      </c>
      <c r="E1507" s="143">
        <f>+Datos!E1498</f>
        <v>0</v>
      </c>
      <c r="F1507" s="144">
        <f>+Datos!F1498</f>
        <v>5.8</v>
      </c>
      <c r="G1507" s="145">
        <f>+Datos!G1498</f>
        <v>1</v>
      </c>
      <c r="H1507" s="143">
        <f t="shared" si="279"/>
        <v>5.8</v>
      </c>
      <c r="I1507" s="146">
        <f t="shared" si="280"/>
        <v>-5.8</v>
      </c>
      <c r="J1507" s="29">
        <f t="shared" si="281"/>
        <v>78.935765112903894</v>
      </c>
      <c r="K1507" s="147">
        <f t="shared" si="276"/>
        <v>112.61758329472207</v>
      </c>
      <c r="L1507" s="29">
        <f t="shared" si="287"/>
        <v>-2.4958806201104551</v>
      </c>
      <c r="M1507" s="30">
        <f t="shared" si="285"/>
        <v>2.4958806201104551</v>
      </c>
      <c r="N1507" s="148">
        <f t="shared" si="286"/>
        <v>3.3041193798895447</v>
      </c>
      <c r="O1507" s="148">
        <f t="shared" si="282"/>
        <v>0</v>
      </c>
      <c r="P1507" s="148">
        <f t="shared" si="283"/>
        <v>-3.3041193798895447</v>
      </c>
      <c r="Q1507" s="149">
        <f t="shared" si="277"/>
        <v>0</v>
      </c>
      <c r="R1507" s="150">
        <f t="shared" si="278"/>
        <v>112.61758329472207</v>
      </c>
      <c r="S1507" s="13"/>
      <c r="T1507" s="13"/>
      <c r="U1507" s="13"/>
      <c r="V1507" s="13"/>
      <c r="W1507" s="49">
        <f t="shared" si="284"/>
        <v>38385</v>
      </c>
    </row>
    <row r="1508" spans="1:23" s="11" customFormat="1">
      <c r="A1508" s="13"/>
      <c r="B1508" s="140">
        <f>+Datos!B1499</f>
        <v>2005</v>
      </c>
      <c r="C1508" s="141">
        <f>+Datos!C1499</f>
        <v>2</v>
      </c>
      <c r="D1508" s="142">
        <f>+Datos!D1499</f>
        <v>3</v>
      </c>
      <c r="E1508" s="143">
        <f>+Datos!E1499</f>
        <v>0</v>
      </c>
      <c r="F1508" s="144">
        <f>+Datos!F1499</f>
        <v>6.4</v>
      </c>
      <c r="G1508" s="145">
        <f>+Datos!G1499</f>
        <v>1</v>
      </c>
      <c r="H1508" s="143">
        <f t="shared" si="279"/>
        <v>6.4</v>
      </c>
      <c r="I1508" s="146">
        <f t="shared" si="280"/>
        <v>-6.4</v>
      </c>
      <c r="J1508" s="29">
        <f t="shared" si="281"/>
        <v>76.27037405069656</v>
      </c>
      <c r="K1508" s="147">
        <f t="shared" si="276"/>
        <v>109.95219223251473</v>
      </c>
      <c r="L1508" s="29">
        <f t="shared" si="287"/>
        <v>-2.665391062207334</v>
      </c>
      <c r="M1508" s="30">
        <f t="shared" si="285"/>
        <v>2.665391062207334</v>
      </c>
      <c r="N1508" s="148">
        <f t="shared" si="286"/>
        <v>3.7346089377926663</v>
      </c>
      <c r="O1508" s="148">
        <f t="shared" si="282"/>
        <v>0</v>
      </c>
      <c r="P1508" s="148">
        <f t="shared" si="283"/>
        <v>-3.7346089377926663</v>
      </c>
      <c r="Q1508" s="149">
        <f t="shared" si="277"/>
        <v>0</v>
      </c>
      <c r="R1508" s="150">
        <f t="shared" si="278"/>
        <v>109.95219223251473</v>
      </c>
      <c r="S1508" s="13"/>
      <c r="T1508" s="13"/>
      <c r="U1508" s="13"/>
      <c r="V1508" s="13"/>
      <c r="W1508" s="49">
        <f t="shared" si="284"/>
        <v>38386</v>
      </c>
    </row>
    <row r="1509" spans="1:23" s="11" customFormat="1">
      <c r="A1509" s="13"/>
      <c r="B1509" s="140">
        <f>+Datos!B1500</f>
        <v>2005</v>
      </c>
      <c r="C1509" s="141">
        <f>+Datos!C1500</f>
        <v>2</v>
      </c>
      <c r="D1509" s="142">
        <f>+Datos!D1500</f>
        <v>4</v>
      </c>
      <c r="E1509" s="143">
        <f>+Datos!E1500</f>
        <v>0</v>
      </c>
      <c r="F1509" s="144">
        <f>+Datos!F1500</f>
        <v>6.8</v>
      </c>
      <c r="G1509" s="145">
        <f>+Datos!G1500</f>
        <v>1</v>
      </c>
      <c r="H1509" s="143">
        <f t="shared" si="279"/>
        <v>6.8</v>
      </c>
      <c r="I1509" s="146">
        <f t="shared" si="280"/>
        <v>-6.8</v>
      </c>
      <c r="J1509" s="29">
        <f t="shared" si="281"/>
        <v>73.53694065798085</v>
      </c>
      <c r="K1509" s="147">
        <f t="shared" si="276"/>
        <v>107.21875883979902</v>
      </c>
      <c r="L1509" s="29">
        <f t="shared" si="287"/>
        <v>-2.7334333927157104</v>
      </c>
      <c r="M1509" s="30">
        <f t="shared" si="285"/>
        <v>2.7334333927157104</v>
      </c>
      <c r="N1509" s="148">
        <f t="shared" si="286"/>
        <v>4.0665666072842894</v>
      </c>
      <c r="O1509" s="148">
        <f t="shared" si="282"/>
        <v>0</v>
      </c>
      <c r="P1509" s="148">
        <f t="shared" si="283"/>
        <v>-4.0665666072842894</v>
      </c>
      <c r="Q1509" s="149">
        <f t="shared" si="277"/>
        <v>0</v>
      </c>
      <c r="R1509" s="150">
        <f t="shared" si="278"/>
        <v>107.21875883979902</v>
      </c>
      <c r="S1509" s="13"/>
      <c r="T1509" s="13"/>
      <c r="U1509" s="13"/>
      <c r="V1509" s="13"/>
      <c r="W1509" s="49">
        <f t="shared" si="284"/>
        <v>38387</v>
      </c>
    </row>
    <row r="1510" spans="1:23" s="11" customFormat="1">
      <c r="A1510" s="13"/>
      <c r="B1510" s="140">
        <f>+Datos!B1501</f>
        <v>2005</v>
      </c>
      <c r="C1510" s="141">
        <f>+Datos!C1501</f>
        <v>2</v>
      </c>
      <c r="D1510" s="142">
        <f>+Datos!D1501</f>
        <v>5</v>
      </c>
      <c r="E1510" s="143">
        <f>+Datos!E1501</f>
        <v>0</v>
      </c>
      <c r="F1510" s="144">
        <f>+Datos!F1501</f>
        <v>7.8</v>
      </c>
      <c r="G1510" s="145">
        <f>+Datos!G1501</f>
        <v>1</v>
      </c>
      <c r="H1510" s="143">
        <f t="shared" si="279"/>
        <v>7.8</v>
      </c>
      <c r="I1510" s="146">
        <f t="shared" si="280"/>
        <v>-7.8</v>
      </c>
      <c r="J1510" s="29">
        <f t="shared" si="281"/>
        <v>70.521949706141939</v>
      </c>
      <c r="K1510" s="147">
        <f t="shared" si="276"/>
        <v>104.20376788796011</v>
      </c>
      <c r="L1510" s="29">
        <f t="shared" si="287"/>
        <v>-3.0149909518389109</v>
      </c>
      <c r="M1510" s="30">
        <f t="shared" si="285"/>
        <v>3.0149909518389109</v>
      </c>
      <c r="N1510" s="148">
        <f t="shared" si="286"/>
        <v>4.785009048161089</v>
      </c>
      <c r="O1510" s="148">
        <f t="shared" si="282"/>
        <v>0</v>
      </c>
      <c r="P1510" s="148">
        <f t="shared" si="283"/>
        <v>-4.785009048161089</v>
      </c>
      <c r="Q1510" s="149">
        <f t="shared" si="277"/>
        <v>0</v>
      </c>
      <c r="R1510" s="150">
        <f t="shared" si="278"/>
        <v>104.20376788796011</v>
      </c>
      <c r="S1510" s="13"/>
      <c r="T1510" s="13"/>
      <c r="U1510" s="13"/>
      <c r="V1510" s="13"/>
      <c r="W1510" s="49">
        <f t="shared" si="284"/>
        <v>38388</v>
      </c>
    </row>
    <row r="1511" spans="1:23" s="11" customFormat="1">
      <c r="A1511" s="13"/>
      <c r="B1511" s="140">
        <f>+Datos!B1502</f>
        <v>2005</v>
      </c>
      <c r="C1511" s="141">
        <f>+Datos!C1502</f>
        <v>2</v>
      </c>
      <c r="D1511" s="142">
        <f>+Datos!D1502</f>
        <v>6</v>
      </c>
      <c r="E1511" s="143">
        <f>+Datos!E1502</f>
        <v>30.6</v>
      </c>
      <c r="F1511" s="144">
        <f>+Datos!F1502</f>
        <v>5.8</v>
      </c>
      <c r="G1511" s="145">
        <f>+Datos!G1502</f>
        <v>1</v>
      </c>
      <c r="H1511" s="143">
        <f t="shared" si="279"/>
        <v>5.8</v>
      </c>
      <c r="I1511" s="146">
        <f t="shared" si="280"/>
        <v>24.8</v>
      </c>
      <c r="J1511" s="29">
        <f t="shared" si="281"/>
        <v>95.321949706141936</v>
      </c>
      <c r="K1511" s="147">
        <f t="shared" si="276"/>
        <v>129.00376788796012</v>
      </c>
      <c r="L1511" s="29">
        <f t="shared" si="287"/>
        <v>24.800000000000011</v>
      </c>
      <c r="M1511" s="30">
        <f t="shared" si="285"/>
        <v>5.8</v>
      </c>
      <c r="N1511" s="148">
        <f t="shared" si="286"/>
        <v>0</v>
      </c>
      <c r="O1511" s="148">
        <f t="shared" si="282"/>
        <v>0</v>
      </c>
      <c r="P1511" s="148">
        <f t="shared" si="283"/>
        <v>0</v>
      </c>
      <c r="Q1511" s="149">
        <f t="shared" si="277"/>
        <v>15.003767887960123</v>
      </c>
      <c r="R1511" s="150">
        <f t="shared" si="278"/>
        <v>129.00376788796012</v>
      </c>
      <c r="S1511" s="13"/>
      <c r="T1511" s="13"/>
      <c r="U1511" s="13"/>
      <c r="V1511" s="13"/>
      <c r="W1511" s="49">
        <f t="shared" si="284"/>
        <v>38389</v>
      </c>
    </row>
    <row r="1512" spans="1:23" s="11" customFormat="1">
      <c r="A1512" s="13"/>
      <c r="B1512" s="140">
        <f>+Datos!B1503</f>
        <v>2005</v>
      </c>
      <c r="C1512" s="141">
        <f>+Datos!C1503</f>
        <v>2</v>
      </c>
      <c r="D1512" s="142">
        <f>+Datos!D1503</f>
        <v>7</v>
      </c>
      <c r="E1512" s="143">
        <f>+Datos!E1503</f>
        <v>27.8</v>
      </c>
      <c r="F1512" s="144">
        <f>+Datos!F1503</f>
        <v>2.4</v>
      </c>
      <c r="G1512" s="145">
        <f>+Datos!G1503</f>
        <v>1</v>
      </c>
      <c r="H1512" s="143">
        <f t="shared" si="279"/>
        <v>2.4</v>
      </c>
      <c r="I1512" s="146">
        <f t="shared" si="280"/>
        <v>25.400000000000002</v>
      </c>
      <c r="J1512" s="29">
        <f t="shared" si="281"/>
        <v>120.72194970614194</v>
      </c>
      <c r="K1512" s="147">
        <f t="shared" si="276"/>
        <v>154.40376788796013</v>
      </c>
      <c r="L1512" s="29">
        <f t="shared" si="287"/>
        <v>25.400000000000006</v>
      </c>
      <c r="M1512" s="30">
        <f t="shared" si="285"/>
        <v>2.4</v>
      </c>
      <c r="N1512" s="148">
        <f t="shared" si="286"/>
        <v>0</v>
      </c>
      <c r="O1512" s="148">
        <f t="shared" si="282"/>
        <v>0</v>
      </c>
      <c r="P1512" s="148">
        <f t="shared" si="283"/>
        <v>0</v>
      </c>
      <c r="Q1512" s="149">
        <f t="shared" si="277"/>
        <v>40.403767887960129</v>
      </c>
      <c r="R1512" s="150">
        <f t="shared" si="278"/>
        <v>154.40376788796013</v>
      </c>
      <c r="S1512" s="13"/>
      <c r="T1512" s="13"/>
      <c r="U1512" s="13"/>
      <c r="V1512" s="13"/>
      <c r="W1512" s="49">
        <f t="shared" si="284"/>
        <v>38390</v>
      </c>
    </row>
    <row r="1513" spans="1:23" s="11" customFormat="1">
      <c r="A1513" s="13"/>
      <c r="B1513" s="140">
        <f>+Datos!B1504</f>
        <v>2005</v>
      </c>
      <c r="C1513" s="141">
        <f>+Datos!C1504</f>
        <v>2</v>
      </c>
      <c r="D1513" s="142">
        <f>+Datos!D1504</f>
        <v>8</v>
      </c>
      <c r="E1513" s="143">
        <f>+Datos!E1504</f>
        <v>14.5</v>
      </c>
      <c r="F1513" s="144">
        <f>+Datos!F1504</f>
        <v>4</v>
      </c>
      <c r="G1513" s="145">
        <f>+Datos!G1504</f>
        <v>1</v>
      </c>
      <c r="H1513" s="143">
        <f t="shared" si="279"/>
        <v>4</v>
      </c>
      <c r="I1513" s="146">
        <f t="shared" si="280"/>
        <v>10.5</v>
      </c>
      <c r="J1513" s="29">
        <f t="shared" si="281"/>
        <v>131.22194970614194</v>
      </c>
      <c r="K1513" s="147">
        <f t="shared" si="276"/>
        <v>164.90376788796013</v>
      </c>
      <c r="L1513" s="29">
        <f t="shared" si="287"/>
        <v>10.5</v>
      </c>
      <c r="M1513" s="30">
        <f t="shared" si="285"/>
        <v>4</v>
      </c>
      <c r="N1513" s="148">
        <f t="shared" si="286"/>
        <v>0</v>
      </c>
      <c r="O1513" s="148">
        <f t="shared" si="282"/>
        <v>0</v>
      </c>
      <c r="P1513" s="148">
        <f t="shared" si="283"/>
        <v>0</v>
      </c>
      <c r="Q1513" s="149">
        <f t="shared" si="277"/>
        <v>50.903767887960129</v>
      </c>
      <c r="R1513" s="150">
        <f t="shared" si="278"/>
        <v>164.90376788796013</v>
      </c>
      <c r="S1513" s="13"/>
      <c r="T1513" s="13"/>
      <c r="U1513" s="13"/>
      <c r="V1513" s="13"/>
      <c r="W1513" s="49">
        <f t="shared" si="284"/>
        <v>38391</v>
      </c>
    </row>
    <row r="1514" spans="1:23" s="11" customFormat="1">
      <c r="A1514" s="13"/>
      <c r="B1514" s="140">
        <f>+Datos!B1505</f>
        <v>2005</v>
      </c>
      <c r="C1514" s="141">
        <f>+Datos!C1505</f>
        <v>2</v>
      </c>
      <c r="D1514" s="142">
        <f>+Datos!D1505</f>
        <v>9</v>
      </c>
      <c r="E1514" s="143">
        <f>+Datos!E1505</f>
        <v>3.8</v>
      </c>
      <c r="F1514" s="144">
        <f>+Datos!F1505</f>
        <v>3.8</v>
      </c>
      <c r="G1514" s="145">
        <f>+Datos!G1505</f>
        <v>1</v>
      </c>
      <c r="H1514" s="143">
        <f t="shared" si="279"/>
        <v>3.8</v>
      </c>
      <c r="I1514" s="146">
        <f t="shared" si="280"/>
        <v>0</v>
      </c>
      <c r="J1514" s="29">
        <f t="shared" si="281"/>
        <v>131.22194970614194</v>
      </c>
      <c r="K1514" s="147">
        <f t="shared" si="276"/>
        <v>164.90376788796013</v>
      </c>
      <c r="L1514" s="29">
        <f t="shared" si="287"/>
        <v>0</v>
      </c>
      <c r="M1514" s="30">
        <f t="shared" si="285"/>
        <v>3.8</v>
      </c>
      <c r="N1514" s="148">
        <f t="shared" si="286"/>
        <v>0</v>
      </c>
      <c r="O1514" s="148">
        <f t="shared" si="282"/>
        <v>0</v>
      </c>
      <c r="P1514" s="148">
        <f t="shared" si="283"/>
        <v>0</v>
      </c>
      <c r="Q1514" s="149">
        <f t="shared" si="277"/>
        <v>50.903767887960129</v>
      </c>
      <c r="R1514" s="150">
        <f t="shared" si="278"/>
        <v>164.90376788796013</v>
      </c>
      <c r="S1514" s="13"/>
      <c r="T1514" s="13"/>
      <c r="U1514" s="13"/>
      <c r="V1514" s="13"/>
      <c r="W1514" s="49">
        <f t="shared" si="284"/>
        <v>38392</v>
      </c>
    </row>
    <row r="1515" spans="1:23" s="11" customFormat="1">
      <c r="A1515" s="13"/>
      <c r="B1515" s="140">
        <f>+Datos!B1506</f>
        <v>2005</v>
      </c>
      <c r="C1515" s="141">
        <f>+Datos!C1506</f>
        <v>2</v>
      </c>
      <c r="D1515" s="142">
        <f>+Datos!D1506</f>
        <v>10</v>
      </c>
      <c r="E1515" s="143">
        <f>+Datos!E1506</f>
        <v>0.8</v>
      </c>
      <c r="F1515" s="144">
        <f>+Datos!F1506</f>
        <v>1.9</v>
      </c>
      <c r="G1515" s="145">
        <f>+Datos!G1506</f>
        <v>1</v>
      </c>
      <c r="H1515" s="143">
        <f t="shared" si="279"/>
        <v>1.9</v>
      </c>
      <c r="I1515" s="146">
        <f t="shared" si="280"/>
        <v>-1.0999999999999999</v>
      </c>
      <c r="J1515" s="29">
        <f t="shared" si="281"/>
        <v>130.44951362184588</v>
      </c>
      <c r="K1515" s="147">
        <f t="shared" si="276"/>
        <v>164.13133180366407</v>
      </c>
      <c r="L1515" s="29">
        <f t="shared" si="287"/>
        <v>-0.7724360842960607</v>
      </c>
      <c r="M1515" s="30">
        <f t="shared" si="285"/>
        <v>1.5724360842960607</v>
      </c>
      <c r="N1515" s="148">
        <f t="shared" si="286"/>
        <v>0.32756391570393917</v>
      </c>
      <c r="O1515" s="148">
        <f t="shared" si="282"/>
        <v>0</v>
      </c>
      <c r="P1515" s="148">
        <f t="shared" si="283"/>
        <v>-0.32756391570393917</v>
      </c>
      <c r="Q1515" s="149">
        <f t="shared" si="277"/>
        <v>50.131331803664068</v>
      </c>
      <c r="R1515" s="150">
        <f t="shared" si="278"/>
        <v>164.13133180366407</v>
      </c>
      <c r="S1515" s="13"/>
      <c r="T1515" s="13"/>
      <c r="U1515" s="13"/>
      <c r="V1515" s="13"/>
      <c r="W1515" s="49">
        <f t="shared" si="284"/>
        <v>38393</v>
      </c>
    </row>
    <row r="1516" spans="1:23" s="11" customFormat="1">
      <c r="A1516" s="13"/>
      <c r="B1516" s="140">
        <f>+Datos!B1507</f>
        <v>2005</v>
      </c>
      <c r="C1516" s="141">
        <f>+Datos!C1507</f>
        <v>2</v>
      </c>
      <c r="D1516" s="142">
        <f>+Datos!D1507</f>
        <v>11</v>
      </c>
      <c r="E1516" s="143">
        <f>+Datos!E1507</f>
        <v>1.9</v>
      </c>
      <c r="F1516" s="144">
        <f>+Datos!F1507</f>
        <v>2.5</v>
      </c>
      <c r="G1516" s="145">
        <f>+Datos!G1507</f>
        <v>1</v>
      </c>
      <c r="H1516" s="143">
        <f t="shared" si="279"/>
        <v>2.5</v>
      </c>
      <c r="I1516" s="146">
        <f t="shared" si="280"/>
        <v>-0.60000000000000009</v>
      </c>
      <c r="J1516" s="29">
        <f t="shared" si="281"/>
        <v>130.03010303773661</v>
      </c>
      <c r="K1516" s="147">
        <f t="shared" si="276"/>
        <v>163.7119212195548</v>
      </c>
      <c r="L1516" s="29">
        <f t="shared" si="287"/>
        <v>-0.41941058410927212</v>
      </c>
      <c r="M1516" s="30">
        <f t="shared" si="285"/>
        <v>2.319410584109272</v>
      </c>
      <c r="N1516" s="148">
        <f t="shared" si="286"/>
        <v>0.18058941589072797</v>
      </c>
      <c r="O1516" s="148">
        <f t="shared" si="282"/>
        <v>0</v>
      </c>
      <c r="P1516" s="148">
        <f t="shared" si="283"/>
        <v>-0.18058941589072797</v>
      </c>
      <c r="Q1516" s="149">
        <f t="shared" si="277"/>
        <v>49.711921219554796</v>
      </c>
      <c r="R1516" s="150">
        <f t="shared" si="278"/>
        <v>163.7119212195548</v>
      </c>
      <c r="S1516" s="13"/>
      <c r="T1516" s="13"/>
      <c r="U1516" s="13"/>
      <c r="V1516" s="13"/>
      <c r="W1516" s="49">
        <f t="shared" si="284"/>
        <v>38394</v>
      </c>
    </row>
    <row r="1517" spans="1:23" s="11" customFormat="1">
      <c r="A1517" s="13"/>
      <c r="B1517" s="140">
        <f>+Datos!B1508</f>
        <v>2005</v>
      </c>
      <c r="C1517" s="141">
        <f>+Datos!C1508</f>
        <v>2</v>
      </c>
      <c r="D1517" s="142">
        <f>+Datos!D1508</f>
        <v>12</v>
      </c>
      <c r="E1517" s="143">
        <f>+Datos!E1508</f>
        <v>0.2</v>
      </c>
      <c r="F1517" s="144">
        <f>+Datos!F1508</f>
        <v>3.7</v>
      </c>
      <c r="G1517" s="145">
        <f>+Datos!G1508</f>
        <v>1</v>
      </c>
      <c r="H1517" s="143">
        <f t="shared" si="279"/>
        <v>3.7</v>
      </c>
      <c r="I1517" s="146">
        <f t="shared" si="280"/>
        <v>-3.5</v>
      </c>
      <c r="J1517" s="29">
        <f t="shared" si="281"/>
        <v>127.61027796078565</v>
      </c>
      <c r="K1517" s="147">
        <f t="shared" si="276"/>
        <v>161.29209614260384</v>
      </c>
      <c r="L1517" s="29">
        <f t="shared" si="287"/>
        <v>-2.4198250769509571</v>
      </c>
      <c r="M1517" s="30">
        <f t="shared" si="285"/>
        <v>2.6198250769509572</v>
      </c>
      <c r="N1517" s="148">
        <f t="shared" si="286"/>
        <v>1.0801749230490429</v>
      </c>
      <c r="O1517" s="148">
        <f t="shared" si="282"/>
        <v>0</v>
      </c>
      <c r="P1517" s="148">
        <f t="shared" si="283"/>
        <v>-1.0801749230490429</v>
      </c>
      <c r="Q1517" s="149">
        <f t="shared" si="277"/>
        <v>47.292096142603839</v>
      </c>
      <c r="R1517" s="150">
        <f t="shared" si="278"/>
        <v>161.29209614260384</v>
      </c>
      <c r="S1517" s="13"/>
      <c r="T1517" s="13"/>
      <c r="U1517" s="13"/>
      <c r="V1517" s="13"/>
      <c r="W1517" s="49">
        <f t="shared" si="284"/>
        <v>38395</v>
      </c>
    </row>
    <row r="1518" spans="1:23" s="11" customFormat="1">
      <c r="A1518" s="13"/>
      <c r="B1518" s="140">
        <f>+Datos!B1509</f>
        <v>2005</v>
      </c>
      <c r="C1518" s="141">
        <f>+Datos!C1509</f>
        <v>2</v>
      </c>
      <c r="D1518" s="142">
        <f>+Datos!D1509</f>
        <v>13</v>
      </c>
      <c r="E1518" s="143">
        <f>+Datos!E1509</f>
        <v>0</v>
      </c>
      <c r="F1518" s="144">
        <f>+Datos!F1509</f>
        <v>3.9</v>
      </c>
      <c r="G1518" s="145">
        <f>+Datos!G1509</f>
        <v>1</v>
      </c>
      <c r="H1518" s="143">
        <f t="shared" si="279"/>
        <v>3.9</v>
      </c>
      <c r="I1518" s="146">
        <f t="shared" si="280"/>
        <v>-3.9</v>
      </c>
      <c r="J1518" s="29">
        <f t="shared" si="281"/>
        <v>124.96690988414234</v>
      </c>
      <c r="K1518" s="147">
        <f t="shared" si="276"/>
        <v>158.64872806596051</v>
      </c>
      <c r="L1518" s="29">
        <f t="shared" si="287"/>
        <v>-2.643368076643327</v>
      </c>
      <c r="M1518" s="30">
        <f t="shared" si="285"/>
        <v>2.643368076643327</v>
      </c>
      <c r="N1518" s="148">
        <f t="shared" si="286"/>
        <v>1.256631923356673</v>
      </c>
      <c r="O1518" s="148">
        <f t="shared" si="282"/>
        <v>0</v>
      </c>
      <c r="P1518" s="148">
        <f t="shared" si="283"/>
        <v>-1.256631923356673</v>
      </c>
      <c r="Q1518" s="149">
        <f t="shared" si="277"/>
        <v>44.648728065960512</v>
      </c>
      <c r="R1518" s="150">
        <f t="shared" si="278"/>
        <v>158.64872806596051</v>
      </c>
      <c r="S1518" s="13"/>
      <c r="T1518" s="13"/>
      <c r="U1518" s="13"/>
      <c r="V1518" s="13"/>
      <c r="W1518" s="49">
        <f t="shared" si="284"/>
        <v>38396</v>
      </c>
    </row>
    <row r="1519" spans="1:23" s="11" customFormat="1">
      <c r="A1519" s="13"/>
      <c r="B1519" s="140">
        <f>+Datos!B1510</f>
        <v>2005</v>
      </c>
      <c r="C1519" s="141">
        <f>+Datos!C1510</f>
        <v>2</v>
      </c>
      <c r="D1519" s="142">
        <f>+Datos!D1510</f>
        <v>14</v>
      </c>
      <c r="E1519" s="143">
        <f>+Datos!E1510</f>
        <v>66</v>
      </c>
      <c r="F1519" s="144">
        <f>+Datos!F1510</f>
        <v>3.1</v>
      </c>
      <c r="G1519" s="145">
        <f>+Datos!G1510</f>
        <v>1</v>
      </c>
      <c r="H1519" s="143">
        <f t="shared" si="279"/>
        <v>3.1</v>
      </c>
      <c r="I1519" s="146">
        <f t="shared" si="280"/>
        <v>62.9</v>
      </c>
      <c r="J1519" s="29">
        <f t="shared" si="281"/>
        <v>186.31818181818181</v>
      </c>
      <c r="K1519" s="147">
        <f t="shared" si="276"/>
        <v>220</v>
      </c>
      <c r="L1519" s="29">
        <f t="shared" si="287"/>
        <v>61.351271934039488</v>
      </c>
      <c r="M1519" s="30">
        <f t="shared" si="285"/>
        <v>3.1</v>
      </c>
      <c r="N1519" s="148">
        <f t="shared" si="286"/>
        <v>0</v>
      </c>
      <c r="O1519" s="148">
        <f t="shared" si="282"/>
        <v>1.5487280659605176</v>
      </c>
      <c r="P1519" s="148">
        <f t="shared" si="283"/>
        <v>1.5487280659605176</v>
      </c>
      <c r="Q1519" s="149">
        <f t="shared" si="277"/>
        <v>106</v>
      </c>
      <c r="R1519" s="150">
        <f t="shared" si="278"/>
        <v>221.54872806596052</v>
      </c>
      <c r="S1519" s="13"/>
      <c r="T1519" s="13"/>
      <c r="U1519" s="13"/>
      <c r="V1519" s="13"/>
      <c r="W1519" s="49">
        <f t="shared" si="284"/>
        <v>38397</v>
      </c>
    </row>
    <row r="1520" spans="1:23" s="11" customFormat="1">
      <c r="A1520" s="13"/>
      <c r="B1520" s="140">
        <f>+Datos!B1511</f>
        <v>2005</v>
      </c>
      <c r="C1520" s="141">
        <f>+Datos!C1511</f>
        <v>2</v>
      </c>
      <c r="D1520" s="142">
        <f>+Datos!D1511</f>
        <v>15</v>
      </c>
      <c r="E1520" s="143">
        <f>+Datos!E1511</f>
        <v>0</v>
      </c>
      <c r="F1520" s="144">
        <f>+Datos!F1511</f>
        <v>4.4000000000000004</v>
      </c>
      <c r="G1520" s="145">
        <f>+Datos!G1511</f>
        <v>1</v>
      </c>
      <c r="H1520" s="143">
        <f t="shared" si="279"/>
        <v>4.4000000000000004</v>
      </c>
      <c r="I1520" s="146">
        <f t="shared" si="280"/>
        <v>-4.4000000000000004</v>
      </c>
      <c r="J1520" s="29">
        <f t="shared" si="281"/>
        <v>181.96972938194409</v>
      </c>
      <c r="K1520" s="147">
        <f t="shared" si="276"/>
        <v>215.65154756376228</v>
      </c>
      <c r="L1520" s="29">
        <f t="shared" si="287"/>
        <v>-4.3484524362377215</v>
      </c>
      <c r="M1520" s="30">
        <f t="shared" si="285"/>
        <v>4.3484524362377215</v>
      </c>
      <c r="N1520" s="148">
        <f t="shared" si="286"/>
        <v>5.154756376227887E-2</v>
      </c>
      <c r="O1520" s="148">
        <f t="shared" si="282"/>
        <v>0</v>
      </c>
      <c r="P1520" s="148">
        <f t="shared" si="283"/>
        <v>-5.154756376227887E-2</v>
      </c>
      <c r="Q1520" s="149">
        <f t="shared" si="277"/>
        <v>101.65154756376228</v>
      </c>
      <c r="R1520" s="150">
        <f t="shared" si="278"/>
        <v>215.65154756376228</v>
      </c>
      <c r="S1520" s="13"/>
      <c r="T1520" s="13"/>
      <c r="U1520" s="13"/>
      <c r="V1520" s="13"/>
      <c r="W1520" s="49">
        <f t="shared" si="284"/>
        <v>38398</v>
      </c>
    </row>
    <row r="1521" spans="1:23" s="11" customFormat="1">
      <c r="A1521" s="13"/>
      <c r="B1521" s="140">
        <f>+Datos!B1512</f>
        <v>2005</v>
      </c>
      <c r="C1521" s="141">
        <f>+Datos!C1512</f>
        <v>2</v>
      </c>
      <c r="D1521" s="142">
        <f>+Datos!D1512</f>
        <v>16</v>
      </c>
      <c r="E1521" s="143">
        <f>+Datos!E1512</f>
        <v>0</v>
      </c>
      <c r="F1521" s="144">
        <f>+Datos!F1512</f>
        <v>4.7</v>
      </c>
      <c r="G1521" s="145">
        <f>+Datos!G1512</f>
        <v>1</v>
      </c>
      <c r="H1521" s="143">
        <f t="shared" si="279"/>
        <v>4.7</v>
      </c>
      <c r="I1521" s="146">
        <f t="shared" si="280"/>
        <v>-4.7</v>
      </c>
      <c r="J1521" s="29">
        <f t="shared" si="281"/>
        <v>177.43683498981093</v>
      </c>
      <c r="K1521" s="147">
        <f t="shared" si="276"/>
        <v>211.11865317162912</v>
      </c>
      <c r="L1521" s="29">
        <f t="shared" si="287"/>
        <v>-4.5328943921331586</v>
      </c>
      <c r="M1521" s="30">
        <f t="shared" si="285"/>
        <v>4.5328943921331586</v>
      </c>
      <c r="N1521" s="148">
        <f t="shared" si="286"/>
        <v>0.16710560786684159</v>
      </c>
      <c r="O1521" s="148">
        <f t="shared" si="282"/>
        <v>0</v>
      </c>
      <c r="P1521" s="148">
        <f t="shared" si="283"/>
        <v>-0.16710560786684159</v>
      </c>
      <c r="Q1521" s="149">
        <f t="shared" si="277"/>
        <v>97.11865317162912</v>
      </c>
      <c r="R1521" s="150">
        <f t="shared" si="278"/>
        <v>211.11865317162912</v>
      </c>
      <c r="S1521" s="13"/>
      <c r="T1521" s="13"/>
      <c r="U1521" s="13"/>
      <c r="V1521" s="13"/>
      <c r="W1521" s="49">
        <f t="shared" si="284"/>
        <v>38399</v>
      </c>
    </row>
    <row r="1522" spans="1:23" s="11" customFormat="1">
      <c r="A1522" s="13"/>
      <c r="B1522" s="140">
        <f>+Datos!B1513</f>
        <v>2005</v>
      </c>
      <c r="C1522" s="141">
        <f>+Datos!C1513</f>
        <v>2</v>
      </c>
      <c r="D1522" s="142">
        <f>+Datos!D1513</f>
        <v>17</v>
      </c>
      <c r="E1522" s="143">
        <f>+Datos!E1513</f>
        <v>0</v>
      </c>
      <c r="F1522" s="144">
        <f>+Datos!F1513</f>
        <v>5</v>
      </c>
      <c r="G1522" s="145">
        <f>+Datos!G1513</f>
        <v>1</v>
      </c>
      <c r="H1522" s="143">
        <f t="shared" si="279"/>
        <v>5</v>
      </c>
      <c r="I1522" s="146">
        <f t="shared" si="280"/>
        <v>-5</v>
      </c>
      <c r="J1522" s="29">
        <f t="shared" si="281"/>
        <v>172.73849697938985</v>
      </c>
      <c r="K1522" s="147">
        <f t="shared" si="276"/>
        <v>206.42031516120804</v>
      </c>
      <c r="L1522" s="29">
        <f t="shared" si="287"/>
        <v>-4.6983380104210823</v>
      </c>
      <c r="M1522" s="30">
        <f t="shared" si="285"/>
        <v>4.6983380104210823</v>
      </c>
      <c r="N1522" s="148">
        <f t="shared" si="286"/>
        <v>0.30166198957891766</v>
      </c>
      <c r="O1522" s="148">
        <f t="shared" si="282"/>
        <v>0</v>
      </c>
      <c r="P1522" s="148">
        <f t="shared" si="283"/>
        <v>-0.30166198957891766</v>
      </c>
      <c r="Q1522" s="149">
        <f t="shared" si="277"/>
        <v>92.420315161208038</v>
      </c>
      <c r="R1522" s="150">
        <f t="shared" si="278"/>
        <v>206.42031516120804</v>
      </c>
      <c r="S1522" s="13"/>
      <c r="T1522" s="13"/>
      <c r="U1522" s="13"/>
      <c r="V1522" s="13"/>
      <c r="W1522" s="49">
        <f t="shared" si="284"/>
        <v>38400</v>
      </c>
    </row>
    <row r="1523" spans="1:23" s="11" customFormat="1">
      <c r="A1523" s="13"/>
      <c r="B1523" s="140">
        <f>+Datos!B1514</f>
        <v>2005</v>
      </c>
      <c r="C1523" s="141">
        <f>+Datos!C1514</f>
        <v>2</v>
      </c>
      <c r="D1523" s="142">
        <f>+Datos!D1514</f>
        <v>18</v>
      </c>
      <c r="E1523" s="143">
        <f>+Datos!E1514</f>
        <v>0</v>
      </c>
      <c r="F1523" s="144">
        <f>+Datos!F1514</f>
        <v>5</v>
      </c>
      <c r="G1523" s="145">
        <f>+Datos!G1514</f>
        <v>1</v>
      </c>
      <c r="H1523" s="143">
        <f t="shared" si="279"/>
        <v>5</v>
      </c>
      <c r="I1523" s="146">
        <f t="shared" si="280"/>
        <v>-5</v>
      </c>
      <c r="J1523" s="29">
        <f t="shared" si="281"/>
        <v>168.16456594490157</v>
      </c>
      <c r="K1523" s="147">
        <f t="shared" si="276"/>
        <v>201.84638412671976</v>
      </c>
      <c r="L1523" s="29">
        <f t="shared" si="287"/>
        <v>-4.5739310344882824</v>
      </c>
      <c r="M1523" s="30">
        <f t="shared" si="285"/>
        <v>4.5739310344882824</v>
      </c>
      <c r="N1523" s="148">
        <f t="shared" si="286"/>
        <v>0.42606896551171758</v>
      </c>
      <c r="O1523" s="148">
        <f t="shared" si="282"/>
        <v>0</v>
      </c>
      <c r="P1523" s="148">
        <f t="shared" si="283"/>
        <v>-0.42606896551171758</v>
      </c>
      <c r="Q1523" s="149">
        <f t="shared" si="277"/>
        <v>87.846384126719755</v>
      </c>
      <c r="R1523" s="150">
        <f t="shared" si="278"/>
        <v>201.84638412671976</v>
      </c>
      <c r="S1523" s="13"/>
      <c r="T1523" s="13"/>
      <c r="U1523" s="13"/>
      <c r="V1523" s="13"/>
      <c r="W1523" s="49">
        <f t="shared" si="284"/>
        <v>38401</v>
      </c>
    </row>
    <row r="1524" spans="1:23" s="11" customFormat="1">
      <c r="A1524" s="13"/>
      <c r="B1524" s="140">
        <f>+Datos!B1515</f>
        <v>2005</v>
      </c>
      <c r="C1524" s="141">
        <f>+Datos!C1515</f>
        <v>2</v>
      </c>
      <c r="D1524" s="142">
        <f>+Datos!D1515</f>
        <v>19</v>
      </c>
      <c r="E1524" s="143">
        <f>+Datos!E1515</f>
        <v>0</v>
      </c>
      <c r="F1524" s="144">
        <f>+Datos!F1515</f>
        <v>5</v>
      </c>
      <c r="G1524" s="145">
        <f>+Datos!G1515</f>
        <v>1</v>
      </c>
      <c r="H1524" s="143">
        <f t="shared" si="279"/>
        <v>5</v>
      </c>
      <c r="I1524" s="146">
        <f t="shared" si="280"/>
        <v>-5</v>
      </c>
      <c r="J1524" s="29">
        <f t="shared" si="281"/>
        <v>163.71174772240417</v>
      </c>
      <c r="K1524" s="147">
        <f t="shared" si="276"/>
        <v>197.39356590422236</v>
      </c>
      <c r="L1524" s="29">
        <f t="shared" si="287"/>
        <v>-4.4528182224973989</v>
      </c>
      <c r="M1524" s="30">
        <f t="shared" si="285"/>
        <v>4.4528182224973989</v>
      </c>
      <c r="N1524" s="148">
        <f t="shared" si="286"/>
        <v>0.54718177750260111</v>
      </c>
      <c r="O1524" s="148">
        <f t="shared" si="282"/>
        <v>0</v>
      </c>
      <c r="P1524" s="148">
        <f t="shared" si="283"/>
        <v>-0.54718177750260111</v>
      </c>
      <c r="Q1524" s="149">
        <f t="shared" si="277"/>
        <v>83.393565904222356</v>
      </c>
      <c r="R1524" s="150">
        <f t="shared" si="278"/>
        <v>197.39356590422236</v>
      </c>
      <c r="S1524" s="13"/>
      <c r="T1524" s="13"/>
      <c r="U1524" s="13"/>
      <c r="V1524" s="13"/>
      <c r="W1524" s="49">
        <f t="shared" si="284"/>
        <v>38402</v>
      </c>
    </row>
    <row r="1525" spans="1:23" s="11" customFormat="1">
      <c r="A1525" s="13"/>
      <c r="B1525" s="140">
        <f>+Datos!B1516</f>
        <v>2005</v>
      </c>
      <c r="C1525" s="141">
        <f>+Datos!C1516</f>
        <v>2</v>
      </c>
      <c r="D1525" s="142">
        <f>+Datos!D1516</f>
        <v>20</v>
      </c>
      <c r="E1525" s="143">
        <f>+Datos!E1516</f>
        <v>0</v>
      </c>
      <c r="F1525" s="144">
        <f>+Datos!F1516</f>
        <v>4.8</v>
      </c>
      <c r="G1525" s="145">
        <f>+Datos!G1516</f>
        <v>1</v>
      </c>
      <c r="H1525" s="143">
        <f t="shared" si="279"/>
        <v>4.8</v>
      </c>
      <c r="I1525" s="146">
        <f t="shared" si="280"/>
        <v>-4.8</v>
      </c>
      <c r="J1525" s="29">
        <f t="shared" si="281"/>
        <v>159.54800751026926</v>
      </c>
      <c r="K1525" s="147">
        <f t="shared" si="276"/>
        <v>193.22982569208745</v>
      </c>
      <c r="L1525" s="29">
        <f t="shared" si="287"/>
        <v>-4.1637402121349112</v>
      </c>
      <c r="M1525" s="30">
        <f t="shared" si="285"/>
        <v>4.1637402121349112</v>
      </c>
      <c r="N1525" s="148">
        <f t="shared" si="286"/>
        <v>0.63625978786508863</v>
      </c>
      <c r="O1525" s="148">
        <f t="shared" si="282"/>
        <v>0</v>
      </c>
      <c r="P1525" s="148">
        <f t="shared" si="283"/>
        <v>-0.63625978786508863</v>
      </c>
      <c r="Q1525" s="149">
        <f t="shared" si="277"/>
        <v>79.229825692087445</v>
      </c>
      <c r="R1525" s="150">
        <f t="shared" si="278"/>
        <v>193.22982569208745</v>
      </c>
      <c r="S1525" s="13"/>
      <c r="T1525" s="13"/>
      <c r="U1525" s="13"/>
      <c r="V1525" s="13"/>
      <c r="W1525" s="49">
        <f t="shared" si="284"/>
        <v>38403</v>
      </c>
    </row>
    <row r="1526" spans="1:23" s="11" customFormat="1">
      <c r="A1526" s="13"/>
      <c r="B1526" s="140">
        <f>+Datos!B1517</f>
        <v>2005</v>
      </c>
      <c r="C1526" s="141">
        <f>+Datos!C1517</f>
        <v>2</v>
      </c>
      <c r="D1526" s="142">
        <f>+Datos!D1517</f>
        <v>21</v>
      </c>
      <c r="E1526" s="143">
        <f>+Datos!E1517</f>
        <v>4</v>
      </c>
      <c r="F1526" s="144">
        <f>+Datos!F1517</f>
        <v>3.4</v>
      </c>
      <c r="G1526" s="145">
        <f>+Datos!G1517</f>
        <v>1</v>
      </c>
      <c r="H1526" s="143">
        <f t="shared" si="279"/>
        <v>3.4</v>
      </c>
      <c r="I1526" s="146">
        <f t="shared" si="280"/>
        <v>0.60000000000000009</v>
      </c>
      <c r="J1526" s="29">
        <f t="shared" si="281"/>
        <v>160.14800751026925</v>
      </c>
      <c r="K1526" s="147">
        <f t="shared" si="276"/>
        <v>193.82982569208744</v>
      </c>
      <c r="L1526" s="29">
        <f t="shared" si="287"/>
        <v>0.59999999999999432</v>
      </c>
      <c r="M1526" s="30">
        <f t="shared" si="285"/>
        <v>3.4</v>
      </c>
      <c r="N1526" s="148">
        <f t="shared" si="286"/>
        <v>0</v>
      </c>
      <c r="O1526" s="148">
        <f t="shared" si="282"/>
        <v>0</v>
      </c>
      <c r="P1526" s="148">
        <f t="shared" si="283"/>
        <v>0</v>
      </c>
      <c r="Q1526" s="149">
        <f t="shared" si="277"/>
        <v>79.829825692087439</v>
      </c>
      <c r="R1526" s="150">
        <f t="shared" si="278"/>
        <v>193.82982569208744</v>
      </c>
      <c r="S1526" s="13"/>
      <c r="T1526" s="13"/>
      <c r="U1526" s="13"/>
      <c r="V1526" s="13"/>
      <c r="W1526" s="49">
        <f t="shared" si="284"/>
        <v>38404</v>
      </c>
    </row>
    <row r="1527" spans="1:23" s="11" customFormat="1">
      <c r="A1527" s="13"/>
      <c r="B1527" s="140">
        <f>+Datos!B1518</f>
        <v>2005</v>
      </c>
      <c r="C1527" s="141">
        <f>+Datos!C1518</f>
        <v>2</v>
      </c>
      <c r="D1527" s="142">
        <f>+Datos!D1518</f>
        <v>22</v>
      </c>
      <c r="E1527" s="143">
        <f>+Datos!E1518</f>
        <v>87.3</v>
      </c>
      <c r="F1527" s="144">
        <f>+Datos!F1518</f>
        <v>3.7</v>
      </c>
      <c r="G1527" s="145">
        <f>+Datos!G1518</f>
        <v>1</v>
      </c>
      <c r="H1527" s="143">
        <f t="shared" si="279"/>
        <v>3.7</v>
      </c>
      <c r="I1527" s="146">
        <f t="shared" si="280"/>
        <v>83.6</v>
      </c>
      <c r="J1527" s="29">
        <f t="shared" si="281"/>
        <v>186.31818181818181</v>
      </c>
      <c r="K1527" s="147">
        <f t="shared" si="276"/>
        <v>220</v>
      </c>
      <c r="L1527" s="29">
        <f t="shared" si="287"/>
        <v>26.170174307912561</v>
      </c>
      <c r="M1527" s="30">
        <f t="shared" si="285"/>
        <v>3.7</v>
      </c>
      <c r="N1527" s="148">
        <f t="shared" si="286"/>
        <v>0</v>
      </c>
      <c r="O1527" s="148">
        <f t="shared" si="282"/>
        <v>57.429825692087434</v>
      </c>
      <c r="P1527" s="148">
        <f t="shared" si="283"/>
        <v>57.429825692087434</v>
      </c>
      <c r="Q1527" s="149">
        <f t="shared" si="277"/>
        <v>106</v>
      </c>
      <c r="R1527" s="150">
        <f t="shared" si="278"/>
        <v>277.42982569208743</v>
      </c>
      <c r="S1527" s="13"/>
      <c r="T1527" s="13"/>
      <c r="U1527" s="13"/>
      <c r="V1527" s="13"/>
      <c r="W1527" s="49">
        <f t="shared" si="284"/>
        <v>38405</v>
      </c>
    </row>
    <row r="1528" spans="1:23" s="11" customFormat="1">
      <c r="A1528" s="13"/>
      <c r="B1528" s="140">
        <f>+Datos!B1519</f>
        <v>2005</v>
      </c>
      <c r="C1528" s="141">
        <f>+Datos!C1519</f>
        <v>2</v>
      </c>
      <c r="D1528" s="142">
        <f>+Datos!D1519</f>
        <v>23</v>
      </c>
      <c r="E1528" s="143">
        <f>+Datos!E1519</f>
        <v>0.1</v>
      </c>
      <c r="F1528" s="144">
        <f>+Datos!F1519</f>
        <v>5.5</v>
      </c>
      <c r="G1528" s="145">
        <f>+Datos!G1519</f>
        <v>1</v>
      </c>
      <c r="H1528" s="143">
        <f t="shared" si="279"/>
        <v>5.5</v>
      </c>
      <c r="I1528" s="146">
        <f t="shared" si="280"/>
        <v>-5.4</v>
      </c>
      <c r="J1528" s="29">
        <f t="shared" si="281"/>
        <v>180.99568450067835</v>
      </c>
      <c r="K1528" s="147">
        <f t="shared" si="276"/>
        <v>214.67750268249654</v>
      </c>
      <c r="L1528" s="29">
        <f t="shared" si="287"/>
        <v>-5.322497317503462</v>
      </c>
      <c r="M1528" s="30">
        <f t="shared" si="285"/>
        <v>5.4224973175034616</v>
      </c>
      <c r="N1528" s="148">
        <f t="shared" si="286"/>
        <v>7.7502682496538355E-2</v>
      </c>
      <c r="O1528" s="148">
        <f t="shared" si="282"/>
        <v>0</v>
      </c>
      <c r="P1528" s="148">
        <f t="shared" si="283"/>
        <v>-7.7502682496538355E-2</v>
      </c>
      <c r="Q1528" s="149">
        <f t="shared" si="277"/>
        <v>100.67750268249654</v>
      </c>
      <c r="R1528" s="150">
        <f t="shared" si="278"/>
        <v>214.67750268249654</v>
      </c>
      <c r="S1528" s="13"/>
      <c r="T1528" s="13"/>
      <c r="U1528" s="13"/>
      <c r="V1528" s="13"/>
      <c r="W1528" s="49">
        <f t="shared" si="284"/>
        <v>38406</v>
      </c>
    </row>
    <row r="1529" spans="1:23" s="11" customFormat="1">
      <c r="A1529" s="13"/>
      <c r="B1529" s="140">
        <f>+Datos!B1520</f>
        <v>2005</v>
      </c>
      <c r="C1529" s="141">
        <f>+Datos!C1520</f>
        <v>2</v>
      </c>
      <c r="D1529" s="142">
        <f>+Datos!D1520</f>
        <v>24</v>
      </c>
      <c r="E1529" s="143">
        <f>+Datos!E1520</f>
        <v>9</v>
      </c>
      <c r="F1529" s="144">
        <f>+Datos!F1520</f>
        <v>4.5999999999999996</v>
      </c>
      <c r="G1529" s="145">
        <f>+Datos!G1520</f>
        <v>1</v>
      </c>
      <c r="H1529" s="143">
        <f t="shared" si="279"/>
        <v>4.5999999999999996</v>
      </c>
      <c r="I1529" s="146">
        <f t="shared" si="280"/>
        <v>4.4000000000000004</v>
      </c>
      <c r="J1529" s="29">
        <f t="shared" si="281"/>
        <v>185.39568450067836</v>
      </c>
      <c r="K1529" s="147">
        <f t="shared" si="276"/>
        <v>219.07750268249654</v>
      </c>
      <c r="L1529" s="29">
        <f t="shared" si="287"/>
        <v>4.4000000000000057</v>
      </c>
      <c r="M1529" s="30">
        <f t="shared" si="285"/>
        <v>4.5999999999999996</v>
      </c>
      <c r="N1529" s="148">
        <f t="shared" si="286"/>
        <v>0</v>
      </c>
      <c r="O1529" s="148">
        <f t="shared" si="282"/>
        <v>0</v>
      </c>
      <c r="P1529" s="148">
        <f t="shared" si="283"/>
        <v>0</v>
      </c>
      <c r="Q1529" s="149">
        <f t="shared" si="277"/>
        <v>105.07750268249654</v>
      </c>
      <c r="R1529" s="150">
        <f t="shared" si="278"/>
        <v>219.07750268249654</v>
      </c>
      <c r="S1529" s="13"/>
      <c r="T1529" s="13"/>
      <c r="U1529" s="13"/>
      <c r="V1529" s="13"/>
      <c r="W1529" s="49">
        <f t="shared" si="284"/>
        <v>38407</v>
      </c>
    </row>
    <row r="1530" spans="1:23" s="11" customFormat="1">
      <c r="A1530" s="13"/>
      <c r="B1530" s="140">
        <f>+Datos!B1521</f>
        <v>2005</v>
      </c>
      <c r="C1530" s="141">
        <f>+Datos!C1521</f>
        <v>2</v>
      </c>
      <c r="D1530" s="142">
        <f>+Datos!D1521</f>
        <v>25</v>
      </c>
      <c r="E1530" s="143">
        <f>+Datos!E1521</f>
        <v>0</v>
      </c>
      <c r="F1530" s="144">
        <f>+Datos!F1521</f>
        <v>4.8</v>
      </c>
      <c r="G1530" s="145">
        <f>+Datos!G1521</f>
        <v>1</v>
      </c>
      <c r="H1530" s="143">
        <f t="shared" si="279"/>
        <v>4.8</v>
      </c>
      <c r="I1530" s="146">
        <f t="shared" si="280"/>
        <v>-4.8</v>
      </c>
      <c r="J1530" s="29">
        <f t="shared" si="281"/>
        <v>180.68044886578258</v>
      </c>
      <c r="K1530" s="147">
        <f t="shared" si="276"/>
        <v>214.36226704760077</v>
      </c>
      <c r="L1530" s="29">
        <f t="shared" si="287"/>
        <v>-4.7152356348957767</v>
      </c>
      <c r="M1530" s="30">
        <f t="shared" si="285"/>
        <v>4.7152356348957767</v>
      </c>
      <c r="N1530" s="148">
        <f t="shared" si="286"/>
        <v>8.4764365104223138E-2</v>
      </c>
      <c r="O1530" s="148">
        <f t="shared" si="282"/>
        <v>0</v>
      </c>
      <c r="P1530" s="148">
        <f t="shared" si="283"/>
        <v>-8.4764365104223138E-2</v>
      </c>
      <c r="Q1530" s="149">
        <f t="shared" si="277"/>
        <v>100.36226704760077</v>
      </c>
      <c r="R1530" s="150">
        <f t="shared" si="278"/>
        <v>214.36226704760077</v>
      </c>
      <c r="S1530" s="13"/>
      <c r="T1530" s="13"/>
      <c r="U1530" s="13"/>
      <c r="V1530" s="13"/>
      <c r="W1530" s="49">
        <f t="shared" si="284"/>
        <v>38408</v>
      </c>
    </row>
    <row r="1531" spans="1:23" s="11" customFormat="1">
      <c r="A1531" s="13"/>
      <c r="B1531" s="140">
        <f>+Datos!B1522</f>
        <v>2005</v>
      </c>
      <c r="C1531" s="141">
        <f>+Datos!C1522</f>
        <v>2</v>
      </c>
      <c r="D1531" s="142">
        <f>+Datos!D1522</f>
        <v>26</v>
      </c>
      <c r="E1531" s="143">
        <f>+Datos!E1522</f>
        <v>0</v>
      </c>
      <c r="F1531" s="144">
        <f>+Datos!F1522</f>
        <v>4.5999999999999996</v>
      </c>
      <c r="G1531" s="145">
        <f>+Datos!G1522</f>
        <v>1</v>
      </c>
      <c r="H1531" s="143">
        <f t="shared" si="279"/>
        <v>4.5999999999999996</v>
      </c>
      <c r="I1531" s="146">
        <f t="shared" si="280"/>
        <v>-4.5999999999999996</v>
      </c>
      <c r="J1531" s="29">
        <f t="shared" si="281"/>
        <v>176.27425452892356</v>
      </c>
      <c r="K1531" s="147">
        <f t="shared" si="276"/>
        <v>209.95607271074175</v>
      </c>
      <c r="L1531" s="29">
        <f t="shared" si="287"/>
        <v>-4.4061943368590164</v>
      </c>
      <c r="M1531" s="30">
        <f t="shared" si="285"/>
        <v>4.4061943368590164</v>
      </c>
      <c r="N1531" s="148">
        <f t="shared" si="286"/>
        <v>0.19380566314098324</v>
      </c>
      <c r="O1531" s="148">
        <f t="shared" si="282"/>
        <v>0</v>
      </c>
      <c r="P1531" s="148">
        <f t="shared" si="283"/>
        <v>-0.19380566314098324</v>
      </c>
      <c r="Q1531" s="149">
        <f t="shared" si="277"/>
        <v>95.956072710741751</v>
      </c>
      <c r="R1531" s="150">
        <f t="shared" si="278"/>
        <v>209.95607271074175</v>
      </c>
      <c r="S1531" s="13"/>
      <c r="T1531" s="13"/>
      <c r="U1531" s="13"/>
      <c r="V1531" s="13"/>
      <c r="W1531" s="49">
        <f t="shared" si="284"/>
        <v>38409</v>
      </c>
    </row>
    <row r="1532" spans="1:23" s="11" customFormat="1">
      <c r="A1532" s="13"/>
      <c r="B1532" s="140">
        <f>+Datos!B1523</f>
        <v>2005</v>
      </c>
      <c r="C1532" s="141">
        <f>+Datos!C1523</f>
        <v>2</v>
      </c>
      <c r="D1532" s="142">
        <f>+Datos!D1523</f>
        <v>27</v>
      </c>
      <c r="E1532" s="143">
        <f>+Datos!E1523</f>
        <v>0</v>
      </c>
      <c r="F1532" s="144">
        <f>+Datos!F1523</f>
        <v>6.2</v>
      </c>
      <c r="G1532" s="145">
        <f>+Datos!G1523</f>
        <v>1</v>
      </c>
      <c r="H1532" s="143">
        <f t="shared" si="279"/>
        <v>6.2</v>
      </c>
      <c r="I1532" s="146">
        <f t="shared" si="280"/>
        <v>-6.2</v>
      </c>
      <c r="J1532" s="29">
        <f t="shared" si="281"/>
        <v>170.5050027086248</v>
      </c>
      <c r="K1532" s="147">
        <f t="shared" si="276"/>
        <v>204.18682089044299</v>
      </c>
      <c r="L1532" s="29">
        <f t="shared" si="287"/>
        <v>-5.7692518202987628</v>
      </c>
      <c r="M1532" s="30">
        <f t="shared" si="285"/>
        <v>5.7692518202987628</v>
      </c>
      <c r="N1532" s="148">
        <f t="shared" si="286"/>
        <v>0.43074817970123735</v>
      </c>
      <c r="O1532" s="148">
        <f t="shared" si="282"/>
        <v>0</v>
      </c>
      <c r="P1532" s="148">
        <f t="shared" si="283"/>
        <v>-0.43074817970123735</v>
      </c>
      <c r="Q1532" s="149">
        <f t="shared" si="277"/>
        <v>90.186820890442988</v>
      </c>
      <c r="R1532" s="150">
        <f t="shared" si="278"/>
        <v>204.18682089044299</v>
      </c>
      <c r="S1532" s="13"/>
      <c r="T1532" s="13"/>
      <c r="U1532" s="13"/>
      <c r="V1532" s="13"/>
      <c r="W1532" s="49">
        <f t="shared" si="284"/>
        <v>38410</v>
      </c>
    </row>
    <row r="1533" spans="1:23" s="11" customFormat="1">
      <c r="A1533" s="13"/>
      <c r="B1533" s="140">
        <f>+Datos!B1524</f>
        <v>2005</v>
      </c>
      <c r="C1533" s="141">
        <f>+Datos!C1524</f>
        <v>2</v>
      </c>
      <c r="D1533" s="142">
        <f>+Datos!D1524</f>
        <v>28</v>
      </c>
      <c r="E1533" s="143">
        <f>+Datos!E1524</f>
        <v>0.2</v>
      </c>
      <c r="F1533" s="144">
        <f>+Datos!F1524</f>
        <v>3.8</v>
      </c>
      <c r="G1533" s="145">
        <f>+Datos!G1524</f>
        <v>1</v>
      </c>
      <c r="H1533" s="143">
        <f t="shared" si="279"/>
        <v>3.8</v>
      </c>
      <c r="I1533" s="146">
        <f t="shared" si="280"/>
        <v>-3.5999999999999996</v>
      </c>
      <c r="J1533" s="29">
        <f t="shared" si="281"/>
        <v>167.24216500319451</v>
      </c>
      <c r="K1533" s="147">
        <f t="shared" si="276"/>
        <v>200.9239831850127</v>
      </c>
      <c r="L1533" s="29">
        <f t="shared" si="287"/>
        <v>-3.262837705430286</v>
      </c>
      <c r="M1533" s="30">
        <f t="shared" si="285"/>
        <v>3.4628377054302861</v>
      </c>
      <c r="N1533" s="148">
        <f t="shared" si="286"/>
        <v>0.33716229456971369</v>
      </c>
      <c r="O1533" s="148">
        <f t="shared" si="282"/>
        <v>0</v>
      </c>
      <c r="P1533" s="148">
        <f t="shared" si="283"/>
        <v>-0.33716229456971369</v>
      </c>
      <c r="Q1533" s="149">
        <f t="shared" si="277"/>
        <v>86.923983185012702</v>
      </c>
      <c r="R1533" s="150">
        <f t="shared" si="278"/>
        <v>200.9239831850127</v>
      </c>
      <c r="S1533" s="13"/>
      <c r="T1533" s="13"/>
      <c r="U1533" s="13"/>
      <c r="V1533" s="13"/>
      <c r="W1533" s="49">
        <f t="shared" si="284"/>
        <v>38411</v>
      </c>
    </row>
    <row r="1534" spans="1:23" s="11" customFormat="1">
      <c r="A1534" s="13"/>
      <c r="B1534" s="140">
        <f>+Datos!B1525</f>
        <v>2005</v>
      </c>
      <c r="C1534" s="141">
        <f>+Datos!C1525</f>
        <v>3</v>
      </c>
      <c r="D1534" s="142">
        <f>+Datos!D1525</f>
        <v>1</v>
      </c>
      <c r="E1534" s="143">
        <f>+Datos!E1525</f>
        <v>0</v>
      </c>
      <c r="F1534" s="144">
        <f>+Datos!F1525</f>
        <v>3.5</v>
      </c>
      <c r="G1534" s="145">
        <f>+Datos!G1525</f>
        <v>1</v>
      </c>
      <c r="H1534" s="143">
        <f t="shared" si="279"/>
        <v>3.5</v>
      </c>
      <c r="I1534" s="146">
        <f t="shared" si="280"/>
        <v>-3.5</v>
      </c>
      <c r="J1534" s="29">
        <f t="shared" si="281"/>
        <v>164.12983350961068</v>
      </c>
      <c r="K1534" s="147">
        <f t="shared" si="276"/>
        <v>197.81165169142886</v>
      </c>
      <c r="L1534" s="29">
        <f t="shared" si="287"/>
        <v>-3.112331493583838</v>
      </c>
      <c r="M1534" s="30">
        <f t="shared" si="285"/>
        <v>3.112331493583838</v>
      </c>
      <c r="N1534" s="148">
        <f t="shared" si="286"/>
        <v>0.38766850641616202</v>
      </c>
      <c r="O1534" s="148">
        <f t="shared" si="282"/>
        <v>0</v>
      </c>
      <c r="P1534" s="148">
        <f t="shared" si="283"/>
        <v>-0.38766850641616202</v>
      </c>
      <c r="Q1534" s="149">
        <f t="shared" si="277"/>
        <v>83.811651691428864</v>
      </c>
      <c r="R1534" s="150">
        <f t="shared" si="278"/>
        <v>197.81165169142886</v>
      </c>
      <c r="S1534" s="13"/>
      <c r="T1534" s="13"/>
      <c r="U1534" s="13"/>
      <c r="V1534" s="13"/>
      <c r="W1534" s="49">
        <f t="shared" si="284"/>
        <v>38412</v>
      </c>
    </row>
    <row r="1535" spans="1:23" s="11" customFormat="1">
      <c r="A1535" s="13"/>
      <c r="B1535" s="140">
        <f>+Datos!B1526</f>
        <v>2005</v>
      </c>
      <c r="C1535" s="141">
        <f>+Datos!C1526</f>
        <v>3</v>
      </c>
      <c r="D1535" s="142">
        <f>+Datos!D1526</f>
        <v>2</v>
      </c>
      <c r="E1535" s="143">
        <f>+Datos!E1526</f>
        <v>1.9</v>
      </c>
      <c r="F1535" s="144">
        <f>+Datos!F1526</f>
        <v>4.2</v>
      </c>
      <c r="G1535" s="145">
        <f>+Datos!G1526</f>
        <v>1</v>
      </c>
      <c r="H1535" s="143">
        <f t="shared" si="279"/>
        <v>4.2</v>
      </c>
      <c r="I1535" s="146">
        <f t="shared" si="280"/>
        <v>-2.3000000000000003</v>
      </c>
      <c r="J1535" s="29">
        <f t="shared" si="281"/>
        <v>162.11619125257985</v>
      </c>
      <c r="K1535" s="147">
        <f t="shared" si="276"/>
        <v>195.79800943439804</v>
      </c>
      <c r="L1535" s="29">
        <f t="shared" si="287"/>
        <v>-2.0136422570308241</v>
      </c>
      <c r="M1535" s="30">
        <f t="shared" si="285"/>
        <v>3.913642257030824</v>
      </c>
      <c r="N1535" s="148">
        <f t="shared" si="286"/>
        <v>0.28635774296917615</v>
      </c>
      <c r="O1535" s="148">
        <f t="shared" si="282"/>
        <v>0</v>
      </c>
      <c r="P1535" s="148">
        <f t="shared" si="283"/>
        <v>-0.28635774296917615</v>
      </c>
      <c r="Q1535" s="149">
        <f t="shared" si="277"/>
        <v>81.79800943439804</v>
      </c>
      <c r="R1535" s="150">
        <f t="shared" si="278"/>
        <v>195.79800943439804</v>
      </c>
      <c r="S1535" s="13"/>
      <c r="T1535" s="13"/>
      <c r="U1535" s="13"/>
      <c r="V1535" s="13"/>
      <c r="W1535" s="49">
        <f t="shared" si="284"/>
        <v>38413</v>
      </c>
    </row>
    <row r="1536" spans="1:23" s="11" customFormat="1">
      <c r="A1536" s="13"/>
      <c r="B1536" s="140">
        <f>+Datos!B1527</f>
        <v>2005</v>
      </c>
      <c r="C1536" s="141">
        <f>+Datos!C1527</f>
        <v>3</v>
      </c>
      <c r="D1536" s="142">
        <f>+Datos!D1527</f>
        <v>3</v>
      </c>
      <c r="E1536" s="143">
        <f>+Datos!E1527</f>
        <v>0</v>
      </c>
      <c r="F1536" s="144">
        <f>+Datos!F1527</f>
        <v>5.0999999999999996</v>
      </c>
      <c r="G1536" s="145">
        <f>+Datos!G1527</f>
        <v>1</v>
      </c>
      <c r="H1536" s="143">
        <f t="shared" si="279"/>
        <v>5.0999999999999996</v>
      </c>
      <c r="I1536" s="146">
        <f t="shared" si="280"/>
        <v>-5.0999999999999996</v>
      </c>
      <c r="J1536" s="29">
        <f t="shared" si="281"/>
        <v>157.73884380867</v>
      </c>
      <c r="K1536" s="147">
        <f t="shared" si="276"/>
        <v>191.42066199048818</v>
      </c>
      <c r="L1536" s="29">
        <f t="shared" si="287"/>
        <v>-4.377347443909855</v>
      </c>
      <c r="M1536" s="30">
        <f t="shared" si="285"/>
        <v>4.377347443909855</v>
      </c>
      <c r="N1536" s="148">
        <f t="shared" si="286"/>
        <v>0.72265255609014467</v>
      </c>
      <c r="O1536" s="148">
        <f t="shared" si="282"/>
        <v>0</v>
      </c>
      <c r="P1536" s="148">
        <f t="shared" si="283"/>
        <v>-0.72265255609014467</v>
      </c>
      <c r="Q1536" s="149">
        <f t="shared" si="277"/>
        <v>77.420661990488185</v>
      </c>
      <c r="R1536" s="150">
        <f t="shared" si="278"/>
        <v>191.42066199048818</v>
      </c>
      <c r="S1536" s="13"/>
      <c r="T1536" s="13"/>
      <c r="U1536" s="13"/>
      <c r="V1536" s="13"/>
      <c r="W1536" s="49">
        <f t="shared" si="284"/>
        <v>38414</v>
      </c>
    </row>
    <row r="1537" spans="1:23" s="11" customFormat="1">
      <c r="A1537" s="13"/>
      <c r="B1537" s="140">
        <f>+Datos!B1528</f>
        <v>2005</v>
      </c>
      <c r="C1537" s="141">
        <f>+Datos!C1528</f>
        <v>3</v>
      </c>
      <c r="D1537" s="142">
        <f>+Datos!D1528</f>
        <v>4</v>
      </c>
      <c r="E1537" s="143">
        <f>+Datos!E1528</f>
        <v>0</v>
      </c>
      <c r="F1537" s="144">
        <f>+Datos!F1528</f>
        <v>6.3</v>
      </c>
      <c r="G1537" s="145">
        <f>+Datos!G1528</f>
        <v>1</v>
      </c>
      <c r="H1537" s="143">
        <f t="shared" si="279"/>
        <v>6.3</v>
      </c>
      <c r="I1537" s="146">
        <f t="shared" si="280"/>
        <v>-6.3</v>
      </c>
      <c r="J1537" s="29">
        <f t="shared" si="281"/>
        <v>152.49436629882297</v>
      </c>
      <c r="K1537" s="147">
        <f t="shared" si="276"/>
        <v>186.17618448064115</v>
      </c>
      <c r="L1537" s="29">
        <f t="shared" si="287"/>
        <v>-5.2444775098470302</v>
      </c>
      <c r="M1537" s="30">
        <f t="shared" si="285"/>
        <v>5.2444775098470302</v>
      </c>
      <c r="N1537" s="148">
        <f t="shared" si="286"/>
        <v>1.0555224901529696</v>
      </c>
      <c r="O1537" s="148">
        <f t="shared" si="282"/>
        <v>0</v>
      </c>
      <c r="P1537" s="148">
        <f t="shared" si="283"/>
        <v>-1.0555224901529696</v>
      </c>
      <c r="Q1537" s="149">
        <f t="shared" si="277"/>
        <v>72.176184480641155</v>
      </c>
      <c r="R1537" s="150">
        <f t="shared" si="278"/>
        <v>186.17618448064115</v>
      </c>
      <c r="S1537" s="13"/>
      <c r="T1537" s="13"/>
      <c r="U1537" s="13"/>
      <c r="V1537" s="13"/>
      <c r="W1537" s="49">
        <f t="shared" si="284"/>
        <v>38415</v>
      </c>
    </row>
    <row r="1538" spans="1:23" s="11" customFormat="1">
      <c r="A1538" s="13"/>
      <c r="B1538" s="140">
        <f>+Datos!B1529</f>
        <v>2005</v>
      </c>
      <c r="C1538" s="141">
        <f>+Datos!C1529</f>
        <v>3</v>
      </c>
      <c r="D1538" s="142">
        <f>+Datos!D1529</f>
        <v>5</v>
      </c>
      <c r="E1538" s="143">
        <f>+Datos!E1529</f>
        <v>0</v>
      </c>
      <c r="F1538" s="144">
        <f>+Datos!F1529</f>
        <v>3.7</v>
      </c>
      <c r="G1538" s="145">
        <f>+Datos!G1529</f>
        <v>1</v>
      </c>
      <c r="H1538" s="143">
        <f t="shared" si="279"/>
        <v>3.7</v>
      </c>
      <c r="I1538" s="146">
        <f t="shared" si="280"/>
        <v>-3.7</v>
      </c>
      <c r="J1538" s="29">
        <f t="shared" si="281"/>
        <v>149.49592740007361</v>
      </c>
      <c r="K1538" s="147">
        <f t="shared" si="276"/>
        <v>183.1777455818918</v>
      </c>
      <c r="L1538" s="29">
        <f t="shared" si="287"/>
        <v>-2.998438898749356</v>
      </c>
      <c r="M1538" s="30">
        <f t="shared" si="285"/>
        <v>2.998438898749356</v>
      </c>
      <c r="N1538" s="148">
        <f t="shared" si="286"/>
        <v>0.70156110125064419</v>
      </c>
      <c r="O1538" s="148">
        <f t="shared" si="282"/>
        <v>0</v>
      </c>
      <c r="P1538" s="148">
        <f t="shared" si="283"/>
        <v>-0.70156110125064419</v>
      </c>
      <c r="Q1538" s="149">
        <f t="shared" si="277"/>
        <v>69.177745581891799</v>
      </c>
      <c r="R1538" s="150">
        <f t="shared" si="278"/>
        <v>183.1777455818918</v>
      </c>
      <c r="S1538" s="13"/>
      <c r="T1538" s="13"/>
      <c r="U1538" s="13"/>
      <c r="V1538" s="13"/>
      <c r="W1538" s="49">
        <f t="shared" si="284"/>
        <v>38416</v>
      </c>
    </row>
    <row r="1539" spans="1:23" s="11" customFormat="1">
      <c r="A1539" s="13"/>
      <c r="B1539" s="140">
        <f>+Datos!B1530</f>
        <v>2005</v>
      </c>
      <c r="C1539" s="141">
        <f>+Datos!C1530</f>
        <v>3</v>
      </c>
      <c r="D1539" s="142">
        <f>+Datos!D1530</f>
        <v>6</v>
      </c>
      <c r="E1539" s="143">
        <f>+Datos!E1530</f>
        <v>0.3</v>
      </c>
      <c r="F1539" s="144">
        <f>+Datos!F1530</f>
        <v>2.9</v>
      </c>
      <c r="G1539" s="145">
        <f>+Datos!G1530</f>
        <v>1</v>
      </c>
      <c r="H1539" s="143">
        <f t="shared" si="279"/>
        <v>2.9</v>
      </c>
      <c r="I1539" s="146">
        <f t="shared" si="280"/>
        <v>-2.6</v>
      </c>
      <c r="J1539" s="29">
        <f t="shared" si="281"/>
        <v>147.4242563936013</v>
      </c>
      <c r="K1539" s="147">
        <f t="shared" si="276"/>
        <v>181.10607457541948</v>
      </c>
      <c r="L1539" s="29">
        <f t="shared" si="287"/>
        <v>-2.0716710064723145</v>
      </c>
      <c r="M1539" s="30">
        <f t="shared" si="285"/>
        <v>2.3716710064723143</v>
      </c>
      <c r="N1539" s="148">
        <f t="shared" si="286"/>
        <v>0.52832899352768559</v>
      </c>
      <c r="O1539" s="148">
        <f t="shared" si="282"/>
        <v>0</v>
      </c>
      <c r="P1539" s="148">
        <f t="shared" si="283"/>
        <v>-0.52832899352768559</v>
      </c>
      <c r="Q1539" s="149">
        <f t="shared" si="277"/>
        <v>67.106074575419484</v>
      </c>
      <c r="R1539" s="150">
        <f t="shared" si="278"/>
        <v>181.10607457541948</v>
      </c>
      <c r="S1539" s="13"/>
      <c r="T1539" s="13"/>
      <c r="U1539" s="13"/>
      <c r="V1539" s="13"/>
      <c r="W1539" s="49">
        <f t="shared" si="284"/>
        <v>38417</v>
      </c>
    </row>
    <row r="1540" spans="1:23" s="11" customFormat="1">
      <c r="A1540" s="13"/>
      <c r="B1540" s="140">
        <f>+Datos!B1531</f>
        <v>2005</v>
      </c>
      <c r="C1540" s="141">
        <f>+Datos!C1531</f>
        <v>3</v>
      </c>
      <c r="D1540" s="142">
        <f>+Datos!D1531</f>
        <v>7</v>
      </c>
      <c r="E1540" s="143">
        <f>+Datos!E1531</f>
        <v>3.3</v>
      </c>
      <c r="F1540" s="144">
        <f>+Datos!F1531</f>
        <v>3.3</v>
      </c>
      <c r="G1540" s="145">
        <f>+Datos!G1531</f>
        <v>1</v>
      </c>
      <c r="H1540" s="143">
        <f t="shared" si="279"/>
        <v>3.3</v>
      </c>
      <c r="I1540" s="146">
        <f t="shared" si="280"/>
        <v>0</v>
      </c>
      <c r="J1540" s="29">
        <f t="shared" si="281"/>
        <v>147.4242563936013</v>
      </c>
      <c r="K1540" s="147">
        <f t="shared" si="276"/>
        <v>181.10607457541948</v>
      </c>
      <c r="L1540" s="29">
        <f t="shared" si="287"/>
        <v>0</v>
      </c>
      <c r="M1540" s="30">
        <f t="shared" si="285"/>
        <v>3.3</v>
      </c>
      <c r="N1540" s="148">
        <f t="shared" si="286"/>
        <v>0</v>
      </c>
      <c r="O1540" s="148">
        <f t="shared" si="282"/>
        <v>0</v>
      </c>
      <c r="P1540" s="148">
        <f t="shared" si="283"/>
        <v>0</v>
      </c>
      <c r="Q1540" s="149">
        <f t="shared" si="277"/>
        <v>67.106074575419484</v>
      </c>
      <c r="R1540" s="150">
        <f t="shared" si="278"/>
        <v>181.10607457541948</v>
      </c>
      <c r="S1540" s="13"/>
      <c r="T1540" s="13"/>
      <c r="U1540" s="13"/>
      <c r="V1540" s="13"/>
      <c r="W1540" s="49">
        <f t="shared" si="284"/>
        <v>38418</v>
      </c>
    </row>
    <row r="1541" spans="1:23" s="11" customFormat="1">
      <c r="A1541" s="13"/>
      <c r="B1541" s="140">
        <f>+Datos!B1532</f>
        <v>2005</v>
      </c>
      <c r="C1541" s="141">
        <f>+Datos!C1532</f>
        <v>3</v>
      </c>
      <c r="D1541" s="142">
        <f>+Datos!D1532</f>
        <v>8</v>
      </c>
      <c r="E1541" s="143">
        <f>+Datos!E1532</f>
        <v>0</v>
      </c>
      <c r="F1541" s="144">
        <f>+Datos!F1532</f>
        <v>4.0999999999999996</v>
      </c>
      <c r="G1541" s="145">
        <f>+Datos!G1532</f>
        <v>1</v>
      </c>
      <c r="H1541" s="143">
        <f t="shared" si="279"/>
        <v>4.0999999999999996</v>
      </c>
      <c r="I1541" s="146">
        <f t="shared" si="280"/>
        <v>-4.0999999999999996</v>
      </c>
      <c r="J1541" s="29">
        <f t="shared" si="281"/>
        <v>144.21556519624369</v>
      </c>
      <c r="K1541" s="147">
        <f t="shared" si="276"/>
        <v>177.89738337806187</v>
      </c>
      <c r="L1541" s="29">
        <f t="shared" si="287"/>
        <v>-3.2086911973576093</v>
      </c>
      <c r="M1541" s="30">
        <f t="shared" si="285"/>
        <v>3.2086911973576093</v>
      </c>
      <c r="N1541" s="148">
        <f t="shared" si="286"/>
        <v>0.89130880264239032</v>
      </c>
      <c r="O1541" s="148">
        <f t="shared" si="282"/>
        <v>0</v>
      </c>
      <c r="P1541" s="148">
        <f t="shared" si="283"/>
        <v>-0.89130880264239032</v>
      </c>
      <c r="Q1541" s="149">
        <f t="shared" si="277"/>
        <v>63.897383378061875</v>
      </c>
      <c r="R1541" s="150">
        <f t="shared" si="278"/>
        <v>177.89738337806187</v>
      </c>
      <c r="S1541" s="13"/>
      <c r="T1541" s="13"/>
      <c r="U1541" s="13"/>
      <c r="V1541" s="13"/>
      <c r="W1541" s="49">
        <f t="shared" si="284"/>
        <v>38419</v>
      </c>
    </row>
    <row r="1542" spans="1:23" s="11" customFormat="1">
      <c r="A1542" s="13"/>
      <c r="B1542" s="140">
        <f>+Datos!B1533</f>
        <v>2005</v>
      </c>
      <c r="C1542" s="141">
        <f>+Datos!C1533</f>
        <v>3</v>
      </c>
      <c r="D1542" s="142">
        <f>+Datos!D1533</f>
        <v>9</v>
      </c>
      <c r="E1542" s="143">
        <f>+Datos!E1533</f>
        <v>0</v>
      </c>
      <c r="F1542" s="144">
        <f>+Datos!F1533</f>
        <v>5.3</v>
      </c>
      <c r="G1542" s="145">
        <f>+Datos!G1533</f>
        <v>1</v>
      </c>
      <c r="H1542" s="143">
        <f t="shared" si="279"/>
        <v>5.3</v>
      </c>
      <c r="I1542" s="146">
        <f t="shared" si="280"/>
        <v>-5.3</v>
      </c>
      <c r="J1542" s="29">
        <f t="shared" si="281"/>
        <v>140.17101296210524</v>
      </c>
      <c r="K1542" s="147">
        <f t="shared" si="276"/>
        <v>173.85283114392342</v>
      </c>
      <c r="L1542" s="29">
        <f t="shared" si="287"/>
        <v>-4.0445522341384503</v>
      </c>
      <c r="M1542" s="30">
        <f t="shared" si="285"/>
        <v>4.0445522341384503</v>
      </c>
      <c r="N1542" s="148">
        <f t="shared" si="286"/>
        <v>1.2554477658615495</v>
      </c>
      <c r="O1542" s="148">
        <f t="shared" si="282"/>
        <v>0</v>
      </c>
      <c r="P1542" s="148">
        <f t="shared" si="283"/>
        <v>-1.2554477658615495</v>
      </c>
      <c r="Q1542" s="149">
        <f t="shared" si="277"/>
        <v>59.852831143923424</v>
      </c>
      <c r="R1542" s="150">
        <f t="shared" si="278"/>
        <v>173.85283114392342</v>
      </c>
      <c r="S1542" s="13"/>
      <c r="T1542" s="13"/>
      <c r="U1542" s="13"/>
      <c r="V1542" s="13"/>
      <c r="W1542" s="49">
        <f t="shared" si="284"/>
        <v>38420</v>
      </c>
    </row>
    <row r="1543" spans="1:23" s="11" customFormat="1">
      <c r="A1543" s="13"/>
      <c r="B1543" s="140">
        <f>+Datos!B1534</f>
        <v>2005</v>
      </c>
      <c r="C1543" s="141">
        <f>+Datos!C1534</f>
        <v>3</v>
      </c>
      <c r="D1543" s="142">
        <f>+Datos!D1534</f>
        <v>10</v>
      </c>
      <c r="E1543" s="143">
        <f>+Datos!E1534</f>
        <v>0</v>
      </c>
      <c r="F1543" s="144">
        <f>+Datos!F1534</f>
        <v>6</v>
      </c>
      <c r="G1543" s="145">
        <f>+Datos!G1534</f>
        <v>1</v>
      </c>
      <c r="H1543" s="143">
        <f t="shared" si="279"/>
        <v>6</v>
      </c>
      <c r="I1543" s="146">
        <f t="shared" si="280"/>
        <v>-6</v>
      </c>
      <c r="J1543" s="29">
        <f t="shared" si="281"/>
        <v>135.72899610006667</v>
      </c>
      <c r="K1543" s="147">
        <f t="shared" si="276"/>
        <v>169.41081428188485</v>
      </c>
      <c r="L1543" s="29">
        <f t="shared" si="287"/>
        <v>-4.4420168620385709</v>
      </c>
      <c r="M1543" s="30">
        <f t="shared" si="285"/>
        <v>4.4420168620385709</v>
      </c>
      <c r="N1543" s="148">
        <f t="shared" si="286"/>
        <v>1.5579831379614291</v>
      </c>
      <c r="O1543" s="148">
        <f t="shared" si="282"/>
        <v>0</v>
      </c>
      <c r="P1543" s="148">
        <f t="shared" si="283"/>
        <v>-1.5579831379614291</v>
      </c>
      <c r="Q1543" s="149">
        <f t="shared" si="277"/>
        <v>55.410814281884853</v>
      </c>
      <c r="R1543" s="150">
        <f t="shared" si="278"/>
        <v>169.41081428188485</v>
      </c>
      <c r="S1543" s="13"/>
      <c r="T1543" s="13"/>
      <c r="U1543" s="13"/>
      <c r="V1543" s="13"/>
      <c r="W1543" s="49">
        <f t="shared" si="284"/>
        <v>38421</v>
      </c>
    </row>
    <row r="1544" spans="1:23" s="11" customFormat="1">
      <c r="A1544" s="13"/>
      <c r="B1544" s="140">
        <f>+Datos!B1535</f>
        <v>2005</v>
      </c>
      <c r="C1544" s="141">
        <f>+Datos!C1535</f>
        <v>3</v>
      </c>
      <c r="D1544" s="142">
        <f>+Datos!D1535</f>
        <v>11</v>
      </c>
      <c r="E1544" s="143">
        <f>+Datos!E1535</f>
        <v>0</v>
      </c>
      <c r="F1544" s="144">
        <f>+Datos!F1535</f>
        <v>4.3</v>
      </c>
      <c r="G1544" s="145">
        <f>+Datos!G1535</f>
        <v>1</v>
      </c>
      <c r="H1544" s="143">
        <f t="shared" si="279"/>
        <v>4.3</v>
      </c>
      <c r="I1544" s="146">
        <f t="shared" si="280"/>
        <v>-4.3</v>
      </c>
      <c r="J1544" s="29">
        <f t="shared" si="281"/>
        <v>132.63240404240051</v>
      </c>
      <c r="K1544" s="147">
        <f t="shared" si="276"/>
        <v>166.3142222242187</v>
      </c>
      <c r="L1544" s="29">
        <f t="shared" si="287"/>
        <v>-3.0965920576661574</v>
      </c>
      <c r="M1544" s="30">
        <f t="shared" si="285"/>
        <v>3.0965920576661574</v>
      </c>
      <c r="N1544" s="148">
        <f t="shared" si="286"/>
        <v>1.2034079423338424</v>
      </c>
      <c r="O1544" s="148">
        <f t="shared" si="282"/>
        <v>0</v>
      </c>
      <c r="P1544" s="148">
        <f t="shared" si="283"/>
        <v>-1.2034079423338424</v>
      </c>
      <c r="Q1544" s="149">
        <f t="shared" si="277"/>
        <v>52.314222224218696</v>
      </c>
      <c r="R1544" s="150">
        <f t="shared" si="278"/>
        <v>166.3142222242187</v>
      </c>
      <c r="S1544" s="13"/>
      <c r="T1544" s="13"/>
      <c r="U1544" s="13"/>
      <c r="V1544" s="13"/>
      <c r="W1544" s="49">
        <f t="shared" si="284"/>
        <v>38422</v>
      </c>
    </row>
    <row r="1545" spans="1:23" s="11" customFormat="1">
      <c r="A1545" s="13"/>
      <c r="B1545" s="140">
        <f>+Datos!B1536</f>
        <v>2005</v>
      </c>
      <c r="C1545" s="141">
        <f>+Datos!C1536</f>
        <v>3</v>
      </c>
      <c r="D1545" s="142">
        <f>+Datos!D1536</f>
        <v>12</v>
      </c>
      <c r="E1545" s="143">
        <f>+Datos!E1536</f>
        <v>0</v>
      </c>
      <c r="F1545" s="144">
        <f>+Datos!F1536</f>
        <v>4.7</v>
      </c>
      <c r="G1545" s="145">
        <f>+Datos!G1536</f>
        <v>1</v>
      </c>
      <c r="H1545" s="143">
        <f t="shared" si="279"/>
        <v>4.7</v>
      </c>
      <c r="I1545" s="146">
        <f t="shared" si="280"/>
        <v>-4.7</v>
      </c>
      <c r="J1545" s="29">
        <f t="shared" si="281"/>
        <v>129.32851013355685</v>
      </c>
      <c r="K1545" s="147">
        <f t="shared" si="276"/>
        <v>163.01032831537503</v>
      </c>
      <c r="L1545" s="29">
        <f t="shared" si="287"/>
        <v>-3.3038939088436621</v>
      </c>
      <c r="M1545" s="30">
        <f t="shared" si="285"/>
        <v>3.3038939088436621</v>
      </c>
      <c r="N1545" s="148">
        <f t="shared" si="286"/>
        <v>1.3961060911563381</v>
      </c>
      <c r="O1545" s="148">
        <f t="shared" si="282"/>
        <v>0</v>
      </c>
      <c r="P1545" s="148">
        <f t="shared" si="283"/>
        <v>-1.3961060911563381</v>
      </c>
      <c r="Q1545" s="149">
        <f t="shared" si="277"/>
        <v>49.010328315375034</v>
      </c>
      <c r="R1545" s="150">
        <f t="shared" si="278"/>
        <v>163.01032831537503</v>
      </c>
      <c r="S1545" s="13"/>
      <c r="T1545" s="13"/>
      <c r="U1545" s="13"/>
      <c r="V1545" s="13"/>
      <c r="W1545" s="49">
        <f t="shared" si="284"/>
        <v>38423</v>
      </c>
    </row>
    <row r="1546" spans="1:23" s="11" customFormat="1">
      <c r="A1546" s="13"/>
      <c r="B1546" s="140">
        <f>+Datos!B1537</f>
        <v>2005</v>
      </c>
      <c r="C1546" s="141">
        <f>+Datos!C1537</f>
        <v>3</v>
      </c>
      <c r="D1546" s="142">
        <f>+Datos!D1537</f>
        <v>13</v>
      </c>
      <c r="E1546" s="143">
        <f>+Datos!E1537</f>
        <v>0</v>
      </c>
      <c r="F1546" s="144">
        <f>+Datos!F1537</f>
        <v>5.4</v>
      </c>
      <c r="G1546" s="145">
        <f>+Datos!G1537</f>
        <v>1</v>
      </c>
      <c r="H1546" s="143">
        <f t="shared" si="279"/>
        <v>5.4</v>
      </c>
      <c r="I1546" s="146">
        <f t="shared" si="280"/>
        <v>-5.4</v>
      </c>
      <c r="J1546" s="29">
        <f t="shared" si="281"/>
        <v>125.63402019411389</v>
      </c>
      <c r="K1546" s="147">
        <f t="shared" si="276"/>
        <v>159.31583837593206</v>
      </c>
      <c r="L1546" s="29">
        <f t="shared" si="287"/>
        <v>-3.694489939442974</v>
      </c>
      <c r="M1546" s="30">
        <f t="shared" si="285"/>
        <v>3.694489939442974</v>
      </c>
      <c r="N1546" s="148">
        <f t="shared" si="286"/>
        <v>1.7055100605570264</v>
      </c>
      <c r="O1546" s="148">
        <f t="shared" si="282"/>
        <v>0</v>
      </c>
      <c r="P1546" s="148">
        <f t="shared" si="283"/>
        <v>-1.7055100605570264</v>
      </c>
      <c r="Q1546" s="149">
        <f t="shared" si="277"/>
        <v>45.31583837593206</v>
      </c>
      <c r="R1546" s="150">
        <f t="shared" si="278"/>
        <v>159.31583837593206</v>
      </c>
      <c r="S1546" s="13"/>
      <c r="T1546" s="13"/>
      <c r="U1546" s="13"/>
      <c r="V1546" s="13"/>
      <c r="W1546" s="49">
        <f t="shared" si="284"/>
        <v>38424</v>
      </c>
    </row>
    <row r="1547" spans="1:23" s="11" customFormat="1">
      <c r="A1547" s="13"/>
      <c r="B1547" s="140">
        <f>+Datos!B1538</f>
        <v>2005</v>
      </c>
      <c r="C1547" s="141">
        <f>+Datos!C1538</f>
        <v>3</v>
      </c>
      <c r="D1547" s="142">
        <f>+Datos!D1538</f>
        <v>14</v>
      </c>
      <c r="E1547" s="143">
        <f>+Datos!E1538</f>
        <v>0</v>
      </c>
      <c r="F1547" s="144">
        <f>+Datos!F1538</f>
        <v>5.8</v>
      </c>
      <c r="G1547" s="145">
        <f>+Datos!G1538</f>
        <v>1</v>
      </c>
      <c r="H1547" s="143">
        <f t="shared" si="279"/>
        <v>5.8</v>
      </c>
      <c r="I1547" s="146">
        <f t="shared" si="280"/>
        <v>-5.8</v>
      </c>
      <c r="J1547" s="29">
        <f t="shared" si="281"/>
        <v>121.78333642852809</v>
      </c>
      <c r="K1547" s="147">
        <f t="shared" si="276"/>
        <v>155.46515461034627</v>
      </c>
      <c r="L1547" s="29">
        <f t="shared" si="287"/>
        <v>-3.8506837655857851</v>
      </c>
      <c r="M1547" s="30">
        <f t="shared" si="285"/>
        <v>3.8506837655857851</v>
      </c>
      <c r="N1547" s="148">
        <f t="shared" si="286"/>
        <v>1.9493162344142148</v>
      </c>
      <c r="O1547" s="148">
        <f t="shared" si="282"/>
        <v>0</v>
      </c>
      <c r="P1547" s="148">
        <f t="shared" si="283"/>
        <v>-1.9493162344142148</v>
      </c>
      <c r="Q1547" s="149">
        <f t="shared" si="277"/>
        <v>41.465154610346275</v>
      </c>
      <c r="R1547" s="150">
        <f t="shared" si="278"/>
        <v>155.46515461034627</v>
      </c>
      <c r="S1547" s="13"/>
      <c r="T1547" s="13"/>
      <c r="U1547" s="13"/>
      <c r="V1547" s="13"/>
      <c r="W1547" s="49">
        <f t="shared" si="284"/>
        <v>38425</v>
      </c>
    </row>
    <row r="1548" spans="1:23" s="11" customFormat="1">
      <c r="A1548" s="13"/>
      <c r="B1548" s="140">
        <f>+Datos!B1539</f>
        <v>2005</v>
      </c>
      <c r="C1548" s="141">
        <f>+Datos!C1539</f>
        <v>3</v>
      </c>
      <c r="D1548" s="142">
        <f>+Datos!D1539</f>
        <v>15</v>
      </c>
      <c r="E1548" s="143">
        <f>+Datos!E1539</f>
        <v>0</v>
      </c>
      <c r="F1548" s="144">
        <f>+Datos!F1539</f>
        <v>6</v>
      </c>
      <c r="G1548" s="145">
        <f>+Datos!G1539</f>
        <v>1</v>
      </c>
      <c r="H1548" s="143">
        <f t="shared" si="279"/>
        <v>6</v>
      </c>
      <c r="I1548" s="146">
        <f t="shared" si="280"/>
        <v>-6</v>
      </c>
      <c r="J1548" s="29">
        <f t="shared" si="281"/>
        <v>117.92402470280712</v>
      </c>
      <c r="K1548" s="147">
        <f t="shared" si="276"/>
        <v>151.6058428846253</v>
      </c>
      <c r="L1548" s="29">
        <f t="shared" si="287"/>
        <v>-3.8593117257209713</v>
      </c>
      <c r="M1548" s="30">
        <f t="shared" si="285"/>
        <v>3.8593117257209713</v>
      </c>
      <c r="N1548" s="148">
        <f t="shared" si="286"/>
        <v>2.1406882742790287</v>
      </c>
      <c r="O1548" s="148">
        <f t="shared" si="282"/>
        <v>0</v>
      </c>
      <c r="P1548" s="148">
        <f t="shared" si="283"/>
        <v>-2.1406882742790287</v>
      </c>
      <c r="Q1548" s="149">
        <f t="shared" si="277"/>
        <v>37.605842884625304</v>
      </c>
      <c r="R1548" s="150">
        <f t="shared" si="278"/>
        <v>151.6058428846253</v>
      </c>
      <c r="S1548" s="13"/>
      <c r="T1548" s="13"/>
      <c r="U1548" s="13"/>
      <c r="V1548" s="13"/>
      <c r="W1548" s="49">
        <f t="shared" si="284"/>
        <v>38426</v>
      </c>
    </row>
    <row r="1549" spans="1:23" s="11" customFormat="1">
      <c r="A1549" s="13"/>
      <c r="B1549" s="140">
        <f>+Datos!B1540</f>
        <v>2005</v>
      </c>
      <c r="C1549" s="141">
        <f>+Datos!C1540</f>
        <v>3</v>
      </c>
      <c r="D1549" s="142">
        <f>+Datos!D1540</f>
        <v>16</v>
      </c>
      <c r="E1549" s="143">
        <f>+Datos!E1540</f>
        <v>0</v>
      </c>
      <c r="F1549" s="144">
        <f>+Datos!F1540</f>
        <v>5</v>
      </c>
      <c r="G1549" s="145">
        <f>+Datos!G1540</f>
        <v>1</v>
      </c>
      <c r="H1549" s="143">
        <f t="shared" si="279"/>
        <v>5</v>
      </c>
      <c r="I1549" s="146">
        <f t="shared" si="280"/>
        <v>-5</v>
      </c>
      <c r="J1549" s="29">
        <f t="shared" si="281"/>
        <v>114.8015223901681</v>
      </c>
      <c r="K1549" s="147">
        <f t="shared" si="276"/>
        <v>148.48334057198628</v>
      </c>
      <c r="L1549" s="29">
        <f t="shared" si="287"/>
        <v>-3.1225023126390283</v>
      </c>
      <c r="M1549" s="30">
        <f t="shared" si="285"/>
        <v>3.1225023126390283</v>
      </c>
      <c r="N1549" s="148">
        <f t="shared" si="286"/>
        <v>1.8774976873609717</v>
      </c>
      <c r="O1549" s="148">
        <f t="shared" si="282"/>
        <v>0</v>
      </c>
      <c r="P1549" s="148">
        <f t="shared" si="283"/>
        <v>-1.8774976873609717</v>
      </c>
      <c r="Q1549" s="149">
        <f t="shared" si="277"/>
        <v>34.483340571986275</v>
      </c>
      <c r="R1549" s="150">
        <f t="shared" si="278"/>
        <v>148.48334057198628</v>
      </c>
      <c r="S1549" s="13"/>
      <c r="T1549" s="13"/>
      <c r="U1549" s="13"/>
      <c r="V1549" s="13"/>
      <c r="W1549" s="49">
        <f t="shared" si="284"/>
        <v>38427</v>
      </c>
    </row>
    <row r="1550" spans="1:23" s="11" customFormat="1">
      <c r="A1550" s="13"/>
      <c r="B1550" s="140">
        <f>+Datos!B1541</f>
        <v>2005</v>
      </c>
      <c r="C1550" s="141">
        <f>+Datos!C1541</f>
        <v>3</v>
      </c>
      <c r="D1550" s="142">
        <f>+Datos!D1541</f>
        <v>17</v>
      </c>
      <c r="E1550" s="143">
        <f>+Datos!E1541</f>
        <v>9</v>
      </c>
      <c r="F1550" s="144">
        <f>+Datos!F1541</f>
        <v>2.8</v>
      </c>
      <c r="G1550" s="145">
        <f>+Datos!G1541</f>
        <v>1</v>
      </c>
      <c r="H1550" s="143">
        <f t="shared" si="279"/>
        <v>2.8</v>
      </c>
      <c r="I1550" s="146">
        <f t="shared" si="280"/>
        <v>6.2</v>
      </c>
      <c r="J1550" s="29">
        <f t="shared" si="281"/>
        <v>121.00152239016811</v>
      </c>
      <c r="K1550" s="147">
        <f t="shared" ref="K1550:K1613" si="288">+J1550+$U$21</f>
        <v>154.68334057198629</v>
      </c>
      <c r="L1550" s="29">
        <f t="shared" si="287"/>
        <v>6.2000000000000171</v>
      </c>
      <c r="M1550" s="30">
        <f t="shared" si="285"/>
        <v>2.8</v>
      </c>
      <c r="N1550" s="148">
        <f t="shared" si="286"/>
        <v>0</v>
      </c>
      <c r="O1550" s="148">
        <f t="shared" si="282"/>
        <v>0</v>
      </c>
      <c r="P1550" s="148">
        <f t="shared" si="283"/>
        <v>0</v>
      </c>
      <c r="Q1550" s="149">
        <f t="shared" ref="Q1550:Q1613" si="289">IF(K1550-$U$15&gt;0,K1550-$U$15,0)</f>
        <v>40.683340571986292</v>
      </c>
      <c r="R1550" s="150">
        <f t="shared" ref="R1550:R1613" si="290">+O1550+K1550</f>
        <v>154.68334057198629</v>
      </c>
      <c r="S1550" s="13"/>
      <c r="T1550" s="13"/>
      <c r="U1550" s="13"/>
      <c r="V1550" s="13"/>
      <c r="W1550" s="49">
        <f t="shared" si="284"/>
        <v>38428</v>
      </c>
    </row>
    <row r="1551" spans="1:23" s="11" customFormat="1">
      <c r="A1551" s="13"/>
      <c r="B1551" s="140">
        <f>+Datos!B1542</f>
        <v>2005</v>
      </c>
      <c r="C1551" s="141">
        <f>+Datos!C1542</f>
        <v>3</v>
      </c>
      <c r="D1551" s="142">
        <f>+Datos!D1542</f>
        <v>18</v>
      </c>
      <c r="E1551" s="143">
        <f>+Datos!E1542</f>
        <v>0</v>
      </c>
      <c r="F1551" s="144">
        <f>+Datos!F1542</f>
        <v>3.3</v>
      </c>
      <c r="G1551" s="145">
        <f>+Datos!G1542</f>
        <v>1</v>
      </c>
      <c r="H1551" s="143">
        <f t="shared" ref="H1551:H1614" si="291">+F1551*G1551</f>
        <v>3.3</v>
      </c>
      <c r="I1551" s="146">
        <f t="shared" ref="I1551:I1614" si="292">+E1551-H1551</f>
        <v>-3.3</v>
      </c>
      <c r="J1551" s="29">
        <f t="shared" ref="J1551:J1614" si="293">IF(I1551&lt;0,J1550*EXP(I1551/$U$20),IF((I1551+J1550)&gt;$U$20,+$U$20,I1551+J1550))</f>
        <v>118.87725500932815</v>
      </c>
      <c r="K1551" s="147">
        <f t="shared" si="288"/>
        <v>152.55907319114633</v>
      </c>
      <c r="L1551" s="29">
        <f t="shared" si="287"/>
        <v>-2.1242673808399672</v>
      </c>
      <c r="M1551" s="30">
        <f t="shared" si="285"/>
        <v>2.1242673808399672</v>
      </c>
      <c r="N1551" s="148">
        <f t="shared" si="286"/>
        <v>1.1757326191600326</v>
      </c>
      <c r="O1551" s="148">
        <f t="shared" ref="O1551:O1614" si="294">IF(K1550+I1551-$U$14&gt;0,K1550+I1551-$U$14,0)</f>
        <v>0</v>
      </c>
      <c r="P1551" s="148">
        <f t="shared" ref="P1551:P1614" si="295">+IF(N1551&gt;0,(-1)*N1551,O1551)</f>
        <v>-1.1757326191600326</v>
      </c>
      <c r="Q1551" s="149">
        <f t="shared" si="289"/>
        <v>38.559073191146325</v>
      </c>
      <c r="R1551" s="150">
        <f t="shared" si="290"/>
        <v>152.55907319114633</v>
      </c>
      <c r="S1551" s="13"/>
      <c r="T1551" s="13"/>
      <c r="U1551" s="13"/>
      <c r="V1551" s="13"/>
      <c r="W1551" s="49">
        <f t="shared" ref="W1551:W1614" si="296">+DATE(B1551,C1551,D1551)</f>
        <v>38429</v>
      </c>
    </row>
    <row r="1552" spans="1:23" s="11" customFormat="1">
      <c r="A1552" s="13"/>
      <c r="B1552" s="140">
        <f>+Datos!B1543</f>
        <v>2005</v>
      </c>
      <c r="C1552" s="141">
        <f>+Datos!C1543</f>
        <v>3</v>
      </c>
      <c r="D1552" s="142">
        <f>+Datos!D1543</f>
        <v>19</v>
      </c>
      <c r="E1552" s="143">
        <f>+Datos!E1543</f>
        <v>0.5</v>
      </c>
      <c r="F1552" s="144">
        <f>+Datos!F1543</f>
        <v>3</v>
      </c>
      <c r="G1552" s="145">
        <f>+Datos!G1543</f>
        <v>1</v>
      </c>
      <c r="H1552" s="143">
        <f t="shared" si="291"/>
        <v>3</v>
      </c>
      <c r="I1552" s="146">
        <f t="shared" si="292"/>
        <v>-2.5</v>
      </c>
      <c r="J1552" s="29">
        <f t="shared" si="293"/>
        <v>117.29282472086582</v>
      </c>
      <c r="K1552" s="147">
        <f t="shared" si="288"/>
        <v>150.974642902684</v>
      </c>
      <c r="L1552" s="29">
        <f t="shared" si="287"/>
        <v>-1.5844302884623289</v>
      </c>
      <c r="M1552" s="30">
        <f t="shared" ref="M1552:M1615" si="297">IF(I1552&gt;=0,+H1552,+E1552+ABS(L1552))</f>
        <v>2.0844302884623289</v>
      </c>
      <c r="N1552" s="148">
        <f t="shared" ref="N1552:N1615" si="298">+H1552-M1552</f>
        <v>0.91556971153767108</v>
      </c>
      <c r="O1552" s="148">
        <f t="shared" si="294"/>
        <v>0</v>
      </c>
      <c r="P1552" s="148">
        <f t="shared" si="295"/>
        <v>-0.91556971153767108</v>
      </c>
      <c r="Q1552" s="149">
        <f t="shared" si="289"/>
        <v>36.974642902683996</v>
      </c>
      <c r="R1552" s="150">
        <f t="shared" si="290"/>
        <v>150.974642902684</v>
      </c>
      <c r="S1552" s="13"/>
      <c r="T1552" s="13"/>
      <c r="U1552" s="13"/>
      <c r="V1552" s="13"/>
      <c r="W1552" s="49">
        <f t="shared" si="296"/>
        <v>38430</v>
      </c>
    </row>
    <row r="1553" spans="1:23" s="11" customFormat="1">
      <c r="A1553" s="13"/>
      <c r="B1553" s="140">
        <f>+Datos!B1544</f>
        <v>2005</v>
      </c>
      <c r="C1553" s="141">
        <f>+Datos!C1544</f>
        <v>3</v>
      </c>
      <c r="D1553" s="142">
        <f>+Datos!D1544</f>
        <v>20</v>
      </c>
      <c r="E1553" s="143">
        <f>+Datos!E1544</f>
        <v>0.2</v>
      </c>
      <c r="F1553" s="144">
        <f>+Datos!F1544</f>
        <v>5.9</v>
      </c>
      <c r="G1553" s="145">
        <f>+Datos!G1544</f>
        <v>1</v>
      </c>
      <c r="H1553" s="143">
        <f t="shared" si="291"/>
        <v>5.9</v>
      </c>
      <c r="I1553" s="146">
        <f t="shared" si="292"/>
        <v>-5.7</v>
      </c>
      <c r="J1553" s="29">
        <f t="shared" si="293"/>
        <v>113.75883850376037</v>
      </c>
      <c r="K1553" s="147">
        <f t="shared" si="288"/>
        <v>147.44065668557855</v>
      </c>
      <c r="L1553" s="29">
        <f t="shared" ref="L1553:L1616" si="299">+K1553-K1552</f>
        <v>-3.5339862171054506</v>
      </c>
      <c r="M1553" s="30">
        <f t="shared" si="297"/>
        <v>3.7339862171054508</v>
      </c>
      <c r="N1553" s="148">
        <f t="shared" si="298"/>
        <v>2.1660137828945496</v>
      </c>
      <c r="O1553" s="148">
        <f t="shared" si="294"/>
        <v>0</v>
      </c>
      <c r="P1553" s="148">
        <f t="shared" si="295"/>
        <v>-2.1660137828945496</v>
      </c>
      <c r="Q1553" s="149">
        <f t="shared" si="289"/>
        <v>33.440656685578546</v>
      </c>
      <c r="R1553" s="150">
        <f t="shared" si="290"/>
        <v>147.44065668557855</v>
      </c>
      <c r="S1553" s="13"/>
      <c r="T1553" s="13"/>
      <c r="U1553" s="13"/>
      <c r="V1553" s="13"/>
      <c r="W1553" s="49">
        <f t="shared" si="296"/>
        <v>38431</v>
      </c>
    </row>
    <row r="1554" spans="1:23" s="11" customFormat="1">
      <c r="A1554" s="13"/>
      <c r="B1554" s="140">
        <f>+Datos!B1545</f>
        <v>2005</v>
      </c>
      <c r="C1554" s="141">
        <f>+Datos!C1545</f>
        <v>3</v>
      </c>
      <c r="D1554" s="142">
        <f>+Datos!D1545</f>
        <v>21</v>
      </c>
      <c r="E1554" s="143">
        <f>+Datos!E1545</f>
        <v>0</v>
      </c>
      <c r="F1554" s="144">
        <f>+Datos!F1545</f>
        <v>4.2</v>
      </c>
      <c r="G1554" s="145">
        <f>+Datos!G1545</f>
        <v>1</v>
      </c>
      <c r="H1554" s="143">
        <f t="shared" si="291"/>
        <v>4.2</v>
      </c>
      <c r="I1554" s="146">
        <f t="shared" si="292"/>
        <v>-4.2</v>
      </c>
      <c r="J1554" s="29">
        <f t="shared" si="293"/>
        <v>111.22316433743318</v>
      </c>
      <c r="K1554" s="147">
        <f t="shared" si="288"/>
        <v>144.90498251925135</v>
      </c>
      <c r="L1554" s="29">
        <f t="shared" si="299"/>
        <v>-2.5356741663271976</v>
      </c>
      <c r="M1554" s="30">
        <f t="shared" si="297"/>
        <v>2.5356741663271976</v>
      </c>
      <c r="N1554" s="148">
        <f t="shared" si="298"/>
        <v>1.6643258336728026</v>
      </c>
      <c r="O1554" s="148">
        <f t="shared" si="294"/>
        <v>0</v>
      </c>
      <c r="P1554" s="148">
        <f t="shared" si="295"/>
        <v>-1.6643258336728026</v>
      </c>
      <c r="Q1554" s="149">
        <f t="shared" si="289"/>
        <v>30.904982519251348</v>
      </c>
      <c r="R1554" s="150">
        <f t="shared" si="290"/>
        <v>144.90498251925135</v>
      </c>
      <c r="S1554" s="13"/>
      <c r="T1554" s="13"/>
      <c r="U1554" s="13"/>
      <c r="V1554" s="13"/>
      <c r="W1554" s="49">
        <f t="shared" si="296"/>
        <v>38432</v>
      </c>
    </row>
    <row r="1555" spans="1:23" s="11" customFormat="1">
      <c r="A1555" s="13"/>
      <c r="B1555" s="140">
        <f>+Datos!B1546</f>
        <v>2005</v>
      </c>
      <c r="C1555" s="141">
        <f>+Datos!C1546</f>
        <v>3</v>
      </c>
      <c r="D1555" s="142">
        <f>+Datos!D1546</f>
        <v>22</v>
      </c>
      <c r="E1555" s="143">
        <f>+Datos!E1546</f>
        <v>0</v>
      </c>
      <c r="F1555" s="144">
        <f>+Datos!F1546</f>
        <v>3.3</v>
      </c>
      <c r="G1555" s="145">
        <f>+Datos!G1546</f>
        <v>1</v>
      </c>
      <c r="H1555" s="143">
        <f t="shared" si="291"/>
        <v>3.3</v>
      </c>
      <c r="I1555" s="146">
        <f t="shared" si="292"/>
        <v>-3.3</v>
      </c>
      <c r="J1555" s="29">
        <f t="shared" si="293"/>
        <v>109.2705629541715</v>
      </c>
      <c r="K1555" s="147">
        <f t="shared" si="288"/>
        <v>142.95238113598967</v>
      </c>
      <c r="L1555" s="29">
        <f t="shared" si="299"/>
        <v>-1.9526013832616798</v>
      </c>
      <c r="M1555" s="30">
        <f t="shared" si="297"/>
        <v>1.9526013832616798</v>
      </c>
      <c r="N1555" s="148">
        <f t="shared" si="298"/>
        <v>1.3473986167383201</v>
      </c>
      <c r="O1555" s="148">
        <f t="shared" si="294"/>
        <v>0</v>
      </c>
      <c r="P1555" s="148">
        <f t="shared" si="295"/>
        <v>-1.3473986167383201</v>
      </c>
      <c r="Q1555" s="149">
        <f t="shared" si="289"/>
        <v>28.952381135989668</v>
      </c>
      <c r="R1555" s="150">
        <f t="shared" si="290"/>
        <v>142.95238113598967</v>
      </c>
      <c r="S1555" s="13"/>
      <c r="T1555" s="13"/>
      <c r="U1555" s="13"/>
      <c r="V1555" s="13"/>
      <c r="W1555" s="49">
        <f t="shared" si="296"/>
        <v>38433</v>
      </c>
    </row>
    <row r="1556" spans="1:23" s="11" customFormat="1">
      <c r="A1556" s="13"/>
      <c r="B1556" s="140">
        <f>+Datos!B1547</f>
        <v>2005</v>
      </c>
      <c r="C1556" s="141">
        <f>+Datos!C1547</f>
        <v>3</v>
      </c>
      <c r="D1556" s="142">
        <f>+Datos!D1547</f>
        <v>23</v>
      </c>
      <c r="E1556" s="143">
        <f>+Datos!E1547</f>
        <v>0</v>
      </c>
      <c r="F1556" s="144">
        <f>+Datos!F1547</f>
        <v>4.3</v>
      </c>
      <c r="G1556" s="145">
        <f>+Datos!G1547</f>
        <v>1</v>
      </c>
      <c r="H1556" s="143">
        <f t="shared" si="291"/>
        <v>4.3</v>
      </c>
      <c r="I1556" s="146">
        <f t="shared" si="292"/>
        <v>-4.3</v>
      </c>
      <c r="J1556" s="29">
        <f t="shared" si="293"/>
        <v>106.7776073801751</v>
      </c>
      <c r="K1556" s="147">
        <f t="shared" si="288"/>
        <v>140.45942556199327</v>
      </c>
      <c r="L1556" s="29">
        <f t="shared" si="299"/>
        <v>-2.4929555739963973</v>
      </c>
      <c r="M1556" s="30">
        <f t="shared" si="297"/>
        <v>2.4929555739963973</v>
      </c>
      <c r="N1556" s="148">
        <f t="shared" si="298"/>
        <v>1.8070444260036025</v>
      </c>
      <c r="O1556" s="148">
        <f t="shared" si="294"/>
        <v>0</v>
      </c>
      <c r="P1556" s="148">
        <f t="shared" si="295"/>
        <v>-1.8070444260036025</v>
      </c>
      <c r="Q1556" s="149">
        <f t="shared" si="289"/>
        <v>26.459425561993271</v>
      </c>
      <c r="R1556" s="150">
        <f t="shared" si="290"/>
        <v>140.45942556199327</v>
      </c>
      <c r="S1556" s="13"/>
      <c r="T1556" s="13"/>
      <c r="U1556" s="13"/>
      <c r="V1556" s="13"/>
      <c r="W1556" s="49">
        <f t="shared" si="296"/>
        <v>38434</v>
      </c>
    </row>
    <row r="1557" spans="1:23" s="11" customFormat="1">
      <c r="A1557" s="13"/>
      <c r="B1557" s="140">
        <f>+Datos!B1548</f>
        <v>2005</v>
      </c>
      <c r="C1557" s="141">
        <f>+Datos!C1548</f>
        <v>3</v>
      </c>
      <c r="D1557" s="142">
        <f>+Datos!D1548</f>
        <v>24</v>
      </c>
      <c r="E1557" s="143">
        <f>+Datos!E1548</f>
        <v>0</v>
      </c>
      <c r="F1557" s="144">
        <f>+Datos!F1548</f>
        <v>4.5</v>
      </c>
      <c r="G1557" s="145">
        <f>+Datos!G1548</f>
        <v>1</v>
      </c>
      <c r="H1557" s="143">
        <f t="shared" si="291"/>
        <v>4.5</v>
      </c>
      <c r="I1557" s="146">
        <f t="shared" si="292"/>
        <v>-4.5</v>
      </c>
      <c r="J1557" s="29">
        <f t="shared" si="293"/>
        <v>104.22958389534452</v>
      </c>
      <c r="K1557" s="147">
        <f t="shared" si="288"/>
        <v>137.91140207716271</v>
      </c>
      <c r="L1557" s="29">
        <f t="shared" si="299"/>
        <v>-2.5480234848305656</v>
      </c>
      <c r="M1557" s="30">
        <f t="shared" si="297"/>
        <v>2.5480234848305656</v>
      </c>
      <c r="N1557" s="148">
        <f t="shared" si="298"/>
        <v>1.9519765151694344</v>
      </c>
      <c r="O1557" s="148">
        <f t="shared" si="294"/>
        <v>0</v>
      </c>
      <c r="P1557" s="148">
        <f t="shared" si="295"/>
        <v>-1.9519765151694344</v>
      </c>
      <c r="Q1557" s="149">
        <f t="shared" si="289"/>
        <v>23.911402077162705</v>
      </c>
      <c r="R1557" s="150">
        <f t="shared" si="290"/>
        <v>137.91140207716271</v>
      </c>
      <c r="S1557" s="13"/>
      <c r="T1557" s="13"/>
      <c r="U1557" s="13"/>
      <c r="V1557" s="13"/>
      <c r="W1557" s="49">
        <f t="shared" si="296"/>
        <v>38435</v>
      </c>
    </row>
    <row r="1558" spans="1:23" s="11" customFormat="1">
      <c r="A1558" s="13"/>
      <c r="B1558" s="140">
        <f>+Datos!B1549</f>
        <v>2005</v>
      </c>
      <c r="C1558" s="141">
        <f>+Datos!C1549</f>
        <v>3</v>
      </c>
      <c r="D1558" s="142">
        <f>+Datos!D1549</f>
        <v>25</v>
      </c>
      <c r="E1558" s="143">
        <f>+Datos!E1549</f>
        <v>0</v>
      </c>
      <c r="F1558" s="144">
        <f>+Datos!F1549</f>
        <v>4.5</v>
      </c>
      <c r="G1558" s="145">
        <f>+Datos!G1549</f>
        <v>1</v>
      </c>
      <c r="H1558" s="143">
        <f t="shared" si="291"/>
        <v>4.5</v>
      </c>
      <c r="I1558" s="146">
        <f t="shared" si="292"/>
        <v>-4.5</v>
      </c>
      <c r="J1558" s="29">
        <f t="shared" si="293"/>
        <v>101.74236364293824</v>
      </c>
      <c r="K1558" s="147">
        <f t="shared" si="288"/>
        <v>135.42418182475643</v>
      </c>
      <c r="L1558" s="29">
        <f t="shared" si="299"/>
        <v>-2.4872202524062743</v>
      </c>
      <c r="M1558" s="30">
        <f t="shared" si="297"/>
        <v>2.4872202524062743</v>
      </c>
      <c r="N1558" s="148">
        <f t="shared" si="298"/>
        <v>2.0127797475937257</v>
      </c>
      <c r="O1558" s="148">
        <f t="shared" si="294"/>
        <v>0</v>
      </c>
      <c r="P1558" s="148">
        <f t="shared" si="295"/>
        <v>-2.0127797475937257</v>
      </c>
      <c r="Q1558" s="149">
        <f t="shared" si="289"/>
        <v>21.424181824756431</v>
      </c>
      <c r="R1558" s="150">
        <f t="shared" si="290"/>
        <v>135.42418182475643</v>
      </c>
      <c r="S1558" s="13"/>
      <c r="T1558" s="13"/>
      <c r="U1558" s="13"/>
      <c r="V1558" s="13"/>
      <c r="W1558" s="49">
        <f t="shared" si="296"/>
        <v>38436</v>
      </c>
    </row>
    <row r="1559" spans="1:23" s="11" customFormat="1">
      <c r="A1559" s="13"/>
      <c r="B1559" s="140">
        <f>+Datos!B1550</f>
        <v>2005</v>
      </c>
      <c r="C1559" s="141">
        <f>+Datos!C1550</f>
        <v>3</v>
      </c>
      <c r="D1559" s="142">
        <f>+Datos!D1550</f>
        <v>26</v>
      </c>
      <c r="E1559" s="143">
        <f>+Datos!E1550</f>
        <v>6</v>
      </c>
      <c r="F1559" s="144">
        <f>+Datos!F1550</f>
        <v>4.2</v>
      </c>
      <c r="G1559" s="145">
        <f>+Datos!G1550</f>
        <v>1</v>
      </c>
      <c r="H1559" s="143">
        <f t="shared" si="291"/>
        <v>4.2</v>
      </c>
      <c r="I1559" s="146">
        <f t="shared" si="292"/>
        <v>1.7999999999999998</v>
      </c>
      <c r="J1559" s="29">
        <f t="shared" si="293"/>
        <v>103.54236364293824</v>
      </c>
      <c r="K1559" s="147">
        <f t="shared" si="288"/>
        <v>137.22418182475641</v>
      </c>
      <c r="L1559" s="29">
        <f t="shared" si="299"/>
        <v>1.7999999999999829</v>
      </c>
      <c r="M1559" s="30">
        <f t="shared" si="297"/>
        <v>4.2</v>
      </c>
      <c r="N1559" s="148">
        <f t="shared" si="298"/>
        <v>0</v>
      </c>
      <c r="O1559" s="148">
        <f t="shared" si="294"/>
        <v>0</v>
      </c>
      <c r="P1559" s="148">
        <f t="shared" si="295"/>
        <v>0</v>
      </c>
      <c r="Q1559" s="149">
        <f t="shared" si="289"/>
        <v>23.224181824756414</v>
      </c>
      <c r="R1559" s="150">
        <f t="shared" si="290"/>
        <v>137.22418182475641</v>
      </c>
      <c r="S1559" s="13"/>
      <c r="T1559" s="13"/>
      <c r="U1559" s="13"/>
      <c r="V1559" s="13"/>
      <c r="W1559" s="49">
        <f t="shared" si="296"/>
        <v>38437</v>
      </c>
    </row>
    <row r="1560" spans="1:23" s="11" customFormat="1">
      <c r="A1560" s="13"/>
      <c r="B1560" s="140">
        <f>+Datos!B1551</f>
        <v>2005</v>
      </c>
      <c r="C1560" s="141">
        <f>+Datos!C1551</f>
        <v>3</v>
      </c>
      <c r="D1560" s="142">
        <f>+Datos!D1551</f>
        <v>27</v>
      </c>
      <c r="E1560" s="143">
        <f>+Datos!E1551</f>
        <v>0</v>
      </c>
      <c r="F1560" s="144">
        <f>+Datos!F1551</f>
        <v>3.2</v>
      </c>
      <c r="G1560" s="145">
        <f>+Datos!G1551</f>
        <v>1</v>
      </c>
      <c r="H1560" s="143">
        <f t="shared" si="291"/>
        <v>3.2</v>
      </c>
      <c r="I1560" s="146">
        <f t="shared" si="292"/>
        <v>-3.2</v>
      </c>
      <c r="J1560" s="29">
        <f t="shared" si="293"/>
        <v>101.77921605757574</v>
      </c>
      <c r="K1560" s="147">
        <f t="shared" si="288"/>
        <v>135.46103423939391</v>
      </c>
      <c r="L1560" s="29">
        <f t="shared" si="299"/>
        <v>-1.7631475853625034</v>
      </c>
      <c r="M1560" s="30">
        <f t="shared" si="297"/>
        <v>1.7631475853625034</v>
      </c>
      <c r="N1560" s="148">
        <f t="shared" si="298"/>
        <v>1.4368524146374968</v>
      </c>
      <c r="O1560" s="148">
        <f t="shared" si="294"/>
        <v>0</v>
      </c>
      <c r="P1560" s="148">
        <f t="shared" si="295"/>
        <v>-1.4368524146374968</v>
      </c>
      <c r="Q1560" s="149">
        <f t="shared" si="289"/>
        <v>21.461034239393911</v>
      </c>
      <c r="R1560" s="150">
        <f t="shared" si="290"/>
        <v>135.46103423939391</v>
      </c>
      <c r="S1560" s="13"/>
      <c r="T1560" s="13"/>
      <c r="U1560" s="13"/>
      <c r="V1560" s="13"/>
      <c r="W1560" s="49">
        <f t="shared" si="296"/>
        <v>38438</v>
      </c>
    </row>
    <row r="1561" spans="1:23" s="11" customFormat="1">
      <c r="A1561" s="13"/>
      <c r="B1561" s="140">
        <f>+Datos!B1552</f>
        <v>2005</v>
      </c>
      <c r="C1561" s="141">
        <f>+Datos!C1552</f>
        <v>3</v>
      </c>
      <c r="D1561" s="142">
        <f>+Datos!D1552</f>
        <v>28</v>
      </c>
      <c r="E1561" s="143">
        <f>+Datos!E1552</f>
        <v>2.2999999999999998</v>
      </c>
      <c r="F1561" s="144">
        <f>+Datos!F1552</f>
        <v>1.3</v>
      </c>
      <c r="G1561" s="145">
        <f>+Datos!G1552</f>
        <v>1</v>
      </c>
      <c r="H1561" s="143">
        <f t="shared" si="291"/>
        <v>1.3</v>
      </c>
      <c r="I1561" s="146">
        <f t="shared" si="292"/>
        <v>0.99999999999999978</v>
      </c>
      <c r="J1561" s="29">
        <f t="shared" si="293"/>
        <v>102.77921605757574</v>
      </c>
      <c r="K1561" s="147">
        <f t="shared" si="288"/>
        <v>136.46103423939391</v>
      </c>
      <c r="L1561" s="29">
        <f t="shared" si="299"/>
        <v>1</v>
      </c>
      <c r="M1561" s="30">
        <f t="shared" si="297"/>
        <v>1.3</v>
      </c>
      <c r="N1561" s="148">
        <f t="shared" si="298"/>
        <v>0</v>
      </c>
      <c r="O1561" s="148">
        <f t="shared" si="294"/>
        <v>0</v>
      </c>
      <c r="P1561" s="148">
        <f t="shared" si="295"/>
        <v>0</v>
      </c>
      <c r="Q1561" s="149">
        <f t="shared" si="289"/>
        <v>22.461034239393911</v>
      </c>
      <c r="R1561" s="150">
        <f t="shared" si="290"/>
        <v>136.46103423939391</v>
      </c>
      <c r="S1561" s="13"/>
      <c r="T1561" s="13"/>
      <c r="U1561" s="13"/>
      <c r="V1561" s="13"/>
      <c r="W1561" s="49">
        <f t="shared" si="296"/>
        <v>38439</v>
      </c>
    </row>
    <row r="1562" spans="1:23" s="11" customFormat="1">
      <c r="A1562" s="13"/>
      <c r="B1562" s="140">
        <f>+Datos!B1553</f>
        <v>2005</v>
      </c>
      <c r="C1562" s="141">
        <f>+Datos!C1553</f>
        <v>3</v>
      </c>
      <c r="D1562" s="142">
        <f>+Datos!D1553</f>
        <v>29</v>
      </c>
      <c r="E1562" s="143">
        <f>+Datos!E1553</f>
        <v>0</v>
      </c>
      <c r="F1562" s="144">
        <f>+Datos!F1553</f>
        <v>3</v>
      </c>
      <c r="G1562" s="145">
        <f>+Datos!G1553</f>
        <v>1</v>
      </c>
      <c r="H1562" s="143">
        <f t="shared" si="291"/>
        <v>3</v>
      </c>
      <c r="I1562" s="146">
        <f t="shared" si="292"/>
        <v>-3</v>
      </c>
      <c r="J1562" s="29">
        <f t="shared" si="293"/>
        <v>101.13756966861067</v>
      </c>
      <c r="K1562" s="147">
        <f t="shared" si="288"/>
        <v>134.81938785042885</v>
      </c>
      <c r="L1562" s="29">
        <f t="shared" si="299"/>
        <v>-1.6416463889650572</v>
      </c>
      <c r="M1562" s="30">
        <f t="shared" si="297"/>
        <v>1.6416463889650572</v>
      </c>
      <c r="N1562" s="148">
        <f t="shared" si="298"/>
        <v>1.3583536110349428</v>
      </c>
      <c r="O1562" s="148">
        <f t="shared" si="294"/>
        <v>0</v>
      </c>
      <c r="P1562" s="148">
        <f t="shared" si="295"/>
        <v>-1.3583536110349428</v>
      </c>
      <c r="Q1562" s="149">
        <f t="shared" si="289"/>
        <v>20.819387850428853</v>
      </c>
      <c r="R1562" s="150">
        <f t="shared" si="290"/>
        <v>134.81938785042885</v>
      </c>
      <c r="S1562" s="13"/>
      <c r="T1562" s="13"/>
      <c r="U1562" s="13"/>
      <c r="V1562" s="13"/>
      <c r="W1562" s="49">
        <f t="shared" si="296"/>
        <v>38440</v>
      </c>
    </row>
    <row r="1563" spans="1:23" s="11" customFormat="1">
      <c r="A1563" s="13"/>
      <c r="B1563" s="140">
        <f>+Datos!B1554</f>
        <v>2005</v>
      </c>
      <c r="C1563" s="141">
        <f>+Datos!C1554</f>
        <v>3</v>
      </c>
      <c r="D1563" s="142">
        <f>+Datos!D1554</f>
        <v>30</v>
      </c>
      <c r="E1563" s="143">
        <f>+Datos!E1554</f>
        <v>6</v>
      </c>
      <c r="F1563" s="144">
        <f>+Datos!F1554</f>
        <v>2.6</v>
      </c>
      <c r="G1563" s="145">
        <f>+Datos!G1554</f>
        <v>1</v>
      </c>
      <c r="H1563" s="143">
        <f t="shared" si="291"/>
        <v>2.6</v>
      </c>
      <c r="I1563" s="146">
        <f t="shared" si="292"/>
        <v>3.4</v>
      </c>
      <c r="J1563" s="29">
        <f t="shared" si="293"/>
        <v>104.53756966861067</v>
      </c>
      <c r="K1563" s="147">
        <f t="shared" si="288"/>
        <v>138.21938785042886</v>
      </c>
      <c r="L1563" s="29">
        <f t="shared" si="299"/>
        <v>3.4000000000000057</v>
      </c>
      <c r="M1563" s="30">
        <f t="shared" si="297"/>
        <v>2.6</v>
      </c>
      <c r="N1563" s="148">
        <f t="shared" si="298"/>
        <v>0</v>
      </c>
      <c r="O1563" s="148">
        <f t="shared" si="294"/>
        <v>0</v>
      </c>
      <c r="P1563" s="148">
        <f t="shared" si="295"/>
        <v>0</v>
      </c>
      <c r="Q1563" s="149">
        <f t="shared" si="289"/>
        <v>24.219387850428859</v>
      </c>
      <c r="R1563" s="150">
        <f t="shared" si="290"/>
        <v>138.21938785042886</v>
      </c>
      <c r="S1563" s="13"/>
      <c r="T1563" s="13"/>
      <c r="U1563" s="13"/>
      <c r="V1563" s="13"/>
      <c r="W1563" s="49">
        <f t="shared" si="296"/>
        <v>38441</v>
      </c>
    </row>
    <row r="1564" spans="1:23" s="11" customFormat="1">
      <c r="A1564" s="13"/>
      <c r="B1564" s="140">
        <f>+Datos!B1555</f>
        <v>2005</v>
      </c>
      <c r="C1564" s="141">
        <f>+Datos!C1555</f>
        <v>3</v>
      </c>
      <c r="D1564" s="142">
        <f>+Datos!D1555</f>
        <v>31</v>
      </c>
      <c r="E1564" s="143">
        <f>+Datos!E1555</f>
        <v>3.5</v>
      </c>
      <c r="F1564" s="144">
        <f>+Datos!F1555</f>
        <v>1.7</v>
      </c>
      <c r="G1564" s="145">
        <f>+Datos!G1555</f>
        <v>1</v>
      </c>
      <c r="H1564" s="143">
        <f t="shared" si="291"/>
        <v>1.7</v>
      </c>
      <c r="I1564" s="146">
        <f t="shared" si="292"/>
        <v>1.8</v>
      </c>
      <c r="J1564" s="29">
        <f t="shared" si="293"/>
        <v>106.33756966861067</v>
      </c>
      <c r="K1564" s="147">
        <f t="shared" si="288"/>
        <v>140.01938785042884</v>
      </c>
      <c r="L1564" s="29">
        <f t="shared" si="299"/>
        <v>1.7999999999999829</v>
      </c>
      <c r="M1564" s="30">
        <f t="shared" si="297"/>
        <v>1.7</v>
      </c>
      <c r="N1564" s="148">
        <f t="shared" si="298"/>
        <v>0</v>
      </c>
      <c r="O1564" s="148">
        <f t="shared" si="294"/>
        <v>0</v>
      </c>
      <c r="P1564" s="148">
        <f t="shared" si="295"/>
        <v>0</v>
      </c>
      <c r="Q1564" s="149">
        <f t="shared" si="289"/>
        <v>26.019387850428842</v>
      </c>
      <c r="R1564" s="150">
        <f t="shared" si="290"/>
        <v>140.01938785042884</v>
      </c>
      <c r="S1564" s="13"/>
      <c r="T1564" s="13"/>
      <c r="U1564" s="13"/>
      <c r="V1564" s="13"/>
      <c r="W1564" s="49">
        <f t="shared" si="296"/>
        <v>38442</v>
      </c>
    </row>
    <row r="1565" spans="1:23" s="11" customFormat="1">
      <c r="A1565" s="13"/>
      <c r="B1565" s="140">
        <f>+Datos!B1556</f>
        <v>2005</v>
      </c>
      <c r="C1565" s="141">
        <f>+Datos!C1556</f>
        <v>4</v>
      </c>
      <c r="D1565" s="142">
        <f>+Datos!D1556</f>
        <v>1</v>
      </c>
      <c r="E1565" s="143">
        <f>+Datos!E1556</f>
        <v>0.5</v>
      </c>
      <c r="F1565" s="144">
        <f>+Datos!F1556</f>
        <v>2</v>
      </c>
      <c r="G1565" s="145">
        <f>+Datos!G1556</f>
        <v>1</v>
      </c>
      <c r="H1565" s="143">
        <f t="shared" si="291"/>
        <v>2</v>
      </c>
      <c r="I1565" s="146">
        <f t="shared" si="292"/>
        <v>-1.5</v>
      </c>
      <c r="J1565" s="29">
        <f t="shared" si="293"/>
        <v>105.48490998653411</v>
      </c>
      <c r="K1565" s="147">
        <f t="shared" si="288"/>
        <v>139.16672816835228</v>
      </c>
      <c r="L1565" s="29">
        <f t="shared" si="299"/>
        <v>-0.85265968207656329</v>
      </c>
      <c r="M1565" s="30">
        <f t="shared" si="297"/>
        <v>1.3526596820765633</v>
      </c>
      <c r="N1565" s="148">
        <f t="shared" si="298"/>
        <v>0.64734031792343671</v>
      </c>
      <c r="O1565" s="148">
        <f t="shared" si="294"/>
        <v>0</v>
      </c>
      <c r="P1565" s="148">
        <f t="shared" si="295"/>
        <v>-0.64734031792343671</v>
      </c>
      <c r="Q1565" s="149">
        <f t="shared" si="289"/>
        <v>25.166728168352279</v>
      </c>
      <c r="R1565" s="150">
        <f t="shared" si="290"/>
        <v>139.16672816835228</v>
      </c>
      <c r="S1565" s="13"/>
      <c r="T1565" s="13"/>
      <c r="U1565" s="13"/>
      <c r="V1565" s="13"/>
      <c r="W1565" s="49">
        <f t="shared" si="296"/>
        <v>38443</v>
      </c>
    </row>
    <row r="1566" spans="1:23" s="11" customFormat="1">
      <c r="A1566" s="13"/>
      <c r="B1566" s="140">
        <f>+Datos!B1557</f>
        <v>2005</v>
      </c>
      <c r="C1566" s="141">
        <f>+Datos!C1557</f>
        <v>4</v>
      </c>
      <c r="D1566" s="142">
        <f>+Datos!D1557</f>
        <v>2</v>
      </c>
      <c r="E1566" s="143">
        <f>+Datos!E1557</f>
        <v>0.3</v>
      </c>
      <c r="F1566" s="144">
        <f>+Datos!F1557</f>
        <v>2.8</v>
      </c>
      <c r="G1566" s="145">
        <f>+Datos!G1557</f>
        <v>1</v>
      </c>
      <c r="H1566" s="143">
        <f t="shared" si="291"/>
        <v>2.8</v>
      </c>
      <c r="I1566" s="146">
        <f t="shared" si="292"/>
        <v>-2.5</v>
      </c>
      <c r="J1566" s="29">
        <f t="shared" si="293"/>
        <v>104.07897672919844</v>
      </c>
      <c r="K1566" s="147">
        <f t="shared" si="288"/>
        <v>137.76079491101663</v>
      </c>
      <c r="L1566" s="29">
        <f t="shared" si="299"/>
        <v>-1.4059332573356471</v>
      </c>
      <c r="M1566" s="30">
        <f t="shared" si="297"/>
        <v>1.7059332573356472</v>
      </c>
      <c r="N1566" s="148">
        <f t="shared" si="298"/>
        <v>1.0940667426643527</v>
      </c>
      <c r="O1566" s="148">
        <f t="shared" si="294"/>
        <v>0</v>
      </c>
      <c r="P1566" s="148">
        <f t="shared" si="295"/>
        <v>-1.0940667426643527</v>
      </c>
      <c r="Q1566" s="149">
        <f t="shared" si="289"/>
        <v>23.760794911016632</v>
      </c>
      <c r="R1566" s="150">
        <f t="shared" si="290"/>
        <v>137.76079491101663</v>
      </c>
      <c r="S1566" s="13"/>
      <c r="T1566" s="13"/>
      <c r="U1566" s="13"/>
      <c r="V1566" s="13"/>
      <c r="W1566" s="49">
        <f t="shared" si="296"/>
        <v>38444</v>
      </c>
    </row>
    <row r="1567" spans="1:23" s="11" customFormat="1">
      <c r="A1567" s="13"/>
      <c r="B1567" s="140">
        <f>+Datos!B1558</f>
        <v>2005</v>
      </c>
      <c r="C1567" s="141">
        <f>+Datos!C1558</f>
        <v>4</v>
      </c>
      <c r="D1567" s="142">
        <f>+Datos!D1558</f>
        <v>3</v>
      </c>
      <c r="E1567" s="143">
        <f>+Datos!E1558</f>
        <v>0</v>
      </c>
      <c r="F1567" s="144">
        <f>+Datos!F1558</f>
        <v>2.8</v>
      </c>
      <c r="G1567" s="145">
        <f>+Datos!G1558</f>
        <v>1</v>
      </c>
      <c r="H1567" s="143">
        <f t="shared" si="291"/>
        <v>2.8</v>
      </c>
      <c r="I1567" s="146">
        <f t="shared" si="292"/>
        <v>-2.8</v>
      </c>
      <c r="J1567" s="29">
        <f t="shared" si="293"/>
        <v>102.52656615053158</v>
      </c>
      <c r="K1567" s="147">
        <f t="shared" si="288"/>
        <v>136.20838433234977</v>
      </c>
      <c r="L1567" s="29">
        <f t="shared" si="299"/>
        <v>-1.5524105786668656</v>
      </c>
      <c r="M1567" s="30">
        <f t="shared" si="297"/>
        <v>1.5524105786668656</v>
      </c>
      <c r="N1567" s="148">
        <f t="shared" si="298"/>
        <v>1.2475894213331342</v>
      </c>
      <c r="O1567" s="148">
        <f t="shared" si="294"/>
        <v>0</v>
      </c>
      <c r="P1567" s="148">
        <f t="shared" si="295"/>
        <v>-1.2475894213331342</v>
      </c>
      <c r="Q1567" s="149">
        <f t="shared" si="289"/>
        <v>22.208384332349766</v>
      </c>
      <c r="R1567" s="150">
        <f t="shared" si="290"/>
        <v>136.20838433234977</v>
      </c>
      <c r="S1567" s="13"/>
      <c r="T1567" s="13"/>
      <c r="U1567" s="13"/>
      <c r="V1567" s="13"/>
      <c r="W1567" s="49">
        <f t="shared" si="296"/>
        <v>38445</v>
      </c>
    </row>
    <row r="1568" spans="1:23" s="11" customFormat="1">
      <c r="A1568" s="13"/>
      <c r="B1568" s="140">
        <f>+Datos!B1559</f>
        <v>2005</v>
      </c>
      <c r="C1568" s="141">
        <f>+Datos!C1559</f>
        <v>4</v>
      </c>
      <c r="D1568" s="142">
        <f>+Datos!D1559</f>
        <v>4</v>
      </c>
      <c r="E1568" s="143">
        <f>+Datos!E1559</f>
        <v>0</v>
      </c>
      <c r="F1568" s="144">
        <f>+Datos!F1559</f>
        <v>4.0999999999999996</v>
      </c>
      <c r="G1568" s="145">
        <f>+Datos!G1559</f>
        <v>1</v>
      </c>
      <c r="H1568" s="143">
        <f t="shared" si="291"/>
        <v>4.0999999999999996</v>
      </c>
      <c r="I1568" s="146">
        <f t="shared" si="292"/>
        <v>-4.0999999999999996</v>
      </c>
      <c r="J1568" s="29">
        <f t="shared" si="293"/>
        <v>100.29507386866315</v>
      </c>
      <c r="K1568" s="147">
        <f t="shared" si="288"/>
        <v>133.97689205048133</v>
      </c>
      <c r="L1568" s="29">
        <f t="shared" si="299"/>
        <v>-2.2314922818684408</v>
      </c>
      <c r="M1568" s="30">
        <f t="shared" si="297"/>
        <v>2.2314922818684408</v>
      </c>
      <c r="N1568" s="148">
        <f t="shared" si="298"/>
        <v>1.8685077181315588</v>
      </c>
      <c r="O1568" s="148">
        <f t="shared" si="294"/>
        <v>0</v>
      </c>
      <c r="P1568" s="148">
        <f t="shared" si="295"/>
        <v>-1.8685077181315588</v>
      </c>
      <c r="Q1568" s="149">
        <f t="shared" si="289"/>
        <v>19.976892050481325</v>
      </c>
      <c r="R1568" s="150">
        <f t="shared" si="290"/>
        <v>133.97689205048133</v>
      </c>
      <c r="S1568" s="13"/>
      <c r="T1568" s="13"/>
      <c r="U1568" s="13"/>
      <c r="V1568" s="13"/>
      <c r="W1568" s="49">
        <f t="shared" si="296"/>
        <v>38446</v>
      </c>
    </row>
    <row r="1569" spans="1:23" s="11" customFormat="1">
      <c r="A1569" s="13"/>
      <c r="B1569" s="140">
        <f>+Datos!B1560</f>
        <v>2005</v>
      </c>
      <c r="C1569" s="141">
        <f>+Datos!C1560</f>
        <v>4</v>
      </c>
      <c r="D1569" s="142">
        <f>+Datos!D1560</f>
        <v>5</v>
      </c>
      <c r="E1569" s="143">
        <f>+Datos!E1560</f>
        <v>0</v>
      </c>
      <c r="F1569" s="144">
        <f>+Datos!F1560</f>
        <v>4.5</v>
      </c>
      <c r="G1569" s="145">
        <f>+Datos!G1560</f>
        <v>1</v>
      </c>
      <c r="H1569" s="143">
        <f t="shared" si="291"/>
        <v>4.5</v>
      </c>
      <c r="I1569" s="146">
        <f t="shared" si="292"/>
        <v>-4.5</v>
      </c>
      <c r="J1569" s="29">
        <f t="shared" si="293"/>
        <v>97.901742439908745</v>
      </c>
      <c r="K1569" s="147">
        <f t="shared" si="288"/>
        <v>131.58356062172692</v>
      </c>
      <c r="L1569" s="29">
        <f t="shared" si="299"/>
        <v>-2.3933314287544079</v>
      </c>
      <c r="M1569" s="30">
        <f t="shared" si="297"/>
        <v>2.3933314287544079</v>
      </c>
      <c r="N1569" s="148">
        <f t="shared" si="298"/>
        <v>2.1066685712455921</v>
      </c>
      <c r="O1569" s="148">
        <f t="shared" si="294"/>
        <v>0</v>
      </c>
      <c r="P1569" s="148">
        <f t="shared" si="295"/>
        <v>-2.1066685712455921</v>
      </c>
      <c r="Q1569" s="149">
        <f t="shared" si="289"/>
        <v>17.583560621726917</v>
      </c>
      <c r="R1569" s="150">
        <f t="shared" si="290"/>
        <v>131.58356062172692</v>
      </c>
      <c r="S1569" s="13"/>
      <c r="T1569" s="13"/>
      <c r="U1569" s="13"/>
      <c r="V1569" s="13"/>
      <c r="W1569" s="49">
        <f t="shared" si="296"/>
        <v>38447</v>
      </c>
    </row>
    <row r="1570" spans="1:23" s="11" customFormat="1">
      <c r="A1570" s="13"/>
      <c r="B1570" s="140">
        <f>+Datos!B1561</f>
        <v>2005</v>
      </c>
      <c r="C1570" s="141">
        <f>+Datos!C1561</f>
        <v>4</v>
      </c>
      <c r="D1570" s="142">
        <f>+Datos!D1561</f>
        <v>6</v>
      </c>
      <c r="E1570" s="143">
        <f>+Datos!E1561</f>
        <v>0.2</v>
      </c>
      <c r="F1570" s="144">
        <f>+Datos!F1561</f>
        <v>2.9</v>
      </c>
      <c r="G1570" s="145">
        <f>+Datos!G1561</f>
        <v>1</v>
      </c>
      <c r="H1570" s="143">
        <f t="shared" si="291"/>
        <v>2.9</v>
      </c>
      <c r="I1570" s="146">
        <f t="shared" si="292"/>
        <v>-2.6999999999999997</v>
      </c>
      <c r="J1570" s="29">
        <f t="shared" si="293"/>
        <v>96.493245221225166</v>
      </c>
      <c r="K1570" s="147">
        <f t="shared" si="288"/>
        <v>130.17506340304334</v>
      </c>
      <c r="L1570" s="29">
        <f t="shared" si="299"/>
        <v>-1.4084972186835785</v>
      </c>
      <c r="M1570" s="30">
        <f t="shared" si="297"/>
        <v>1.6084972186835784</v>
      </c>
      <c r="N1570" s="148">
        <f t="shared" si="298"/>
        <v>1.2915027813164215</v>
      </c>
      <c r="O1570" s="148">
        <f t="shared" si="294"/>
        <v>0</v>
      </c>
      <c r="P1570" s="148">
        <f t="shared" si="295"/>
        <v>-1.2915027813164215</v>
      </c>
      <c r="Q1570" s="149">
        <f t="shared" si="289"/>
        <v>16.175063403043339</v>
      </c>
      <c r="R1570" s="150">
        <f t="shared" si="290"/>
        <v>130.17506340304334</v>
      </c>
      <c r="S1570" s="13"/>
      <c r="T1570" s="13"/>
      <c r="U1570" s="13"/>
      <c r="V1570" s="13"/>
      <c r="W1570" s="49">
        <f t="shared" si="296"/>
        <v>38448</v>
      </c>
    </row>
    <row r="1571" spans="1:23" s="11" customFormat="1">
      <c r="A1571" s="13"/>
      <c r="B1571" s="140">
        <f>+Datos!B1562</f>
        <v>2005</v>
      </c>
      <c r="C1571" s="141">
        <f>+Datos!C1562</f>
        <v>4</v>
      </c>
      <c r="D1571" s="142">
        <f>+Datos!D1562</f>
        <v>7</v>
      </c>
      <c r="E1571" s="143">
        <f>+Datos!E1562</f>
        <v>0</v>
      </c>
      <c r="F1571" s="144">
        <f>+Datos!F1562</f>
        <v>4.3</v>
      </c>
      <c r="G1571" s="145">
        <f>+Datos!G1562</f>
        <v>1</v>
      </c>
      <c r="H1571" s="143">
        <f t="shared" si="291"/>
        <v>4.3</v>
      </c>
      <c r="I1571" s="146">
        <f t="shared" si="292"/>
        <v>-4.3</v>
      </c>
      <c r="J1571" s="29">
        <f t="shared" si="293"/>
        <v>94.291798033402557</v>
      </c>
      <c r="K1571" s="147">
        <f t="shared" si="288"/>
        <v>127.97361621522074</v>
      </c>
      <c r="L1571" s="29">
        <f t="shared" si="299"/>
        <v>-2.2014471878225947</v>
      </c>
      <c r="M1571" s="30">
        <f t="shared" si="297"/>
        <v>2.2014471878225947</v>
      </c>
      <c r="N1571" s="148">
        <f t="shared" si="298"/>
        <v>2.0985528121774051</v>
      </c>
      <c r="O1571" s="148">
        <f t="shared" si="294"/>
        <v>0</v>
      </c>
      <c r="P1571" s="148">
        <f t="shared" si="295"/>
        <v>-2.0985528121774051</v>
      </c>
      <c r="Q1571" s="149">
        <f t="shared" si="289"/>
        <v>13.973616215220744</v>
      </c>
      <c r="R1571" s="150">
        <f t="shared" si="290"/>
        <v>127.97361621522074</v>
      </c>
      <c r="S1571" s="13"/>
      <c r="T1571" s="13"/>
      <c r="U1571" s="13"/>
      <c r="V1571" s="13"/>
      <c r="W1571" s="49">
        <f t="shared" si="296"/>
        <v>38449</v>
      </c>
    </row>
    <row r="1572" spans="1:23" s="11" customFormat="1">
      <c r="A1572" s="13"/>
      <c r="B1572" s="140">
        <f>+Datos!B1563</f>
        <v>2005</v>
      </c>
      <c r="C1572" s="141">
        <f>+Datos!C1563</f>
        <v>4</v>
      </c>
      <c r="D1572" s="142">
        <f>+Datos!D1563</f>
        <v>8</v>
      </c>
      <c r="E1572" s="143">
        <f>+Datos!E1563</f>
        <v>0</v>
      </c>
      <c r="F1572" s="144">
        <f>+Datos!F1563</f>
        <v>3.3</v>
      </c>
      <c r="G1572" s="145">
        <f>+Datos!G1563</f>
        <v>1</v>
      </c>
      <c r="H1572" s="143">
        <f t="shared" si="291"/>
        <v>3.3</v>
      </c>
      <c r="I1572" s="146">
        <f t="shared" si="292"/>
        <v>-3.3</v>
      </c>
      <c r="J1572" s="29">
        <f t="shared" si="293"/>
        <v>92.636438771084869</v>
      </c>
      <c r="K1572" s="147">
        <f t="shared" si="288"/>
        <v>126.31825695290306</v>
      </c>
      <c r="L1572" s="29">
        <f t="shared" si="299"/>
        <v>-1.6553592623176883</v>
      </c>
      <c r="M1572" s="30">
        <f t="shared" si="297"/>
        <v>1.6553592623176883</v>
      </c>
      <c r="N1572" s="148">
        <f t="shared" si="298"/>
        <v>1.6446407376823116</v>
      </c>
      <c r="O1572" s="148">
        <f t="shared" si="294"/>
        <v>0</v>
      </c>
      <c r="P1572" s="148">
        <f t="shared" si="295"/>
        <v>-1.6446407376823116</v>
      </c>
      <c r="Q1572" s="149">
        <f t="shared" si="289"/>
        <v>12.318256952903056</v>
      </c>
      <c r="R1572" s="150">
        <f t="shared" si="290"/>
        <v>126.31825695290306</v>
      </c>
      <c r="S1572" s="13"/>
      <c r="T1572" s="13"/>
      <c r="U1572" s="13"/>
      <c r="V1572" s="13"/>
      <c r="W1572" s="49">
        <f t="shared" si="296"/>
        <v>38450</v>
      </c>
    </row>
    <row r="1573" spans="1:23" s="11" customFormat="1">
      <c r="A1573" s="13"/>
      <c r="B1573" s="140">
        <f>+Datos!B1564</f>
        <v>2005</v>
      </c>
      <c r="C1573" s="141">
        <f>+Datos!C1564</f>
        <v>4</v>
      </c>
      <c r="D1573" s="142">
        <f>+Datos!D1564</f>
        <v>9</v>
      </c>
      <c r="E1573" s="143">
        <f>+Datos!E1564</f>
        <v>0</v>
      </c>
      <c r="F1573" s="144">
        <f>+Datos!F1564</f>
        <v>4.2</v>
      </c>
      <c r="G1573" s="145">
        <f>+Datos!G1564</f>
        <v>1</v>
      </c>
      <c r="H1573" s="143">
        <f t="shared" si="291"/>
        <v>4.2</v>
      </c>
      <c r="I1573" s="146">
        <f t="shared" si="292"/>
        <v>-4.2</v>
      </c>
      <c r="J1573" s="29">
        <f t="shared" si="293"/>
        <v>90.571580974170686</v>
      </c>
      <c r="K1573" s="147">
        <f t="shared" si="288"/>
        <v>124.25339915598886</v>
      </c>
      <c r="L1573" s="29">
        <f t="shared" si="299"/>
        <v>-2.0648577969141968</v>
      </c>
      <c r="M1573" s="30">
        <f t="shared" si="297"/>
        <v>2.0648577969141968</v>
      </c>
      <c r="N1573" s="148">
        <f t="shared" si="298"/>
        <v>2.1351422030858034</v>
      </c>
      <c r="O1573" s="148">
        <f t="shared" si="294"/>
        <v>0</v>
      </c>
      <c r="P1573" s="148">
        <f t="shared" si="295"/>
        <v>-2.1351422030858034</v>
      </c>
      <c r="Q1573" s="149">
        <f t="shared" si="289"/>
        <v>10.253399155988859</v>
      </c>
      <c r="R1573" s="150">
        <f t="shared" si="290"/>
        <v>124.25339915598886</v>
      </c>
      <c r="S1573" s="13"/>
      <c r="T1573" s="13"/>
      <c r="U1573" s="13"/>
      <c r="V1573" s="13"/>
      <c r="W1573" s="49">
        <f t="shared" si="296"/>
        <v>38451</v>
      </c>
    </row>
    <row r="1574" spans="1:23" s="11" customFormat="1">
      <c r="A1574" s="13"/>
      <c r="B1574" s="140">
        <f>+Datos!B1565</f>
        <v>2005</v>
      </c>
      <c r="C1574" s="141">
        <f>+Datos!C1565</f>
        <v>4</v>
      </c>
      <c r="D1574" s="142">
        <f>+Datos!D1565</f>
        <v>10</v>
      </c>
      <c r="E1574" s="143">
        <f>+Datos!E1565</f>
        <v>0</v>
      </c>
      <c r="F1574" s="144">
        <f>+Datos!F1565</f>
        <v>3.6</v>
      </c>
      <c r="G1574" s="145">
        <f>+Datos!G1565</f>
        <v>1</v>
      </c>
      <c r="H1574" s="143">
        <f t="shared" si="291"/>
        <v>3.6</v>
      </c>
      <c r="I1574" s="146">
        <f t="shared" si="292"/>
        <v>-3.6</v>
      </c>
      <c r="J1574" s="29">
        <f t="shared" si="293"/>
        <v>88.838374530087805</v>
      </c>
      <c r="K1574" s="147">
        <f t="shared" si="288"/>
        <v>122.52019271190599</v>
      </c>
      <c r="L1574" s="29">
        <f t="shared" si="299"/>
        <v>-1.7332064440828674</v>
      </c>
      <c r="M1574" s="30">
        <f t="shared" si="297"/>
        <v>1.7332064440828674</v>
      </c>
      <c r="N1574" s="148">
        <f t="shared" si="298"/>
        <v>1.8667935559171327</v>
      </c>
      <c r="O1574" s="148">
        <f t="shared" si="294"/>
        <v>0</v>
      </c>
      <c r="P1574" s="148">
        <f t="shared" si="295"/>
        <v>-1.8667935559171327</v>
      </c>
      <c r="Q1574" s="149">
        <f t="shared" si="289"/>
        <v>8.5201927119059917</v>
      </c>
      <c r="R1574" s="150">
        <f t="shared" si="290"/>
        <v>122.52019271190599</v>
      </c>
      <c r="S1574" s="13"/>
      <c r="T1574" s="13"/>
      <c r="U1574" s="13"/>
      <c r="V1574" s="13"/>
      <c r="W1574" s="49">
        <f t="shared" si="296"/>
        <v>38452</v>
      </c>
    </row>
    <row r="1575" spans="1:23" s="11" customFormat="1">
      <c r="A1575" s="13"/>
      <c r="B1575" s="140">
        <f>+Datos!B1566</f>
        <v>2005</v>
      </c>
      <c r="C1575" s="141">
        <f>+Datos!C1566</f>
        <v>4</v>
      </c>
      <c r="D1575" s="142">
        <f>+Datos!D1566</f>
        <v>11</v>
      </c>
      <c r="E1575" s="143">
        <f>+Datos!E1566</f>
        <v>1.1000000000000001</v>
      </c>
      <c r="F1575" s="144">
        <f>+Datos!F1566</f>
        <v>3.2</v>
      </c>
      <c r="G1575" s="145">
        <f>+Datos!G1566</f>
        <v>1</v>
      </c>
      <c r="H1575" s="143">
        <f t="shared" si="291"/>
        <v>3.2</v>
      </c>
      <c r="I1575" s="146">
        <f t="shared" si="292"/>
        <v>-2.1</v>
      </c>
      <c r="J1575" s="29">
        <f t="shared" si="293"/>
        <v>87.842695216786169</v>
      </c>
      <c r="K1575" s="147">
        <f t="shared" si="288"/>
        <v>121.52451339860434</v>
      </c>
      <c r="L1575" s="29">
        <f t="shared" si="299"/>
        <v>-0.99567931330165038</v>
      </c>
      <c r="M1575" s="30">
        <f t="shared" si="297"/>
        <v>2.0956793133016505</v>
      </c>
      <c r="N1575" s="148">
        <f t="shared" si="298"/>
        <v>1.1043206866983497</v>
      </c>
      <c r="O1575" s="148">
        <f t="shared" si="294"/>
        <v>0</v>
      </c>
      <c r="P1575" s="148">
        <f t="shared" si="295"/>
        <v>-1.1043206866983497</v>
      </c>
      <c r="Q1575" s="149">
        <f t="shared" si="289"/>
        <v>7.5245133986043413</v>
      </c>
      <c r="R1575" s="150">
        <f t="shared" si="290"/>
        <v>121.52451339860434</v>
      </c>
      <c r="S1575" s="13"/>
      <c r="T1575" s="13"/>
      <c r="U1575" s="13"/>
      <c r="V1575" s="13"/>
      <c r="W1575" s="49">
        <f t="shared" si="296"/>
        <v>38453</v>
      </c>
    </row>
    <row r="1576" spans="1:23" s="11" customFormat="1">
      <c r="A1576" s="13"/>
      <c r="B1576" s="140">
        <f>+Datos!B1567</f>
        <v>2005</v>
      </c>
      <c r="C1576" s="141">
        <f>+Datos!C1567</f>
        <v>4</v>
      </c>
      <c r="D1576" s="142">
        <f>+Datos!D1567</f>
        <v>12</v>
      </c>
      <c r="E1576" s="143">
        <f>+Datos!E1567</f>
        <v>0</v>
      </c>
      <c r="F1576" s="144">
        <f>+Datos!F1567</f>
        <v>1.8</v>
      </c>
      <c r="G1576" s="145">
        <f>+Datos!G1567</f>
        <v>1</v>
      </c>
      <c r="H1576" s="143">
        <f t="shared" si="291"/>
        <v>1.8</v>
      </c>
      <c r="I1576" s="146">
        <f t="shared" si="292"/>
        <v>-1.8</v>
      </c>
      <c r="J1576" s="29">
        <f t="shared" si="293"/>
        <v>86.998142481648273</v>
      </c>
      <c r="K1576" s="147">
        <f t="shared" si="288"/>
        <v>120.67996066346646</v>
      </c>
      <c r="L1576" s="29">
        <f t="shared" si="299"/>
        <v>-0.84455273513788143</v>
      </c>
      <c r="M1576" s="30">
        <f t="shared" si="297"/>
        <v>0.84455273513788143</v>
      </c>
      <c r="N1576" s="148">
        <f t="shared" si="298"/>
        <v>0.95544726486211862</v>
      </c>
      <c r="O1576" s="148">
        <f t="shared" si="294"/>
        <v>0</v>
      </c>
      <c r="P1576" s="148">
        <f t="shared" si="295"/>
        <v>-0.95544726486211862</v>
      </c>
      <c r="Q1576" s="149">
        <f t="shared" si="289"/>
        <v>6.6799606634664599</v>
      </c>
      <c r="R1576" s="150">
        <f t="shared" si="290"/>
        <v>120.67996066346646</v>
      </c>
      <c r="S1576" s="13"/>
      <c r="T1576" s="13"/>
      <c r="U1576" s="13"/>
      <c r="V1576" s="13"/>
      <c r="W1576" s="49">
        <f t="shared" si="296"/>
        <v>38454</v>
      </c>
    </row>
    <row r="1577" spans="1:23" s="11" customFormat="1">
      <c r="A1577" s="13"/>
      <c r="B1577" s="140">
        <f>+Datos!B1568</f>
        <v>2005</v>
      </c>
      <c r="C1577" s="141">
        <f>+Datos!C1568</f>
        <v>4</v>
      </c>
      <c r="D1577" s="142">
        <f>+Datos!D1568</f>
        <v>13</v>
      </c>
      <c r="E1577" s="143">
        <f>+Datos!E1568</f>
        <v>0.2</v>
      </c>
      <c r="F1577" s="144">
        <f>+Datos!F1568</f>
        <v>2.7</v>
      </c>
      <c r="G1577" s="145">
        <f>+Datos!G1568</f>
        <v>1</v>
      </c>
      <c r="H1577" s="143">
        <f t="shared" si="291"/>
        <v>2.7</v>
      </c>
      <c r="I1577" s="146">
        <f t="shared" si="292"/>
        <v>-2.5</v>
      </c>
      <c r="J1577" s="29">
        <f t="shared" si="293"/>
        <v>85.838606185347786</v>
      </c>
      <c r="K1577" s="147">
        <f t="shared" si="288"/>
        <v>119.52042436716596</v>
      </c>
      <c r="L1577" s="29">
        <f t="shared" si="299"/>
        <v>-1.1595362963005016</v>
      </c>
      <c r="M1577" s="30">
        <f t="shared" si="297"/>
        <v>1.3595362963005015</v>
      </c>
      <c r="N1577" s="148">
        <f t="shared" si="298"/>
        <v>1.3404637036994986</v>
      </c>
      <c r="O1577" s="148">
        <f t="shared" si="294"/>
        <v>0</v>
      </c>
      <c r="P1577" s="148">
        <f t="shared" si="295"/>
        <v>-1.3404637036994986</v>
      </c>
      <c r="Q1577" s="149">
        <f t="shared" si="289"/>
        <v>5.5204243671659583</v>
      </c>
      <c r="R1577" s="150">
        <f t="shared" si="290"/>
        <v>119.52042436716596</v>
      </c>
      <c r="S1577" s="13"/>
      <c r="T1577" s="13"/>
      <c r="U1577" s="13"/>
      <c r="V1577" s="13"/>
      <c r="W1577" s="49">
        <f t="shared" si="296"/>
        <v>38455</v>
      </c>
    </row>
    <row r="1578" spans="1:23" s="11" customFormat="1">
      <c r="A1578" s="13"/>
      <c r="B1578" s="140">
        <f>+Datos!B1569</f>
        <v>2005</v>
      </c>
      <c r="C1578" s="141">
        <f>+Datos!C1569</f>
        <v>4</v>
      </c>
      <c r="D1578" s="142">
        <f>+Datos!D1569</f>
        <v>14</v>
      </c>
      <c r="E1578" s="143">
        <f>+Datos!E1569</f>
        <v>0</v>
      </c>
      <c r="F1578" s="144">
        <f>+Datos!F1569</f>
        <v>1.9</v>
      </c>
      <c r="G1578" s="145">
        <f>+Datos!G1569</f>
        <v>1</v>
      </c>
      <c r="H1578" s="143">
        <f t="shared" si="291"/>
        <v>1.9</v>
      </c>
      <c r="I1578" s="146">
        <f t="shared" si="292"/>
        <v>-1.9</v>
      </c>
      <c r="J1578" s="29">
        <f t="shared" si="293"/>
        <v>84.967705725928681</v>
      </c>
      <c r="K1578" s="147">
        <f t="shared" si="288"/>
        <v>118.64952390774687</v>
      </c>
      <c r="L1578" s="29">
        <f t="shared" si="299"/>
        <v>-0.87090045941909011</v>
      </c>
      <c r="M1578" s="30">
        <f t="shared" si="297"/>
        <v>0.87090045941909011</v>
      </c>
      <c r="N1578" s="148">
        <f t="shared" si="298"/>
        <v>1.0290995405809098</v>
      </c>
      <c r="O1578" s="148">
        <f t="shared" si="294"/>
        <v>0</v>
      </c>
      <c r="P1578" s="148">
        <f t="shared" si="295"/>
        <v>-1.0290995405809098</v>
      </c>
      <c r="Q1578" s="149">
        <f t="shared" si="289"/>
        <v>4.6495239077468682</v>
      </c>
      <c r="R1578" s="150">
        <f t="shared" si="290"/>
        <v>118.64952390774687</v>
      </c>
      <c r="S1578" s="13"/>
      <c r="T1578" s="13"/>
      <c r="U1578" s="13"/>
      <c r="V1578" s="13"/>
      <c r="W1578" s="49">
        <f t="shared" si="296"/>
        <v>38456</v>
      </c>
    </row>
    <row r="1579" spans="1:23" s="11" customFormat="1">
      <c r="A1579" s="13"/>
      <c r="B1579" s="140">
        <f>+Datos!B1570</f>
        <v>2005</v>
      </c>
      <c r="C1579" s="141">
        <f>+Datos!C1570</f>
        <v>4</v>
      </c>
      <c r="D1579" s="142">
        <f>+Datos!D1570</f>
        <v>15</v>
      </c>
      <c r="E1579" s="143">
        <f>+Datos!E1570</f>
        <v>0</v>
      </c>
      <c r="F1579" s="144">
        <f>+Datos!F1570</f>
        <v>2.5</v>
      </c>
      <c r="G1579" s="145">
        <f>+Datos!G1570</f>
        <v>1</v>
      </c>
      <c r="H1579" s="143">
        <f t="shared" si="291"/>
        <v>2.5</v>
      </c>
      <c r="I1579" s="146">
        <f t="shared" si="292"/>
        <v>-2.5</v>
      </c>
      <c r="J1579" s="29">
        <f t="shared" si="293"/>
        <v>83.835231675423799</v>
      </c>
      <c r="K1579" s="147">
        <f t="shared" si="288"/>
        <v>117.51704985724197</v>
      </c>
      <c r="L1579" s="29">
        <f t="shared" si="299"/>
        <v>-1.1324740505048965</v>
      </c>
      <c r="M1579" s="30">
        <f t="shared" si="297"/>
        <v>1.1324740505048965</v>
      </c>
      <c r="N1579" s="148">
        <f t="shared" si="298"/>
        <v>1.3675259494951035</v>
      </c>
      <c r="O1579" s="148">
        <f t="shared" si="294"/>
        <v>0</v>
      </c>
      <c r="P1579" s="148">
        <f t="shared" si="295"/>
        <v>-1.3675259494951035</v>
      </c>
      <c r="Q1579" s="149">
        <f t="shared" si="289"/>
        <v>3.5170498572419717</v>
      </c>
      <c r="R1579" s="150">
        <f t="shared" si="290"/>
        <v>117.51704985724197</v>
      </c>
      <c r="S1579" s="13"/>
      <c r="T1579" s="13"/>
      <c r="U1579" s="13"/>
      <c r="V1579" s="13"/>
      <c r="W1579" s="49">
        <f t="shared" si="296"/>
        <v>38457</v>
      </c>
    </row>
    <row r="1580" spans="1:23" s="11" customFormat="1">
      <c r="A1580" s="13"/>
      <c r="B1580" s="140">
        <f>+Datos!B1571</f>
        <v>2005</v>
      </c>
      <c r="C1580" s="141">
        <f>+Datos!C1571</f>
        <v>4</v>
      </c>
      <c r="D1580" s="142">
        <f>+Datos!D1571</f>
        <v>16</v>
      </c>
      <c r="E1580" s="143">
        <f>+Datos!E1571</f>
        <v>0</v>
      </c>
      <c r="F1580" s="144">
        <f>+Datos!F1571</f>
        <v>3.8</v>
      </c>
      <c r="G1580" s="145">
        <f>+Datos!G1571</f>
        <v>1</v>
      </c>
      <c r="H1580" s="143">
        <f t="shared" si="291"/>
        <v>3.8</v>
      </c>
      <c r="I1580" s="146">
        <f t="shared" si="292"/>
        <v>-3.8</v>
      </c>
      <c r="J1580" s="29">
        <f t="shared" si="293"/>
        <v>82.142712141701324</v>
      </c>
      <c r="K1580" s="147">
        <f t="shared" si="288"/>
        <v>115.8245303235195</v>
      </c>
      <c r="L1580" s="29">
        <f t="shared" si="299"/>
        <v>-1.692519533722475</v>
      </c>
      <c r="M1580" s="30">
        <f t="shared" si="297"/>
        <v>1.692519533722475</v>
      </c>
      <c r="N1580" s="148">
        <f t="shared" si="298"/>
        <v>2.1074804662775248</v>
      </c>
      <c r="O1580" s="148">
        <f t="shared" si="294"/>
        <v>0</v>
      </c>
      <c r="P1580" s="148">
        <f t="shared" si="295"/>
        <v>-2.1074804662775248</v>
      </c>
      <c r="Q1580" s="149">
        <f t="shared" si="289"/>
        <v>1.8245303235194967</v>
      </c>
      <c r="R1580" s="150">
        <f t="shared" si="290"/>
        <v>115.8245303235195</v>
      </c>
      <c r="S1580" s="13"/>
      <c r="T1580" s="13"/>
      <c r="U1580" s="13"/>
      <c r="V1580" s="13"/>
      <c r="W1580" s="49">
        <f t="shared" si="296"/>
        <v>38458</v>
      </c>
    </row>
    <row r="1581" spans="1:23" s="11" customFormat="1">
      <c r="A1581" s="13"/>
      <c r="B1581" s="140">
        <f>+Datos!B1572</f>
        <v>2005</v>
      </c>
      <c r="C1581" s="141">
        <f>+Datos!C1572</f>
        <v>4</v>
      </c>
      <c r="D1581" s="142">
        <f>+Datos!D1572</f>
        <v>17</v>
      </c>
      <c r="E1581" s="143">
        <f>+Datos!E1572</f>
        <v>0</v>
      </c>
      <c r="F1581" s="144">
        <f>+Datos!F1572</f>
        <v>3.4</v>
      </c>
      <c r="G1581" s="145">
        <f>+Datos!G1572</f>
        <v>1</v>
      </c>
      <c r="H1581" s="143">
        <f t="shared" si="291"/>
        <v>3.4</v>
      </c>
      <c r="I1581" s="146">
        <f t="shared" si="292"/>
        <v>-3.4</v>
      </c>
      <c r="J1581" s="29">
        <f t="shared" si="293"/>
        <v>80.657336957826786</v>
      </c>
      <c r="K1581" s="147">
        <f t="shared" si="288"/>
        <v>114.33915513964496</v>
      </c>
      <c r="L1581" s="29">
        <f t="shared" si="299"/>
        <v>-1.4853751838745382</v>
      </c>
      <c r="M1581" s="30">
        <f t="shared" si="297"/>
        <v>1.4853751838745382</v>
      </c>
      <c r="N1581" s="148">
        <f t="shared" si="298"/>
        <v>1.9146248161254618</v>
      </c>
      <c r="O1581" s="148">
        <f t="shared" si="294"/>
        <v>0</v>
      </c>
      <c r="P1581" s="148">
        <f t="shared" si="295"/>
        <v>-1.9146248161254618</v>
      </c>
      <c r="Q1581" s="149">
        <f t="shared" si="289"/>
        <v>0.33915513964495858</v>
      </c>
      <c r="R1581" s="150">
        <f t="shared" si="290"/>
        <v>114.33915513964496</v>
      </c>
      <c r="S1581" s="13"/>
      <c r="T1581" s="13"/>
      <c r="U1581" s="13"/>
      <c r="V1581" s="13"/>
      <c r="W1581" s="49">
        <f t="shared" si="296"/>
        <v>38459</v>
      </c>
    </row>
    <row r="1582" spans="1:23" s="11" customFormat="1">
      <c r="A1582" s="13"/>
      <c r="B1582" s="140">
        <f>+Datos!B1573</f>
        <v>2005</v>
      </c>
      <c r="C1582" s="141">
        <f>+Datos!C1573</f>
        <v>4</v>
      </c>
      <c r="D1582" s="142">
        <f>+Datos!D1573</f>
        <v>18</v>
      </c>
      <c r="E1582" s="143">
        <f>+Datos!E1573</f>
        <v>0</v>
      </c>
      <c r="F1582" s="144">
        <f>+Datos!F1573</f>
        <v>3.6</v>
      </c>
      <c r="G1582" s="145">
        <f>+Datos!G1573</f>
        <v>1</v>
      </c>
      <c r="H1582" s="143">
        <f t="shared" si="291"/>
        <v>3.6</v>
      </c>
      <c r="I1582" s="146">
        <f t="shared" si="292"/>
        <v>-3.6</v>
      </c>
      <c r="J1582" s="29">
        <f t="shared" si="293"/>
        <v>79.11385262560853</v>
      </c>
      <c r="K1582" s="147">
        <f t="shared" si="288"/>
        <v>112.79567080742672</v>
      </c>
      <c r="L1582" s="29">
        <f t="shared" si="299"/>
        <v>-1.5434843322182417</v>
      </c>
      <c r="M1582" s="30">
        <f t="shared" si="297"/>
        <v>1.5434843322182417</v>
      </c>
      <c r="N1582" s="148">
        <f t="shared" si="298"/>
        <v>2.0565156677817584</v>
      </c>
      <c r="O1582" s="148">
        <f t="shared" si="294"/>
        <v>0</v>
      </c>
      <c r="P1582" s="148">
        <f t="shared" si="295"/>
        <v>-2.0565156677817584</v>
      </c>
      <c r="Q1582" s="149">
        <f t="shared" si="289"/>
        <v>0</v>
      </c>
      <c r="R1582" s="150">
        <f t="shared" si="290"/>
        <v>112.79567080742672</v>
      </c>
      <c r="S1582" s="13"/>
      <c r="T1582" s="13"/>
      <c r="U1582" s="13"/>
      <c r="V1582" s="13"/>
      <c r="W1582" s="49">
        <f t="shared" si="296"/>
        <v>38460</v>
      </c>
    </row>
    <row r="1583" spans="1:23" s="11" customFormat="1">
      <c r="A1583" s="13"/>
      <c r="B1583" s="140">
        <f>+Datos!B1574</f>
        <v>2005</v>
      </c>
      <c r="C1583" s="141">
        <f>+Datos!C1574</f>
        <v>4</v>
      </c>
      <c r="D1583" s="142">
        <f>+Datos!D1574</f>
        <v>19</v>
      </c>
      <c r="E1583" s="143">
        <f>+Datos!E1574</f>
        <v>0</v>
      </c>
      <c r="F1583" s="144">
        <f>+Datos!F1574</f>
        <v>2.5</v>
      </c>
      <c r="G1583" s="145">
        <f>+Datos!G1574</f>
        <v>1</v>
      </c>
      <c r="H1583" s="143">
        <f t="shared" si="291"/>
        <v>2.5</v>
      </c>
      <c r="I1583" s="146">
        <f t="shared" si="292"/>
        <v>-2.5</v>
      </c>
      <c r="J1583" s="29">
        <f t="shared" si="293"/>
        <v>78.059400414989071</v>
      </c>
      <c r="K1583" s="147">
        <f t="shared" si="288"/>
        <v>111.74121859680724</v>
      </c>
      <c r="L1583" s="29">
        <f t="shared" si="299"/>
        <v>-1.0544522106194734</v>
      </c>
      <c r="M1583" s="30">
        <f t="shared" si="297"/>
        <v>1.0544522106194734</v>
      </c>
      <c r="N1583" s="148">
        <f t="shared" si="298"/>
        <v>1.4455477893805266</v>
      </c>
      <c r="O1583" s="148">
        <f t="shared" si="294"/>
        <v>0</v>
      </c>
      <c r="P1583" s="148">
        <f t="shared" si="295"/>
        <v>-1.4455477893805266</v>
      </c>
      <c r="Q1583" s="149">
        <f t="shared" si="289"/>
        <v>0</v>
      </c>
      <c r="R1583" s="150">
        <f t="shared" si="290"/>
        <v>111.74121859680724</v>
      </c>
      <c r="S1583" s="13"/>
      <c r="T1583" s="13"/>
      <c r="U1583" s="13"/>
      <c r="V1583" s="13"/>
      <c r="W1583" s="49">
        <f t="shared" si="296"/>
        <v>38461</v>
      </c>
    </row>
    <row r="1584" spans="1:23" s="11" customFormat="1">
      <c r="A1584" s="13"/>
      <c r="B1584" s="140">
        <f>+Datos!B1575</f>
        <v>2005</v>
      </c>
      <c r="C1584" s="141">
        <f>+Datos!C1575</f>
        <v>4</v>
      </c>
      <c r="D1584" s="142">
        <f>+Datos!D1575</f>
        <v>20</v>
      </c>
      <c r="E1584" s="143">
        <f>+Datos!E1575</f>
        <v>0</v>
      </c>
      <c r="F1584" s="144">
        <f>+Datos!F1575</f>
        <v>2.6</v>
      </c>
      <c r="G1584" s="145">
        <f>+Datos!G1575</f>
        <v>1</v>
      </c>
      <c r="H1584" s="143">
        <f t="shared" si="291"/>
        <v>2.6</v>
      </c>
      <c r="I1584" s="146">
        <f t="shared" si="292"/>
        <v>-2.6</v>
      </c>
      <c r="J1584" s="29">
        <f t="shared" si="293"/>
        <v>76.977675986539751</v>
      </c>
      <c r="K1584" s="147">
        <f t="shared" si="288"/>
        <v>110.65949416835792</v>
      </c>
      <c r="L1584" s="29">
        <f t="shared" si="299"/>
        <v>-1.0817244284493199</v>
      </c>
      <c r="M1584" s="30">
        <f t="shared" si="297"/>
        <v>1.0817244284493199</v>
      </c>
      <c r="N1584" s="148">
        <f t="shared" si="298"/>
        <v>1.5182755715506802</v>
      </c>
      <c r="O1584" s="148">
        <f t="shared" si="294"/>
        <v>0</v>
      </c>
      <c r="P1584" s="148">
        <f t="shared" si="295"/>
        <v>-1.5182755715506802</v>
      </c>
      <c r="Q1584" s="149">
        <f t="shared" si="289"/>
        <v>0</v>
      </c>
      <c r="R1584" s="150">
        <f t="shared" si="290"/>
        <v>110.65949416835792</v>
      </c>
      <c r="S1584" s="13"/>
      <c r="T1584" s="13"/>
      <c r="U1584" s="13"/>
      <c r="V1584" s="13"/>
      <c r="W1584" s="49">
        <f t="shared" si="296"/>
        <v>38462</v>
      </c>
    </row>
    <row r="1585" spans="1:23" s="11" customFormat="1">
      <c r="A1585" s="13"/>
      <c r="B1585" s="140">
        <f>+Datos!B1576</f>
        <v>2005</v>
      </c>
      <c r="C1585" s="141">
        <f>+Datos!C1576</f>
        <v>4</v>
      </c>
      <c r="D1585" s="142">
        <f>+Datos!D1576</f>
        <v>21</v>
      </c>
      <c r="E1585" s="143">
        <f>+Datos!E1576</f>
        <v>0</v>
      </c>
      <c r="F1585" s="144">
        <f>+Datos!F1576</f>
        <v>3.7</v>
      </c>
      <c r="G1585" s="145">
        <f>+Datos!G1576</f>
        <v>1</v>
      </c>
      <c r="H1585" s="143">
        <f t="shared" si="291"/>
        <v>3.7</v>
      </c>
      <c r="I1585" s="146">
        <f t="shared" si="292"/>
        <v>-3.7</v>
      </c>
      <c r="J1585" s="29">
        <f t="shared" si="293"/>
        <v>75.464093133511128</v>
      </c>
      <c r="K1585" s="147">
        <f t="shared" si="288"/>
        <v>109.1459113153293</v>
      </c>
      <c r="L1585" s="29">
        <f t="shared" si="299"/>
        <v>-1.5135828530286233</v>
      </c>
      <c r="M1585" s="30">
        <f t="shared" si="297"/>
        <v>1.5135828530286233</v>
      </c>
      <c r="N1585" s="148">
        <f t="shared" si="298"/>
        <v>2.1864171469713769</v>
      </c>
      <c r="O1585" s="148">
        <f t="shared" si="294"/>
        <v>0</v>
      </c>
      <c r="P1585" s="148">
        <f t="shared" si="295"/>
        <v>-2.1864171469713769</v>
      </c>
      <c r="Q1585" s="149">
        <f t="shared" si="289"/>
        <v>0</v>
      </c>
      <c r="R1585" s="150">
        <f t="shared" si="290"/>
        <v>109.1459113153293</v>
      </c>
      <c r="S1585" s="13"/>
      <c r="T1585" s="13"/>
      <c r="U1585" s="13"/>
      <c r="V1585" s="13"/>
      <c r="W1585" s="49">
        <f t="shared" si="296"/>
        <v>38463</v>
      </c>
    </row>
    <row r="1586" spans="1:23" s="11" customFormat="1">
      <c r="A1586" s="13"/>
      <c r="B1586" s="140">
        <f>+Datos!B1577</f>
        <v>2005</v>
      </c>
      <c r="C1586" s="141">
        <f>+Datos!C1577</f>
        <v>4</v>
      </c>
      <c r="D1586" s="142">
        <f>+Datos!D1577</f>
        <v>22</v>
      </c>
      <c r="E1586" s="143">
        <f>+Datos!E1577</f>
        <v>3.6</v>
      </c>
      <c r="F1586" s="144">
        <f>+Datos!F1577</f>
        <v>3.5</v>
      </c>
      <c r="G1586" s="145">
        <f>+Datos!G1577</f>
        <v>1</v>
      </c>
      <c r="H1586" s="143">
        <f t="shared" si="291"/>
        <v>3.5</v>
      </c>
      <c r="I1586" s="146">
        <f t="shared" si="292"/>
        <v>0.10000000000000009</v>
      </c>
      <c r="J1586" s="29">
        <f t="shared" si="293"/>
        <v>75.564093133511122</v>
      </c>
      <c r="K1586" s="147">
        <f t="shared" si="288"/>
        <v>109.24591131532929</v>
      </c>
      <c r="L1586" s="29">
        <f t="shared" si="299"/>
        <v>9.9999999999994316E-2</v>
      </c>
      <c r="M1586" s="30">
        <f t="shared" si="297"/>
        <v>3.5</v>
      </c>
      <c r="N1586" s="148">
        <f t="shared" si="298"/>
        <v>0</v>
      </c>
      <c r="O1586" s="148">
        <f t="shared" si="294"/>
        <v>0</v>
      </c>
      <c r="P1586" s="148">
        <f t="shared" si="295"/>
        <v>0</v>
      </c>
      <c r="Q1586" s="149">
        <f t="shared" si="289"/>
        <v>0</v>
      </c>
      <c r="R1586" s="150">
        <f t="shared" si="290"/>
        <v>109.24591131532929</v>
      </c>
      <c r="S1586" s="13"/>
      <c r="T1586" s="13"/>
      <c r="U1586" s="13"/>
      <c r="V1586" s="13"/>
      <c r="W1586" s="49">
        <f t="shared" si="296"/>
        <v>38464</v>
      </c>
    </row>
    <row r="1587" spans="1:23" s="11" customFormat="1">
      <c r="A1587" s="13"/>
      <c r="B1587" s="140">
        <f>+Datos!B1578</f>
        <v>2005</v>
      </c>
      <c r="C1587" s="141">
        <f>+Datos!C1578</f>
        <v>4</v>
      </c>
      <c r="D1587" s="142">
        <f>+Datos!D1578</f>
        <v>23</v>
      </c>
      <c r="E1587" s="143">
        <f>+Datos!E1578</f>
        <v>2.6</v>
      </c>
      <c r="F1587" s="144">
        <f>+Datos!F1578</f>
        <v>2.6</v>
      </c>
      <c r="G1587" s="145">
        <f>+Datos!G1578</f>
        <v>1</v>
      </c>
      <c r="H1587" s="143">
        <f t="shared" si="291"/>
        <v>2.6</v>
      </c>
      <c r="I1587" s="146">
        <f t="shared" si="292"/>
        <v>0</v>
      </c>
      <c r="J1587" s="29">
        <f t="shared" si="293"/>
        <v>75.564093133511122</v>
      </c>
      <c r="K1587" s="147">
        <f t="shared" si="288"/>
        <v>109.24591131532929</v>
      </c>
      <c r="L1587" s="29">
        <f t="shared" si="299"/>
        <v>0</v>
      </c>
      <c r="M1587" s="30">
        <f t="shared" si="297"/>
        <v>2.6</v>
      </c>
      <c r="N1587" s="148">
        <f t="shared" si="298"/>
        <v>0</v>
      </c>
      <c r="O1587" s="148">
        <f t="shared" si="294"/>
        <v>0</v>
      </c>
      <c r="P1587" s="148">
        <f t="shared" si="295"/>
        <v>0</v>
      </c>
      <c r="Q1587" s="149">
        <f t="shared" si="289"/>
        <v>0</v>
      </c>
      <c r="R1587" s="150">
        <f t="shared" si="290"/>
        <v>109.24591131532929</v>
      </c>
      <c r="S1587" s="13"/>
      <c r="T1587" s="13"/>
      <c r="U1587" s="13"/>
      <c r="V1587" s="13"/>
      <c r="W1587" s="49">
        <f t="shared" si="296"/>
        <v>38465</v>
      </c>
    </row>
    <row r="1588" spans="1:23" s="11" customFormat="1">
      <c r="A1588" s="13"/>
      <c r="B1588" s="140">
        <f>+Datos!B1579</f>
        <v>2005</v>
      </c>
      <c r="C1588" s="141">
        <f>+Datos!C1579</f>
        <v>4</v>
      </c>
      <c r="D1588" s="142">
        <f>+Datos!D1579</f>
        <v>24</v>
      </c>
      <c r="E1588" s="143">
        <f>+Datos!E1579</f>
        <v>0.3</v>
      </c>
      <c r="F1588" s="144">
        <f>+Datos!F1579</f>
        <v>2.1</v>
      </c>
      <c r="G1588" s="145">
        <f>+Datos!G1579</f>
        <v>1</v>
      </c>
      <c r="H1588" s="143">
        <f t="shared" si="291"/>
        <v>2.1</v>
      </c>
      <c r="I1588" s="146">
        <f t="shared" si="292"/>
        <v>-1.8</v>
      </c>
      <c r="J1588" s="29">
        <f t="shared" si="293"/>
        <v>74.837591500374458</v>
      </c>
      <c r="K1588" s="147">
        <f t="shared" si="288"/>
        <v>108.51940968219265</v>
      </c>
      <c r="L1588" s="29">
        <f t="shared" si="299"/>
        <v>-0.72650163313664962</v>
      </c>
      <c r="M1588" s="30">
        <f t="shared" si="297"/>
        <v>1.0265016331366497</v>
      </c>
      <c r="N1588" s="148">
        <f t="shared" si="298"/>
        <v>1.0734983668633504</v>
      </c>
      <c r="O1588" s="148">
        <f t="shared" si="294"/>
        <v>0</v>
      </c>
      <c r="P1588" s="148">
        <f t="shared" si="295"/>
        <v>-1.0734983668633504</v>
      </c>
      <c r="Q1588" s="149">
        <f t="shared" si="289"/>
        <v>0</v>
      </c>
      <c r="R1588" s="150">
        <f t="shared" si="290"/>
        <v>108.51940968219265</v>
      </c>
      <c r="S1588" s="13"/>
      <c r="T1588" s="13"/>
      <c r="U1588" s="13"/>
      <c r="V1588" s="13"/>
      <c r="W1588" s="49">
        <f t="shared" si="296"/>
        <v>38466</v>
      </c>
    </row>
    <row r="1589" spans="1:23" s="11" customFormat="1">
      <c r="A1589" s="13"/>
      <c r="B1589" s="140">
        <f>+Datos!B1580</f>
        <v>2005</v>
      </c>
      <c r="C1589" s="141">
        <f>+Datos!C1580</f>
        <v>4</v>
      </c>
      <c r="D1589" s="142">
        <f>+Datos!D1580</f>
        <v>25</v>
      </c>
      <c r="E1589" s="143">
        <f>+Datos!E1580</f>
        <v>0</v>
      </c>
      <c r="F1589" s="144">
        <f>+Datos!F1580</f>
        <v>1.9</v>
      </c>
      <c r="G1589" s="145">
        <f>+Datos!G1580</f>
        <v>1</v>
      </c>
      <c r="H1589" s="143">
        <f t="shared" si="291"/>
        <v>1.9</v>
      </c>
      <c r="I1589" s="146">
        <f t="shared" si="292"/>
        <v>-1.9</v>
      </c>
      <c r="J1589" s="29">
        <f t="shared" si="293"/>
        <v>74.078305024091705</v>
      </c>
      <c r="K1589" s="147">
        <f t="shared" si="288"/>
        <v>107.76012320590988</v>
      </c>
      <c r="L1589" s="29">
        <f t="shared" si="299"/>
        <v>-0.75928647628276735</v>
      </c>
      <c r="M1589" s="30">
        <f t="shared" si="297"/>
        <v>0.75928647628276735</v>
      </c>
      <c r="N1589" s="148">
        <f t="shared" si="298"/>
        <v>1.1407135237172326</v>
      </c>
      <c r="O1589" s="148">
        <f t="shared" si="294"/>
        <v>0</v>
      </c>
      <c r="P1589" s="148">
        <f t="shared" si="295"/>
        <v>-1.1407135237172326</v>
      </c>
      <c r="Q1589" s="149">
        <f t="shared" si="289"/>
        <v>0</v>
      </c>
      <c r="R1589" s="150">
        <f t="shared" si="290"/>
        <v>107.76012320590988</v>
      </c>
      <c r="S1589" s="13"/>
      <c r="T1589" s="13"/>
      <c r="U1589" s="13"/>
      <c r="V1589" s="13"/>
      <c r="W1589" s="49">
        <f t="shared" si="296"/>
        <v>38467</v>
      </c>
    </row>
    <row r="1590" spans="1:23" s="11" customFormat="1">
      <c r="A1590" s="13"/>
      <c r="B1590" s="140">
        <f>+Datos!B1581</f>
        <v>2005</v>
      </c>
      <c r="C1590" s="141">
        <f>+Datos!C1581</f>
        <v>4</v>
      </c>
      <c r="D1590" s="142">
        <f>+Datos!D1581</f>
        <v>26</v>
      </c>
      <c r="E1590" s="143">
        <f>+Datos!E1581</f>
        <v>0</v>
      </c>
      <c r="F1590" s="144">
        <f>+Datos!F1581</f>
        <v>2.7</v>
      </c>
      <c r="G1590" s="145">
        <f>+Datos!G1581</f>
        <v>1</v>
      </c>
      <c r="H1590" s="143">
        <f t="shared" si="291"/>
        <v>2.7</v>
      </c>
      <c r="I1590" s="146">
        <f t="shared" si="292"/>
        <v>-2.7</v>
      </c>
      <c r="J1590" s="29">
        <f t="shared" si="293"/>
        <v>73.012551912953057</v>
      </c>
      <c r="K1590" s="147">
        <f t="shared" si="288"/>
        <v>106.69437009477124</v>
      </c>
      <c r="L1590" s="29">
        <f t="shared" si="299"/>
        <v>-1.0657531111386334</v>
      </c>
      <c r="M1590" s="30">
        <f t="shared" si="297"/>
        <v>1.0657531111386334</v>
      </c>
      <c r="N1590" s="148">
        <f t="shared" si="298"/>
        <v>1.6342468888613668</v>
      </c>
      <c r="O1590" s="148">
        <f t="shared" si="294"/>
        <v>0</v>
      </c>
      <c r="P1590" s="148">
        <f t="shared" si="295"/>
        <v>-1.6342468888613668</v>
      </c>
      <c r="Q1590" s="149">
        <f t="shared" si="289"/>
        <v>0</v>
      </c>
      <c r="R1590" s="150">
        <f t="shared" si="290"/>
        <v>106.69437009477124</v>
      </c>
      <c r="S1590" s="13"/>
      <c r="T1590" s="13"/>
      <c r="U1590" s="13"/>
      <c r="V1590" s="13"/>
      <c r="W1590" s="49">
        <f t="shared" si="296"/>
        <v>38468</v>
      </c>
    </row>
    <row r="1591" spans="1:23" s="11" customFormat="1">
      <c r="A1591" s="13"/>
      <c r="B1591" s="140">
        <f>+Datos!B1582</f>
        <v>2005</v>
      </c>
      <c r="C1591" s="141">
        <f>+Datos!C1582</f>
        <v>4</v>
      </c>
      <c r="D1591" s="142">
        <f>+Datos!D1582</f>
        <v>27</v>
      </c>
      <c r="E1591" s="143">
        <f>+Datos!E1582</f>
        <v>0</v>
      </c>
      <c r="F1591" s="144">
        <f>+Datos!F1582</f>
        <v>3.1</v>
      </c>
      <c r="G1591" s="145">
        <f>+Datos!G1582</f>
        <v>1</v>
      </c>
      <c r="H1591" s="143">
        <f t="shared" si="291"/>
        <v>3.1</v>
      </c>
      <c r="I1591" s="146">
        <f t="shared" si="292"/>
        <v>-3.1</v>
      </c>
      <c r="J1591" s="29">
        <f t="shared" si="293"/>
        <v>71.807804357969218</v>
      </c>
      <c r="K1591" s="147">
        <f t="shared" si="288"/>
        <v>105.4896225397874</v>
      </c>
      <c r="L1591" s="29">
        <f t="shared" si="299"/>
        <v>-1.2047475549838396</v>
      </c>
      <c r="M1591" s="30">
        <f t="shared" si="297"/>
        <v>1.2047475549838396</v>
      </c>
      <c r="N1591" s="148">
        <f t="shared" si="298"/>
        <v>1.8952524450161605</v>
      </c>
      <c r="O1591" s="148">
        <f t="shared" si="294"/>
        <v>0</v>
      </c>
      <c r="P1591" s="148">
        <f t="shared" si="295"/>
        <v>-1.8952524450161605</v>
      </c>
      <c r="Q1591" s="149">
        <f t="shared" si="289"/>
        <v>0</v>
      </c>
      <c r="R1591" s="150">
        <f t="shared" si="290"/>
        <v>105.4896225397874</v>
      </c>
      <c r="S1591" s="13"/>
      <c r="T1591" s="13"/>
      <c r="U1591" s="13"/>
      <c r="V1591" s="13"/>
      <c r="W1591" s="49">
        <f t="shared" si="296"/>
        <v>38469</v>
      </c>
    </row>
    <row r="1592" spans="1:23" s="11" customFormat="1">
      <c r="A1592" s="13"/>
      <c r="B1592" s="140">
        <f>+Datos!B1583</f>
        <v>2005</v>
      </c>
      <c r="C1592" s="141">
        <f>+Datos!C1583</f>
        <v>4</v>
      </c>
      <c r="D1592" s="142">
        <f>+Datos!D1583</f>
        <v>28</v>
      </c>
      <c r="E1592" s="143">
        <f>+Datos!E1583</f>
        <v>0</v>
      </c>
      <c r="F1592" s="144">
        <f>+Datos!F1583</f>
        <v>2.6</v>
      </c>
      <c r="G1592" s="145">
        <f>+Datos!G1583</f>
        <v>1</v>
      </c>
      <c r="H1592" s="143">
        <f t="shared" si="291"/>
        <v>2.6</v>
      </c>
      <c r="I1592" s="146">
        <f t="shared" si="292"/>
        <v>-2.6</v>
      </c>
      <c r="J1592" s="29">
        <f t="shared" si="293"/>
        <v>70.812712726283948</v>
      </c>
      <c r="K1592" s="147">
        <f t="shared" si="288"/>
        <v>104.49453090810212</v>
      </c>
      <c r="L1592" s="29">
        <f t="shared" si="299"/>
        <v>-0.99509163168528403</v>
      </c>
      <c r="M1592" s="30">
        <f t="shared" si="297"/>
        <v>0.99509163168528403</v>
      </c>
      <c r="N1592" s="148">
        <f t="shared" si="298"/>
        <v>1.6049083683147161</v>
      </c>
      <c r="O1592" s="148">
        <f t="shared" si="294"/>
        <v>0</v>
      </c>
      <c r="P1592" s="148">
        <f t="shared" si="295"/>
        <v>-1.6049083683147161</v>
      </c>
      <c r="Q1592" s="149">
        <f t="shared" si="289"/>
        <v>0</v>
      </c>
      <c r="R1592" s="150">
        <f t="shared" si="290"/>
        <v>104.49453090810212</v>
      </c>
      <c r="S1592" s="13"/>
      <c r="T1592" s="13"/>
      <c r="U1592" s="13"/>
      <c r="V1592" s="13"/>
      <c r="W1592" s="49">
        <f t="shared" si="296"/>
        <v>38470</v>
      </c>
    </row>
    <row r="1593" spans="1:23" s="11" customFormat="1">
      <c r="A1593" s="13"/>
      <c r="B1593" s="140">
        <f>+Datos!B1584</f>
        <v>2005</v>
      </c>
      <c r="C1593" s="141">
        <f>+Datos!C1584</f>
        <v>4</v>
      </c>
      <c r="D1593" s="142">
        <f>+Datos!D1584</f>
        <v>29</v>
      </c>
      <c r="E1593" s="143">
        <f>+Datos!E1584</f>
        <v>0</v>
      </c>
      <c r="F1593" s="144">
        <f>+Datos!F1584</f>
        <v>2.4</v>
      </c>
      <c r="G1593" s="145">
        <f>+Datos!G1584</f>
        <v>1</v>
      </c>
      <c r="H1593" s="143">
        <f t="shared" si="291"/>
        <v>2.4</v>
      </c>
      <c r="I1593" s="146">
        <f t="shared" si="292"/>
        <v>-2.4</v>
      </c>
      <c r="J1593" s="29">
        <f t="shared" si="293"/>
        <v>69.906410339758168</v>
      </c>
      <c r="K1593" s="147">
        <f t="shared" si="288"/>
        <v>103.58822852157635</v>
      </c>
      <c r="L1593" s="29">
        <f t="shared" si="299"/>
        <v>-0.90630238652576622</v>
      </c>
      <c r="M1593" s="30">
        <f t="shared" si="297"/>
        <v>0.90630238652576622</v>
      </c>
      <c r="N1593" s="148">
        <f t="shared" si="298"/>
        <v>1.4936976134742337</v>
      </c>
      <c r="O1593" s="148">
        <f t="shared" si="294"/>
        <v>0</v>
      </c>
      <c r="P1593" s="148">
        <f t="shared" si="295"/>
        <v>-1.4936976134742337</v>
      </c>
      <c r="Q1593" s="149">
        <f t="shared" si="289"/>
        <v>0</v>
      </c>
      <c r="R1593" s="150">
        <f t="shared" si="290"/>
        <v>103.58822852157635</v>
      </c>
      <c r="S1593" s="13"/>
      <c r="T1593" s="13"/>
      <c r="U1593" s="13"/>
      <c r="V1593" s="13"/>
      <c r="W1593" s="49">
        <f t="shared" si="296"/>
        <v>38471</v>
      </c>
    </row>
    <row r="1594" spans="1:23" s="11" customFormat="1">
      <c r="A1594" s="13"/>
      <c r="B1594" s="140">
        <f>+Datos!B1585</f>
        <v>2005</v>
      </c>
      <c r="C1594" s="141">
        <f>+Datos!C1585</f>
        <v>4</v>
      </c>
      <c r="D1594" s="142">
        <f>+Datos!D1585</f>
        <v>30</v>
      </c>
      <c r="E1594" s="143">
        <f>+Datos!E1585</f>
        <v>0</v>
      </c>
      <c r="F1594" s="144">
        <f>+Datos!F1585</f>
        <v>4</v>
      </c>
      <c r="G1594" s="145">
        <f>+Datos!G1585</f>
        <v>1</v>
      </c>
      <c r="H1594" s="143">
        <f t="shared" si="291"/>
        <v>4</v>
      </c>
      <c r="I1594" s="146">
        <f t="shared" si="292"/>
        <v>-4</v>
      </c>
      <c r="J1594" s="29">
        <f t="shared" si="293"/>
        <v>68.421609386481919</v>
      </c>
      <c r="K1594" s="147">
        <f t="shared" si="288"/>
        <v>102.10342756830011</v>
      </c>
      <c r="L1594" s="29">
        <f t="shared" si="299"/>
        <v>-1.4848009532762489</v>
      </c>
      <c r="M1594" s="30">
        <f t="shared" si="297"/>
        <v>1.4848009532762489</v>
      </c>
      <c r="N1594" s="148">
        <f t="shared" si="298"/>
        <v>2.5151990467237511</v>
      </c>
      <c r="O1594" s="148">
        <f t="shared" si="294"/>
        <v>0</v>
      </c>
      <c r="P1594" s="148">
        <f t="shared" si="295"/>
        <v>-2.5151990467237511</v>
      </c>
      <c r="Q1594" s="149">
        <f t="shared" si="289"/>
        <v>0</v>
      </c>
      <c r="R1594" s="150">
        <f t="shared" si="290"/>
        <v>102.10342756830011</v>
      </c>
      <c r="S1594" s="13"/>
      <c r="T1594" s="13"/>
      <c r="U1594" s="13"/>
      <c r="V1594" s="13"/>
      <c r="W1594" s="49">
        <f t="shared" si="296"/>
        <v>38472</v>
      </c>
    </row>
    <row r="1595" spans="1:23" s="11" customFormat="1">
      <c r="A1595" s="13"/>
      <c r="B1595" s="140">
        <f>+Datos!B1586</f>
        <v>2005</v>
      </c>
      <c r="C1595" s="141">
        <f>+Datos!C1586</f>
        <v>5</v>
      </c>
      <c r="D1595" s="142">
        <f>+Datos!D1586</f>
        <v>1</v>
      </c>
      <c r="E1595" s="143">
        <f>+Datos!E1586</f>
        <v>0</v>
      </c>
      <c r="F1595" s="144">
        <f>+Datos!F1586</f>
        <v>3.8</v>
      </c>
      <c r="G1595" s="145">
        <f>+Datos!G1586</f>
        <v>1</v>
      </c>
      <c r="H1595" s="143">
        <f t="shared" si="291"/>
        <v>3.8</v>
      </c>
      <c r="I1595" s="146">
        <f t="shared" si="292"/>
        <v>-3.8</v>
      </c>
      <c r="J1595" s="29">
        <f t="shared" si="293"/>
        <v>67.040269965083297</v>
      </c>
      <c r="K1595" s="147">
        <f t="shared" si="288"/>
        <v>100.72208814690148</v>
      </c>
      <c r="L1595" s="29">
        <f t="shared" si="299"/>
        <v>-1.3813394213986214</v>
      </c>
      <c r="M1595" s="30">
        <f t="shared" si="297"/>
        <v>1.3813394213986214</v>
      </c>
      <c r="N1595" s="148">
        <f t="shared" si="298"/>
        <v>2.4186605786013784</v>
      </c>
      <c r="O1595" s="148">
        <f t="shared" si="294"/>
        <v>0</v>
      </c>
      <c r="P1595" s="148">
        <f t="shared" si="295"/>
        <v>-2.4186605786013784</v>
      </c>
      <c r="Q1595" s="149">
        <f t="shared" si="289"/>
        <v>0</v>
      </c>
      <c r="R1595" s="150">
        <f t="shared" si="290"/>
        <v>100.72208814690148</v>
      </c>
      <c r="S1595" s="13"/>
      <c r="T1595" s="13"/>
      <c r="U1595" s="13"/>
      <c r="V1595" s="13"/>
      <c r="W1595" s="49">
        <f t="shared" si="296"/>
        <v>38473</v>
      </c>
    </row>
    <row r="1596" spans="1:23" s="11" customFormat="1">
      <c r="A1596" s="13"/>
      <c r="B1596" s="140">
        <f>+Datos!B1587</f>
        <v>2005</v>
      </c>
      <c r="C1596" s="141">
        <f>+Datos!C1587</f>
        <v>5</v>
      </c>
      <c r="D1596" s="142">
        <f>+Datos!D1587</f>
        <v>2</v>
      </c>
      <c r="E1596" s="143">
        <f>+Datos!E1587</f>
        <v>0</v>
      </c>
      <c r="F1596" s="144">
        <f>+Datos!F1587</f>
        <v>3.8</v>
      </c>
      <c r="G1596" s="145">
        <f>+Datos!G1587</f>
        <v>1</v>
      </c>
      <c r="H1596" s="143">
        <f t="shared" si="291"/>
        <v>3.8</v>
      </c>
      <c r="I1596" s="146">
        <f t="shared" si="292"/>
        <v>-3.8</v>
      </c>
      <c r="J1596" s="29">
        <f t="shared" si="293"/>
        <v>65.686817911640773</v>
      </c>
      <c r="K1596" s="147">
        <f t="shared" si="288"/>
        <v>99.368636093458946</v>
      </c>
      <c r="L1596" s="29">
        <f t="shared" si="299"/>
        <v>-1.3534520534425383</v>
      </c>
      <c r="M1596" s="30">
        <f t="shared" si="297"/>
        <v>1.3534520534425383</v>
      </c>
      <c r="N1596" s="148">
        <f t="shared" si="298"/>
        <v>2.4465479465574616</v>
      </c>
      <c r="O1596" s="148">
        <f t="shared" si="294"/>
        <v>0</v>
      </c>
      <c r="P1596" s="148">
        <f t="shared" si="295"/>
        <v>-2.4465479465574616</v>
      </c>
      <c r="Q1596" s="149">
        <f t="shared" si="289"/>
        <v>0</v>
      </c>
      <c r="R1596" s="150">
        <f t="shared" si="290"/>
        <v>99.368636093458946</v>
      </c>
      <c r="S1596" s="13"/>
      <c r="T1596" s="13"/>
      <c r="U1596" s="13"/>
      <c r="V1596" s="13"/>
      <c r="W1596" s="49">
        <f t="shared" si="296"/>
        <v>38474</v>
      </c>
    </row>
    <row r="1597" spans="1:23" s="11" customFormat="1">
      <c r="A1597" s="13"/>
      <c r="B1597" s="140">
        <f>+Datos!B1588</f>
        <v>2005</v>
      </c>
      <c r="C1597" s="141">
        <f>+Datos!C1588</f>
        <v>5</v>
      </c>
      <c r="D1597" s="142">
        <f>+Datos!D1588</f>
        <v>3</v>
      </c>
      <c r="E1597" s="143">
        <f>+Datos!E1588</f>
        <v>0</v>
      </c>
      <c r="F1597" s="144">
        <f>+Datos!F1588</f>
        <v>2.8</v>
      </c>
      <c r="G1597" s="145">
        <f>+Datos!G1588</f>
        <v>1</v>
      </c>
      <c r="H1597" s="143">
        <f t="shared" si="291"/>
        <v>2.8</v>
      </c>
      <c r="I1597" s="146">
        <f t="shared" si="292"/>
        <v>-2.8</v>
      </c>
      <c r="J1597" s="29">
        <f t="shared" si="293"/>
        <v>64.707053177113096</v>
      </c>
      <c r="K1597" s="147">
        <f t="shared" si="288"/>
        <v>98.388871358931283</v>
      </c>
      <c r="L1597" s="29">
        <f t="shared" si="299"/>
        <v>-0.97976473452766299</v>
      </c>
      <c r="M1597" s="30">
        <f t="shared" si="297"/>
        <v>0.97976473452766299</v>
      </c>
      <c r="N1597" s="148">
        <f t="shared" si="298"/>
        <v>1.8202352654723368</v>
      </c>
      <c r="O1597" s="148">
        <f t="shared" si="294"/>
        <v>0</v>
      </c>
      <c r="P1597" s="148">
        <f t="shared" si="295"/>
        <v>-1.8202352654723368</v>
      </c>
      <c r="Q1597" s="149">
        <f t="shared" si="289"/>
        <v>0</v>
      </c>
      <c r="R1597" s="150">
        <f t="shared" si="290"/>
        <v>98.388871358931283</v>
      </c>
      <c r="S1597" s="13"/>
      <c r="T1597" s="13"/>
      <c r="U1597" s="13"/>
      <c r="V1597" s="13"/>
      <c r="W1597" s="49">
        <f t="shared" si="296"/>
        <v>38475</v>
      </c>
    </row>
    <row r="1598" spans="1:23" s="11" customFormat="1">
      <c r="A1598" s="13"/>
      <c r="B1598" s="140">
        <f>+Datos!B1589</f>
        <v>2005</v>
      </c>
      <c r="C1598" s="141">
        <f>+Datos!C1589</f>
        <v>5</v>
      </c>
      <c r="D1598" s="142">
        <f>+Datos!D1589</f>
        <v>4</v>
      </c>
      <c r="E1598" s="143">
        <f>+Datos!E1589</f>
        <v>0.2</v>
      </c>
      <c r="F1598" s="144">
        <f>+Datos!F1589</f>
        <v>1.9</v>
      </c>
      <c r="G1598" s="145">
        <f>+Datos!G1589</f>
        <v>1</v>
      </c>
      <c r="H1598" s="143">
        <f t="shared" si="291"/>
        <v>1.9</v>
      </c>
      <c r="I1598" s="146">
        <f t="shared" si="292"/>
        <v>-1.7</v>
      </c>
      <c r="J1598" s="29">
        <f t="shared" si="293"/>
        <v>64.119339872104504</v>
      </c>
      <c r="K1598" s="147">
        <f t="shared" si="288"/>
        <v>97.801158053922677</v>
      </c>
      <c r="L1598" s="29">
        <f t="shared" si="299"/>
        <v>-0.58771330500860586</v>
      </c>
      <c r="M1598" s="30">
        <f t="shared" si="297"/>
        <v>0.78771330500860581</v>
      </c>
      <c r="N1598" s="148">
        <f t="shared" si="298"/>
        <v>1.1122866949913941</v>
      </c>
      <c r="O1598" s="148">
        <f t="shared" si="294"/>
        <v>0</v>
      </c>
      <c r="P1598" s="148">
        <f t="shared" si="295"/>
        <v>-1.1122866949913941</v>
      </c>
      <c r="Q1598" s="149">
        <f t="shared" si="289"/>
        <v>0</v>
      </c>
      <c r="R1598" s="150">
        <f t="shared" si="290"/>
        <v>97.801158053922677</v>
      </c>
      <c r="S1598" s="13"/>
      <c r="T1598" s="13"/>
      <c r="U1598" s="13"/>
      <c r="V1598" s="13"/>
      <c r="W1598" s="49">
        <f t="shared" si="296"/>
        <v>38476</v>
      </c>
    </row>
    <row r="1599" spans="1:23" s="11" customFormat="1">
      <c r="A1599" s="13"/>
      <c r="B1599" s="140">
        <f>+Datos!B1590</f>
        <v>2005</v>
      </c>
      <c r="C1599" s="141">
        <f>+Datos!C1590</f>
        <v>5</v>
      </c>
      <c r="D1599" s="142">
        <f>+Datos!D1590</f>
        <v>5</v>
      </c>
      <c r="E1599" s="143">
        <f>+Datos!E1590</f>
        <v>0</v>
      </c>
      <c r="F1599" s="144">
        <f>+Datos!F1590</f>
        <v>1.6</v>
      </c>
      <c r="G1599" s="145">
        <f>+Datos!G1590</f>
        <v>1</v>
      </c>
      <c r="H1599" s="143">
        <f t="shared" si="291"/>
        <v>1.6</v>
      </c>
      <c r="I1599" s="146">
        <f t="shared" si="292"/>
        <v>-1.6</v>
      </c>
      <c r="J1599" s="29">
        <f t="shared" si="293"/>
        <v>63.571075053373505</v>
      </c>
      <c r="K1599" s="147">
        <f t="shared" si="288"/>
        <v>97.252893235191692</v>
      </c>
      <c r="L1599" s="29">
        <f t="shared" si="299"/>
        <v>-0.54826481873098487</v>
      </c>
      <c r="M1599" s="30">
        <f t="shared" si="297"/>
        <v>0.54826481873098487</v>
      </c>
      <c r="N1599" s="148">
        <f t="shared" si="298"/>
        <v>1.0517351812690152</v>
      </c>
      <c r="O1599" s="148">
        <f t="shared" si="294"/>
        <v>0</v>
      </c>
      <c r="P1599" s="148">
        <f t="shared" si="295"/>
        <v>-1.0517351812690152</v>
      </c>
      <c r="Q1599" s="149">
        <f t="shared" si="289"/>
        <v>0</v>
      </c>
      <c r="R1599" s="150">
        <f t="shared" si="290"/>
        <v>97.252893235191692</v>
      </c>
      <c r="S1599" s="13"/>
      <c r="T1599" s="13"/>
      <c r="U1599" s="13"/>
      <c r="V1599" s="13"/>
      <c r="W1599" s="49">
        <f t="shared" si="296"/>
        <v>38477</v>
      </c>
    </row>
    <row r="1600" spans="1:23" s="11" customFormat="1">
      <c r="A1600" s="13"/>
      <c r="B1600" s="140">
        <f>+Datos!B1591</f>
        <v>2005</v>
      </c>
      <c r="C1600" s="141">
        <f>+Datos!C1591</f>
        <v>5</v>
      </c>
      <c r="D1600" s="142">
        <f>+Datos!D1591</f>
        <v>6</v>
      </c>
      <c r="E1600" s="143">
        <f>+Datos!E1591</f>
        <v>0</v>
      </c>
      <c r="F1600" s="144">
        <f>+Datos!F1591</f>
        <v>1.1000000000000001</v>
      </c>
      <c r="G1600" s="145">
        <f>+Datos!G1591</f>
        <v>1</v>
      </c>
      <c r="H1600" s="143">
        <f t="shared" si="291"/>
        <v>1.1000000000000001</v>
      </c>
      <c r="I1600" s="146">
        <f t="shared" si="292"/>
        <v>-1.1000000000000001</v>
      </c>
      <c r="J1600" s="29">
        <f t="shared" si="293"/>
        <v>63.196864851508018</v>
      </c>
      <c r="K1600" s="147">
        <f t="shared" si="288"/>
        <v>96.878683033326197</v>
      </c>
      <c r="L1600" s="29">
        <f t="shared" si="299"/>
        <v>-0.3742102018654947</v>
      </c>
      <c r="M1600" s="30">
        <f t="shared" si="297"/>
        <v>0.3742102018654947</v>
      </c>
      <c r="N1600" s="148">
        <f t="shared" si="298"/>
        <v>0.72578979813450539</v>
      </c>
      <c r="O1600" s="148">
        <f t="shared" si="294"/>
        <v>0</v>
      </c>
      <c r="P1600" s="148">
        <f t="shared" si="295"/>
        <v>-0.72578979813450539</v>
      </c>
      <c r="Q1600" s="149">
        <f t="shared" si="289"/>
        <v>0</v>
      </c>
      <c r="R1600" s="150">
        <f t="shared" si="290"/>
        <v>96.878683033326197</v>
      </c>
      <c r="S1600" s="13"/>
      <c r="T1600" s="13"/>
      <c r="U1600" s="13"/>
      <c r="V1600" s="13"/>
      <c r="W1600" s="49">
        <f t="shared" si="296"/>
        <v>38478</v>
      </c>
    </row>
    <row r="1601" spans="1:23" s="11" customFormat="1">
      <c r="A1601" s="13"/>
      <c r="B1601" s="140">
        <f>+Datos!B1592</f>
        <v>2005</v>
      </c>
      <c r="C1601" s="141">
        <f>+Datos!C1592</f>
        <v>5</v>
      </c>
      <c r="D1601" s="142">
        <f>+Datos!D1592</f>
        <v>7</v>
      </c>
      <c r="E1601" s="143">
        <f>+Datos!E1592</f>
        <v>0</v>
      </c>
      <c r="F1601" s="144">
        <f>+Datos!F1592</f>
        <v>1.4</v>
      </c>
      <c r="G1601" s="145">
        <f>+Datos!G1592</f>
        <v>1</v>
      </c>
      <c r="H1601" s="143">
        <f t="shared" si="291"/>
        <v>1.4</v>
      </c>
      <c r="I1601" s="146">
        <f t="shared" si="292"/>
        <v>-1.4</v>
      </c>
      <c r="J1601" s="29">
        <f t="shared" si="293"/>
        <v>62.723781458170841</v>
      </c>
      <c r="K1601" s="147">
        <f t="shared" si="288"/>
        <v>96.40559963998902</v>
      </c>
      <c r="L1601" s="29">
        <f t="shared" si="299"/>
        <v>-0.47308339333717697</v>
      </c>
      <c r="M1601" s="30">
        <f t="shared" si="297"/>
        <v>0.47308339333717697</v>
      </c>
      <c r="N1601" s="148">
        <f t="shared" si="298"/>
        <v>0.92691660666282294</v>
      </c>
      <c r="O1601" s="148">
        <f t="shared" si="294"/>
        <v>0</v>
      </c>
      <c r="P1601" s="148">
        <f t="shared" si="295"/>
        <v>-0.92691660666282294</v>
      </c>
      <c r="Q1601" s="149">
        <f t="shared" si="289"/>
        <v>0</v>
      </c>
      <c r="R1601" s="150">
        <f t="shared" si="290"/>
        <v>96.40559963998902</v>
      </c>
      <c r="S1601" s="13"/>
      <c r="T1601" s="13"/>
      <c r="U1601" s="13"/>
      <c r="V1601" s="13"/>
      <c r="W1601" s="49">
        <f t="shared" si="296"/>
        <v>38479</v>
      </c>
    </row>
    <row r="1602" spans="1:23" s="11" customFormat="1">
      <c r="A1602" s="13"/>
      <c r="B1602" s="140">
        <f>+Datos!B1593</f>
        <v>2005</v>
      </c>
      <c r="C1602" s="141">
        <f>+Datos!C1593</f>
        <v>5</v>
      </c>
      <c r="D1602" s="142">
        <f>+Datos!D1593</f>
        <v>8</v>
      </c>
      <c r="E1602" s="143">
        <f>+Datos!E1593</f>
        <v>0.5</v>
      </c>
      <c r="F1602" s="144">
        <f>+Datos!F1593</f>
        <v>1.8</v>
      </c>
      <c r="G1602" s="145">
        <f>+Datos!G1593</f>
        <v>1</v>
      </c>
      <c r="H1602" s="143">
        <f t="shared" si="291"/>
        <v>1.8</v>
      </c>
      <c r="I1602" s="146">
        <f t="shared" si="292"/>
        <v>-1.3</v>
      </c>
      <c r="J1602" s="29">
        <f t="shared" si="293"/>
        <v>62.287661336284508</v>
      </c>
      <c r="K1602" s="147">
        <f t="shared" si="288"/>
        <v>95.969479518102688</v>
      </c>
      <c r="L1602" s="29">
        <f t="shared" si="299"/>
        <v>-0.43612012188633287</v>
      </c>
      <c r="M1602" s="30">
        <f t="shared" si="297"/>
        <v>0.93612012188633287</v>
      </c>
      <c r="N1602" s="148">
        <f t="shared" si="298"/>
        <v>0.86387987811366718</v>
      </c>
      <c r="O1602" s="148">
        <f t="shared" si="294"/>
        <v>0</v>
      </c>
      <c r="P1602" s="148">
        <f t="shared" si="295"/>
        <v>-0.86387987811366718</v>
      </c>
      <c r="Q1602" s="149">
        <f t="shared" si="289"/>
        <v>0</v>
      </c>
      <c r="R1602" s="150">
        <f t="shared" si="290"/>
        <v>95.969479518102688</v>
      </c>
      <c r="S1602" s="13"/>
      <c r="T1602" s="13"/>
      <c r="U1602" s="13"/>
      <c r="V1602" s="13"/>
      <c r="W1602" s="49">
        <f t="shared" si="296"/>
        <v>38480</v>
      </c>
    </row>
    <row r="1603" spans="1:23" s="11" customFormat="1">
      <c r="A1603" s="13"/>
      <c r="B1603" s="140">
        <f>+Datos!B1594</f>
        <v>2005</v>
      </c>
      <c r="C1603" s="141">
        <f>+Datos!C1594</f>
        <v>5</v>
      </c>
      <c r="D1603" s="142">
        <f>+Datos!D1594</f>
        <v>9</v>
      </c>
      <c r="E1603" s="143">
        <f>+Datos!E1594</f>
        <v>0</v>
      </c>
      <c r="F1603" s="144">
        <f>+Datos!F1594</f>
        <v>2.1</v>
      </c>
      <c r="G1603" s="145">
        <f>+Datos!G1594</f>
        <v>1</v>
      </c>
      <c r="H1603" s="143">
        <f t="shared" si="291"/>
        <v>2.1</v>
      </c>
      <c r="I1603" s="146">
        <f t="shared" si="292"/>
        <v>-2.1</v>
      </c>
      <c r="J1603" s="29">
        <f t="shared" si="293"/>
        <v>61.589556083970685</v>
      </c>
      <c r="K1603" s="147">
        <f t="shared" si="288"/>
        <v>95.271374265788864</v>
      </c>
      <c r="L1603" s="29">
        <f t="shared" si="299"/>
        <v>-0.69810525231382314</v>
      </c>
      <c r="M1603" s="30">
        <f t="shared" si="297"/>
        <v>0.69810525231382314</v>
      </c>
      <c r="N1603" s="148">
        <f t="shared" si="298"/>
        <v>1.4018947476861769</v>
      </c>
      <c r="O1603" s="148">
        <f t="shared" si="294"/>
        <v>0</v>
      </c>
      <c r="P1603" s="148">
        <f t="shared" si="295"/>
        <v>-1.4018947476861769</v>
      </c>
      <c r="Q1603" s="149">
        <f t="shared" si="289"/>
        <v>0</v>
      </c>
      <c r="R1603" s="150">
        <f t="shared" si="290"/>
        <v>95.271374265788864</v>
      </c>
      <c r="S1603" s="13"/>
      <c r="T1603" s="13"/>
      <c r="U1603" s="13"/>
      <c r="V1603" s="13"/>
      <c r="W1603" s="49">
        <f t="shared" si="296"/>
        <v>38481</v>
      </c>
    </row>
    <row r="1604" spans="1:23" s="11" customFormat="1">
      <c r="A1604" s="13"/>
      <c r="B1604" s="140">
        <f>+Datos!B1595</f>
        <v>2005</v>
      </c>
      <c r="C1604" s="141">
        <f>+Datos!C1595</f>
        <v>5</v>
      </c>
      <c r="D1604" s="142">
        <f>+Datos!D1595</f>
        <v>10</v>
      </c>
      <c r="E1604" s="143">
        <f>+Datos!E1595</f>
        <v>0.8</v>
      </c>
      <c r="F1604" s="144">
        <f>+Datos!F1595</f>
        <v>1.3</v>
      </c>
      <c r="G1604" s="145">
        <f>+Datos!G1595</f>
        <v>1</v>
      </c>
      <c r="H1604" s="143">
        <f t="shared" si="291"/>
        <v>1.3</v>
      </c>
      <c r="I1604" s="146">
        <f t="shared" si="292"/>
        <v>-0.5</v>
      </c>
      <c r="J1604" s="29">
        <f t="shared" si="293"/>
        <v>61.42449707291285</v>
      </c>
      <c r="K1604" s="147">
        <f t="shared" si="288"/>
        <v>95.10631525473103</v>
      </c>
      <c r="L1604" s="29">
        <f t="shared" si="299"/>
        <v>-0.16505901105783494</v>
      </c>
      <c r="M1604" s="30">
        <f t="shared" si="297"/>
        <v>0.96505901105783498</v>
      </c>
      <c r="N1604" s="148">
        <f t="shared" si="298"/>
        <v>0.33494098894216506</v>
      </c>
      <c r="O1604" s="148">
        <f t="shared" si="294"/>
        <v>0</v>
      </c>
      <c r="P1604" s="148">
        <f t="shared" si="295"/>
        <v>-0.33494098894216506</v>
      </c>
      <c r="Q1604" s="149">
        <f t="shared" si="289"/>
        <v>0</v>
      </c>
      <c r="R1604" s="150">
        <f t="shared" si="290"/>
        <v>95.10631525473103</v>
      </c>
      <c r="S1604" s="13"/>
      <c r="T1604" s="13"/>
      <c r="U1604" s="13"/>
      <c r="V1604" s="13"/>
      <c r="W1604" s="49">
        <f t="shared" si="296"/>
        <v>38482</v>
      </c>
    </row>
    <row r="1605" spans="1:23" s="11" customFormat="1">
      <c r="A1605" s="13"/>
      <c r="B1605" s="140">
        <f>+Datos!B1596</f>
        <v>2005</v>
      </c>
      <c r="C1605" s="141">
        <f>+Datos!C1596</f>
        <v>5</v>
      </c>
      <c r="D1605" s="142">
        <f>+Datos!D1596</f>
        <v>11</v>
      </c>
      <c r="E1605" s="143">
        <f>+Datos!E1596</f>
        <v>0</v>
      </c>
      <c r="F1605" s="144">
        <f>+Datos!F1596</f>
        <v>3</v>
      </c>
      <c r="G1605" s="145">
        <f>+Datos!G1596</f>
        <v>1</v>
      </c>
      <c r="H1605" s="143">
        <f t="shared" si="291"/>
        <v>3</v>
      </c>
      <c r="I1605" s="146">
        <f t="shared" si="292"/>
        <v>-3</v>
      </c>
      <c r="J1605" s="29">
        <f t="shared" si="293"/>
        <v>60.443391089799924</v>
      </c>
      <c r="K1605" s="147">
        <f t="shared" si="288"/>
        <v>94.125209271618104</v>
      </c>
      <c r="L1605" s="29">
        <f t="shared" si="299"/>
        <v>-0.98110598311292563</v>
      </c>
      <c r="M1605" s="30">
        <f t="shared" si="297"/>
        <v>0.98110598311292563</v>
      </c>
      <c r="N1605" s="148">
        <f t="shared" si="298"/>
        <v>2.0188940168870744</v>
      </c>
      <c r="O1605" s="148">
        <f t="shared" si="294"/>
        <v>0</v>
      </c>
      <c r="P1605" s="148">
        <f t="shared" si="295"/>
        <v>-2.0188940168870744</v>
      </c>
      <c r="Q1605" s="149">
        <f t="shared" si="289"/>
        <v>0</v>
      </c>
      <c r="R1605" s="150">
        <f t="shared" si="290"/>
        <v>94.125209271618104</v>
      </c>
      <c r="S1605" s="13"/>
      <c r="T1605" s="13"/>
      <c r="U1605" s="13"/>
      <c r="V1605" s="13"/>
      <c r="W1605" s="49">
        <f t="shared" si="296"/>
        <v>38483</v>
      </c>
    </row>
    <row r="1606" spans="1:23" s="11" customFormat="1">
      <c r="A1606" s="13"/>
      <c r="B1606" s="140">
        <f>+Datos!B1597</f>
        <v>2005</v>
      </c>
      <c r="C1606" s="141">
        <f>+Datos!C1597</f>
        <v>5</v>
      </c>
      <c r="D1606" s="142">
        <f>+Datos!D1597</f>
        <v>12</v>
      </c>
      <c r="E1606" s="143">
        <f>+Datos!E1597</f>
        <v>0</v>
      </c>
      <c r="F1606" s="144">
        <f>+Datos!F1597</f>
        <v>3.1</v>
      </c>
      <c r="G1606" s="145">
        <f>+Datos!G1597</f>
        <v>1</v>
      </c>
      <c r="H1606" s="143">
        <f t="shared" si="291"/>
        <v>3.1</v>
      </c>
      <c r="I1606" s="146">
        <f t="shared" si="292"/>
        <v>-3.1</v>
      </c>
      <c r="J1606" s="29">
        <f t="shared" si="293"/>
        <v>59.446041651621336</v>
      </c>
      <c r="K1606" s="147">
        <f t="shared" si="288"/>
        <v>93.127859833439516</v>
      </c>
      <c r="L1606" s="29">
        <f t="shared" si="299"/>
        <v>-0.99734943817858834</v>
      </c>
      <c r="M1606" s="30">
        <f t="shared" si="297"/>
        <v>0.99734943817858834</v>
      </c>
      <c r="N1606" s="148">
        <f t="shared" si="298"/>
        <v>2.1026505618214117</v>
      </c>
      <c r="O1606" s="148">
        <f t="shared" si="294"/>
        <v>0</v>
      </c>
      <c r="P1606" s="148">
        <f t="shared" si="295"/>
        <v>-2.1026505618214117</v>
      </c>
      <c r="Q1606" s="149">
        <f t="shared" si="289"/>
        <v>0</v>
      </c>
      <c r="R1606" s="150">
        <f t="shared" si="290"/>
        <v>93.127859833439516</v>
      </c>
      <c r="S1606" s="13"/>
      <c r="T1606" s="13"/>
      <c r="U1606" s="13"/>
      <c r="V1606" s="13"/>
      <c r="W1606" s="49">
        <f t="shared" si="296"/>
        <v>38484</v>
      </c>
    </row>
    <row r="1607" spans="1:23" s="11" customFormat="1">
      <c r="A1607" s="13"/>
      <c r="B1607" s="140">
        <f>+Datos!B1598</f>
        <v>2005</v>
      </c>
      <c r="C1607" s="141">
        <f>+Datos!C1598</f>
        <v>5</v>
      </c>
      <c r="D1607" s="142">
        <f>+Datos!D1598</f>
        <v>13</v>
      </c>
      <c r="E1607" s="143">
        <f>+Datos!E1598</f>
        <v>1.4</v>
      </c>
      <c r="F1607" s="144">
        <f>+Datos!F1598</f>
        <v>1.7</v>
      </c>
      <c r="G1607" s="145">
        <f>+Datos!G1598</f>
        <v>1</v>
      </c>
      <c r="H1607" s="143">
        <f t="shared" si="291"/>
        <v>1.7</v>
      </c>
      <c r="I1607" s="146">
        <f t="shared" si="292"/>
        <v>-0.30000000000000004</v>
      </c>
      <c r="J1607" s="29">
        <f t="shared" si="293"/>
        <v>59.350401695937038</v>
      </c>
      <c r="K1607" s="147">
        <f t="shared" si="288"/>
        <v>93.03221987775521</v>
      </c>
      <c r="L1607" s="29">
        <f t="shared" si="299"/>
        <v>-9.5639955684305278E-2</v>
      </c>
      <c r="M1607" s="30">
        <f t="shared" si="297"/>
        <v>1.4956399556843052</v>
      </c>
      <c r="N1607" s="148">
        <f t="shared" si="298"/>
        <v>0.20436004431569477</v>
      </c>
      <c r="O1607" s="148">
        <f t="shared" si="294"/>
        <v>0</v>
      </c>
      <c r="P1607" s="148">
        <f t="shared" si="295"/>
        <v>-0.20436004431569477</v>
      </c>
      <c r="Q1607" s="149">
        <f t="shared" si="289"/>
        <v>0</v>
      </c>
      <c r="R1607" s="150">
        <f t="shared" si="290"/>
        <v>93.03221987775521</v>
      </c>
      <c r="S1607" s="13"/>
      <c r="T1607" s="13"/>
      <c r="U1607" s="13"/>
      <c r="V1607" s="13"/>
      <c r="W1607" s="49">
        <f t="shared" si="296"/>
        <v>38485</v>
      </c>
    </row>
    <row r="1608" spans="1:23" s="11" customFormat="1">
      <c r="A1608" s="13"/>
      <c r="B1608" s="140">
        <f>+Datos!B1599</f>
        <v>2005</v>
      </c>
      <c r="C1608" s="141">
        <f>+Datos!C1599</f>
        <v>5</v>
      </c>
      <c r="D1608" s="142">
        <f>+Datos!D1599</f>
        <v>14</v>
      </c>
      <c r="E1608" s="143">
        <f>+Datos!E1599</f>
        <v>0</v>
      </c>
      <c r="F1608" s="144">
        <f>+Datos!F1599</f>
        <v>1.2</v>
      </c>
      <c r="G1608" s="145">
        <f>+Datos!G1599</f>
        <v>1</v>
      </c>
      <c r="H1608" s="143">
        <f t="shared" si="291"/>
        <v>1.2</v>
      </c>
      <c r="I1608" s="146">
        <f t="shared" si="292"/>
        <v>-1.2</v>
      </c>
      <c r="J1608" s="29">
        <f t="shared" si="293"/>
        <v>58.969378106146834</v>
      </c>
      <c r="K1608" s="147">
        <f t="shared" si="288"/>
        <v>92.651196287965007</v>
      </c>
      <c r="L1608" s="29">
        <f t="shared" si="299"/>
        <v>-0.38102358979020323</v>
      </c>
      <c r="M1608" s="30">
        <f t="shared" si="297"/>
        <v>0.38102358979020323</v>
      </c>
      <c r="N1608" s="148">
        <f t="shared" si="298"/>
        <v>0.81897641020979672</v>
      </c>
      <c r="O1608" s="148">
        <f t="shared" si="294"/>
        <v>0</v>
      </c>
      <c r="P1608" s="148">
        <f t="shared" si="295"/>
        <v>-0.81897641020979672</v>
      </c>
      <c r="Q1608" s="149">
        <f t="shared" si="289"/>
        <v>0</v>
      </c>
      <c r="R1608" s="150">
        <f t="shared" si="290"/>
        <v>92.651196287965007</v>
      </c>
      <c r="S1608" s="13"/>
      <c r="T1608" s="13"/>
      <c r="U1608" s="13"/>
      <c r="V1608" s="13"/>
      <c r="W1608" s="49">
        <f t="shared" si="296"/>
        <v>38486</v>
      </c>
    </row>
    <row r="1609" spans="1:23" s="11" customFormat="1">
      <c r="A1609" s="13"/>
      <c r="B1609" s="140">
        <f>+Datos!B1600</f>
        <v>2005</v>
      </c>
      <c r="C1609" s="141">
        <f>+Datos!C1600</f>
        <v>5</v>
      </c>
      <c r="D1609" s="142">
        <f>+Datos!D1600</f>
        <v>15</v>
      </c>
      <c r="E1609" s="143">
        <f>+Datos!E1600</f>
        <v>0</v>
      </c>
      <c r="F1609" s="144">
        <f>+Datos!F1600</f>
        <v>1.9</v>
      </c>
      <c r="G1609" s="145">
        <f>+Datos!G1600</f>
        <v>1</v>
      </c>
      <c r="H1609" s="143">
        <f t="shared" si="291"/>
        <v>1.9</v>
      </c>
      <c r="I1609" s="146">
        <f t="shared" si="292"/>
        <v>-1.9</v>
      </c>
      <c r="J1609" s="29">
        <f t="shared" si="293"/>
        <v>58.371087188265314</v>
      </c>
      <c r="K1609" s="147">
        <f t="shared" si="288"/>
        <v>92.052905370083494</v>
      </c>
      <c r="L1609" s="29">
        <f t="shared" si="299"/>
        <v>-0.59829091788151345</v>
      </c>
      <c r="M1609" s="30">
        <f t="shared" si="297"/>
        <v>0.59829091788151345</v>
      </c>
      <c r="N1609" s="148">
        <f t="shared" si="298"/>
        <v>1.3017090821184865</v>
      </c>
      <c r="O1609" s="148">
        <f t="shared" si="294"/>
        <v>0</v>
      </c>
      <c r="P1609" s="148">
        <f t="shared" si="295"/>
        <v>-1.3017090821184865</v>
      </c>
      <c r="Q1609" s="149">
        <f t="shared" si="289"/>
        <v>0</v>
      </c>
      <c r="R1609" s="150">
        <f t="shared" si="290"/>
        <v>92.052905370083494</v>
      </c>
      <c r="S1609" s="13"/>
      <c r="T1609" s="13"/>
      <c r="U1609" s="13"/>
      <c r="V1609" s="13"/>
      <c r="W1609" s="49">
        <f t="shared" si="296"/>
        <v>38487</v>
      </c>
    </row>
    <row r="1610" spans="1:23" s="11" customFormat="1">
      <c r="A1610" s="13"/>
      <c r="B1610" s="140">
        <f>+Datos!B1601</f>
        <v>2005</v>
      </c>
      <c r="C1610" s="141">
        <f>+Datos!C1601</f>
        <v>5</v>
      </c>
      <c r="D1610" s="142">
        <f>+Datos!D1601</f>
        <v>16</v>
      </c>
      <c r="E1610" s="143">
        <f>+Datos!E1601</f>
        <v>0</v>
      </c>
      <c r="F1610" s="144">
        <f>+Datos!F1601</f>
        <v>1.7</v>
      </c>
      <c r="G1610" s="145">
        <f>+Datos!G1601</f>
        <v>1</v>
      </c>
      <c r="H1610" s="143">
        <f t="shared" si="291"/>
        <v>1.7</v>
      </c>
      <c r="I1610" s="146">
        <f t="shared" si="292"/>
        <v>-1.7</v>
      </c>
      <c r="J1610" s="29">
        <f t="shared" si="293"/>
        <v>57.840921419868152</v>
      </c>
      <c r="K1610" s="147">
        <f t="shared" si="288"/>
        <v>91.522739601686339</v>
      </c>
      <c r="L1610" s="29">
        <f t="shared" si="299"/>
        <v>-0.53016576839715412</v>
      </c>
      <c r="M1610" s="30">
        <f t="shared" si="297"/>
        <v>0.53016576839715412</v>
      </c>
      <c r="N1610" s="148">
        <f t="shared" si="298"/>
        <v>1.1698342316028458</v>
      </c>
      <c r="O1610" s="148">
        <f t="shared" si="294"/>
        <v>0</v>
      </c>
      <c r="P1610" s="148">
        <f t="shared" si="295"/>
        <v>-1.1698342316028458</v>
      </c>
      <c r="Q1610" s="149">
        <f t="shared" si="289"/>
        <v>0</v>
      </c>
      <c r="R1610" s="150">
        <f t="shared" si="290"/>
        <v>91.522739601686339</v>
      </c>
      <c r="S1610" s="13"/>
      <c r="T1610" s="13"/>
      <c r="U1610" s="13"/>
      <c r="V1610" s="13"/>
      <c r="W1610" s="49">
        <f t="shared" si="296"/>
        <v>38488</v>
      </c>
    </row>
    <row r="1611" spans="1:23" s="11" customFormat="1">
      <c r="A1611" s="13"/>
      <c r="B1611" s="140">
        <f>+Datos!B1602</f>
        <v>2005</v>
      </c>
      <c r="C1611" s="141">
        <f>+Datos!C1602</f>
        <v>5</v>
      </c>
      <c r="D1611" s="142">
        <f>+Datos!D1602</f>
        <v>17</v>
      </c>
      <c r="E1611" s="143">
        <f>+Datos!E1602</f>
        <v>0</v>
      </c>
      <c r="F1611" s="144">
        <f>+Datos!F1602</f>
        <v>2.2999999999999998</v>
      </c>
      <c r="G1611" s="145">
        <f>+Datos!G1602</f>
        <v>1</v>
      </c>
      <c r="H1611" s="143">
        <f t="shared" si="291"/>
        <v>2.2999999999999998</v>
      </c>
      <c r="I1611" s="146">
        <f t="shared" si="292"/>
        <v>-2.2999999999999998</v>
      </c>
      <c r="J1611" s="29">
        <f t="shared" si="293"/>
        <v>57.131294650217981</v>
      </c>
      <c r="K1611" s="147">
        <f t="shared" si="288"/>
        <v>90.813112832036154</v>
      </c>
      <c r="L1611" s="29">
        <f t="shared" si="299"/>
        <v>-0.70962676965018545</v>
      </c>
      <c r="M1611" s="30">
        <f t="shared" si="297"/>
        <v>0.70962676965018545</v>
      </c>
      <c r="N1611" s="148">
        <f t="shared" si="298"/>
        <v>1.5903732303498144</v>
      </c>
      <c r="O1611" s="148">
        <f t="shared" si="294"/>
        <v>0</v>
      </c>
      <c r="P1611" s="148">
        <f t="shared" si="295"/>
        <v>-1.5903732303498144</v>
      </c>
      <c r="Q1611" s="149">
        <f t="shared" si="289"/>
        <v>0</v>
      </c>
      <c r="R1611" s="150">
        <f t="shared" si="290"/>
        <v>90.813112832036154</v>
      </c>
      <c r="S1611" s="13"/>
      <c r="T1611" s="13"/>
      <c r="U1611" s="13"/>
      <c r="V1611" s="13"/>
      <c r="W1611" s="49">
        <f t="shared" si="296"/>
        <v>38489</v>
      </c>
    </row>
    <row r="1612" spans="1:23" s="11" customFormat="1">
      <c r="A1612" s="13"/>
      <c r="B1612" s="140">
        <f>+Datos!B1603</f>
        <v>2005</v>
      </c>
      <c r="C1612" s="141">
        <f>+Datos!C1603</f>
        <v>5</v>
      </c>
      <c r="D1612" s="142">
        <f>+Datos!D1603</f>
        <v>18</v>
      </c>
      <c r="E1612" s="143">
        <f>+Datos!E1603</f>
        <v>2</v>
      </c>
      <c r="F1612" s="144">
        <f>+Datos!F1603</f>
        <v>2</v>
      </c>
      <c r="G1612" s="145">
        <f>+Datos!G1603</f>
        <v>1</v>
      </c>
      <c r="H1612" s="143">
        <f t="shared" si="291"/>
        <v>2</v>
      </c>
      <c r="I1612" s="146">
        <f t="shared" si="292"/>
        <v>0</v>
      </c>
      <c r="J1612" s="29">
        <f t="shared" si="293"/>
        <v>57.131294650217981</v>
      </c>
      <c r="K1612" s="147">
        <f t="shared" si="288"/>
        <v>90.813112832036154</v>
      </c>
      <c r="L1612" s="29">
        <f t="shared" si="299"/>
        <v>0</v>
      </c>
      <c r="M1612" s="30">
        <f t="shared" si="297"/>
        <v>2</v>
      </c>
      <c r="N1612" s="148">
        <f t="shared" si="298"/>
        <v>0</v>
      </c>
      <c r="O1612" s="148">
        <f t="shared" si="294"/>
        <v>0</v>
      </c>
      <c r="P1612" s="148">
        <f t="shared" si="295"/>
        <v>0</v>
      </c>
      <c r="Q1612" s="149">
        <f t="shared" si="289"/>
        <v>0</v>
      </c>
      <c r="R1612" s="150">
        <f t="shared" si="290"/>
        <v>90.813112832036154</v>
      </c>
      <c r="S1612" s="13"/>
      <c r="T1612" s="13"/>
      <c r="U1612" s="13"/>
      <c r="V1612" s="13"/>
      <c r="W1612" s="49">
        <f t="shared" si="296"/>
        <v>38490</v>
      </c>
    </row>
    <row r="1613" spans="1:23" s="11" customFormat="1">
      <c r="A1613" s="13"/>
      <c r="B1613" s="140">
        <f>+Datos!B1604</f>
        <v>2005</v>
      </c>
      <c r="C1613" s="141">
        <f>+Datos!C1604</f>
        <v>5</v>
      </c>
      <c r="D1613" s="142">
        <f>+Datos!D1604</f>
        <v>19</v>
      </c>
      <c r="E1613" s="143">
        <f>+Datos!E1604</f>
        <v>0</v>
      </c>
      <c r="F1613" s="144">
        <f>+Datos!F1604</f>
        <v>2</v>
      </c>
      <c r="G1613" s="145">
        <f>+Datos!G1604</f>
        <v>1</v>
      </c>
      <c r="H1613" s="143">
        <f t="shared" si="291"/>
        <v>2</v>
      </c>
      <c r="I1613" s="146">
        <f t="shared" si="292"/>
        <v>-2</v>
      </c>
      <c r="J1613" s="29">
        <f t="shared" si="293"/>
        <v>56.521308492466801</v>
      </c>
      <c r="K1613" s="147">
        <f t="shared" si="288"/>
        <v>90.203126674284988</v>
      </c>
      <c r="L1613" s="29">
        <f t="shared" si="299"/>
        <v>-0.60998615775116605</v>
      </c>
      <c r="M1613" s="30">
        <f t="shared" si="297"/>
        <v>0.60998615775116605</v>
      </c>
      <c r="N1613" s="148">
        <f t="shared" si="298"/>
        <v>1.390013842248834</v>
      </c>
      <c r="O1613" s="148">
        <f t="shared" si="294"/>
        <v>0</v>
      </c>
      <c r="P1613" s="148">
        <f t="shared" si="295"/>
        <v>-1.390013842248834</v>
      </c>
      <c r="Q1613" s="149">
        <f t="shared" si="289"/>
        <v>0</v>
      </c>
      <c r="R1613" s="150">
        <f t="shared" si="290"/>
        <v>90.203126674284988</v>
      </c>
      <c r="S1613" s="13"/>
      <c r="T1613" s="13"/>
      <c r="U1613" s="13"/>
      <c r="V1613" s="13"/>
      <c r="W1613" s="49">
        <f t="shared" si="296"/>
        <v>38491</v>
      </c>
    </row>
    <row r="1614" spans="1:23" s="11" customFormat="1">
      <c r="A1614" s="13"/>
      <c r="B1614" s="140">
        <f>+Datos!B1605</f>
        <v>2005</v>
      </c>
      <c r="C1614" s="141">
        <f>+Datos!C1605</f>
        <v>5</v>
      </c>
      <c r="D1614" s="142">
        <f>+Datos!D1605</f>
        <v>20</v>
      </c>
      <c r="E1614" s="143">
        <f>+Datos!E1605</f>
        <v>0</v>
      </c>
      <c r="F1614" s="144">
        <f>+Datos!F1605</f>
        <v>2.2999999999999998</v>
      </c>
      <c r="G1614" s="145">
        <f>+Datos!G1605</f>
        <v>1</v>
      </c>
      <c r="H1614" s="143">
        <f t="shared" si="291"/>
        <v>2.2999999999999998</v>
      </c>
      <c r="I1614" s="146">
        <f t="shared" si="292"/>
        <v>-2.2999999999999998</v>
      </c>
      <c r="J1614" s="29">
        <f t="shared" si="293"/>
        <v>55.827871517790037</v>
      </c>
      <c r="K1614" s="147">
        <f t="shared" ref="K1614:K1677" si="300">+J1614+$U$21</f>
        <v>89.509689699608217</v>
      </c>
      <c r="L1614" s="29">
        <f t="shared" si="299"/>
        <v>-0.69343697467677146</v>
      </c>
      <c r="M1614" s="30">
        <f t="shared" si="297"/>
        <v>0.69343697467677146</v>
      </c>
      <c r="N1614" s="148">
        <f t="shared" si="298"/>
        <v>1.6065630253232284</v>
      </c>
      <c r="O1614" s="148">
        <f t="shared" si="294"/>
        <v>0</v>
      </c>
      <c r="P1614" s="148">
        <f t="shared" si="295"/>
        <v>-1.6065630253232284</v>
      </c>
      <c r="Q1614" s="149">
        <f t="shared" ref="Q1614:Q1677" si="301">IF(K1614-$U$15&gt;0,K1614-$U$15,0)</f>
        <v>0</v>
      </c>
      <c r="R1614" s="150">
        <f t="shared" ref="R1614:R1677" si="302">+O1614+K1614</f>
        <v>89.509689699608217</v>
      </c>
      <c r="S1614" s="13"/>
      <c r="T1614" s="13"/>
      <c r="U1614" s="13"/>
      <c r="V1614" s="13"/>
      <c r="W1614" s="49">
        <f t="shared" si="296"/>
        <v>38492</v>
      </c>
    </row>
    <row r="1615" spans="1:23" s="11" customFormat="1">
      <c r="A1615" s="13"/>
      <c r="B1615" s="140">
        <f>+Datos!B1606</f>
        <v>2005</v>
      </c>
      <c r="C1615" s="141">
        <f>+Datos!C1606</f>
        <v>5</v>
      </c>
      <c r="D1615" s="142">
        <f>+Datos!D1606</f>
        <v>21</v>
      </c>
      <c r="E1615" s="143">
        <f>+Datos!E1606</f>
        <v>0</v>
      </c>
      <c r="F1615" s="144">
        <f>+Datos!F1606</f>
        <v>2.8</v>
      </c>
      <c r="G1615" s="145">
        <f>+Datos!G1606</f>
        <v>1</v>
      </c>
      <c r="H1615" s="143">
        <f t="shared" ref="H1615:H1678" si="303">+F1615*G1615</f>
        <v>2.8</v>
      </c>
      <c r="I1615" s="146">
        <f t="shared" ref="I1615:I1678" si="304">+E1615-H1615</f>
        <v>-2.8</v>
      </c>
      <c r="J1615" s="29">
        <f t="shared" ref="J1615:J1678" si="305">IF(I1615&lt;0,J1614*EXP(I1615/$U$20),IF((I1615+J1614)&gt;$U$20,+$U$20,I1615+J1614))</f>
        <v>54.99515984966736</v>
      </c>
      <c r="K1615" s="147">
        <f t="shared" si="300"/>
        <v>88.676978031485532</v>
      </c>
      <c r="L1615" s="29">
        <f t="shared" si="299"/>
        <v>-0.83271166812268405</v>
      </c>
      <c r="M1615" s="30">
        <f t="shared" si="297"/>
        <v>0.83271166812268405</v>
      </c>
      <c r="N1615" s="148">
        <f t="shared" si="298"/>
        <v>1.9672883318773158</v>
      </c>
      <c r="O1615" s="148">
        <f t="shared" ref="O1615:O1678" si="306">IF(K1614+I1615-$U$14&gt;0,K1614+I1615-$U$14,0)</f>
        <v>0</v>
      </c>
      <c r="P1615" s="148">
        <f t="shared" ref="P1615:P1678" si="307">+IF(N1615&gt;0,(-1)*N1615,O1615)</f>
        <v>-1.9672883318773158</v>
      </c>
      <c r="Q1615" s="149">
        <f t="shared" si="301"/>
        <v>0</v>
      </c>
      <c r="R1615" s="150">
        <f t="shared" si="302"/>
        <v>88.676978031485532</v>
      </c>
      <c r="S1615" s="13"/>
      <c r="T1615" s="13"/>
      <c r="U1615" s="13"/>
      <c r="V1615" s="13"/>
      <c r="W1615" s="49">
        <f t="shared" ref="W1615:W1678" si="308">+DATE(B1615,C1615,D1615)</f>
        <v>38493</v>
      </c>
    </row>
    <row r="1616" spans="1:23" s="11" customFormat="1">
      <c r="A1616" s="13"/>
      <c r="B1616" s="140">
        <f>+Datos!B1607</f>
        <v>2005</v>
      </c>
      <c r="C1616" s="141">
        <f>+Datos!C1607</f>
        <v>5</v>
      </c>
      <c r="D1616" s="142">
        <f>+Datos!D1607</f>
        <v>22</v>
      </c>
      <c r="E1616" s="143">
        <f>+Datos!E1607</f>
        <v>0</v>
      </c>
      <c r="F1616" s="144">
        <f>+Datos!F1607</f>
        <v>2.8</v>
      </c>
      <c r="G1616" s="145">
        <f>+Datos!G1607</f>
        <v>1</v>
      </c>
      <c r="H1616" s="143">
        <f t="shared" si="303"/>
        <v>2.8</v>
      </c>
      <c r="I1616" s="146">
        <f t="shared" si="304"/>
        <v>-2.8</v>
      </c>
      <c r="J1616" s="29">
        <f t="shared" si="305"/>
        <v>54.174868657256475</v>
      </c>
      <c r="K1616" s="147">
        <f t="shared" si="300"/>
        <v>87.856686839074655</v>
      </c>
      <c r="L1616" s="29">
        <f t="shared" si="299"/>
        <v>-0.82029119241087756</v>
      </c>
      <c r="M1616" s="30">
        <f t="shared" ref="M1616:M1679" si="309">IF(I1616&gt;=0,+H1616,+E1616+ABS(L1616))</f>
        <v>0.82029119241087756</v>
      </c>
      <c r="N1616" s="148">
        <f t="shared" ref="N1616:N1679" si="310">+H1616-M1616</f>
        <v>1.9797088075891223</v>
      </c>
      <c r="O1616" s="148">
        <f t="shared" si="306"/>
        <v>0</v>
      </c>
      <c r="P1616" s="148">
        <f t="shared" si="307"/>
        <v>-1.9797088075891223</v>
      </c>
      <c r="Q1616" s="149">
        <f t="shared" si="301"/>
        <v>0</v>
      </c>
      <c r="R1616" s="150">
        <f t="shared" si="302"/>
        <v>87.856686839074655</v>
      </c>
      <c r="S1616" s="13"/>
      <c r="T1616" s="13"/>
      <c r="U1616" s="13"/>
      <c r="V1616" s="13"/>
      <c r="W1616" s="49">
        <f t="shared" si="308"/>
        <v>38494</v>
      </c>
    </row>
    <row r="1617" spans="1:23" s="11" customFormat="1">
      <c r="A1617" s="13"/>
      <c r="B1617" s="140">
        <f>+Datos!B1608</f>
        <v>2005</v>
      </c>
      <c r="C1617" s="141">
        <f>+Datos!C1608</f>
        <v>5</v>
      </c>
      <c r="D1617" s="142">
        <f>+Datos!D1608</f>
        <v>23</v>
      </c>
      <c r="E1617" s="143">
        <f>+Datos!E1608</f>
        <v>0</v>
      </c>
      <c r="F1617" s="144">
        <f>+Datos!F1608</f>
        <v>2</v>
      </c>
      <c r="G1617" s="145">
        <f>+Datos!G1608</f>
        <v>1</v>
      </c>
      <c r="H1617" s="143">
        <f t="shared" si="303"/>
        <v>2</v>
      </c>
      <c r="I1617" s="146">
        <f t="shared" si="304"/>
        <v>-2</v>
      </c>
      <c r="J1617" s="29">
        <f t="shared" si="305"/>
        <v>53.59644801789873</v>
      </c>
      <c r="K1617" s="147">
        <f t="shared" si="300"/>
        <v>87.27826619971691</v>
      </c>
      <c r="L1617" s="29">
        <f t="shared" ref="L1617:L1680" si="311">+K1617-K1616</f>
        <v>-0.5784206393577449</v>
      </c>
      <c r="M1617" s="30">
        <f t="shared" si="309"/>
        <v>0.5784206393577449</v>
      </c>
      <c r="N1617" s="148">
        <f t="shared" si="310"/>
        <v>1.4215793606422551</v>
      </c>
      <c r="O1617" s="148">
        <f t="shared" si="306"/>
        <v>0</v>
      </c>
      <c r="P1617" s="148">
        <f t="shared" si="307"/>
        <v>-1.4215793606422551</v>
      </c>
      <c r="Q1617" s="149">
        <f t="shared" si="301"/>
        <v>0</v>
      </c>
      <c r="R1617" s="150">
        <f t="shared" si="302"/>
        <v>87.27826619971691</v>
      </c>
      <c r="S1617" s="13"/>
      <c r="T1617" s="13"/>
      <c r="U1617" s="13"/>
      <c r="V1617" s="13"/>
      <c r="W1617" s="49">
        <f t="shared" si="308"/>
        <v>38495</v>
      </c>
    </row>
    <row r="1618" spans="1:23" s="11" customFormat="1">
      <c r="A1618" s="13"/>
      <c r="B1618" s="140">
        <f>+Datos!B1609</f>
        <v>2005</v>
      </c>
      <c r="C1618" s="141">
        <f>+Datos!C1609</f>
        <v>5</v>
      </c>
      <c r="D1618" s="142">
        <f>+Datos!D1609</f>
        <v>24</v>
      </c>
      <c r="E1618" s="143">
        <f>+Datos!E1609</f>
        <v>2.4</v>
      </c>
      <c r="F1618" s="144">
        <f>+Datos!F1609</f>
        <v>1.5</v>
      </c>
      <c r="G1618" s="145">
        <f>+Datos!G1609</f>
        <v>1</v>
      </c>
      <c r="H1618" s="143">
        <f t="shared" si="303"/>
        <v>1.5</v>
      </c>
      <c r="I1618" s="146">
        <f t="shared" si="304"/>
        <v>0.89999999999999991</v>
      </c>
      <c r="J1618" s="29">
        <f t="shared" si="305"/>
        <v>54.496448017898729</v>
      </c>
      <c r="K1618" s="147">
        <f t="shared" si="300"/>
        <v>88.178266199716916</v>
      </c>
      <c r="L1618" s="29">
        <f t="shared" si="311"/>
        <v>0.90000000000000568</v>
      </c>
      <c r="M1618" s="30">
        <f t="shared" si="309"/>
        <v>1.5</v>
      </c>
      <c r="N1618" s="148">
        <f t="shared" si="310"/>
        <v>0</v>
      </c>
      <c r="O1618" s="148">
        <f t="shared" si="306"/>
        <v>0</v>
      </c>
      <c r="P1618" s="148">
        <f t="shared" si="307"/>
        <v>0</v>
      </c>
      <c r="Q1618" s="149">
        <f t="shared" si="301"/>
        <v>0</v>
      </c>
      <c r="R1618" s="150">
        <f t="shared" si="302"/>
        <v>88.178266199716916</v>
      </c>
      <c r="S1618" s="13"/>
      <c r="T1618" s="13"/>
      <c r="U1618" s="13"/>
      <c r="V1618" s="13"/>
      <c r="W1618" s="49">
        <f t="shared" si="308"/>
        <v>38496</v>
      </c>
    </row>
    <row r="1619" spans="1:23" s="11" customFormat="1">
      <c r="A1619" s="13"/>
      <c r="B1619" s="140">
        <f>+Datos!B1610</f>
        <v>2005</v>
      </c>
      <c r="C1619" s="141">
        <f>+Datos!C1610</f>
        <v>5</v>
      </c>
      <c r="D1619" s="142">
        <f>+Datos!D1610</f>
        <v>25</v>
      </c>
      <c r="E1619" s="143">
        <f>+Datos!E1610</f>
        <v>1</v>
      </c>
      <c r="F1619" s="144">
        <f>+Datos!F1610</f>
        <v>1.2</v>
      </c>
      <c r="G1619" s="145">
        <f>+Datos!G1610</f>
        <v>1</v>
      </c>
      <c r="H1619" s="143">
        <f t="shared" si="303"/>
        <v>1.2</v>
      </c>
      <c r="I1619" s="146">
        <f t="shared" si="304"/>
        <v>-0.19999999999999996</v>
      </c>
      <c r="J1619" s="29">
        <f t="shared" si="305"/>
        <v>54.437981142772749</v>
      </c>
      <c r="K1619" s="147">
        <f t="shared" si="300"/>
        <v>88.119799324590929</v>
      </c>
      <c r="L1619" s="29">
        <f t="shared" si="311"/>
        <v>-5.8466875125986917E-2</v>
      </c>
      <c r="M1619" s="30">
        <f t="shared" si="309"/>
        <v>1.0584668751259869</v>
      </c>
      <c r="N1619" s="148">
        <f t="shared" si="310"/>
        <v>0.14153312487401304</v>
      </c>
      <c r="O1619" s="148">
        <f t="shared" si="306"/>
        <v>0</v>
      </c>
      <c r="P1619" s="148">
        <f t="shared" si="307"/>
        <v>-0.14153312487401304</v>
      </c>
      <c r="Q1619" s="149">
        <f t="shared" si="301"/>
        <v>0</v>
      </c>
      <c r="R1619" s="150">
        <f t="shared" si="302"/>
        <v>88.119799324590929</v>
      </c>
      <c r="S1619" s="13"/>
      <c r="T1619" s="13"/>
      <c r="U1619" s="13"/>
      <c r="V1619" s="13"/>
      <c r="W1619" s="49">
        <f t="shared" si="308"/>
        <v>38497</v>
      </c>
    </row>
    <row r="1620" spans="1:23" s="11" customFormat="1">
      <c r="A1620" s="13"/>
      <c r="B1620" s="140">
        <f>+Datos!B1611</f>
        <v>2005</v>
      </c>
      <c r="C1620" s="141">
        <f>+Datos!C1611</f>
        <v>5</v>
      </c>
      <c r="D1620" s="142">
        <f>+Datos!D1611</f>
        <v>26</v>
      </c>
      <c r="E1620" s="143">
        <f>+Datos!E1611</f>
        <v>0.5</v>
      </c>
      <c r="F1620" s="144">
        <f>+Datos!F1611</f>
        <v>2.5</v>
      </c>
      <c r="G1620" s="145">
        <f>+Datos!G1611</f>
        <v>1</v>
      </c>
      <c r="H1620" s="143">
        <f t="shared" si="303"/>
        <v>2.5</v>
      </c>
      <c r="I1620" s="146">
        <f t="shared" si="304"/>
        <v>-2</v>
      </c>
      <c r="J1620" s="29">
        <f t="shared" si="305"/>
        <v>53.856751272938453</v>
      </c>
      <c r="K1620" s="147">
        <f t="shared" si="300"/>
        <v>87.53856945475664</v>
      </c>
      <c r="L1620" s="29">
        <f t="shared" si="311"/>
        <v>-0.58122986983428859</v>
      </c>
      <c r="M1620" s="30">
        <f t="shared" si="309"/>
        <v>1.0812298698342886</v>
      </c>
      <c r="N1620" s="148">
        <f t="shared" si="310"/>
        <v>1.4187701301657114</v>
      </c>
      <c r="O1620" s="148">
        <f t="shared" si="306"/>
        <v>0</v>
      </c>
      <c r="P1620" s="148">
        <f t="shared" si="307"/>
        <v>-1.4187701301657114</v>
      </c>
      <c r="Q1620" s="149">
        <f t="shared" si="301"/>
        <v>0</v>
      </c>
      <c r="R1620" s="150">
        <f t="shared" si="302"/>
        <v>87.53856945475664</v>
      </c>
      <c r="S1620" s="13"/>
      <c r="T1620" s="13"/>
      <c r="U1620" s="13"/>
      <c r="V1620" s="13"/>
      <c r="W1620" s="49">
        <f t="shared" si="308"/>
        <v>38498</v>
      </c>
    </row>
    <row r="1621" spans="1:23" s="11" customFormat="1">
      <c r="A1621" s="13"/>
      <c r="B1621" s="140">
        <f>+Datos!B1612</f>
        <v>2005</v>
      </c>
      <c r="C1621" s="141">
        <f>+Datos!C1612</f>
        <v>5</v>
      </c>
      <c r="D1621" s="142">
        <f>+Datos!D1612</f>
        <v>27</v>
      </c>
      <c r="E1621" s="143">
        <f>+Datos!E1612</f>
        <v>0</v>
      </c>
      <c r="F1621" s="144">
        <f>+Datos!F1612</f>
        <v>1.6</v>
      </c>
      <c r="G1621" s="145">
        <f>+Datos!G1612</f>
        <v>1</v>
      </c>
      <c r="H1621" s="143">
        <f t="shared" si="303"/>
        <v>1.6</v>
      </c>
      <c r="I1621" s="146">
        <f t="shared" si="304"/>
        <v>-1.6</v>
      </c>
      <c r="J1621" s="29">
        <f t="shared" si="305"/>
        <v>53.39623870320527</v>
      </c>
      <c r="K1621" s="147">
        <f t="shared" si="300"/>
        <v>87.078056885023443</v>
      </c>
      <c r="L1621" s="29">
        <f t="shared" si="311"/>
        <v>-0.4605125697331971</v>
      </c>
      <c r="M1621" s="30">
        <f t="shared" si="309"/>
        <v>0.4605125697331971</v>
      </c>
      <c r="N1621" s="148">
        <f t="shared" si="310"/>
        <v>1.139487430266803</v>
      </c>
      <c r="O1621" s="148">
        <f t="shared" si="306"/>
        <v>0</v>
      </c>
      <c r="P1621" s="148">
        <f t="shared" si="307"/>
        <v>-1.139487430266803</v>
      </c>
      <c r="Q1621" s="149">
        <f t="shared" si="301"/>
        <v>0</v>
      </c>
      <c r="R1621" s="150">
        <f t="shared" si="302"/>
        <v>87.078056885023443</v>
      </c>
      <c r="S1621" s="13"/>
      <c r="T1621" s="13"/>
      <c r="U1621" s="13"/>
      <c r="V1621" s="13"/>
      <c r="W1621" s="49">
        <f t="shared" si="308"/>
        <v>38499</v>
      </c>
    </row>
    <row r="1622" spans="1:23" s="11" customFormat="1">
      <c r="A1622" s="13"/>
      <c r="B1622" s="140">
        <f>+Datos!B1613</f>
        <v>2005</v>
      </c>
      <c r="C1622" s="141">
        <f>+Datos!C1613</f>
        <v>5</v>
      </c>
      <c r="D1622" s="142">
        <f>+Datos!D1613</f>
        <v>28</v>
      </c>
      <c r="E1622" s="143">
        <f>+Datos!E1613</f>
        <v>0</v>
      </c>
      <c r="F1622" s="144">
        <f>+Datos!F1613</f>
        <v>2</v>
      </c>
      <c r="G1622" s="145">
        <f>+Datos!G1613</f>
        <v>1</v>
      </c>
      <c r="H1622" s="143">
        <f t="shared" si="303"/>
        <v>2</v>
      </c>
      <c r="I1622" s="146">
        <f t="shared" si="304"/>
        <v>-2</v>
      </c>
      <c r="J1622" s="29">
        <f t="shared" si="305"/>
        <v>52.826131432149253</v>
      </c>
      <c r="K1622" s="147">
        <f t="shared" si="300"/>
        <v>86.50794961396744</v>
      </c>
      <c r="L1622" s="29">
        <f t="shared" si="311"/>
        <v>-0.57010727105600267</v>
      </c>
      <c r="M1622" s="30">
        <f t="shared" si="309"/>
        <v>0.57010727105600267</v>
      </c>
      <c r="N1622" s="148">
        <f t="shared" si="310"/>
        <v>1.4298927289439973</v>
      </c>
      <c r="O1622" s="148">
        <f t="shared" si="306"/>
        <v>0</v>
      </c>
      <c r="P1622" s="148">
        <f t="shared" si="307"/>
        <v>-1.4298927289439973</v>
      </c>
      <c r="Q1622" s="149">
        <f t="shared" si="301"/>
        <v>0</v>
      </c>
      <c r="R1622" s="150">
        <f t="shared" si="302"/>
        <v>86.50794961396744</v>
      </c>
      <c r="S1622" s="13"/>
      <c r="T1622" s="13"/>
      <c r="U1622" s="13"/>
      <c r="V1622" s="13"/>
      <c r="W1622" s="49">
        <f t="shared" si="308"/>
        <v>38500</v>
      </c>
    </row>
    <row r="1623" spans="1:23" s="11" customFormat="1">
      <c r="A1623" s="13"/>
      <c r="B1623" s="140">
        <f>+Datos!B1614</f>
        <v>2005</v>
      </c>
      <c r="C1623" s="141">
        <f>+Datos!C1614</f>
        <v>5</v>
      </c>
      <c r="D1623" s="142">
        <f>+Datos!D1614</f>
        <v>29</v>
      </c>
      <c r="E1623" s="143">
        <f>+Datos!E1614</f>
        <v>0</v>
      </c>
      <c r="F1623" s="144">
        <f>+Datos!F1614</f>
        <v>2.2999999999999998</v>
      </c>
      <c r="G1623" s="145">
        <f>+Datos!G1614</f>
        <v>1</v>
      </c>
      <c r="H1623" s="143">
        <f t="shared" si="303"/>
        <v>2.2999999999999998</v>
      </c>
      <c r="I1623" s="146">
        <f t="shared" si="304"/>
        <v>-2.2999999999999998</v>
      </c>
      <c r="J1623" s="29">
        <f t="shared" si="305"/>
        <v>52.178029083827482</v>
      </c>
      <c r="K1623" s="147">
        <f t="shared" si="300"/>
        <v>85.859847265645669</v>
      </c>
      <c r="L1623" s="29">
        <f t="shared" si="311"/>
        <v>-0.64810234832177116</v>
      </c>
      <c r="M1623" s="30">
        <f t="shared" si="309"/>
        <v>0.64810234832177116</v>
      </c>
      <c r="N1623" s="148">
        <f t="shared" si="310"/>
        <v>1.6518976516782287</v>
      </c>
      <c r="O1623" s="148">
        <f t="shared" si="306"/>
        <v>0</v>
      </c>
      <c r="P1623" s="148">
        <f t="shared" si="307"/>
        <v>-1.6518976516782287</v>
      </c>
      <c r="Q1623" s="149">
        <f t="shared" si="301"/>
        <v>0</v>
      </c>
      <c r="R1623" s="150">
        <f t="shared" si="302"/>
        <v>85.859847265645669</v>
      </c>
      <c r="S1623" s="13"/>
      <c r="T1623" s="13"/>
      <c r="U1623" s="13"/>
      <c r="V1623" s="13"/>
      <c r="W1623" s="49">
        <f t="shared" si="308"/>
        <v>38501</v>
      </c>
    </row>
    <row r="1624" spans="1:23" s="11" customFormat="1">
      <c r="A1624" s="13"/>
      <c r="B1624" s="140">
        <f>+Datos!B1615</f>
        <v>2005</v>
      </c>
      <c r="C1624" s="141">
        <f>+Datos!C1615</f>
        <v>5</v>
      </c>
      <c r="D1624" s="142">
        <f>+Datos!D1615</f>
        <v>30</v>
      </c>
      <c r="E1624" s="143">
        <f>+Datos!E1615</f>
        <v>0</v>
      </c>
      <c r="F1624" s="144">
        <f>+Datos!F1615</f>
        <v>2.2999999999999998</v>
      </c>
      <c r="G1624" s="145">
        <f>+Datos!G1615</f>
        <v>1</v>
      </c>
      <c r="H1624" s="143">
        <f t="shared" si="303"/>
        <v>2.2999999999999998</v>
      </c>
      <c r="I1624" s="146">
        <f t="shared" si="304"/>
        <v>-2.2999999999999998</v>
      </c>
      <c r="J1624" s="29">
        <f t="shared" si="305"/>
        <v>51.537878039955096</v>
      </c>
      <c r="K1624" s="147">
        <f t="shared" si="300"/>
        <v>85.219696221773276</v>
      </c>
      <c r="L1624" s="29">
        <f t="shared" si="311"/>
        <v>-0.64015104387239319</v>
      </c>
      <c r="M1624" s="30">
        <f t="shared" si="309"/>
        <v>0.64015104387239319</v>
      </c>
      <c r="N1624" s="148">
        <f t="shared" si="310"/>
        <v>1.6598489561276066</v>
      </c>
      <c r="O1624" s="148">
        <f t="shared" si="306"/>
        <v>0</v>
      </c>
      <c r="P1624" s="148">
        <f t="shared" si="307"/>
        <v>-1.6598489561276066</v>
      </c>
      <c r="Q1624" s="149">
        <f t="shared" si="301"/>
        <v>0</v>
      </c>
      <c r="R1624" s="150">
        <f t="shared" si="302"/>
        <v>85.219696221773276</v>
      </c>
      <c r="S1624" s="13"/>
      <c r="T1624" s="13"/>
      <c r="U1624" s="13"/>
      <c r="V1624" s="13"/>
      <c r="W1624" s="49">
        <f t="shared" si="308"/>
        <v>38502</v>
      </c>
    </row>
    <row r="1625" spans="1:23" s="11" customFormat="1">
      <c r="A1625" s="13"/>
      <c r="B1625" s="140">
        <f>+Datos!B1616</f>
        <v>2005</v>
      </c>
      <c r="C1625" s="141">
        <f>+Datos!C1616</f>
        <v>5</v>
      </c>
      <c r="D1625" s="142">
        <f>+Datos!D1616</f>
        <v>31</v>
      </c>
      <c r="E1625" s="143">
        <f>+Datos!E1616</f>
        <v>0</v>
      </c>
      <c r="F1625" s="144">
        <f>+Datos!F1616</f>
        <v>3</v>
      </c>
      <c r="G1625" s="145">
        <f>+Datos!G1616</f>
        <v>1</v>
      </c>
      <c r="H1625" s="143">
        <f t="shared" si="303"/>
        <v>3</v>
      </c>
      <c r="I1625" s="146">
        <f t="shared" si="304"/>
        <v>-3</v>
      </c>
      <c r="J1625" s="29">
        <f t="shared" si="305"/>
        <v>50.714686594986112</v>
      </c>
      <c r="K1625" s="147">
        <f t="shared" si="300"/>
        <v>84.396504776804292</v>
      </c>
      <c r="L1625" s="29">
        <f t="shared" si="311"/>
        <v>-0.82319144496898389</v>
      </c>
      <c r="M1625" s="30">
        <f t="shared" si="309"/>
        <v>0.82319144496898389</v>
      </c>
      <c r="N1625" s="148">
        <f t="shared" si="310"/>
        <v>2.1768085550310161</v>
      </c>
      <c r="O1625" s="148">
        <f t="shared" si="306"/>
        <v>0</v>
      </c>
      <c r="P1625" s="148">
        <f t="shared" si="307"/>
        <v>-2.1768085550310161</v>
      </c>
      <c r="Q1625" s="149">
        <f t="shared" si="301"/>
        <v>0</v>
      </c>
      <c r="R1625" s="150">
        <f t="shared" si="302"/>
        <v>84.396504776804292</v>
      </c>
      <c r="S1625" s="13"/>
      <c r="T1625" s="13"/>
      <c r="U1625" s="13"/>
      <c r="V1625" s="13"/>
      <c r="W1625" s="49">
        <f t="shared" si="308"/>
        <v>38503</v>
      </c>
    </row>
    <row r="1626" spans="1:23" s="11" customFormat="1">
      <c r="A1626" s="13"/>
      <c r="B1626" s="140">
        <f>+Datos!B1617</f>
        <v>2005</v>
      </c>
      <c r="C1626" s="141">
        <f>+Datos!C1617</f>
        <v>6</v>
      </c>
      <c r="D1626" s="142">
        <f>+Datos!D1617</f>
        <v>1</v>
      </c>
      <c r="E1626" s="143">
        <f>+Datos!E1617</f>
        <v>2.2999999999999998</v>
      </c>
      <c r="F1626" s="144">
        <f>+Datos!F1617</f>
        <v>1.2</v>
      </c>
      <c r="G1626" s="145">
        <f>+Datos!G1617</f>
        <v>1</v>
      </c>
      <c r="H1626" s="143">
        <f t="shared" si="303"/>
        <v>1.2</v>
      </c>
      <c r="I1626" s="146">
        <f t="shared" si="304"/>
        <v>1.0999999999999999</v>
      </c>
      <c r="J1626" s="29">
        <f t="shared" si="305"/>
        <v>51.814686594986114</v>
      </c>
      <c r="K1626" s="147">
        <f t="shared" si="300"/>
        <v>85.496504776804301</v>
      </c>
      <c r="L1626" s="29">
        <f t="shared" si="311"/>
        <v>1.1000000000000085</v>
      </c>
      <c r="M1626" s="30">
        <f t="shared" si="309"/>
        <v>1.2</v>
      </c>
      <c r="N1626" s="148">
        <f t="shared" si="310"/>
        <v>0</v>
      </c>
      <c r="O1626" s="148">
        <f t="shared" si="306"/>
        <v>0</v>
      </c>
      <c r="P1626" s="148">
        <f t="shared" si="307"/>
        <v>0</v>
      </c>
      <c r="Q1626" s="149">
        <f t="shared" si="301"/>
        <v>0</v>
      </c>
      <c r="R1626" s="150">
        <f t="shared" si="302"/>
        <v>85.496504776804301</v>
      </c>
      <c r="S1626" s="13"/>
      <c r="T1626" s="13"/>
      <c r="U1626" s="13"/>
      <c r="V1626" s="13"/>
      <c r="W1626" s="49">
        <f t="shared" si="308"/>
        <v>38504</v>
      </c>
    </row>
    <row r="1627" spans="1:23" s="11" customFormat="1">
      <c r="A1627" s="13"/>
      <c r="B1627" s="140">
        <f>+Datos!B1618</f>
        <v>2005</v>
      </c>
      <c r="C1627" s="141">
        <f>+Datos!C1618</f>
        <v>6</v>
      </c>
      <c r="D1627" s="142">
        <f>+Datos!D1618</f>
        <v>2</v>
      </c>
      <c r="E1627" s="143">
        <f>+Datos!E1618</f>
        <v>0</v>
      </c>
      <c r="F1627" s="144">
        <f>+Datos!F1618</f>
        <v>1.3</v>
      </c>
      <c r="G1627" s="145">
        <f>+Datos!G1618</f>
        <v>1</v>
      </c>
      <c r="H1627" s="143">
        <f t="shared" si="303"/>
        <v>1.3</v>
      </c>
      <c r="I1627" s="146">
        <f t="shared" si="304"/>
        <v>-1.3</v>
      </c>
      <c r="J1627" s="29">
        <f t="shared" si="305"/>
        <v>51.454417700031541</v>
      </c>
      <c r="K1627" s="147">
        <f t="shared" si="300"/>
        <v>85.136235881849728</v>
      </c>
      <c r="L1627" s="29">
        <f t="shared" si="311"/>
        <v>-0.36026889495457226</v>
      </c>
      <c r="M1627" s="30">
        <f t="shared" si="309"/>
        <v>0.36026889495457226</v>
      </c>
      <c r="N1627" s="148">
        <f t="shared" si="310"/>
        <v>0.93973110504542778</v>
      </c>
      <c r="O1627" s="148">
        <f t="shared" si="306"/>
        <v>0</v>
      </c>
      <c r="P1627" s="148">
        <f t="shared" si="307"/>
        <v>-0.93973110504542778</v>
      </c>
      <c r="Q1627" s="149">
        <f t="shared" si="301"/>
        <v>0</v>
      </c>
      <c r="R1627" s="150">
        <f t="shared" si="302"/>
        <v>85.136235881849728</v>
      </c>
      <c r="S1627" s="13"/>
      <c r="T1627" s="13"/>
      <c r="U1627" s="13"/>
      <c r="V1627" s="13"/>
      <c r="W1627" s="49">
        <f t="shared" si="308"/>
        <v>38505</v>
      </c>
    </row>
    <row r="1628" spans="1:23" s="11" customFormat="1">
      <c r="A1628" s="13"/>
      <c r="B1628" s="140">
        <f>+Datos!B1619</f>
        <v>2005</v>
      </c>
      <c r="C1628" s="141">
        <f>+Datos!C1619</f>
        <v>6</v>
      </c>
      <c r="D1628" s="142">
        <f>+Datos!D1619</f>
        <v>3</v>
      </c>
      <c r="E1628" s="143">
        <f>+Datos!E1619</f>
        <v>0</v>
      </c>
      <c r="F1628" s="144">
        <f>+Datos!F1619</f>
        <v>1.6</v>
      </c>
      <c r="G1628" s="145">
        <f>+Datos!G1619</f>
        <v>1</v>
      </c>
      <c r="H1628" s="143">
        <f t="shared" si="303"/>
        <v>1.6</v>
      </c>
      <c r="I1628" s="146">
        <f t="shared" si="304"/>
        <v>-1.6</v>
      </c>
      <c r="J1628" s="29">
        <f t="shared" si="305"/>
        <v>51.014446748217516</v>
      </c>
      <c r="K1628" s="147">
        <f t="shared" si="300"/>
        <v>84.696264930035696</v>
      </c>
      <c r="L1628" s="29">
        <f t="shared" si="311"/>
        <v>-0.43997095181403267</v>
      </c>
      <c r="M1628" s="30">
        <f t="shared" si="309"/>
        <v>0.43997095181403267</v>
      </c>
      <c r="N1628" s="148">
        <f t="shared" si="310"/>
        <v>1.1600290481859674</v>
      </c>
      <c r="O1628" s="148">
        <f t="shared" si="306"/>
        <v>0</v>
      </c>
      <c r="P1628" s="148">
        <f t="shared" si="307"/>
        <v>-1.1600290481859674</v>
      </c>
      <c r="Q1628" s="149">
        <f t="shared" si="301"/>
        <v>0</v>
      </c>
      <c r="R1628" s="150">
        <f t="shared" si="302"/>
        <v>84.696264930035696</v>
      </c>
      <c r="S1628" s="13"/>
      <c r="T1628" s="13"/>
      <c r="U1628" s="13"/>
      <c r="V1628" s="13"/>
      <c r="W1628" s="49">
        <f t="shared" si="308"/>
        <v>38506</v>
      </c>
    </row>
    <row r="1629" spans="1:23" s="11" customFormat="1">
      <c r="A1629" s="13"/>
      <c r="B1629" s="140">
        <f>+Datos!B1620</f>
        <v>2005</v>
      </c>
      <c r="C1629" s="141">
        <f>+Datos!C1620</f>
        <v>6</v>
      </c>
      <c r="D1629" s="142">
        <f>+Datos!D1620</f>
        <v>4</v>
      </c>
      <c r="E1629" s="143">
        <f>+Datos!E1620</f>
        <v>0</v>
      </c>
      <c r="F1629" s="144">
        <f>+Datos!F1620</f>
        <v>1.2</v>
      </c>
      <c r="G1629" s="145">
        <f>+Datos!G1620</f>
        <v>1</v>
      </c>
      <c r="H1629" s="143">
        <f t="shared" si="303"/>
        <v>1.2</v>
      </c>
      <c r="I1629" s="146">
        <f t="shared" si="304"/>
        <v>-1.2</v>
      </c>
      <c r="J1629" s="29">
        <f t="shared" si="305"/>
        <v>50.686939148003624</v>
      </c>
      <c r="K1629" s="147">
        <f t="shared" si="300"/>
        <v>84.368757329821804</v>
      </c>
      <c r="L1629" s="29">
        <f t="shared" si="311"/>
        <v>-0.32750760021389169</v>
      </c>
      <c r="M1629" s="30">
        <f t="shared" si="309"/>
        <v>0.32750760021389169</v>
      </c>
      <c r="N1629" s="148">
        <f t="shared" si="310"/>
        <v>0.87249239978610826</v>
      </c>
      <c r="O1629" s="148">
        <f t="shared" si="306"/>
        <v>0</v>
      </c>
      <c r="P1629" s="148">
        <f t="shared" si="307"/>
        <v>-0.87249239978610826</v>
      </c>
      <c r="Q1629" s="149">
        <f t="shared" si="301"/>
        <v>0</v>
      </c>
      <c r="R1629" s="150">
        <f t="shared" si="302"/>
        <v>84.368757329821804</v>
      </c>
      <c r="S1629" s="13"/>
      <c r="T1629" s="13"/>
      <c r="U1629" s="13"/>
      <c r="V1629" s="13"/>
      <c r="W1629" s="49">
        <f t="shared" si="308"/>
        <v>38507</v>
      </c>
    </row>
    <row r="1630" spans="1:23" s="11" customFormat="1">
      <c r="A1630" s="13"/>
      <c r="B1630" s="140">
        <f>+Datos!B1621</f>
        <v>2005</v>
      </c>
      <c r="C1630" s="141">
        <f>+Datos!C1621</f>
        <v>6</v>
      </c>
      <c r="D1630" s="142">
        <f>+Datos!D1621</f>
        <v>5</v>
      </c>
      <c r="E1630" s="143">
        <f>+Datos!E1621</f>
        <v>0</v>
      </c>
      <c r="F1630" s="144">
        <f>+Datos!F1621</f>
        <v>0.6</v>
      </c>
      <c r="G1630" s="145">
        <f>+Datos!G1621</f>
        <v>1</v>
      </c>
      <c r="H1630" s="143">
        <f t="shared" si="303"/>
        <v>0.6</v>
      </c>
      <c r="I1630" s="146">
        <f t="shared" si="304"/>
        <v>-0.6</v>
      </c>
      <c r="J1630" s="29">
        <f t="shared" si="305"/>
        <v>50.523974655729617</v>
      </c>
      <c r="K1630" s="147">
        <f t="shared" si="300"/>
        <v>84.20579283754779</v>
      </c>
      <c r="L1630" s="29">
        <f t="shared" si="311"/>
        <v>-0.16296449227401411</v>
      </c>
      <c r="M1630" s="30">
        <f t="shared" si="309"/>
        <v>0.16296449227401411</v>
      </c>
      <c r="N1630" s="148">
        <f t="shared" si="310"/>
        <v>0.43703550772598587</v>
      </c>
      <c r="O1630" s="148">
        <f t="shared" si="306"/>
        <v>0</v>
      </c>
      <c r="P1630" s="148">
        <f t="shared" si="307"/>
        <v>-0.43703550772598587</v>
      </c>
      <c r="Q1630" s="149">
        <f t="shared" si="301"/>
        <v>0</v>
      </c>
      <c r="R1630" s="150">
        <f t="shared" si="302"/>
        <v>84.20579283754779</v>
      </c>
      <c r="S1630" s="13"/>
      <c r="T1630" s="13"/>
      <c r="U1630" s="13"/>
      <c r="V1630" s="13"/>
      <c r="W1630" s="49">
        <f t="shared" si="308"/>
        <v>38508</v>
      </c>
    </row>
    <row r="1631" spans="1:23" s="11" customFormat="1">
      <c r="A1631" s="13"/>
      <c r="B1631" s="140">
        <f>+Datos!B1622</f>
        <v>2005</v>
      </c>
      <c r="C1631" s="141">
        <f>+Datos!C1622</f>
        <v>6</v>
      </c>
      <c r="D1631" s="142">
        <f>+Datos!D1622</f>
        <v>6</v>
      </c>
      <c r="E1631" s="143">
        <f>+Datos!E1622</f>
        <v>0.9</v>
      </c>
      <c r="F1631" s="144">
        <f>+Datos!F1622</f>
        <v>1.2</v>
      </c>
      <c r="G1631" s="145">
        <f>+Datos!G1622</f>
        <v>1</v>
      </c>
      <c r="H1631" s="143">
        <f t="shared" si="303"/>
        <v>1.2</v>
      </c>
      <c r="I1631" s="146">
        <f t="shared" si="304"/>
        <v>-0.29999999999999993</v>
      </c>
      <c r="J1631" s="29">
        <f t="shared" si="305"/>
        <v>50.442688996284254</v>
      </c>
      <c r="K1631" s="147">
        <f t="shared" si="300"/>
        <v>84.124507178102434</v>
      </c>
      <c r="L1631" s="29">
        <f t="shared" si="311"/>
        <v>-8.1285659445356373E-2</v>
      </c>
      <c r="M1631" s="30">
        <f t="shared" si="309"/>
        <v>0.9812856594453564</v>
      </c>
      <c r="N1631" s="148">
        <f t="shared" si="310"/>
        <v>0.21871434055464356</v>
      </c>
      <c r="O1631" s="148">
        <f t="shared" si="306"/>
        <v>0</v>
      </c>
      <c r="P1631" s="148">
        <f t="shared" si="307"/>
        <v>-0.21871434055464356</v>
      </c>
      <c r="Q1631" s="149">
        <f t="shared" si="301"/>
        <v>0</v>
      </c>
      <c r="R1631" s="150">
        <f t="shared" si="302"/>
        <v>84.124507178102434</v>
      </c>
      <c r="S1631" s="13"/>
      <c r="T1631" s="13"/>
      <c r="U1631" s="13"/>
      <c r="V1631" s="13"/>
      <c r="W1631" s="49">
        <f t="shared" si="308"/>
        <v>38509</v>
      </c>
    </row>
    <row r="1632" spans="1:23" s="11" customFormat="1">
      <c r="A1632" s="13"/>
      <c r="B1632" s="140">
        <f>+Datos!B1623</f>
        <v>2005</v>
      </c>
      <c r="C1632" s="141">
        <f>+Datos!C1623</f>
        <v>6</v>
      </c>
      <c r="D1632" s="142">
        <f>+Datos!D1623</f>
        <v>7</v>
      </c>
      <c r="E1632" s="143">
        <f>+Datos!E1623</f>
        <v>0.8</v>
      </c>
      <c r="F1632" s="144">
        <f>+Datos!F1623</f>
        <v>0.7</v>
      </c>
      <c r="G1632" s="145">
        <f>+Datos!G1623</f>
        <v>1</v>
      </c>
      <c r="H1632" s="143">
        <f t="shared" si="303"/>
        <v>0.7</v>
      </c>
      <c r="I1632" s="146">
        <f t="shared" si="304"/>
        <v>0.10000000000000009</v>
      </c>
      <c r="J1632" s="29">
        <f t="shared" si="305"/>
        <v>50.542688996284255</v>
      </c>
      <c r="K1632" s="147">
        <f t="shared" si="300"/>
        <v>84.224507178102442</v>
      </c>
      <c r="L1632" s="29">
        <f t="shared" si="311"/>
        <v>0.10000000000000853</v>
      </c>
      <c r="M1632" s="30">
        <f t="shared" si="309"/>
        <v>0.7</v>
      </c>
      <c r="N1632" s="148">
        <f t="shared" si="310"/>
        <v>0</v>
      </c>
      <c r="O1632" s="148">
        <f t="shared" si="306"/>
        <v>0</v>
      </c>
      <c r="P1632" s="148">
        <f t="shared" si="307"/>
        <v>0</v>
      </c>
      <c r="Q1632" s="149">
        <f t="shared" si="301"/>
        <v>0</v>
      </c>
      <c r="R1632" s="150">
        <f t="shared" si="302"/>
        <v>84.224507178102442</v>
      </c>
      <c r="S1632" s="13"/>
      <c r="T1632" s="13"/>
      <c r="U1632" s="13"/>
      <c r="V1632" s="13"/>
      <c r="W1632" s="49">
        <f t="shared" si="308"/>
        <v>38510</v>
      </c>
    </row>
    <row r="1633" spans="1:23" s="11" customFormat="1">
      <c r="A1633" s="13"/>
      <c r="B1633" s="140">
        <f>+Datos!B1624</f>
        <v>2005</v>
      </c>
      <c r="C1633" s="141">
        <f>+Datos!C1624</f>
        <v>6</v>
      </c>
      <c r="D1633" s="142">
        <f>+Datos!D1624</f>
        <v>8</v>
      </c>
      <c r="E1633" s="143">
        <f>+Datos!E1624</f>
        <v>0</v>
      </c>
      <c r="F1633" s="144">
        <f>+Datos!F1624</f>
        <v>0.9</v>
      </c>
      <c r="G1633" s="145">
        <f>+Datos!G1624</f>
        <v>1</v>
      </c>
      <c r="H1633" s="143">
        <f t="shared" si="303"/>
        <v>0.9</v>
      </c>
      <c r="I1633" s="146">
        <f t="shared" si="304"/>
        <v>-0.9</v>
      </c>
      <c r="J1633" s="29">
        <f t="shared" si="305"/>
        <v>50.299133956994936</v>
      </c>
      <c r="K1633" s="147">
        <f t="shared" si="300"/>
        <v>83.980952138813109</v>
      </c>
      <c r="L1633" s="29">
        <f t="shared" si="311"/>
        <v>-0.24355503928933331</v>
      </c>
      <c r="M1633" s="30">
        <f t="shared" si="309"/>
        <v>0.24355503928933331</v>
      </c>
      <c r="N1633" s="148">
        <f t="shared" si="310"/>
        <v>0.65644496071066671</v>
      </c>
      <c r="O1633" s="148">
        <f t="shared" si="306"/>
        <v>0</v>
      </c>
      <c r="P1633" s="148">
        <f t="shared" si="307"/>
        <v>-0.65644496071066671</v>
      </c>
      <c r="Q1633" s="149">
        <f t="shared" si="301"/>
        <v>0</v>
      </c>
      <c r="R1633" s="150">
        <f t="shared" si="302"/>
        <v>83.980952138813109</v>
      </c>
      <c r="S1633" s="13"/>
      <c r="T1633" s="13"/>
      <c r="U1633" s="13"/>
      <c r="V1633" s="13"/>
      <c r="W1633" s="49">
        <f t="shared" si="308"/>
        <v>38511</v>
      </c>
    </row>
    <row r="1634" spans="1:23" s="11" customFormat="1">
      <c r="A1634" s="13"/>
      <c r="B1634" s="140">
        <f>+Datos!B1625</f>
        <v>2005</v>
      </c>
      <c r="C1634" s="141">
        <f>+Datos!C1625</f>
        <v>6</v>
      </c>
      <c r="D1634" s="142">
        <f>+Datos!D1625</f>
        <v>9</v>
      </c>
      <c r="E1634" s="143">
        <f>+Datos!E1625</f>
        <v>0.2</v>
      </c>
      <c r="F1634" s="144">
        <f>+Datos!F1625</f>
        <v>0.9</v>
      </c>
      <c r="G1634" s="145">
        <f>+Datos!G1625</f>
        <v>1</v>
      </c>
      <c r="H1634" s="143">
        <f t="shared" si="303"/>
        <v>0.9</v>
      </c>
      <c r="I1634" s="146">
        <f t="shared" si="304"/>
        <v>-0.7</v>
      </c>
      <c r="J1634" s="29">
        <f t="shared" si="305"/>
        <v>50.110513957115131</v>
      </c>
      <c r="K1634" s="147">
        <f t="shared" si="300"/>
        <v>83.792332138933318</v>
      </c>
      <c r="L1634" s="29">
        <f t="shared" si="311"/>
        <v>-0.18861999987979061</v>
      </c>
      <c r="M1634" s="30">
        <f t="shared" si="309"/>
        <v>0.38861999987979062</v>
      </c>
      <c r="N1634" s="148">
        <f t="shared" si="310"/>
        <v>0.51138000012020934</v>
      </c>
      <c r="O1634" s="148">
        <f t="shared" si="306"/>
        <v>0</v>
      </c>
      <c r="P1634" s="148">
        <f t="shared" si="307"/>
        <v>-0.51138000012020934</v>
      </c>
      <c r="Q1634" s="149">
        <f t="shared" si="301"/>
        <v>0</v>
      </c>
      <c r="R1634" s="150">
        <f t="shared" si="302"/>
        <v>83.792332138933318</v>
      </c>
      <c r="S1634" s="13"/>
      <c r="T1634" s="13"/>
      <c r="U1634" s="13"/>
      <c r="V1634" s="13"/>
      <c r="W1634" s="49">
        <f t="shared" si="308"/>
        <v>38512</v>
      </c>
    </row>
    <row r="1635" spans="1:23" s="11" customFormat="1">
      <c r="A1635" s="13"/>
      <c r="B1635" s="140">
        <f>+Datos!B1626</f>
        <v>2005</v>
      </c>
      <c r="C1635" s="141">
        <f>+Datos!C1626</f>
        <v>6</v>
      </c>
      <c r="D1635" s="142">
        <f>+Datos!D1626</f>
        <v>10</v>
      </c>
      <c r="E1635" s="143">
        <f>+Datos!E1626</f>
        <v>0.6</v>
      </c>
      <c r="F1635" s="144">
        <f>+Datos!F1626</f>
        <v>0.6</v>
      </c>
      <c r="G1635" s="145">
        <f>+Datos!G1626</f>
        <v>1</v>
      </c>
      <c r="H1635" s="143">
        <f t="shared" si="303"/>
        <v>0.6</v>
      </c>
      <c r="I1635" s="146">
        <f t="shared" si="304"/>
        <v>0</v>
      </c>
      <c r="J1635" s="29">
        <f t="shared" si="305"/>
        <v>50.110513957115131</v>
      </c>
      <c r="K1635" s="147">
        <f t="shared" si="300"/>
        <v>83.792332138933318</v>
      </c>
      <c r="L1635" s="29">
        <f t="shared" si="311"/>
        <v>0</v>
      </c>
      <c r="M1635" s="30">
        <f t="shared" si="309"/>
        <v>0.6</v>
      </c>
      <c r="N1635" s="148">
        <f t="shared" si="310"/>
        <v>0</v>
      </c>
      <c r="O1635" s="148">
        <f t="shared" si="306"/>
        <v>0</v>
      </c>
      <c r="P1635" s="148">
        <f t="shared" si="307"/>
        <v>0</v>
      </c>
      <c r="Q1635" s="149">
        <f t="shared" si="301"/>
        <v>0</v>
      </c>
      <c r="R1635" s="150">
        <f t="shared" si="302"/>
        <v>83.792332138933318</v>
      </c>
      <c r="S1635" s="13"/>
      <c r="T1635" s="13"/>
      <c r="U1635" s="13"/>
      <c r="V1635" s="13"/>
      <c r="W1635" s="49">
        <f t="shared" si="308"/>
        <v>38513</v>
      </c>
    </row>
    <row r="1636" spans="1:23" s="11" customFormat="1">
      <c r="A1636" s="13"/>
      <c r="B1636" s="140">
        <f>+Datos!B1627</f>
        <v>2005</v>
      </c>
      <c r="C1636" s="141">
        <f>+Datos!C1627</f>
        <v>6</v>
      </c>
      <c r="D1636" s="142">
        <f>+Datos!D1627</f>
        <v>11</v>
      </c>
      <c r="E1636" s="143">
        <f>+Datos!E1627</f>
        <v>0</v>
      </c>
      <c r="F1636" s="144">
        <f>+Datos!F1627</f>
        <v>2.6</v>
      </c>
      <c r="G1636" s="145">
        <f>+Datos!G1627</f>
        <v>1</v>
      </c>
      <c r="H1636" s="143">
        <f t="shared" si="303"/>
        <v>2.6</v>
      </c>
      <c r="I1636" s="146">
        <f t="shared" si="304"/>
        <v>-2.6</v>
      </c>
      <c r="J1636" s="29">
        <f t="shared" si="305"/>
        <v>49.416097054328446</v>
      </c>
      <c r="K1636" s="147">
        <f t="shared" si="300"/>
        <v>83.097915236146633</v>
      </c>
      <c r="L1636" s="29">
        <f t="shared" si="311"/>
        <v>-0.69441690278668489</v>
      </c>
      <c r="M1636" s="30">
        <f t="shared" si="309"/>
        <v>0.69441690278668489</v>
      </c>
      <c r="N1636" s="148">
        <f t="shared" si="310"/>
        <v>1.9055830972133152</v>
      </c>
      <c r="O1636" s="148">
        <f t="shared" si="306"/>
        <v>0</v>
      </c>
      <c r="P1636" s="148">
        <f t="shared" si="307"/>
        <v>-1.9055830972133152</v>
      </c>
      <c r="Q1636" s="149">
        <f t="shared" si="301"/>
        <v>0</v>
      </c>
      <c r="R1636" s="150">
        <f t="shared" si="302"/>
        <v>83.097915236146633</v>
      </c>
      <c r="S1636" s="13"/>
      <c r="T1636" s="13"/>
      <c r="U1636" s="13"/>
      <c r="V1636" s="13"/>
      <c r="W1636" s="49">
        <f t="shared" si="308"/>
        <v>38514</v>
      </c>
    </row>
    <row r="1637" spans="1:23" s="11" customFormat="1">
      <c r="A1637" s="13"/>
      <c r="B1637" s="140">
        <f>+Datos!B1628</f>
        <v>2005</v>
      </c>
      <c r="C1637" s="141">
        <f>+Datos!C1628</f>
        <v>6</v>
      </c>
      <c r="D1637" s="142">
        <f>+Datos!D1628</f>
        <v>12</v>
      </c>
      <c r="E1637" s="143">
        <f>+Datos!E1628</f>
        <v>0</v>
      </c>
      <c r="F1637" s="144">
        <f>+Datos!F1628</f>
        <v>2.5</v>
      </c>
      <c r="G1637" s="145">
        <f>+Datos!G1628</f>
        <v>1</v>
      </c>
      <c r="H1637" s="143">
        <f t="shared" si="303"/>
        <v>2.5</v>
      </c>
      <c r="I1637" s="146">
        <f t="shared" si="304"/>
        <v>-2.5</v>
      </c>
      <c r="J1637" s="29">
        <f t="shared" si="305"/>
        <v>48.757465082179287</v>
      </c>
      <c r="K1637" s="147">
        <f t="shared" si="300"/>
        <v>82.439283263997467</v>
      </c>
      <c r="L1637" s="29">
        <f t="shared" si="311"/>
        <v>-0.65863197214916624</v>
      </c>
      <c r="M1637" s="30">
        <f t="shared" si="309"/>
        <v>0.65863197214916624</v>
      </c>
      <c r="N1637" s="148">
        <f t="shared" si="310"/>
        <v>1.8413680278508338</v>
      </c>
      <c r="O1637" s="148">
        <f t="shared" si="306"/>
        <v>0</v>
      </c>
      <c r="P1637" s="148">
        <f t="shared" si="307"/>
        <v>-1.8413680278508338</v>
      </c>
      <c r="Q1637" s="149">
        <f t="shared" si="301"/>
        <v>0</v>
      </c>
      <c r="R1637" s="150">
        <f t="shared" si="302"/>
        <v>82.439283263997467</v>
      </c>
      <c r="S1637" s="13"/>
      <c r="T1637" s="13"/>
      <c r="U1637" s="13"/>
      <c r="V1637" s="13"/>
      <c r="W1637" s="49">
        <f t="shared" si="308"/>
        <v>38515</v>
      </c>
    </row>
    <row r="1638" spans="1:23" s="11" customFormat="1">
      <c r="A1638" s="13"/>
      <c r="B1638" s="140">
        <f>+Datos!B1629</f>
        <v>2005</v>
      </c>
      <c r="C1638" s="141">
        <f>+Datos!C1629</f>
        <v>6</v>
      </c>
      <c r="D1638" s="142">
        <f>+Datos!D1629</f>
        <v>13</v>
      </c>
      <c r="E1638" s="143">
        <f>+Datos!E1629</f>
        <v>0</v>
      </c>
      <c r="F1638" s="144">
        <f>+Datos!F1629</f>
        <v>1.1000000000000001</v>
      </c>
      <c r="G1638" s="145">
        <f>+Datos!G1629</f>
        <v>1</v>
      </c>
      <c r="H1638" s="143">
        <f t="shared" si="303"/>
        <v>1.1000000000000001</v>
      </c>
      <c r="I1638" s="146">
        <f t="shared" si="304"/>
        <v>-1.1000000000000001</v>
      </c>
      <c r="J1638" s="29">
        <f t="shared" si="305"/>
        <v>48.4704549783619</v>
      </c>
      <c r="K1638" s="147">
        <f t="shared" si="300"/>
        <v>82.152273160180073</v>
      </c>
      <c r="L1638" s="29">
        <f t="shared" si="311"/>
        <v>-0.28701010381739422</v>
      </c>
      <c r="M1638" s="30">
        <f t="shared" si="309"/>
        <v>0.28701010381739422</v>
      </c>
      <c r="N1638" s="148">
        <f t="shared" si="310"/>
        <v>0.81298989618260586</v>
      </c>
      <c r="O1638" s="148">
        <f t="shared" si="306"/>
        <v>0</v>
      </c>
      <c r="P1638" s="148">
        <f t="shared" si="307"/>
        <v>-0.81298989618260586</v>
      </c>
      <c r="Q1638" s="149">
        <f t="shared" si="301"/>
        <v>0</v>
      </c>
      <c r="R1638" s="150">
        <f t="shared" si="302"/>
        <v>82.152273160180073</v>
      </c>
      <c r="S1638" s="13"/>
      <c r="T1638" s="13"/>
      <c r="U1638" s="13"/>
      <c r="V1638" s="13"/>
      <c r="W1638" s="49">
        <f t="shared" si="308"/>
        <v>38516</v>
      </c>
    </row>
    <row r="1639" spans="1:23" s="11" customFormat="1">
      <c r="A1639" s="13"/>
      <c r="B1639" s="140">
        <f>+Datos!B1630</f>
        <v>2005</v>
      </c>
      <c r="C1639" s="141">
        <f>+Datos!C1630</f>
        <v>6</v>
      </c>
      <c r="D1639" s="142">
        <f>+Datos!D1630</f>
        <v>14</v>
      </c>
      <c r="E1639" s="143">
        <f>+Datos!E1630</f>
        <v>0.1</v>
      </c>
      <c r="F1639" s="144">
        <f>+Datos!F1630</f>
        <v>0.9</v>
      </c>
      <c r="G1639" s="145">
        <f>+Datos!G1630</f>
        <v>1</v>
      </c>
      <c r="H1639" s="143">
        <f t="shared" si="303"/>
        <v>0.9</v>
      </c>
      <c r="I1639" s="146">
        <f t="shared" si="304"/>
        <v>-0.8</v>
      </c>
      <c r="J1639" s="29">
        <f t="shared" si="305"/>
        <v>48.262782087810855</v>
      </c>
      <c r="K1639" s="147">
        <f t="shared" si="300"/>
        <v>81.944600269629035</v>
      </c>
      <c r="L1639" s="29">
        <f t="shared" si="311"/>
        <v>-0.20767289055103788</v>
      </c>
      <c r="M1639" s="30">
        <f t="shared" si="309"/>
        <v>0.30767289055103786</v>
      </c>
      <c r="N1639" s="148">
        <f t="shared" si="310"/>
        <v>0.59232710944896216</v>
      </c>
      <c r="O1639" s="148">
        <f t="shared" si="306"/>
        <v>0</v>
      </c>
      <c r="P1639" s="148">
        <f t="shared" si="307"/>
        <v>-0.59232710944896216</v>
      </c>
      <c r="Q1639" s="149">
        <f t="shared" si="301"/>
        <v>0</v>
      </c>
      <c r="R1639" s="150">
        <f t="shared" si="302"/>
        <v>81.944600269629035</v>
      </c>
      <c r="S1639" s="13"/>
      <c r="T1639" s="13"/>
      <c r="U1639" s="13"/>
      <c r="V1639" s="13"/>
      <c r="W1639" s="49">
        <f t="shared" si="308"/>
        <v>38517</v>
      </c>
    </row>
    <row r="1640" spans="1:23" s="11" customFormat="1">
      <c r="A1640" s="13"/>
      <c r="B1640" s="140">
        <f>+Datos!B1631</f>
        <v>2005</v>
      </c>
      <c r="C1640" s="141">
        <f>+Datos!C1631</f>
        <v>6</v>
      </c>
      <c r="D1640" s="142">
        <f>+Datos!D1631</f>
        <v>15</v>
      </c>
      <c r="E1640" s="143">
        <f>+Datos!E1631</f>
        <v>1.7</v>
      </c>
      <c r="F1640" s="144">
        <f>+Datos!F1631</f>
        <v>0.7</v>
      </c>
      <c r="G1640" s="145">
        <f>+Datos!G1631</f>
        <v>1</v>
      </c>
      <c r="H1640" s="143">
        <f t="shared" si="303"/>
        <v>0.7</v>
      </c>
      <c r="I1640" s="146">
        <f t="shared" si="304"/>
        <v>1</v>
      </c>
      <c r="J1640" s="29">
        <f t="shared" si="305"/>
        <v>49.262782087810855</v>
      </c>
      <c r="K1640" s="147">
        <f t="shared" si="300"/>
        <v>82.944600269629035</v>
      </c>
      <c r="L1640" s="29">
        <f t="shared" si="311"/>
        <v>1</v>
      </c>
      <c r="M1640" s="30">
        <f t="shared" si="309"/>
        <v>0.7</v>
      </c>
      <c r="N1640" s="148">
        <f t="shared" si="310"/>
        <v>0</v>
      </c>
      <c r="O1640" s="148">
        <f t="shared" si="306"/>
        <v>0</v>
      </c>
      <c r="P1640" s="148">
        <f t="shared" si="307"/>
        <v>0</v>
      </c>
      <c r="Q1640" s="149">
        <f t="shared" si="301"/>
        <v>0</v>
      </c>
      <c r="R1640" s="150">
        <f t="shared" si="302"/>
        <v>82.944600269629035</v>
      </c>
      <c r="S1640" s="13"/>
      <c r="T1640" s="13"/>
      <c r="U1640" s="13"/>
      <c r="V1640" s="13"/>
      <c r="W1640" s="49">
        <f t="shared" si="308"/>
        <v>38518</v>
      </c>
    </row>
    <row r="1641" spans="1:23" s="11" customFormat="1">
      <c r="A1641" s="13"/>
      <c r="B1641" s="140">
        <f>+Datos!B1632</f>
        <v>2005</v>
      </c>
      <c r="C1641" s="141">
        <f>+Datos!C1632</f>
        <v>6</v>
      </c>
      <c r="D1641" s="142">
        <f>+Datos!D1632</f>
        <v>16</v>
      </c>
      <c r="E1641" s="143">
        <f>+Datos!E1632</f>
        <v>4.3</v>
      </c>
      <c r="F1641" s="144">
        <f>+Datos!F1632</f>
        <v>0.4</v>
      </c>
      <c r="G1641" s="145">
        <f>+Datos!G1632</f>
        <v>1</v>
      </c>
      <c r="H1641" s="143">
        <f t="shared" si="303"/>
        <v>0.4</v>
      </c>
      <c r="I1641" s="146">
        <f t="shared" si="304"/>
        <v>3.9</v>
      </c>
      <c r="J1641" s="29">
        <f t="shared" si="305"/>
        <v>53.162782087810854</v>
      </c>
      <c r="K1641" s="147">
        <f t="shared" si="300"/>
        <v>86.844600269629041</v>
      </c>
      <c r="L1641" s="29">
        <f t="shared" si="311"/>
        <v>3.9000000000000057</v>
      </c>
      <c r="M1641" s="30">
        <f t="shared" si="309"/>
        <v>0.4</v>
      </c>
      <c r="N1641" s="148">
        <f t="shared" si="310"/>
        <v>0</v>
      </c>
      <c r="O1641" s="148">
        <f t="shared" si="306"/>
        <v>0</v>
      </c>
      <c r="P1641" s="148">
        <f t="shared" si="307"/>
        <v>0</v>
      </c>
      <c r="Q1641" s="149">
        <f t="shared" si="301"/>
        <v>0</v>
      </c>
      <c r="R1641" s="150">
        <f t="shared" si="302"/>
        <v>86.844600269629041</v>
      </c>
      <c r="S1641" s="13"/>
      <c r="T1641" s="13"/>
      <c r="U1641" s="13"/>
      <c r="V1641" s="13"/>
      <c r="W1641" s="49">
        <f t="shared" si="308"/>
        <v>38519</v>
      </c>
    </row>
    <row r="1642" spans="1:23" s="11" customFormat="1">
      <c r="A1642" s="13"/>
      <c r="B1642" s="140">
        <f>+Datos!B1633</f>
        <v>2005</v>
      </c>
      <c r="C1642" s="141">
        <f>+Datos!C1633</f>
        <v>6</v>
      </c>
      <c r="D1642" s="142">
        <f>+Datos!D1633</f>
        <v>17</v>
      </c>
      <c r="E1642" s="143">
        <f>+Datos!E1633</f>
        <v>0.1</v>
      </c>
      <c r="F1642" s="144">
        <f>+Datos!F1633</f>
        <v>0.6</v>
      </c>
      <c r="G1642" s="145">
        <f>+Datos!G1633</f>
        <v>1</v>
      </c>
      <c r="H1642" s="143">
        <f t="shared" si="303"/>
        <v>0.6</v>
      </c>
      <c r="I1642" s="146">
        <f t="shared" si="304"/>
        <v>-0.5</v>
      </c>
      <c r="J1642" s="29">
        <f t="shared" si="305"/>
        <v>53.020306694344249</v>
      </c>
      <c r="K1642" s="147">
        <f t="shared" si="300"/>
        <v>86.702124876162429</v>
      </c>
      <c r="L1642" s="29">
        <f t="shared" si="311"/>
        <v>-0.14247539346661142</v>
      </c>
      <c r="M1642" s="30">
        <f t="shared" si="309"/>
        <v>0.24247539346661143</v>
      </c>
      <c r="N1642" s="148">
        <f t="shared" si="310"/>
        <v>0.35752460653338858</v>
      </c>
      <c r="O1642" s="148">
        <f t="shared" si="306"/>
        <v>0</v>
      </c>
      <c r="P1642" s="148">
        <f t="shared" si="307"/>
        <v>-0.35752460653338858</v>
      </c>
      <c r="Q1642" s="149">
        <f t="shared" si="301"/>
        <v>0</v>
      </c>
      <c r="R1642" s="150">
        <f t="shared" si="302"/>
        <v>86.702124876162429</v>
      </c>
      <c r="S1642" s="13"/>
      <c r="T1642" s="13"/>
      <c r="U1642" s="13"/>
      <c r="V1642" s="13"/>
      <c r="W1642" s="49">
        <f t="shared" si="308"/>
        <v>38520</v>
      </c>
    </row>
    <row r="1643" spans="1:23" s="11" customFormat="1">
      <c r="A1643" s="13"/>
      <c r="B1643" s="140">
        <f>+Datos!B1634</f>
        <v>2005</v>
      </c>
      <c r="C1643" s="141">
        <f>+Datos!C1634</f>
        <v>6</v>
      </c>
      <c r="D1643" s="142">
        <f>+Datos!D1634</f>
        <v>18</v>
      </c>
      <c r="E1643" s="143">
        <f>+Datos!E1634</f>
        <v>1.1000000000000001</v>
      </c>
      <c r="F1643" s="144">
        <f>+Datos!F1634</f>
        <v>0.9</v>
      </c>
      <c r="G1643" s="145">
        <f>+Datos!G1634</f>
        <v>1</v>
      </c>
      <c r="H1643" s="143">
        <f t="shared" si="303"/>
        <v>0.9</v>
      </c>
      <c r="I1643" s="146">
        <f t="shared" si="304"/>
        <v>0.20000000000000007</v>
      </c>
      <c r="J1643" s="29">
        <f t="shared" si="305"/>
        <v>53.220306694344252</v>
      </c>
      <c r="K1643" s="147">
        <f t="shared" si="300"/>
        <v>86.902124876162432</v>
      </c>
      <c r="L1643" s="29">
        <f t="shared" si="311"/>
        <v>0.20000000000000284</v>
      </c>
      <c r="M1643" s="30">
        <f t="shared" si="309"/>
        <v>0.9</v>
      </c>
      <c r="N1643" s="148">
        <f t="shared" si="310"/>
        <v>0</v>
      </c>
      <c r="O1643" s="148">
        <f t="shared" si="306"/>
        <v>0</v>
      </c>
      <c r="P1643" s="148">
        <f t="shared" si="307"/>
        <v>0</v>
      </c>
      <c r="Q1643" s="149">
        <f t="shared" si="301"/>
        <v>0</v>
      </c>
      <c r="R1643" s="150">
        <f t="shared" si="302"/>
        <v>86.902124876162432</v>
      </c>
      <c r="S1643" s="13"/>
      <c r="T1643" s="13"/>
      <c r="U1643" s="13"/>
      <c r="V1643" s="13"/>
      <c r="W1643" s="49">
        <f t="shared" si="308"/>
        <v>38521</v>
      </c>
    </row>
    <row r="1644" spans="1:23" s="11" customFormat="1">
      <c r="A1644" s="13"/>
      <c r="B1644" s="140">
        <f>+Datos!B1635</f>
        <v>2005</v>
      </c>
      <c r="C1644" s="141">
        <f>+Datos!C1635</f>
        <v>6</v>
      </c>
      <c r="D1644" s="142">
        <f>+Datos!D1635</f>
        <v>19</v>
      </c>
      <c r="E1644" s="143">
        <f>+Datos!E1635</f>
        <v>0.2</v>
      </c>
      <c r="F1644" s="144">
        <f>+Datos!F1635</f>
        <v>0.9</v>
      </c>
      <c r="G1644" s="145">
        <f>+Datos!G1635</f>
        <v>1</v>
      </c>
      <c r="H1644" s="143">
        <f t="shared" si="303"/>
        <v>0.9</v>
      </c>
      <c r="I1644" s="146">
        <f t="shared" si="304"/>
        <v>-0.7</v>
      </c>
      <c r="J1644" s="29">
        <f t="shared" si="305"/>
        <v>53.020732398475204</v>
      </c>
      <c r="K1644" s="147">
        <f t="shared" si="300"/>
        <v>86.702550580293376</v>
      </c>
      <c r="L1644" s="29">
        <f t="shared" si="311"/>
        <v>-0.19957429586905562</v>
      </c>
      <c r="M1644" s="30">
        <f t="shared" si="309"/>
        <v>0.39957429586905563</v>
      </c>
      <c r="N1644" s="148">
        <f t="shared" si="310"/>
        <v>0.50042570413094434</v>
      </c>
      <c r="O1644" s="148">
        <f t="shared" si="306"/>
        <v>0</v>
      </c>
      <c r="P1644" s="148">
        <f t="shared" si="307"/>
        <v>-0.50042570413094434</v>
      </c>
      <c r="Q1644" s="149">
        <f t="shared" si="301"/>
        <v>0</v>
      </c>
      <c r="R1644" s="150">
        <f t="shared" si="302"/>
        <v>86.702550580293376</v>
      </c>
      <c r="S1644" s="13"/>
      <c r="T1644" s="13"/>
      <c r="U1644" s="13"/>
      <c r="V1644" s="13"/>
      <c r="W1644" s="49">
        <f t="shared" si="308"/>
        <v>38522</v>
      </c>
    </row>
    <row r="1645" spans="1:23" s="11" customFormat="1">
      <c r="A1645" s="13"/>
      <c r="B1645" s="140">
        <f>+Datos!B1636</f>
        <v>2005</v>
      </c>
      <c r="C1645" s="141">
        <f>+Datos!C1636</f>
        <v>6</v>
      </c>
      <c r="D1645" s="142">
        <f>+Datos!D1636</f>
        <v>20</v>
      </c>
      <c r="E1645" s="143">
        <f>+Datos!E1636</f>
        <v>0.3</v>
      </c>
      <c r="F1645" s="144">
        <f>+Datos!F1636</f>
        <v>0.8</v>
      </c>
      <c r="G1645" s="145">
        <f>+Datos!G1636</f>
        <v>1</v>
      </c>
      <c r="H1645" s="143">
        <f t="shared" si="303"/>
        <v>0.8</v>
      </c>
      <c r="I1645" s="146">
        <f t="shared" si="304"/>
        <v>-0.5</v>
      </c>
      <c r="J1645" s="29">
        <f t="shared" si="305"/>
        <v>52.878637695871362</v>
      </c>
      <c r="K1645" s="147">
        <f t="shared" si="300"/>
        <v>86.560455877689549</v>
      </c>
      <c r="L1645" s="29">
        <f t="shared" si="311"/>
        <v>-0.14209470260382773</v>
      </c>
      <c r="M1645" s="30">
        <f t="shared" si="309"/>
        <v>0.44209470260382772</v>
      </c>
      <c r="N1645" s="148">
        <f t="shared" si="310"/>
        <v>0.35790529739617233</v>
      </c>
      <c r="O1645" s="148">
        <f t="shared" si="306"/>
        <v>0</v>
      </c>
      <c r="P1645" s="148">
        <f t="shared" si="307"/>
        <v>-0.35790529739617233</v>
      </c>
      <c r="Q1645" s="149">
        <f t="shared" si="301"/>
        <v>0</v>
      </c>
      <c r="R1645" s="150">
        <f t="shared" si="302"/>
        <v>86.560455877689549</v>
      </c>
      <c r="S1645" s="13"/>
      <c r="T1645" s="13"/>
      <c r="U1645" s="13"/>
      <c r="V1645" s="13"/>
      <c r="W1645" s="49">
        <f t="shared" si="308"/>
        <v>38523</v>
      </c>
    </row>
    <row r="1646" spans="1:23" s="11" customFormat="1">
      <c r="A1646" s="13"/>
      <c r="B1646" s="140">
        <f>+Datos!B1637</f>
        <v>2005</v>
      </c>
      <c r="C1646" s="141">
        <f>+Datos!C1637</f>
        <v>6</v>
      </c>
      <c r="D1646" s="142">
        <f>+Datos!D1637</f>
        <v>21</v>
      </c>
      <c r="E1646" s="143">
        <f>+Datos!E1637</f>
        <v>0</v>
      </c>
      <c r="F1646" s="144">
        <f>+Datos!F1637</f>
        <v>0.9</v>
      </c>
      <c r="G1646" s="145">
        <f>+Datos!G1637</f>
        <v>1</v>
      </c>
      <c r="H1646" s="143">
        <f t="shared" si="303"/>
        <v>0.9</v>
      </c>
      <c r="I1646" s="146">
        <f t="shared" si="304"/>
        <v>-0.9</v>
      </c>
      <c r="J1646" s="29">
        <f t="shared" si="305"/>
        <v>52.623826190244301</v>
      </c>
      <c r="K1646" s="147">
        <f t="shared" si="300"/>
        <v>86.305644372062488</v>
      </c>
      <c r="L1646" s="29">
        <f t="shared" si="311"/>
        <v>-0.25481150562706034</v>
      </c>
      <c r="M1646" s="30">
        <f t="shared" si="309"/>
        <v>0.25481150562706034</v>
      </c>
      <c r="N1646" s="148">
        <f t="shared" si="310"/>
        <v>0.64518849437293968</v>
      </c>
      <c r="O1646" s="148">
        <f t="shared" si="306"/>
        <v>0</v>
      </c>
      <c r="P1646" s="148">
        <f t="shared" si="307"/>
        <v>-0.64518849437293968</v>
      </c>
      <c r="Q1646" s="149">
        <f t="shared" si="301"/>
        <v>0</v>
      </c>
      <c r="R1646" s="150">
        <f t="shared" si="302"/>
        <v>86.305644372062488</v>
      </c>
      <c r="S1646" s="13"/>
      <c r="T1646" s="13"/>
      <c r="U1646" s="13"/>
      <c r="V1646" s="13"/>
      <c r="W1646" s="49">
        <f t="shared" si="308"/>
        <v>38524</v>
      </c>
    </row>
    <row r="1647" spans="1:23" s="11" customFormat="1">
      <c r="A1647" s="13"/>
      <c r="B1647" s="140">
        <f>+Datos!B1638</f>
        <v>2005</v>
      </c>
      <c r="C1647" s="141">
        <f>+Datos!C1638</f>
        <v>6</v>
      </c>
      <c r="D1647" s="142">
        <f>+Datos!D1638</f>
        <v>22</v>
      </c>
      <c r="E1647" s="143">
        <f>+Datos!E1638</f>
        <v>0</v>
      </c>
      <c r="F1647" s="144">
        <f>+Datos!F1638</f>
        <v>1.4</v>
      </c>
      <c r="G1647" s="145">
        <f>+Datos!G1638</f>
        <v>1</v>
      </c>
      <c r="H1647" s="143">
        <f t="shared" si="303"/>
        <v>1.4</v>
      </c>
      <c r="I1647" s="146">
        <f t="shared" si="304"/>
        <v>-1.4</v>
      </c>
      <c r="J1647" s="29">
        <f t="shared" si="305"/>
        <v>52.22989116952828</v>
      </c>
      <c r="K1647" s="147">
        <f t="shared" si="300"/>
        <v>85.91170935134646</v>
      </c>
      <c r="L1647" s="29">
        <f t="shared" si="311"/>
        <v>-0.39393502071602882</v>
      </c>
      <c r="M1647" s="30">
        <f t="shared" si="309"/>
        <v>0.39393502071602882</v>
      </c>
      <c r="N1647" s="148">
        <f t="shared" si="310"/>
        <v>1.0060649792839711</v>
      </c>
      <c r="O1647" s="148">
        <f t="shared" si="306"/>
        <v>0</v>
      </c>
      <c r="P1647" s="148">
        <f t="shared" si="307"/>
        <v>-1.0060649792839711</v>
      </c>
      <c r="Q1647" s="149">
        <f t="shared" si="301"/>
        <v>0</v>
      </c>
      <c r="R1647" s="150">
        <f t="shared" si="302"/>
        <v>85.91170935134646</v>
      </c>
      <c r="S1647" s="13"/>
      <c r="T1647" s="13"/>
      <c r="U1647" s="13"/>
      <c r="V1647" s="13"/>
      <c r="W1647" s="49">
        <f t="shared" si="308"/>
        <v>38525</v>
      </c>
    </row>
    <row r="1648" spans="1:23" s="11" customFormat="1">
      <c r="A1648" s="13"/>
      <c r="B1648" s="140">
        <f>+Datos!B1639</f>
        <v>2005</v>
      </c>
      <c r="C1648" s="141">
        <f>+Datos!C1639</f>
        <v>6</v>
      </c>
      <c r="D1648" s="142">
        <f>+Datos!D1639</f>
        <v>23</v>
      </c>
      <c r="E1648" s="143">
        <f>+Datos!E1639</f>
        <v>0</v>
      </c>
      <c r="F1648" s="144">
        <f>+Datos!F1639</f>
        <v>0.9</v>
      </c>
      <c r="G1648" s="145">
        <f>+Datos!G1639</f>
        <v>1</v>
      </c>
      <c r="H1648" s="143">
        <f t="shared" si="303"/>
        <v>0.9</v>
      </c>
      <c r="I1648" s="146">
        <f t="shared" si="304"/>
        <v>-0.9</v>
      </c>
      <c r="J1648" s="29">
        <f t="shared" si="305"/>
        <v>51.978205842758143</v>
      </c>
      <c r="K1648" s="147">
        <f t="shared" si="300"/>
        <v>85.66002402457633</v>
      </c>
      <c r="L1648" s="29">
        <f t="shared" si="311"/>
        <v>-0.25168532677012934</v>
      </c>
      <c r="M1648" s="30">
        <f t="shared" si="309"/>
        <v>0.25168532677012934</v>
      </c>
      <c r="N1648" s="148">
        <f t="shared" si="310"/>
        <v>0.64831467322987069</v>
      </c>
      <c r="O1648" s="148">
        <f t="shared" si="306"/>
        <v>0</v>
      </c>
      <c r="P1648" s="148">
        <f t="shared" si="307"/>
        <v>-0.64831467322987069</v>
      </c>
      <c r="Q1648" s="149">
        <f t="shared" si="301"/>
        <v>0</v>
      </c>
      <c r="R1648" s="150">
        <f t="shared" si="302"/>
        <v>85.66002402457633</v>
      </c>
      <c r="S1648" s="13"/>
      <c r="T1648" s="13"/>
      <c r="U1648" s="13"/>
      <c r="V1648" s="13"/>
      <c r="W1648" s="49">
        <f t="shared" si="308"/>
        <v>38526</v>
      </c>
    </row>
    <row r="1649" spans="1:23" s="11" customFormat="1">
      <c r="A1649" s="13"/>
      <c r="B1649" s="140">
        <f>+Datos!B1640</f>
        <v>2005</v>
      </c>
      <c r="C1649" s="141">
        <f>+Datos!C1640</f>
        <v>6</v>
      </c>
      <c r="D1649" s="142">
        <f>+Datos!D1640</f>
        <v>24</v>
      </c>
      <c r="E1649" s="143">
        <f>+Datos!E1640</f>
        <v>0</v>
      </c>
      <c r="F1649" s="144">
        <f>+Datos!F1640</f>
        <v>1.9</v>
      </c>
      <c r="G1649" s="145">
        <f>+Datos!G1640</f>
        <v>1</v>
      </c>
      <c r="H1649" s="143">
        <f t="shared" si="303"/>
        <v>1.9</v>
      </c>
      <c r="I1649" s="146">
        <f t="shared" si="304"/>
        <v>-1.9</v>
      </c>
      <c r="J1649" s="29">
        <f t="shared" si="305"/>
        <v>51.450845889469832</v>
      </c>
      <c r="K1649" s="147">
        <f t="shared" si="300"/>
        <v>85.132664071288019</v>
      </c>
      <c r="L1649" s="29">
        <f t="shared" si="311"/>
        <v>-0.52735995328831109</v>
      </c>
      <c r="M1649" s="30">
        <f t="shared" si="309"/>
        <v>0.52735995328831109</v>
      </c>
      <c r="N1649" s="148">
        <f t="shared" si="310"/>
        <v>1.3726400467116888</v>
      </c>
      <c r="O1649" s="148">
        <f t="shared" si="306"/>
        <v>0</v>
      </c>
      <c r="P1649" s="148">
        <f t="shared" si="307"/>
        <v>-1.3726400467116888</v>
      </c>
      <c r="Q1649" s="149">
        <f t="shared" si="301"/>
        <v>0</v>
      </c>
      <c r="R1649" s="150">
        <f t="shared" si="302"/>
        <v>85.132664071288019</v>
      </c>
      <c r="S1649" s="13"/>
      <c r="T1649" s="13"/>
      <c r="U1649" s="13"/>
      <c r="V1649" s="13"/>
      <c r="W1649" s="49">
        <f t="shared" si="308"/>
        <v>38527</v>
      </c>
    </row>
    <row r="1650" spans="1:23" s="11" customFormat="1">
      <c r="A1650" s="13"/>
      <c r="B1650" s="140">
        <f>+Datos!B1641</f>
        <v>2005</v>
      </c>
      <c r="C1650" s="141">
        <f>+Datos!C1641</f>
        <v>6</v>
      </c>
      <c r="D1650" s="142">
        <f>+Datos!D1641</f>
        <v>25</v>
      </c>
      <c r="E1650" s="143">
        <f>+Datos!E1641</f>
        <v>0</v>
      </c>
      <c r="F1650" s="144">
        <f>+Datos!F1641</f>
        <v>1</v>
      </c>
      <c r="G1650" s="145">
        <f>+Datos!G1641</f>
        <v>1</v>
      </c>
      <c r="H1650" s="143">
        <f t="shared" si="303"/>
        <v>1</v>
      </c>
      <c r="I1650" s="146">
        <f t="shared" si="304"/>
        <v>-1</v>
      </c>
      <c r="J1650" s="29">
        <f t="shared" si="305"/>
        <v>51.175440561091065</v>
      </c>
      <c r="K1650" s="147">
        <f t="shared" si="300"/>
        <v>84.857258742909238</v>
      </c>
      <c r="L1650" s="29">
        <f t="shared" si="311"/>
        <v>-0.27540532837878118</v>
      </c>
      <c r="M1650" s="30">
        <f t="shared" si="309"/>
        <v>0.27540532837878118</v>
      </c>
      <c r="N1650" s="148">
        <f t="shared" si="310"/>
        <v>0.72459467162121882</v>
      </c>
      <c r="O1650" s="148">
        <f t="shared" si="306"/>
        <v>0</v>
      </c>
      <c r="P1650" s="148">
        <f t="shared" si="307"/>
        <v>-0.72459467162121882</v>
      </c>
      <c r="Q1650" s="149">
        <f t="shared" si="301"/>
        <v>0</v>
      </c>
      <c r="R1650" s="150">
        <f t="shared" si="302"/>
        <v>84.857258742909238</v>
      </c>
      <c r="S1650" s="13"/>
      <c r="T1650" s="13"/>
      <c r="U1650" s="13"/>
      <c r="V1650" s="13"/>
      <c r="W1650" s="49">
        <f t="shared" si="308"/>
        <v>38528</v>
      </c>
    </row>
    <row r="1651" spans="1:23" s="11" customFormat="1">
      <c r="A1651" s="13"/>
      <c r="B1651" s="140">
        <f>+Datos!B1642</f>
        <v>2005</v>
      </c>
      <c r="C1651" s="141">
        <f>+Datos!C1642</f>
        <v>6</v>
      </c>
      <c r="D1651" s="142">
        <f>+Datos!D1642</f>
        <v>26</v>
      </c>
      <c r="E1651" s="143">
        <f>+Datos!E1642</f>
        <v>0</v>
      </c>
      <c r="F1651" s="144">
        <f>+Datos!F1642</f>
        <v>0.7</v>
      </c>
      <c r="G1651" s="145">
        <f>+Datos!G1642</f>
        <v>1</v>
      </c>
      <c r="H1651" s="143">
        <f t="shared" si="303"/>
        <v>0.7</v>
      </c>
      <c r="I1651" s="146">
        <f t="shared" si="304"/>
        <v>-0.7</v>
      </c>
      <c r="J1651" s="29">
        <f t="shared" si="305"/>
        <v>50.983534441977071</v>
      </c>
      <c r="K1651" s="147">
        <f t="shared" si="300"/>
        <v>84.665352623795258</v>
      </c>
      <c r="L1651" s="29">
        <f t="shared" si="311"/>
        <v>-0.19190611911398037</v>
      </c>
      <c r="M1651" s="30">
        <f t="shared" si="309"/>
        <v>0.19190611911398037</v>
      </c>
      <c r="N1651" s="148">
        <f t="shared" si="310"/>
        <v>0.50809388088601959</v>
      </c>
      <c r="O1651" s="148">
        <f t="shared" si="306"/>
        <v>0</v>
      </c>
      <c r="P1651" s="148">
        <f t="shared" si="307"/>
        <v>-0.50809388088601959</v>
      </c>
      <c r="Q1651" s="149">
        <f t="shared" si="301"/>
        <v>0</v>
      </c>
      <c r="R1651" s="150">
        <f t="shared" si="302"/>
        <v>84.665352623795258</v>
      </c>
      <c r="S1651" s="13"/>
      <c r="T1651" s="13"/>
      <c r="U1651" s="13"/>
      <c r="V1651" s="13"/>
      <c r="W1651" s="49">
        <f t="shared" si="308"/>
        <v>38529</v>
      </c>
    </row>
    <row r="1652" spans="1:23" s="11" customFormat="1">
      <c r="A1652" s="13"/>
      <c r="B1652" s="140">
        <f>+Datos!B1643</f>
        <v>2005</v>
      </c>
      <c r="C1652" s="141">
        <f>+Datos!C1643</f>
        <v>6</v>
      </c>
      <c r="D1652" s="142">
        <f>+Datos!D1643</f>
        <v>27</v>
      </c>
      <c r="E1652" s="143">
        <f>+Datos!E1643</f>
        <v>1</v>
      </c>
      <c r="F1652" s="144">
        <f>+Datos!F1643</f>
        <v>1</v>
      </c>
      <c r="G1652" s="145">
        <f>+Datos!G1643</f>
        <v>1</v>
      </c>
      <c r="H1652" s="143">
        <f t="shared" si="303"/>
        <v>1</v>
      </c>
      <c r="I1652" s="146">
        <f t="shared" si="304"/>
        <v>0</v>
      </c>
      <c r="J1652" s="29">
        <f t="shared" si="305"/>
        <v>50.983534441977071</v>
      </c>
      <c r="K1652" s="147">
        <f t="shared" si="300"/>
        <v>84.665352623795258</v>
      </c>
      <c r="L1652" s="29">
        <f t="shared" si="311"/>
        <v>0</v>
      </c>
      <c r="M1652" s="30">
        <f t="shared" si="309"/>
        <v>1</v>
      </c>
      <c r="N1652" s="148">
        <f t="shared" si="310"/>
        <v>0</v>
      </c>
      <c r="O1652" s="148">
        <f t="shared" si="306"/>
        <v>0</v>
      </c>
      <c r="P1652" s="148">
        <f t="shared" si="307"/>
        <v>0</v>
      </c>
      <c r="Q1652" s="149">
        <f t="shared" si="301"/>
        <v>0</v>
      </c>
      <c r="R1652" s="150">
        <f t="shared" si="302"/>
        <v>84.665352623795258</v>
      </c>
      <c r="S1652" s="13"/>
      <c r="T1652" s="13"/>
      <c r="U1652" s="13"/>
      <c r="V1652" s="13"/>
      <c r="W1652" s="49">
        <f t="shared" si="308"/>
        <v>38530</v>
      </c>
    </row>
    <row r="1653" spans="1:23" s="11" customFormat="1">
      <c r="A1653" s="13"/>
      <c r="B1653" s="140">
        <f>+Datos!B1644</f>
        <v>2005</v>
      </c>
      <c r="C1653" s="141">
        <f>+Datos!C1644</f>
        <v>6</v>
      </c>
      <c r="D1653" s="142">
        <f>+Datos!D1644</f>
        <v>28</v>
      </c>
      <c r="E1653" s="143">
        <f>+Datos!E1644</f>
        <v>0</v>
      </c>
      <c r="F1653" s="144">
        <f>+Datos!F1644</f>
        <v>1.9</v>
      </c>
      <c r="G1653" s="145">
        <f>+Datos!G1644</f>
        <v>1</v>
      </c>
      <c r="H1653" s="143">
        <f t="shared" si="303"/>
        <v>1.9</v>
      </c>
      <c r="I1653" s="146">
        <f t="shared" si="304"/>
        <v>-1.9</v>
      </c>
      <c r="J1653" s="29">
        <f t="shared" si="305"/>
        <v>50.466266215691419</v>
      </c>
      <c r="K1653" s="147">
        <f t="shared" si="300"/>
        <v>84.148084397509592</v>
      </c>
      <c r="L1653" s="29">
        <f t="shared" si="311"/>
        <v>-0.51726822628566538</v>
      </c>
      <c r="M1653" s="30">
        <f t="shared" si="309"/>
        <v>0.51726822628566538</v>
      </c>
      <c r="N1653" s="148">
        <f t="shared" si="310"/>
        <v>1.3827317737143345</v>
      </c>
      <c r="O1653" s="148">
        <f t="shared" si="306"/>
        <v>0</v>
      </c>
      <c r="P1653" s="148">
        <f t="shared" si="307"/>
        <v>-1.3827317737143345</v>
      </c>
      <c r="Q1653" s="149">
        <f t="shared" si="301"/>
        <v>0</v>
      </c>
      <c r="R1653" s="150">
        <f t="shared" si="302"/>
        <v>84.148084397509592</v>
      </c>
      <c r="S1653" s="13"/>
      <c r="T1653" s="13"/>
      <c r="U1653" s="13"/>
      <c r="V1653" s="13"/>
      <c r="W1653" s="49">
        <f t="shared" si="308"/>
        <v>38531</v>
      </c>
    </row>
    <row r="1654" spans="1:23" s="11" customFormat="1">
      <c r="A1654" s="13"/>
      <c r="B1654" s="140">
        <f>+Datos!B1645</f>
        <v>2005</v>
      </c>
      <c r="C1654" s="141">
        <f>+Datos!C1645</f>
        <v>6</v>
      </c>
      <c r="D1654" s="142">
        <f>+Datos!D1645</f>
        <v>29</v>
      </c>
      <c r="E1654" s="143">
        <f>+Datos!E1645</f>
        <v>0</v>
      </c>
      <c r="F1654" s="144">
        <f>+Datos!F1645</f>
        <v>1.1000000000000001</v>
      </c>
      <c r="G1654" s="145">
        <f>+Datos!G1645</f>
        <v>1</v>
      </c>
      <c r="H1654" s="143">
        <f t="shared" si="303"/>
        <v>1.1000000000000001</v>
      </c>
      <c r="I1654" s="146">
        <f t="shared" si="304"/>
        <v>-1.1000000000000001</v>
      </c>
      <c r="J1654" s="29">
        <f t="shared" si="305"/>
        <v>50.169197279038769</v>
      </c>
      <c r="K1654" s="147">
        <f t="shared" si="300"/>
        <v>83.851015460856956</v>
      </c>
      <c r="L1654" s="29">
        <f t="shared" si="311"/>
        <v>-0.29706893665263578</v>
      </c>
      <c r="M1654" s="30">
        <f t="shared" si="309"/>
        <v>0.29706893665263578</v>
      </c>
      <c r="N1654" s="148">
        <f t="shared" si="310"/>
        <v>0.8029310633473643</v>
      </c>
      <c r="O1654" s="148">
        <f t="shared" si="306"/>
        <v>0</v>
      </c>
      <c r="P1654" s="148">
        <f t="shared" si="307"/>
        <v>-0.8029310633473643</v>
      </c>
      <c r="Q1654" s="149">
        <f t="shared" si="301"/>
        <v>0</v>
      </c>
      <c r="R1654" s="150">
        <f t="shared" si="302"/>
        <v>83.851015460856956</v>
      </c>
      <c r="S1654" s="13"/>
      <c r="T1654" s="13"/>
      <c r="U1654" s="13"/>
      <c r="V1654" s="13"/>
      <c r="W1654" s="49">
        <f t="shared" si="308"/>
        <v>38532</v>
      </c>
    </row>
    <row r="1655" spans="1:23" s="11" customFormat="1">
      <c r="A1655" s="13"/>
      <c r="B1655" s="140">
        <f>+Datos!B1646</f>
        <v>2005</v>
      </c>
      <c r="C1655" s="141">
        <f>+Datos!C1646</f>
        <v>6</v>
      </c>
      <c r="D1655" s="142">
        <f>+Datos!D1646</f>
        <v>30</v>
      </c>
      <c r="E1655" s="143">
        <f>+Datos!E1646</f>
        <v>0</v>
      </c>
      <c r="F1655" s="144">
        <f>+Datos!F1646</f>
        <v>1</v>
      </c>
      <c r="G1655" s="145">
        <f>+Datos!G1646</f>
        <v>1</v>
      </c>
      <c r="H1655" s="143">
        <f t="shared" si="303"/>
        <v>1</v>
      </c>
      <c r="I1655" s="146">
        <f t="shared" si="304"/>
        <v>-1</v>
      </c>
      <c r="J1655" s="29">
        <f t="shared" si="305"/>
        <v>49.900652340422688</v>
      </c>
      <c r="K1655" s="147">
        <f t="shared" si="300"/>
        <v>83.582470522240868</v>
      </c>
      <c r="L1655" s="29">
        <f t="shared" si="311"/>
        <v>-0.2685449386160883</v>
      </c>
      <c r="M1655" s="30">
        <f t="shared" si="309"/>
        <v>0.2685449386160883</v>
      </c>
      <c r="N1655" s="148">
        <f t="shared" si="310"/>
        <v>0.7314550613839117</v>
      </c>
      <c r="O1655" s="148">
        <f t="shared" si="306"/>
        <v>0</v>
      </c>
      <c r="P1655" s="148">
        <f t="shared" si="307"/>
        <v>-0.7314550613839117</v>
      </c>
      <c r="Q1655" s="149">
        <f t="shared" si="301"/>
        <v>0</v>
      </c>
      <c r="R1655" s="150">
        <f t="shared" si="302"/>
        <v>83.582470522240868</v>
      </c>
      <c r="S1655" s="13"/>
      <c r="T1655" s="13"/>
      <c r="U1655" s="13"/>
      <c r="V1655" s="13"/>
      <c r="W1655" s="49">
        <f t="shared" si="308"/>
        <v>38533</v>
      </c>
    </row>
    <row r="1656" spans="1:23" s="11" customFormat="1">
      <c r="A1656" s="13"/>
      <c r="B1656" s="140">
        <f>+Datos!B1647</f>
        <v>2005</v>
      </c>
      <c r="C1656" s="141">
        <f>+Datos!C1647</f>
        <v>7</v>
      </c>
      <c r="D1656" s="142">
        <f>+Datos!D1647</f>
        <v>1</v>
      </c>
      <c r="E1656" s="143">
        <f>+Datos!E1647</f>
        <v>0</v>
      </c>
      <c r="F1656" s="144">
        <f>+Datos!F1647</f>
        <v>0.9</v>
      </c>
      <c r="G1656" s="145">
        <f>+Datos!G1647</f>
        <v>1</v>
      </c>
      <c r="H1656" s="143">
        <f t="shared" si="303"/>
        <v>0.9</v>
      </c>
      <c r="I1656" s="146">
        <f t="shared" si="304"/>
        <v>-0.9</v>
      </c>
      <c r="J1656" s="29">
        <f t="shared" si="305"/>
        <v>49.660191146475768</v>
      </c>
      <c r="K1656" s="147">
        <f t="shared" si="300"/>
        <v>83.342009328293955</v>
      </c>
      <c r="L1656" s="29">
        <f t="shared" si="311"/>
        <v>-0.24046119394691345</v>
      </c>
      <c r="M1656" s="30">
        <f t="shared" si="309"/>
        <v>0.24046119394691345</v>
      </c>
      <c r="N1656" s="148">
        <f t="shared" si="310"/>
        <v>0.65953880605308657</v>
      </c>
      <c r="O1656" s="148">
        <f t="shared" si="306"/>
        <v>0</v>
      </c>
      <c r="P1656" s="148">
        <f t="shared" si="307"/>
        <v>-0.65953880605308657</v>
      </c>
      <c r="Q1656" s="149">
        <f t="shared" si="301"/>
        <v>0</v>
      </c>
      <c r="R1656" s="150">
        <f t="shared" si="302"/>
        <v>83.342009328293955</v>
      </c>
      <c r="S1656" s="13"/>
      <c r="T1656" s="13"/>
      <c r="U1656" s="13"/>
      <c r="V1656" s="13"/>
      <c r="W1656" s="49">
        <f t="shared" si="308"/>
        <v>38534</v>
      </c>
    </row>
    <row r="1657" spans="1:23" s="11" customFormat="1">
      <c r="A1657" s="13"/>
      <c r="B1657" s="140">
        <f>+Datos!B1648</f>
        <v>2005</v>
      </c>
      <c r="C1657" s="141">
        <f>+Datos!C1648</f>
        <v>7</v>
      </c>
      <c r="D1657" s="142">
        <f>+Datos!D1648</f>
        <v>2</v>
      </c>
      <c r="E1657" s="143">
        <f>+Datos!E1648</f>
        <v>0.4</v>
      </c>
      <c r="F1657" s="144">
        <f>+Datos!F1648</f>
        <v>0.8</v>
      </c>
      <c r="G1657" s="145">
        <f>+Datos!G1648</f>
        <v>1</v>
      </c>
      <c r="H1657" s="143">
        <f t="shared" si="303"/>
        <v>0.8</v>
      </c>
      <c r="I1657" s="146">
        <f t="shared" si="304"/>
        <v>-0.4</v>
      </c>
      <c r="J1657" s="29">
        <f t="shared" si="305"/>
        <v>49.553691776582546</v>
      </c>
      <c r="K1657" s="147">
        <f t="shared" si="300"/>
        <v>83.235509958400726</v>
      </c>
      <c r="L1657" s="29">
        <f t="shared" si="311"/>
        <v>-0.10649936989322839</v>
      </c>
      <c r="M1657" s="30">
        <f t="shared" si="309"/>
        <v>0.50649936989322841</v>
      </c>
      <c r="N1657" s="148">
        <f t="shared" si="310"/>
        <v>0.29350063010677163</v>
      </c>
      <c r="O1657" s="148">
        <f t="shared" si="306"/>
        <v>0</v>
      </c>
      <c r="P1657" s="148">
        <f t="shared" si="307"/>
        <v>-0.29350063010677163</v>
      </c>
      <c r="Q1657" s="149">
        <f t="shared" si="301"/>
        <v>0</v>
      </c>
      <c r="R1657" s="150">
        <f t="shared" si="302"/>
        <v>83.235509958400726</v>
      </c>
      <c r="S1657" s="13"/>
      <c r="T1657" s="13"/>
      <c r="U1657" s="13"/>
      <c r="V1657" s="13"/>
      <c r="W1657" s="49">
        <f t="shared" si="308"/>
        <v>38535</v>
      </c>
    </row>
    <row r="1658" spans="1:23" s="11" customFormat="1">
      <c r="A1658" s="13"/>
      <c r="B1658" s="140">
        <f>+Datos!B1649</f>
        <v>2005</v>
      </c>
      <c r="C1658" s="141">
        <f>+Datos!C1649</f>
        <v>7</v>
      </c>
      <c r="D1658" s="142">
        <f>+Datos!D1649</f>
        <v>3</v>
      </c>
      <c r="E1658" s="143">
        <f>+Datos!E1649</f>
        <v>0.2</v>
      </c>
      <c r="F1658" s="144">
        <f>+Datos!F1649</f>
        <v>1.3</v>
      </c>
      <c r="G1658" s="145">
        <f>+Datos!G1649</f>
        <v>1</v>
      </c>
      <c r="H1658" s="143">
        <f t="shared" si="303"/>
        <v>1.3</v>
      </c>
      <c r="I1658" s="146">
        <f t="shared" si="304"/>
        <v>-1.1000000000000001</v>
      </c>
      <c r="J1658" s="29">
        <f t="shared" si="305"/>
        <v>49.261994695994773</v>
      </c>
      <c r="K1658" s="147">
        <f t="shared" si="300"/>
        <v>82.943812877812945</v>
      </c>
      <c r="L1658" s="29">
        <f t="shared" si="311"/>
        <v>-0.29169708058778099</v>
      </c>
      <c r="M1658" s="30">
        <f t="shared" si="309"/>
        <v>0.491697080587781</v>
      </c>
      <c r="N1658" s="148">
        <f t="shared" si="310"/>
        <v>0.8083029194122191</v>
      </c>
      <c r="O1658" s="148">
        <f t="shared" si="306"/>
        <v>0</v>
      </c>
      <c r="P1658" s="148">
        <f t="shared" si="307"/>
        <v>-0.8083029194122191</v>
      </c>
      <c r="Q1658" s="149">
        <f t="shared" si="301"/>
        <v>0</v>
      </c>
      <c r="R1658" s="150">
        <f t="shared" si="302"/>
        <v>82.943812877812945</v>
      </c>
      <c r="S1658" s="13"/>
      <c r="T1658" s="13"/>
      <c r="U1658" s="13"/>
      <c r="V1658" s="13"/>
      <c r="W1658" s="49">
        <f t="shared" si="308"/>
        <v>38536</v>
      </c>
    </row>
    <row r="1659" spans="1:23" s="11" customFormat="1">
      <c r="A1659" s="13"/>
      <c r="B1659" s="140">
        <f>+Datos!B1650</f>
        <v>2005</v>
      </c>
      <c r="C1659" s="141">
        <f>+Datos!C1650</f>
        <v>7</v>
      </c>
      <c r="D1659" s="142">
        <f>+Datos!D1650</f>
        <v>4</v>
      </c>
      <c r="E1659" s="143">
        <f>+Datos!E1650</f>
        <v>0.5</v>
      </c>
      <c r="F1659" s="144">
        <f>+Datos!F1650</f>
        <v>0.8</v>
      </c>
      <c r="G1659" s="145">
        <f>+Datos!G1650</f>
        <v>1</v>
      </c>
      <c r="H1659" s="143">
        <f t="shared" si="303"/>
        <v>0.8</v>
      </c>
      <c r="I1659" s="146">
        <f t="shared" si="304"/>
        <v>-0.30000000000000004</v>
      </c>
      <c r="J1659" s="29">
        <f t="shared" si="305"/>
        <v>49.182739377074533</v>
      </c>
      <c r="K1659" s="147">
        <f t="shared" si="300"/>
        <v>82.864557558892713</v>
      </c>
      <c r="L1659" s="29">
        <f t="shared" si="311"/>
        <v>-7.9255318920232298E-2</v>
      </c>
      <c r="M1659" s="30">
        <f t="shared" si="309"/>
        <v>0.5792553189202323</v>
      </c>
      <c r="N1659" s="148">
        <f t="shared" si="310"/>
        <v>0.22074468107976775</v>
      </c>
      <c r="O1659" s="148">
        <f t="shared" si="306"/>
        <v>0</v>
      </c>
      <c r="P1659" s="148">
        <f t="shared" si="307"/>
        <v>-0.22074468107976775</v>
      </c>
      <c r="Q1659" s="149">
        <f t="shared" si="301"/>
        <v>0</v>
      </c>
      <c r="R1659" s="150">
        <f t="shared" si="302"/>
        <v>82.864557558892713</v>
      </c>
      <c r="S1659" s="13"/>
      <c r="T1659" s="13"/>
      <c r="U1659" s="13"/>
      <c r="V1659" s="13"/>
      <c r="W1659" s="49">
        <f t="shared" si="308"/>
        <v>38537</v>
      </c>
    </row>
    <row r="1660" spans="1:23" s="11" customFormat="1">
      <c r="A1660" s="13"/>
      <c r="B1660" s="140">
        <f>+Datos!B1651</f>
        <v>2005</v>
      </c>
      <c r="C1660" s="141">
        <f>+Datos!C1651</f>
        <v>7</v>
      </c>
      <c r="D1660" s="142">
        <f>+Datos!D1651</f>
        <v>5</v>
      </c>
      <c r="E1660" s="143">
        <f>+Datos!E1651</f>
        <v>1.5</v>
      </c>
      <c r="F1660" s="144">
        <f>+Datos!F1651</f>
        <v>0.7</v>
      </c>
      <c r="G1660" s="145">
        <f>+Datos!G1651</f>
        <v>1</v>
      </c>
      <c r="H1660" s="143">
        <f t="shared" si="303"/>
        <v>0.7</v>
      </c>
      <c r="I1660" s="146">
        <f t="shared" si="304"/>
        <v>0.8</v>
      </c>
      <c r="J1660" s="29">
        <f t="shared" si="305"/>
        <v>49.98273937707453</v>
      </c>
      <c r="K1660" s="147">
        <f t="shared" si="300"/>
        <v>83.66455755889271</v>
      </c>
      <c r="L1660" s="29">
        <f t="shared" si="311"/>
        <v>0.79999999999999716</v>
      </c>
      <c r="M1660" s="30">
        <f t="shared" si="309"/>
        <v>0.7</v>
      </c>
      <c r="N1660" s="148">
        <f t="shared" si="310"/>
        <v>0</v>
      </c>
      <c r="O1660" s="148">
        <f t="shared" si="306"/>
        <v>0</v>
      </c>
      <c r="P1660" s="148">
        <f t="shared" si="307"/>
        <v>0</v>
      </c>
      <c r="Q1660" s="149">
        <f t="shared" si="301"/>
        <v>0</v>
      </c>
      <c r="R1660" s="150">
        <f t="shared" si="302"/>
        <v>83.66455755889271</v>
      </c>
      <c r="S1660" s="13"/>
      <c r="T1660" s="13"/>
      <c r="U1660" s="13"/>
      <c r="V1660" s="13"/>
      <c r="W1660" s="49">
        <f t="shared" si="308"/>
        <v>38538</v>
      </c>
    </row>
    <row r="1661" spans="1:23" s="11" customFormat="1">
      <c r="A1661" s="13"/>
      <c r="B1661" s="140">
        <f>+Datos!B1652</f>
        <v>2005</v>
      </c>
      <c r="C1661" s="141">
        <f>+Datos!C1652</f>
        <v>7</v>
      </c>
      <c r="D1661" s="142">
        <f>+Datos!D1652</f>
        <v>6</v>
      </c>
      <c r="E1661" s="143">
        <f>+Datos!E1652</f>
        <v>0</v>
      </c>
      <c r="F1661" s="144">
        <f>+Datos!F1652</f>
        <v>0.8</v>
      </c>
      <c r="G1661" s="145">
        <f>+Datos!G1652</f>
        <v>1</v>
      </c>
      <c r="H1661" s="143">
        <f t="shared" si="303"/>
        <v>0.8</v>
      </c>
      <c r="I1661" s="146">
        <f t="shared" si="304"/>
        <v>-0.8</v>
      </c>
      <c r="J1661" s="29">
        <f t="shared" si="305"/>
        <v>49.768587065759725</v>
      </c>
      <c r="K1661" s="147">
        <f t="shared" si="300"/>
        <v>83.450405247577905</v>
      </c>
      <c r="L1661" s="29">
        <f t="shared" si="311"/>
        <v>-0.21415231131480539</v>
      </c>
      <c r="M1661" s="30">
        <f t="shared" si="309"/>
        <v>0.21415231131480539</v>
      </c>
      <c r="N1661" s="148">
        <f t="shared" si="310"/>
        <v>0.58584768868519466</v>
      </c>
      <c r="O1661" s="148">
        <f t="shared" si="306"/>
        <v>0</v>
      </c>
      <c r="P1661" s="148">
        <f t="shared" si="307"/>
        <v>-0.58584768868519466</v>
      </c>
      <c r="Q1661" s="149">
        <f t="shared" si="301"/>
        <v>0</v>
      </c>
      <c r="R1661" s="150">
        <f t="shared" si="302"/>
        <v>83.450405247577905</v>
      </c>
      <c r="S1661" s="13"/>
      <c r="T1661" s="13"/>
      <c r="U1661" s="13"/>
      <c r="V1661" s="13"/>
      <c r="W1661" s="49">
        <f t="shared" si="308"/>
        <v>38539</v>
      </c>
    </row>
    <row r="1662" spans="1:23" s="11" customFormat="1">
      <c r="A1662" s="13"/>
      <c r="B1662" s="140">
        <f>+Datos!B1653</f>
        <v>2005</v>
      </c>
      <c r="C1662" s="141">
        <f>+Datos!C1653</f>
        <v>7</v>
      </c>
      <c r="D1662" s="142">
        <f>+Datos!D1653</f>
        <v>7</v>
      </c>
      <c r="E1662" s="143">
        <f>+Datos!E1653</f>
        <v>0</v>
      </c>
      <c r="F1662" s="144">
        <f>+Datos!F1653</f>
        <v>1.6</v>
      </c>
      <c r="G1662" s="145">
        <f>+Datos!G1653</f>
        <v>1</v>
      </c>
      <c r="H1662" s="143">
        <f t="shared" si="303"/>
        <v>1.6</v>
      </c>
      <c r="I1662" s="146">
        <f t="shared" si="304"/>
        <v>-1.6</v>
      </c>
      <c r="J1662" s="29">
        <f t="shared" si="305"/>
        <v>49.343031134888733</v>
      </c>
      <c r="K1662" s="147">
        <f t="shared" si="300"/>
        <v>83.024849316706906</v>
      </c>
      <c r="L1662" s="29">
        <f t="shared" si="311"/>
        <v>-0.42555593087099908</v>
      </c>
      <c r="M1662" s="30">
        <f t="shared" si="309"/>
        <v>0.42555593087099908</v>
      </c>
      <c r="N1662" s="148">
        <f t="shared" si="310"/>
        <v>1.174444069129001</v>
      </c>
      <c r="O1662" s="148">
        <f t="shared" si="306"/>
        <v>0</v>
      </c>
      <c r="P1662" s="148">
        <f t="shared" si="307"/>
        <v>-1.174444069129001</v>
      </c>
      <c r="Q1662" s="149">
        <f t="shared" si="301"/>
        <v>0</v>
      </c>
      <c r="R1662" s="150">
        <f t="shared" si="302"/>
        <v>83.024849316706906</v>
      </c>
      <c r="S1662" s="13"/>
      <c r="T1662" s="13"/>
      <c r="U1662" s="13"/>
      <c r="V1662" s="13"/>
      <c r="W1662" s="49">
        <f t="shared" si="308"/>
        <v>38540</v>
      </c>
    </row>
    <row r="1663" spans="1:23" s="11" customFormat="1">
      <c r="A1663" s="13"/>
      <c r="B1663" s="140">
        <f>+Datos!B1654</f>
        <v>2005</v>
      </c>
      <c r="C1663" s="141">
        <f>+Datos!C1654</f>
        <v>7</v>
      </c>
      <c r="D1663" s="142">
        <f>+Datos!D1654</f>
        <v>8</v>
      </c>
      <c r="E1663" s="143">
        <f>+Datos!E1654</f>
        <v>0</v>
      </c>
      <c r="F1663" s="144">
        <f>+Datos!F1654</f>
        <v>1.1000000000000001</v>
      </c>
      <c r="G1663" s="145">
        <f>+Datos!G1654</f>
        <v>1</v>
      </c>
      <c r="H1663" s="143">
        <f t="shared" si="303"/>
        <v>1.1000000000000001</v>
      </c>
      <c r="I1663" s="146">
        <f t="shared" si="304"/>
        <v>-1.1000000000000001</v>
      </c>
      <c r="J1663" s="29">
        <f t="shared" si="305"/>
        <v>49.052574105081717</v>
      </c>
      <c r="K1663" s="147">
        <f t="shared" si="300"/>
        <v>82.73439228689989</v>
      </c>
      <c r="L1663" s="29">
        <f t="shared" si="311"/>
        <v>-0.29045702980701549</v>
      </c>
      <c r="M1663" s="30">
        <f t="shared" si="309"/>
        <v>0.29045702980701549</v>
      </c>
      <c r="N1663" s="148">
        <f t="shared" si="310"/>
        <v>0.8095429701929846</v>
      </c>
      <c r="O1663" s="148">
        <f t="shared" si="306"/>
        <v>0</v>
      </c>
      <c r="P1663" s="148">
        <f t="shared" si="307"/>
        <v>-0.8095429701929846</v>
      </c>
      <c r="Q1663" s="149">
        <f t="shared" si="301"/>
        <v>0</v>
      </c>
      <c r="R1663" s="150">
        <f t="shared" si="302"/>
        <v>82.73439228689989</v>
      </c>
      <c r="S1663" s="13"/>
      <c r="T1663" s="13"/>
      <c r="U1663" s="13"/>
      <c r="V1663" s="13"/>
      <c r="W1663" s="49">
        <f t="shared" si="308"/>
        <v>38541</v>
      </c>
    </row>
    <row r="1664" spans="1:23" s="11" customFormat="1">
      <c r="A1664" s="13"/>
      <c r="B1664" s="140">
        <f>+Datos!B1655</f>
        <v>2005</v>
      </c>
      <c r="C1664" s="141">
        <f>+Datos!C1655</f>
        <v>7</v>
      </c>
      <c r="D1664" s="142">
        <f>+Datos!D1655</f>
        <v>9</v>
      </c>
      <c r="E1664" s="143">
        <f>+Datos!E1655</f>
        <v>0</v>
      </c>
      <c r="F1664" s="144">
        <f>+Datos!F1655</f>
        <v>1.1000000000000001</v>
      </c>
      <c r="G1664" s="145">
        <f>+Datos!G1655</f>
        <v>1</v>
      </c>
      <c r="H1664" s="143">
        <f t="shared" si="303"/>
        <v>1.1000000000000001</v>
      </c>
      <c r="I1664" s="146">
        <f t="shared" si="304"/>
        <v>-1.1000000000000001</v>
      </c>
      <c r="J1664" s="29">
        <f t="shared" si="305"/>
        <v>48.763826846324918</v>
      </c>
      <c r="K1664" s="147">
        <f t="shared" si="300"/>
        <v>82.445645028143105</v>
      </c>
      <c r="L1664" s="29">
        <f t="shared" si="311"/>
        <v>-0.28874725875678564</v>
      </c>
      <c r="M1664" s="30">
        <f t="shared" si="309"/>
        <v>0.28874725875678564</v>
      </c>
      <c r="N1664" s="148">
        <f t="shared" si="310"/>
        <v>0.81125274124321445</v>
      </c>
      <c r="O1664" s="148">
        <f t="shared" si="306"/>
        <v>0</v>
      </c>
      <c r="P1664" s="148">
        <f t="shared" si="307"/>
        <v>-0.81125274124321445</v>
      </c>
      <c r="Q1664" s="149">
        <f t="shared" si="301"/>
        <v>0</v>
      </c>
      <c r="R1664" s="150">
        <f t="shared" si="302"/>
        <v>82.445645028143105</v>
      </c>
      <c r="S1664" s="13"/>
      <c r="T1664" s="13"/>
      <c r="U1664" s="13"/>
      <c r="V1664" s="13"/>
      <c r="W1664" s="49">
        <f t="shared" si="308"/>
        <v>38542</v>
      </c>
    </row>
    <row r="1665" spans="1:23" s="11" customFormat="1">
      <c r="A1665" s="13"/>
      <c r="B1665" s="140">
        <f>+Datos!B1656</f>
        <v>2005</v>
      </c>
      <c r="C1665" s="141">
        <f>+Datos!C1656</f>
        <v>7</v>
      </c>
      <c r="D1665" s="142">
        <f>+Datos!D1656</f>
        <v>10</v>
      </c>
      <c r="E1665" s="143">
        <f>+Datos!E1656</f>
        <v>0</v>
      </c>
      <c r="F1665" s="144">
        <f>+Datos!F1656</f>
        <v>1.6</v>
      </c>
      <c r="G1665" s="145">
        <f>+Datos!G1656</f>
        <v>1</v>
      </c>
      <c r="H1665" s="143">
        <f t="shared" si="303"/>
        <v>1.6</v>
      </c>
      <c r="I1665" s="146">
        <f t="shared" si="304"/>
        <v>-1.6</v>
      </c>
      <c r="J1665" s="29">
        <f t="shared" si="305"/>
        <v>48.346862312069604</v>
      </c>
      <c r="K1665" s="147">
        <f t="shared" si="300"/>
        <v>82.028680493887776</v>
      </c>
      <c r="L1665" s="29">
        <f t="shared" si="311"/>
        <v>-0.41696453425532809</v>
      </c>
      <c r="M1665" s="30">
        <f t="shared" si="309"/>
        <v>0.41696453425532809</v>
      </c>
      <c r="N1665" s="148">
        <f t="shared" si="310"/>
        <v>1.183035465744672</v>
      </c>
      <c r="O1665" s="148">
        <f t="shared" si="306"/>
        <v>0</v>
      </c>
      <c r="P1665" s="148">
        <f t="shared" si="307"/>
        <v>-1.183035465744672</v>
      </c>
      <c r="Q1665" s="149">
        <f t="shared" si="301"/>
        <v>0</v>
      </c>
      <c r="R1665" s="150">
        <f t="shared" si="302"/>
        <v>82.028680493887776</v>
      </c>
      <c r="S1665" s="13"/>
      <c r="T1665" s="13"/>
      <c r="U1665" s="13"/>
      <c r="V1665" s="13"/>
      <c r="W1665" s="49">
        <f t="shared" si="308"/>
        <v>38543</v>
      </c>
    </row>
    <row r="1666" spans="1:23" s="11" customFormat="1">
      <c r="A1666" s="13"/>
      <c r="B1666" s="140">
        <f>+Datos!B1657</f>
        <v>2005</v>
      </c>
      <c r="C1666" s="141">
        <f>+Datos!C1657</f>
        <v>7</v>
      </c>
      <c r="D1666" s="142">
        <f>+Datos!D1657</f>
        <v>11</v>
      </c>
      <c r="E1666" s="143">
        <f>+Datos!E1657</f>
        <v>0</v>
      </c>
      <c r="F1666" s="144">
        <f>+Datos!F1657</f>
        <v>1.4</v>
      </c>
      <c r="G1666" s="145">
        <f>+Datos!G1657</f>
        <v>1</v>
      </c>
      <c r="H1666" s="143">
        <f t="shared" si="303"/>
        <v>1.4</v>
      </c>
      <c r="I1666" s="146">
        <f t="shared" si="304"/>
        <v>-1.4</v>
      </c>
      <c r="J1666" s="29">
        <f t="shared" si="305"/>
        <v>47.984944078727793</v>
      </c>
      <c r="K1666" s="147">
        <f t="shared" si="300"/>
        <v>81.666762260545966</v>
      </c>
      <c r="L1666" s="29">
        <f t="shared" si="311"/>
        <v>-0.36191823334181095</v>
      </c>
      <c r="M1666" s="30">
        <f t="shared" si="309"/>
        <v>0.36191823334181095</v>
      </c>
      <c r="N1666" s="148">
        <f t="shared" si="310"/>
        <v>1.038081766658189</v>
      </c>
      <c r="O1666" s="148">
        <f t="shared" si="306"/>
        <v>0</v>
      </c>
      <c r="P1666" s="148">
        <f t="shared" si="307"/>
        <v>-1.038081766658189</v>
      </c>
      <c r="Q1666" s="149">
        <f t="shared" si="301"/>
        <v>0</v>
      </c>
      <c r="R1666" s="150">
        <f t="shared" si="302"/>
        <v>81.666762260545966</v>
      </c>
      <c r="S1666" s="13"/>
      <c r="T1666" s="13"/>
      <c r="U1666" s="13"/>
      <c r="V1666" s="13"/>
      <c r="W1666" s="49">
        <f t="shared" si="308"/>
        <v>38544</v>
      </c>
    </row>
    <row r="1667" spans="1:23" s="11" customFormat="1">
      <c r="A1667" s="13"/>
      <c r="B1667" s="140">
        <f>+Datos!B1658</f>
        <v>2005</v>
      </c>
      <c r="C1667" s="141">
        <f>+Datos!C1658</f>
        <v>7</v>
      </c>
      <c r="D1667" s="142">
        <f>+Datos!D1658</f>
        <v>12</v>
      </c>
      <c r="E1667" s="143">
        <f>+Datos!E1658</f>
        <v>0</v>
      </c>
      <c r="F1667" s="144">
        <f>+Datos!F1658</f>
        <v>1.6</v>
      </c>
      <c r="G1667" s="145">
        <f>+Datos!G1658</f>
        <v>1</v>
      </c>
      <c r="H1667" s="143">
        <f t="shared" si="303"/>
        <v>1.6</v>
      </c>
      <c r="I1667" s="146">
        <f t="shared" si="304"/>
        <v>-1.6</v>
      </c>
      <c r="J1667" s="29">
        <f t="shared" si="305"/>
        <v>47.574639532242799</v>
      </c>
      <c r="K1667" s="147">
        <f t="shared" si="300"/>
        <v>81.256457714060986</v>
      </c>
      <c r="L1667" s="29">
        <f t="shared" si="311"/>
        <v>-0.41030454648497994</v>
      </c>
      <c r="M1667" s="30">
        <f t="shared" si="309"/>
        <v>0.41030454648497994</v>
      </c>
      <c r="N1667" s="148">
        <f t="shared" si="310"/>
        <v>1.1896954535150202</v>
      </c>
      <c r="O1667" s="148">
        <f t="shared" si="306"/>
        <v>0</v>
      </c>
      <c r="P1667" s="148">
        <f t="shared" si="307"/>
        <v>-1.1896954535150202</v>
      </c>
      <c r="Q1667" s="149">
        <f t="shared" si="301"/>
        <v>0</v>
      </c>
      <c r="R1667" s="150">
        <f t="shared" si="302"/>
        <v>81.256457714060986</v>
      </c>
      <c r="S1667" s="13"/>
      <c r="T1667" s="13"/>
      <c r="U1667" s="13"/>
      <c r="V1667" s="13"/>
      <c r="W1667" s="49">
        <f t="shared" si="308"/>
        <v>38545</v>
      </c>
    </row>
    <row r="1668" spans="1:23" s="11" customFormat="1">
      <c r="A1668" s="13"/>
      <c r="B1668" s="140">
        <f>+Datos!B1659</f>
        <v>2005</v>
      </c>
      <c r="C1668" s="141">
        <f>+Datos!C1659</f>
        <v>7</v>
      </c>
      <c r="D1668" s="142">
        <f>+Datos!D1659</f>
        <v>13</v>
      </c>
      <c r="E1668" s="143">
        <f>+Datos!E1659</f>
        <v>4.0999999999999996</v>
      </c>
      <c r="F1668" s="144">
        <f>+Datos!F1659</f>
        <v>1.5</v>
      </c>
      <c r="G1668" s="145">
        <f>+Datos!G1659</f>
        <v>1</v>
      </c>
      <c r="H1668" s="143">
        <f t="shared" si="303"/>
        <v>1.5</v>
      </c>
      <c r="I1668" s="146">
        <f t="shared" si="304"/>
        <v>2.5999999999999996</v>
      </c>
      <c r="J1668" s="29">
        <f t="shared" si="305"/>
        <v>50.1746395322428</v>
      </c>
      <c r="K1668" s="147">
        <f t="shared" si="300"/>
        <v>83.85645771406098</v>
      </c>
      <c r="L1668" s="29">
        <f t="shared" si="311"/>
        <v>2.5999999999999943</v>
      </c>
      <c r="M1668" s="30">
        <f t="shared" si="309"/>
        <v>1.5</v>
      </c>
      <c r="N1668" s="148">
        <f t="shared" si="310"/>
        <v>0</v>
      </c>
      <c r="O1668" s="148">
        <f t="shared" si="306"/>
        <v>0</v>
      </c>
      <c r="P1668" s="148">
        <f t="shared" si="307"/>
        <v>0</v>
      </c>
      <c r="Q1668" s="149">
        <f t="shared" si="301"/>
        <v>0</v>
      </c>
      <c r="R1668" s="150">
        <f t="shared" si="302"/>
        <v>83.85645771406098</v>
      </c>
      <c r="S1668" s="13"/>
      <c r="T1668" s="13"/>
      <c r="U1668" s="13"/>
      <c r="V1668" s="13"/>
      <c r="W1668" s="49">
        <f t="shared" si="308"/>
        <v>38546</v>
      </c>
    </row>
    <row r="1669" spans="1:23" s="11" customFormat="1">
      <c r="A1669" s="13"/>
      <c r="B1669" s="140">
        <f>+Datos!B1660</f>
        <v>2005</v>
      </c>
      <c r="C1669" s="141">
        <f>+Datos!C1660</f>
        <v>7</v>
      </c>
      <c r="D1669" s="142">
        <f>+Datos!D1660</f>
        <v>14</v>
      </c>
      <c r="E1669" s="143">
        <f>+Datos!E1660</f>
        <v>8.5</v>
      </c>
      <c r="F1669" s="144">
        <f>+Datos!F1660</f>
        <v>1.1000000000000001</v>
      </c>
      <c r="G1669" s="145">
        <f>+Datos!G1660</f>
        <v>1</v>
      </c>
      <c r="H1669" s="143">
        <f t="shared" si="303"/>
        <v>1.1000000000000001</v>
      </c>
      <c r="I1669" s="146">
        <f t="shared" si="304"/>
        <v>7.4</v>
      </c>
      <c r="J1669" s="29">
        <f t="shared" si="305"/>
        <v>57.574639532242799</v>
      </c>
      <c r="K1669" s="147">
        <f t="shared" si="300"/>
        <v>91.256457714060986</v>
      </c>
      <c r="L1669" s="29">
        <f t="shared" si="311"/>
        <v>7.4000000000000057</v>
      </c>
      <c r="M1669" s="30">
        <f t="shared" si="309"/>
        <v>1.1000000000000001</v>
      </c>
      <c r="N1669" s="148">
        <f t="shared" si="310"/>
        <v>0</v>
      </c>
      <c r="O1669" s="148">
        <f t="shared" si="306"/>
        <v>0</v>
      </c>
      <c r="P1669" s="148">
        <f t="shared" si="307"/>
        <v>0</v>
      </c>
      <c r="Q1669" s="149">
        <f t="shared" si="301"/>
        <v>0</v>
      </c>
      <c r="R1669" s="150">
        <f t="shared" si="302"/>
        <v>91.256457714060986</v>
      </c>
      <c r="S1669" s="13"/>
      <c r="T1669" s="13"/>
      <c r="U1669" s="13"/>
      <c r="V1669" s="13"/>
      <c r="W1669" s="49">
        <f t="shared" si="308"/>
        <v>38547</v>
      </c>
    </row>
    <row r="1670" spans="1:23" s="11" customFormat="1">
      <c r="A1670" s="13"/>
      <c r="B1670" s="140">
        <f>+Datos!B1661</f>
        <v>2005</v>
      </c>
      <c r="C1670" s="141">
        <f>+Datos!C1661</f>
        <v>7</v>
      </c>
      <c r="D1670" s="142">
        <f>+Datos!D1661</f>
        <v>15</v>
      </c>
      <c r="E1670" s="143">
        <f>+Datos!E1661</f>
        <v>0</v>
      </c>
      <c r="F1670" s="144">
        <f>+Datos!F1661</f>
        <v>0.9</v>
      </c>
      <c r="G1670" s="145">
        <f>+Datos!G1661</f>
        <v>1</v>
      </c>
      <c r="H1670" s="143">
        <f t="shared" si="303"/>
        <v>0.9</v>
      </c>
      <c r="I1670" s="146">
        <f t="shared" si="304"/>
        <v>-0.9</v>
      </c>
      <c r="J1670" s="29">
        <f t="shared" si="305"/>
        <v>57.29719893951188</v>
      </c>
      <c r="K1670" s="147">
        <f t="shared" si="300"/>
        <v>90.97901712133006</v>
      </c>
      <c r="L1670" s="29">
        <f t="shared" si="311"/>
        <v>-0.27744059273092603</v>
      </c>
      <c r="M1670" s="30">
        <f t="shared" si="309"/>
        <v>0.27744059273092603</v>
      </c>
      <c r="N1670" s="148">
        <f t="shared" si="310"/>
        <v>0.62255940726907399</v>
      </c>
      <c r="O1670" s="148">
        <f t="shared" si="306"/>
        <v>0</v>
      </c>
      <c r="P1670" s="148">
        <f t="shared" si="307"/>
        <v>-0.62255940726907399</v>
      </c>
      <c r="Q1670" s="149">
        <f t="shared" si="301"/>
        <v>0</v>
      </c>
      <c r="R1670" s="150">
        <f t="shared" si="302"/>
        <v>90.97901712133006</v>
      </c>
      <c r="S1670" s="13"/>
      <c r="T1670" s="13"/>
      <c r="U1670" s="13"/>
      <c r="V1670" s="13"/>
      <c r="W1670" s="49">
        <f t="shared" si="308"/>
        <v>38548</v>
      </c>
    </row>
    <row r="1671" spans="1:23" s="11" customFormat="1">
      <c r="A1671" s="13"/>
      <c r="B1671" s="140">
        <f>+Datos!B1662</f>
        <v>2005</v>
      </c>
      <c r="C1671" s="141">
        <f>+Datos!C1662</f>
        <v>7</v>
      </c>
      <c r="D1671" s="142">
        <f>+Datos!D1662</f>
        <v>16</v>
      </c>
      <c r="E1671" s="143">
        <f>+Datos!E1662</f>
        <v>0</v>
      </c>
      <c r="F1671" s="144">
        <f>+Datos!F1662</f>
        <v>1.1000000000000001</v>
      </c>
      <c r="G1671" s="145">
        <f>+Datos!G1662</f>
        <v>1</v>
      </c>
      <c r="H1671" s="143">
        <f t="shared" si="303"/>
        <v>1.1000000000000001</v>
      </c>
      <c r="I1671" s="146">
        <f t="shared" si="304"/>
        <v>-1.1000000000000001</v>
      </c>
      <c r="J1671" s="29">
        <f t="shared" si="305"/>
        <v>56.959919817466513</v>
      </c>
      <c r="K1671" s="147">
        <f t="shared" si="300"/>
        <v>90.641737999284686</v>
      </c>
      <c r="L1671" s="29">
        <f t="shared" si="311"/>
        <v>-0.33727912204537347</v>
      </c>
      <c r="M1671" s="30">
        <f t="shared" si="309"/>
        <v>0.33727912204537347</v>
      </c>
      <c r="N1671" s="148">
        <f t="shared" si="310"/>
        <v>0.76272087795462662</v>
      </c>
      <c r="O1671" s="148">
        <f t="shared" si="306"/>
        <v>0</v>
      </c>
      <c r="P1671" s="148">
        <f t="shared" si="307"/>
        <v>-0.76272087795462662</v>
      </c>
      <c r="Q1671" s="149">
        <f t="shared" si="301"/>
        <v>0</v>
      </c>
      <c r="R1671" s="150">
        <f t="shared" si="302"/>
        <v>90.641737999284686</v>
      </c>
      <c r="S1671" s="13"/>
      <c r="T1671" s="13"/>
      <c r="U1671" s="13"/>
      <c r="V1671" s="13"/>
      <c r="W1671" s="49">
        <f t="shared" si="308"/>
        <v>38549</v>
      </c>
    </row>
    <row r="1672" spans="1:23" s="11" customFormat="1">
      <c r="A1672" s="13"/>
      <c r="B1672" s="140">
        <f>+Datos!B1663</f>
        <v>2005</v>
      </c>
      <c r="C1672" s="141">
        <f>+Datos!C1663</f>
        <v>7</v>
      </c>
      <c r="D1672" s="142">
        <f>+Datos!D1663</f>
        <v>17</v>
      </c>
      <c r="E1672" s="143">
        <f>+Datos!E1663</f>
        <v>4.7</v>
      </c>
      <c r="F1672" s="144">
        <f>+Datos!F1663</f>
        <v>1.4</v>
      </c>
      <c r="G1672" s="145">
        <f>+Datos!G1663</f>
        <v>1</v>
      </c>
      <c r="H1672" s="143">
        <f t="shared" si="303"/>
        <v>1.4</v>
      </c>
      <c r="I1672" s="146">
        <f t="shared" si="304"/>
        <v>3.3000000000000003</v>
      </c>
      <c r="J1672" s="29">
        <f t="shared" si="305"/>
        <v>60.25991981746651</v>
      </c>
      <c r="K1672" s="147">
        <f t="shared" si="300"/>
        <v>93.941737999284697</v>
      </c>
      <c r="L1672" s="29">
        <f t="shared" si="311"/>
        <v>3.3000000000000114</v>
      </c>
      <c r="M1672" s="30">
        <f t="shared" si="309"/>
        <v>1.4</v>
      </c>
      <c r="N1672" s="148">
        <f t="shared" si="310"/>
        <v>0</v>
      </c>
      <c r="O1672" s="148">
        <f t="shared" si="306"/>
        <v>0</v>
      </c>
      <c r="P1672" s="148">
        <f t="shared" si="307"/>
        <v>0</v>
      </c>
      <c r="Q1672" s="149">
        <f t="shared" si="301"/>
        <v>0</v>
      </c>
      <c r="R1672" s="150">
        <f t="shared" si="302"/>
        <v>93.941737999284697</v>
      </c>
      <c r="S1672" s="13"/>
      <c r="T1672" s="13"/>
      <c r="U1672" s="13"/>
      <c r="V1672" s="13"/>
      <c r="W1672" s="49">
        <f t="shared" si="308"/>
        <v>38550</v>
      </c>
    </row>
    <row r="1673" spans="1:23" s="11" customFormat="1">
      <c r="A1673" s="13"/>
      <c r="B1673" s="140">
        <f>+Datos!B1664</f>
        <v>2005</v>
      </c>
      <c r="C1673" s="141">
        <f>+Datos!C1664</f>
        <v>7</v>
      </c>
      <c r="D1673" s="142">
        <f>+Datos!D1664</f>
        <v>18</v>
      </c>
      <c r="E1673" s="143">
        <f>+Datos!E1664</f>
        <v>0.5</v>
      </c>
      <c r="F1673" s="144">
        <f>+Datos!F1664</f>
        <v>1</v>
      </c>
      <c r="G1673" s="145">
        <f>+Datos!G1664</f>
        <v>1</v>
      </c>
      <c r="H1673" s="143">
        <f t="shared" si="303"/>
        <v>1</v>
      </c>
      <c r="I1673" s="146">
        <f t="shared" si="304"/>
        <v>-0.5</v>
      </c>
      <c r="J1673" s="29">
        <f t="shared" si="305"/>
        <v>60.098424210030494</v>
      </c>
      <c r="K1673" s="147">
        <f t="shared" si="300"/>
        <v>93.780242391848674</v>
      </c>
      <c r="L1673" s="29">
        <f t="shared" si="311"/>
        <v>-0.16149560743602365</v>
      </c>
      <c r="M1673" s="30">
        <f t="shared" si="309"/>
        <v>0.66149560743602365</v>
      </c>
      <c r="N1673" s="148">
        <f t="shared" si="310"/>
        <v>0.33850439256397635</v>
      </c>
      <c r="O1673" s="148">
        <f t="shared" si="306"/>
        <v>0</v>
      </c>
      <c r="P1673" s="148">
        <f t="shared" si="307"/>
        <v>-0.33850439256397635</v>
      </c>
      <c r="Q1673" s="149">
        <f t="shared" si="301"/>
        <v>0</v>
      </c>
      <c r="R1673" s="150">
        <f t="shared" si="302"/>
        <v>93.780242391848674</v>
      </c>
      <c r="S1673" s="13"/>
      <c r="T1673" s="13"/>
      <c r="U1673" s="13"/>
      <c r="V1673" s="13"/>
      <c r="W1673" s="49">
        <f t="shared" si="308"/>
        <v>38551</v>
      </c>
    </row>
    <row r="1674" spans="1:23" s="11" customFormat="1">
      <c r="A1674" s="13"/>
      <c r="B1674" s="140">
        <f>+Datos!B1665</f>
        <v>2005</v>
      </c>
      <c r="C1674" s="141">
        <f>+Datos!C1665</f>
        <v>7</v>
      </c>
      <c r="D1674" s="142">
        <f>+Datos!D1665</f>
        <v>19</v>
      </c>
      <c r="E1674" s="143">
        <f>+Datos!E1665</f>
        <v>0</v>
      </c>
      <c r="F1674" s="144">
        <f>+Datos!F1665</f>
        <v>2</v>
      </c>
      <c r="G1674" s="145">
        <f>+Datos!G1665</f>
        <v>1</v>
      </c>
      <c r="H1674" s="143">
        <f t="shared" si="303"/>
        <v>2</v>
      </c>
      <c r="I1674" s="146">
        <f t="shared" si="304"/>
        <v>-2</v>
      </c>
      <c r="J1674" s="29">
        <f t="shared" si="305"/>
        <v>59.456758252778513</v>
      </c>
      <c r="K1674" s="147">
        <f t="shared" si="300"/>
        <v>93.1385764345967</v>
      </c>
      <c r="L1674" s="29">
        <f t="shared" si="311"/>
        <v>-0.6416659572519734</v>
      </c>
      <c r="M1674" s="30">
        <f t="shared" si="309"/>
        <v>0.6416659572519734</v>
      </c>
      <c r="N1674" s="148">
        <f t="shared" si="310"/>
        <v>1.3583340427480266</v>
      </c>
      <c r="O1674" s="148">
        <f t="shared" si="306"/>
        <v>0</v>
      </c>
      <c r="P1674" s="148">
        <f t="shared" si="307"/>
        <v>-1.3583340427480266</v>
      </c>
      <c r="Q1674" s="149">
        <f t="shared" si="301"/>
        <v>0</v>
      </c>
      <c r="R1674" s="150">
        <f t="shared" si="302"/>
        <v>93.1385764345967</v>
      </c>
      <c r="S1674" s="13"/>
      <c r="T1674" s="13"/>
      <c r="U1674" s="13"/>
      <c r="V1674" s="13"/>
      <c r="W1674" s="49">
        <f t="shared" si="308"/>
        <v>38552</v>
      </c>
    </row>
    <row r="1675" spans="1:23" s="11" customFormat="1">
      <c r="A1675" s="13"/>
      <c r="B1675" s="140">
        <f>+Datos!B1666</f>
        <v>2005</v>
      </c>
      <c r="C1675" s="141">
        <f>+Datos!C1666</f>
        <v>7</v>
      </c>
      <c r="D1675" s="142">
        <f>+Datos!D1666</f>
        <v>20</v>
      </c>
      <c r="E1675" s="143">
        <f>+Datos!E1666</f>
        <v>0</v>
      </c>
      <c r="F1675" s="144">
        <f>+Datos!F1666</f>
        <v>2.2000000000000002</v>
      </c>
      <c r="G1675" s="145">
        <f>+Datos!G1666</f>
        <v>1</v>
      </c>
      <c r="H1675" s="143">
        <f t="shared" si="303"/>
        <v>2.2000000000000002</v>
      </c>
      <c r="I1675" s="146">
        <f t="shared" si="304"/>
        <v>-2.2000000000000002</v>
      </c>
      <c r="J1675" s="29">
        <f t="shared" si="305"/>
        <v>58.758835799049045</v>
      </c>
      <c r="K1675" s="147">
        <f t="shared" si="300"/>
        <v>92.440653980867225</v>
      </c>
      <c r="L1675" s="29">
        <f t="shared" si="311"/>
        <v>-0.69792245372947548</v>
      </c>
      <c r="M1675" s="30">
        <f t="shared" si="309"/>
        <v>0.69792245372947548</v>
      </c>
      <c r="N1675" s="148">
        <f t="shared" si="310"/>
        <v>1.5020775462705247</v>
      </c>
      <c r="O1675" s="148">
        <f t="shared" si="306"/>
        <v>0</v>
      </c>
      <c r="P1675" s="148">
        <f t="shared" si="307"/>
        <v>-1.5020775462705247</v>
      </c>
      <c r="Q1675" s="149">
        <f t="shared" si="301"/>
        <v>0</v>
      </c>
      <c r="R1675" s="150">
        <f t="shared" si="302"/>
        <v>92.440653980867225</v>
      </c>
      <c r="S1675" s="13"/>
      <c r="T1675" s="13"/>
      <c r="U1675" s="13"/>
      <c r="V1675" s="13"/>
      <c r="W1675" s="49">
        <f t="shared" si="308"/>
        <v>38553</v>
      </c>
    </row>
    <row r="1676" spans="1:23" s="11" customFormat="1">
      <c r="A1676" s="13"/>
      <c r="B1676" s="140">
        <f>+Datos!B1667</f>
        <v>2005</v>
      </c>
      <c r="C1676" s="141">
        <f>+Datos!C1667</f>
        <v>7</v>
      </c>
      <c r="D1676" s="142">
        <f>+Datos!D1667</f>
        <v>21</v>
      </c>
      <c r="E1676" s="143">
        <f>+Datos!E1667</f>
        <v>0.8</v>
      </c>
      <c r="F1676" s="144">
        <f>+Datos!F1667</f>
        <v>1.2</v>
      </c>
      <c r="G1676" s="145">
        <f>+Datos!G1667</f>
        <v>1</v>
      </c>
      <c r="H1676" s="143">
        <f t="shared" si="303"/>
        <v>1.2</v>
      </c>
      <c r="I1676" s="146">
        <f t="shared" si="304"/>
        <v>-0.39999999999999991</v>
      </c>
      <c r="J1676" s="29">
        <f t="shared" si="305"/>
        <v>58.632823819558268</v>
      </c>
      <c r="K1676" s="147">
        <f t="shared" si="300"/>
        <v>92.314642001376455</v>
      </c>
      <c r="L1676" s="29">
        <f t="shared" si="311"/>
        <v>-0.12601197949076948</v>
      </c>
      <c r="M1676" s="30">
        <f t="shared" si="309"/>
        <v>0.92601197949076952</v>
      </c>
      <c r="N1676" s="148">
        <f t="shared" si="310"/>
        <v>0.27398802050923043</v>
      </c>
      <c r="O1676" s="148">
        <f t="shared" si="306"/>
        <v>0</v>
      </c>
      <c r="P1676" s="148">
        <f t="shared" si="307"/>
        <v>-0.27398802050923043</v>
      </c>
      <c r="Q1676" s="149">
        <f t="shared" si="301"/>
        <v>0</v>
      </c>
      <c r="R1676" s="150">
        <f t="shared" si="302"/>
        <v>92.314642001376455</v>
      </c>
      <c r="S1676" s="13"/>
      <c r="T1676" s="13"/>
      <c r="U1676" s="13"/>
      <c r="V1676" s="13"/>
      <c r="W1676" s="49">
        <f t="shared" si="308"/>
        <v>38554</v>
      </c>
    </row>
    <row r="1677" spans="1:23" s="11" customFormat="1">
      <c r="A1677" s="13"/>
      <c r="B1677" s="140">
        <f>+Datos!B1668</f>
        <v>2005</v>
      </c>
      <c r="C1677" s="141">
        <f>+Datos!C1668</f>
        <v>7</v>
      </c>
      <c r="D1677" s="142">
        <f>+Datos!D1668</f>
        <v>22</v>
      </c>
      <c r="E1677" s="143">
        <f>+Datos!E1668</f>
        <v>7</v>
      </c>
      <c r="F1677" s="144">
        <f>+Datos!F1668</f>
        <v>0.7</v>
      </c>
      <c r="G1677" s="145">
        <f>+Datos!G1668</f>
        <v>1</v>
      </c>
      <c r="H1677" s="143">
        <f t="shared" si="303"/>
        <v>0.7</v>
      </c>
      <c r="I1677" s="146">
        <f t="shared" si="304"/>
        <v>6.3</v>
      </c>
      <c r="J1677" s="29">
        <f t="shared" si="305"/>
        <v>64.932823819558266</v>
      </c>
      <c r="K1677" s="147">
        <f t="shared" si="300"/>
        <v>98.614642001376438</v>
      </c>
      <c r="L1677" s="29">
        <f t="shared" si="311"/>
        <v>6.2999999999999829</v>
      </c>
      <c r="M1677" s="30">
        <f t="shared" si="309"/>
        <v>0.7</v>
      </c>
      <c r="N1677" s="148">
        <f t="shared" si="310"/>
        <v>0</v>
      </c>
      <c r="O1677" s="148">
        <f t="shared" si="306"/>
        <v>0</v>
      </c>
      <c r="P1677" s="148">
        <f t="shared" si="307"/>
        <v>0</v>
      </c>
      <c r="Q1677" s="149">
        <f t="shared" si="301"/>
        <v>0</v>
      </c>
      <c r="R1677" s="150">
        <f t="shared" si="302"/>
        <v>98.614642001376438</v>
      </c>
      <c r="S1677" s="13"/>
      <c r="T1677" s="13"/>
      <c r="U1677" s="13"/>
      <c r="V1677" s="13"/>
      <c r="W1677" s="49">
        <f t="shared" si="308"/>
        <v>38555</v>
      </c>
    </row>
    <row r="1678" spans="1:23" s="11" customFormat="1">
      <c r="A1678" s="13"/>
      <c r="B1678" s="140">
        <f>+Datos!B1669</f>
        <v>2005</v>
      </c>
      <c r="C1678" s="141">
        <f>+Datos!C1669</f>
        <v>7</v>
      </c>
      <c r="D1678" s="142">
        <f>+Datos!D1669</f>
        <v>23</v>
      </c>
      <c r="E1678" s="143">
        <f>+Datos!E1669</f>
        <v>0.2</v>
      </c>
      <c r="F1678" s="144">
        <f>+Datos!F1669</f>
        <v>0.4</v>
      </c>
      <c r="G1678" s="145">
        <f>+Datos!G1669</f>
        <v>1</v>
      </c>
      <c r="H1678" s="143">
        <f t="shared" si="303"/>
        <v>0.4</v>
      </c>
      <c r="I1678" s="146">
        <f t="shared" si="304"/>
        <v>-0.2</v>
      </c>
      <c r="J1678" s="29">
        <f t="shared" si="305"/>
        <v>64.863160209544844</v>
      </c>
      <c r="K1678" s="147">
        <f t="shared" ref="K1678:K1741" si="312">+J1678+$U$21</f>
        <v>98.544978391363031</v>
      </c>
      <c r="L1678" s="29">
        <f t="shared" si="311"/>
        <v>-6.9663610013407151E-2</v>
      </c>
      <c r="M1678" s="30">
        <f t="shared" si="309"/>
        <v>0.26966361001340716</v>
      </c>
      <c r="N1678" s="148">
        <f t="shared" si="310"/>
        <v>0.13033638998659286</v>
      </c>
      <c r="O1678" s="148">
        <f t="shared" si="306"/>
        <v>0</v>
      </c>
      <c r="P1678" s="148">
        <f t="shared" si="307"/>
        <v>-0.13033638998659286</v>
      </c>
      <c r="Q1678" s="149">
        <f t="shared" ref="Q1678:Q1741" si="313">IF(K1678-$U$15&gt;0,K1678-$U$15,0)</f>
        <v>0</v>
      </c>
      <c r="R1678" s="150">
        <f t="shared" ref="R1678:R1741" si="314">+O1678+K1678</f>
        <v>98.544978391363031</v>
      </c>
      <c r="S1678" s="13"/>
      <c r="T1678" s="13"/>
      <c r="U1678" s="13"/>
      <c r="V1678" s="13"/>
      <c r="W1678" s="49">
        <f t="shared" si="308"/>
        <v>38556</v>
      </c>
    </row>
    <row r="1679" spans="1:23" s="11" customFormat="1">
      <c r="A1679" s="13"/>
      <c r="B1679" s="140">
        <f>+Datos!B1670</f>
        <v>2005</v>
      </c>
      <c r="C1679" s="141">
        <f>+Datos!C1670</f>
        <v>7</v>
      </c>
      <c r="D1679" s="142">
        <f>+Datos!D1670</f>
        <v>24</v>
      </c>
      <c r="E1679" s="143">
        <f>+Datos!E1670</f>
        <v>1.4</v>
      </c>
      <c r="F1679" s="144">
        <f>+Datos!F1670</f>
        <v>0.5</v>
      </c>
      <c r="G1679" s="145">
        <f>+Datos!G1670</f>
        <v>1</v>
      </c>
      <c r="H1679" s="143">
        <f t="shared" ref="H1679:H1742" si="315">+F1679*G1679</f>
        <v>0.5</v>
      </c>
      <c r="I1679" s="146">
        <f t="shared" ref="I1679:I1742" si="316">+E1679-H1679</f>
        <v>0.89999999999999991</v>
      </c>
      <c r="J1679" s="29">
        <f t="shared" ref="J1679:J1742" si="317">IF(I1679&lt;0,J1678*EXP(I1679/$U$20),IF((I1679+J1678)&gt;$U$20,+$U$20,I1679+J1678))</f>
        <v>65.76316020954485</v>
      </c>
      <c r="K1679" s="147">
        <f t="shared" si="312"/>
        <v>99.444978391363037</v>
      </c>
      <c r="L1679" s="29">
        <f t="shared" si="311"/>
        <v>0.90000000000000568</v>
      </c>
      <c r="M1679" s="30">
        <f t="shared" si="309"/>
        <v>0.5</v>
      </c>
      <c r="N1679" s="148">
        <f t="shared" si="310"/>
        <v>0</v>
      </c>
      <c r="O1679" s="148">
        <f t="shared" ref="O1679:O1742" si="318">IF(K1678+I1679-$U$14&gt;0,K1678+I1679-$U$14,0)</f>
        <v>0</v>
      </c>
      <c r="P1679" s="148">
        <f t="shared" ref="P1679:P1742" si="319">+IF(N1679&gt;0,(-1)*N1679,O1679)</f>
        <v>0</v>
      </c>
      <c r="Q1679" s="149">
        <f t="shared" si="313"/>
        <v>0</v>
      </c>
      <c r="R1679" s="150">
        <f t="shared" si="314"/>
        <v>99.444978391363037</v>
      </c>
      <c r="S1679" s="13"/>
      <c r="T1679" s="13"/>
      <c r="U1679" s="13"/>
      <c r="V1679" s="13"/>
      <c r="W1679" s="49">
        <f t="shared" ref="W1679:W1742" si="320">+DATE(B1679,C1679,D1679)</f>
        <v>38557</v>
      </c>
    </row>
    <row r="1680" spans="1:23" s="11" customFormat="1">
      <c r="A1680" s="13"/>
      <c r="B1680" s="140">
        <f>+Datos!B1671</f>
        <v>2005</v>
      </c>
      <c r="C1680" s="141">
        <f>+Datos!C1671</f>
        <v>7</v>
      </c>
      <c r="D1680" s="142">
        <f>+Datos!D1671</f>
        <v>25</v>
      </c>
      <c r="E1680" s="143">
        <f>+Datos!E1671</f>
        <v>0</v>
      </c>
      <c r="F1680" s="144">
        <f>+Datos!F1671</f>
        <v>0.7</v>
      </c>
      <c r="G1680" s="145">
        <f>+Datos!G1671</f>
        <v>1</v>
      </c>
      <c r="H1680" s="143">
        <f t="shared" si="315"/>
        <v>0.7</v>
      </c>
      <c r="I1680" s="146">
        <f t="shared" si="316"/>
        <v>-0.7</v>
      </c>
      <c r="J1680" s="29">
        <f t="shared" si="317"/>
        <v>65.516550649996063</v>
      </c>
      <c r="K1680" s="147">
        <f t="shared" si="312"/>
        <v>99.198368831814236</v>
      </c>
      <c r="L1680" s="29">
        <f t="shared" si="311"/>
        <v>-0.24660955954880137</v>
      </c>
      <c r="M1680" s="30">
        <f t="shared" ref="M1680:M1743" si="321">IF(I1680&gt;=0,+H1680,+E1680+ABS(L1680))</f>
        <v>0.24660955954880137</v>
      </c>
      <c r="N1680" s="148">
        <f t="shared" ref="N1680:N1743" si="322">+H1680-M1680</f>
        <v>0.45339044045119858</v>
      </c>
      <c r="O1680" s="148">
        <f t="shared" si="318"/>
        <v>0</v>
      </c>
      <c r="P1680" s="148">
        <f t="shared" si="319"/>
        <v>-0.45339044045119858</v>
      </c>
      <c r="Q1680" s="149">
        <f t="shared" si="313"/>
        <v>0</v>
      </c>
      <c r="R1680" s="150">
        <f t="shared" si="314"/>
        <v>99.198368831814236</v>
      </c>
      <c r="S1680" s="13"/>
      <c r="T1680" s="13"/>
      <c r="U1680" s="13"/>
      <c r="V1680" s="13"/>
      <c r="W1680" s="49">
        <f t="shared" si="320"/>
        <v>38558</v>
      </c>
    </row>
    <row r="1681" spans="1:23" s="11" customFormat="1">
      <c r="A1681" s="13"/>
      <c r="B1681" s="140">
        <f>+Datos!B1672</f>
        <v>2005</v>
      </c>
      <c r="C1681" s="141">
        <f>+Datos!C1672</f>
        <v>7</v>
      </c>
      <c r="D1681" s="142">
        <f>+Datos!D1672</f>
        <v>26</v>
      </c>
      <c r="E1681" s="143">
        <f>+Datos!E1672</f>
        <v>0</v>
      </c>
      <c r="F1681" s="144">
        <f>+Datos!F1672</f>
        <v>0.9</v>
      </c>
      <c r="G1681" s="145">
        <f>+Datos!G1672</f>
        <v>1</v>
      </c>
      <c r="H1681" s="143">
        <f t="shared" si="315"/>
        <v>0.9</v>
      </c>
      <c r="I1681" s="146">
        <f t="shared" si="316"/>
        <v>-0.9</v>
      </c>
      <c r="J1681" s="29">
        <f t="shared" si="317"/>
        <v>65.200839587040278</v>
      </c>
      <c r="K1681" s="147">
        <f t="shared" si="312"/>
        <v>98.882657768858451</v>
      </c>
      <c r="L1681" s="29">
        <f t="shared" ref="L1681:L1744" si="323">+K1681-K1680</f>
        <v>-0.31571106295578488</v>
      </c>
      <c r="M1681" s="30">
        <f t="shared" si="321"/>
        <v>0.31571106295578488</v>
      </c>
      <c r="N1681" s="148">
        <f t="shared" si="322"/>
        <v>0.58428893704421514</v>
      </c>
      <c r="O1681" s="148">
        <f t="shared" si="318"/>
        <v>0</v>
      </c>
      <c r="P1681" s="148">
        <f t="shared" si="319"/>
        <v>-0.58428893704421514</v>
      </c>
      <c r="Q1681" s="149">
        <f t="shared" si="313"/>
        <v>0</v>
      </c>
      <c r="R1681" s="150">
        <f t="shared" si="314"/>
        <v>98.882657768858451</v>
      </c>
      <c r="S1681" s="13"/>
      <c r="T1681" s="13"/>
      <c r="U1681" s="13"/>
      <c r="V1681" s="13"/>
      <c r="W1681" s="49">
        <f t="shared" si="320"/>
        <v>38559</v>
      </c>
    </row>
    <row r="1682" spans="1:23" s="11" customFormat="1">
      <c r="A1682" s="13"/>
      <c r="B1682" s="140">
        <f>+Datos!B1673</f>
        <v>2005</v>
      </c>
      <c r="C1682" s="141">
        <f>+Datos!C1673</f>
        <v>7</v>
      </c>
      <c r="D1682" s="142">
        <f>+Datos!D1673</f>
        <v>27</v>
      </c>
      <c r="E1682" s="143">
        <f>+Datos!E1673</f>
        <v>0</v>
      </c>
      <c r="F1682" s="144">
        <f>+Datos!F1673</f>
        <v>1.5</v>
      </c>
      <c r="G1682" s="145">
        <f>+Datos!G1673</f>
        <v>1</v>
      </c>
      <c r="H1682" s="143">
        <f t="shared" si="315"/>
        <v>1.5</v>
      </c>
      <c r="I1682" s="146">
        <f t="shared" si="316"/>
        <v>-1.5</v>
      </c>
      <c r="J1682" s="29">
        <f t="shared" si="317"/>
        <v>64.678031633777252</v>
      </c>
      <c r="K1682" s="147">
        <f t="shared" si="312"/>
        <v>98.359849815595425</v>
      </c>
      <c r="L1682" s="29">
        <f t="shared" si="323"/>
        <v>-0.52280795326302609</v>
      </c>
      <c r="M1682" s="30">
        <f t="shared" si="321"/>
        <v>0.52280795326302609</v>
      </c>
      <c r="N1682" s="148">
        <f t="shared" si="322"/>
        <v>0.97719204673697391</v>
      </c>
      <c r="O1682" s="148">
        <f t="shared" si="318"/>
        <v>0</v>
      </c>
      <c r="P1682" s="148">
        <f t="shared" si="319"/>
        <v>-0.97719204673697391</v>
      </c>
      <c r="Q1682" s="149">
        <f t="shared" si="313"/>
        <v>0</v>
      </c>
      <c r="R1682" s="150">
        <f t="shared" si="314"/>
        <v>98.359849815595425</v>
      </c>
      <c r="S1682" s="13"/>
      <c r="T1682" s="13"/>
      <c r="U1682" s="13"/>
      <c r="V1682" s="13"/>
      <c r="W1682" s="49">
        <f t="shared" si="320"/>
        <v>38560</v>
      </c>
    </row>
    <row r="1683" spans="1:23" s="11" customFormat="1">
      <c r="A1683" s="13"/>
      <c r="B1683" s="140">
        <f>+Datos!B1674</f>
        <v>2005</v>
      </c>
      <c r="C1683" s="141">
        <f>+Datos!C1674</f>
        <v>7</v>
      </c>
      <c r="D1683" s="142">
        <f>+Datos!D1674</f>
        <v>28</v>
      </c>
      <c r="E1683" s="143">
        <f>+Datos!E1674</f>
        <v>0</v>
      </c>
      <c r="F1683" s="144">
        <f>+Datos!F1674</f>
        <v>0.9</v>
      </c>
      <c r="G1683" s="145">
        <f>+Datos!G1674</f>
        <v>1</v>
      </c>
      <c r="H1683" s="143">
        <f t="shared" si="315"/>
        <v>0.9</v>
      </c>
      <c r="I1683" s="146">
        <f t="shared" si="316"/>
        <v>-0.9</v>
      </c>
      <c r="J1683" s="29">
        <f t="shared" si="317"/>
        <v>64.366361225088099</v>
      </c>
      <c r="K1683" s="147">
        <f t="shared" si="312"/>
        <v>98.048179406906286</v>
      </c>
      <c r="L1683" s="29">
        <f t="shared" si="323"/>
        <v>-0.31167040868913887</v>
      </c>
      <c r="M1683" s="30">
        <f t="shared" si="321"/>
        <v>0.31167040868913887</v>
      </c>
      <c r="N1683" s="148">
        <f t="shared" si="322"/>
        <v>0.58832959131086116</v>
      </c>
      <c r="O1683" s="148">
        <f t="shared" si="318"/>
        <v>0</v>
      </c>
      <c r="P1683" s="148">
        <f t="shared" si="319"/>
        <v>-0.58832959131086116</v>
      </c>
      <c r="Q1683" s="149">
        <f t="shared" si="313"/>
        <v>0</v>
      </c>
      <c r="R1683" s="150">
        <f t="shared" si="314"/>
        <v>98.048179406906286</v>
      </c>
      <c r="S1683" s="13"/>
      <c r="T1683" s="13"/>
      <c r="U1683" s="13"/>
      <c r="V1683" s="13"/>
      <c r="W1683" s="49">
        <f t="shared" si="320"/>
        <v>38561</v>
      </c>
    </row>
    <row r="1684" spans="1:23" s="11" customFormat="1">
      <c r="A1684" s="13"/>
      <c r="B1684" s="140">
        <f>+Datos!B1675</f>
        <v>2005</v>
      </c>
      <c r="C1684" s="141">
        <f>+Datos!C1675</f>
        <v>7</v>
      </c>
      <c r="D1684" s="142">
        <f>+Datos!D1675</f>
        <v>29</v>
      </c>
      <c r="E1684" s="143">
        <f>+Datos!E1675</f>
        <v>0</v>
      </c>
      <c r="F1684" s="144">
        <f>+Datos!F1675</f>
        <v>1.9</v>
      </c>
      <c r="G1684" s="145">
        <f>+Datos!G1675</f>
        <v>1</v>
      </c>
      <c r="H1684" s="143">
        <f t="shared" si="315"/>
        <v>1.9</v>
      </c>
      <c r="I1684" s="146">
        <f t="shared" si="316"/>
        <v>-1.9</v>
      </c>
      <c r="J1684" s="29">
        <f t="shared" si="317"/>
        <v>63.713313650654932</v>
      </c>
      <c r="K1684" s="147">
        <f t="shared" si="312"/>
        <v>97.395131832473112</v>
      </c>
      <c r="L1684" s="29">
        <f t="shared" si="323"/>
        <v>-0.65304757443317385</v>
      </c>
      <c r="M1684" s="30">
        <f t="shared" si="321"/>
        <v>0.65304757443317385</v>
      </c>
      <c r="N1684" s="148">
        <f t="shared" si="322"/>
        <v>1.2469524255668261</v>
      </c>
      <c r="O1684" s="148">
        <f t="shared" si="318"/>
        <v>0</v>
      </c>
      <c r="P1684" s="148">
        <f t="shared" si="319"/>
        <v>-1.2469524255668261</v>
      </c>
      <c r="Q1684" s="149">
        <f t="shared" si="313"/>
        <v>0</v>
      </c>
      <c r="R1684" s="150">
        <f t="shared" si="314"/>
        <v>97.395131832473112</v>
      </c>
      <c r="S1684" s="13"/>
      <c r="T1684" s="13"/>
      <c r="U1684" s="13"/>
      <c r="V1684" s="13"/>
      <c r="W1684" s="49">
        <f t="shared" si="320"/>
        <v>38562</v>
      </c>
    </row>
    <row r="1685" spans="1:23" s="11" customFormat="1">
      <c r="A1685" s="13"/>
      <c r="B1685" s="140">
        <f>+Datos!B1676</f>
        <v>2005</v>
      </c>
      <c r="C1685" s="141">
        <f>+Datos!C1676</f>
        <v>7</v>
      </c>
      <c r="D1685" s="142">
        <f>+Datos!D1676</f>
        <v>30</v>
      </c>
      <c r="E1685" s="143">
        <f>+Datos!E1676</f>
        <v>0</v>
      </c>
      <c r="F1685" s="144">
        <f>+Datos!F1676</f>
        <v>1.4</v>
      </c>
      <c r="G1685" s="145">
        <f>+Datos!G1676</f>
        <v>1</v>
      </c>
      <c r="H1685" s="143">
        <f t="shared" si="315"/>
        <v>1.4</v>
      </c>
      <c r="I1685" s="146">
        <f t="shared" si="316"/>
        <v>-1.4</v>
      </c>
      <c r="J1685" s="29">
        <f t="shared" si="317"/>
        <v>63.236364189737358</v>
      </c>
      <c r="K1685" s="147">
        <f t="shared" si="312"/>
        <v>96.918182371555531</v>
      </c>
      <c r="L1685" s="29">
        <f t="shared" si="323"/>
        <v>-0.47694946091758084</v>
      </c>
      <c r="M1685" s="30">
        <f t="shared" si="321"/>
        <v>0.47694946091758084</v>
      </c>
      <c r="N1685" s="148">
        <f t="shared" si="322"/>
        <v>0.92305053908241907</v>
      </c>
      <c r="O1685" s="148">
        <f t="shared" si="318"/>
        <v>0</v>
      </c>
      <c r="P1685" s="148">
        <f t="shared" si="319"/>
        <v>-0.92305053908241907</v>
      </c>
      <c r="Q1685" s="149">
        <f t="shared" si="313"/>
        <v>0</v>
      </c>
      <c r="R1685" s="150">
        <f t="shared" si="314"/>
        <v>96.918182371555531</v>
      </c>
      <c r="S1685" s="13"/>
      <c r="T1685" s="13"/>
      <c r="U1685" s="13"/>
      <c r="V1685" s="13"/>
      <c r="W1685" s="49">
        <f t="shared" si="320"/>
        <v>38563</v>
      </c>
    </row>
    <row r="1686" spans="1:23" s="11" customFormat="1">
      <c r="A1686" s="13"/>
      <c r="B1686" s="140">
        <f>+Datos!B1677</f>
        <v>2005</v>
      </c>
      <c r="C1686" s="141">
        <f>+Datos!C1677</f>
        <v>7</v>
      </c>
      <c r="D1686" s="142">
        <f>+Datos!D1677</f>
        <v>31</v>
      </c>
      <c r="E1686" s="143">
        <f>+Datos!E1677</f>
        <v>0</v>
      </c>
      <c r="F1686" s="144">
        <f>+Datos!F1677</f>
        <v>2.4</v>
      </c>
      <c r="G1686" s="145">
        <f>+Datos!G1677</f>
        <v>1</v>
      </c>
      <c r="H1686" s="143">
        <f t="shared" si="315"/>
        <v>2.4</v>
      </c>
      <c r="I1686" s="146">
        <f t="shared" si="316"/>
        <v>-2.4</v>
      </c>
      <c r="J1686" s="29">
        <f t="shared" si="317"/>
        <v>62.427028329354478</v>
      </c>
      <c r="K1686" s="147">
        <f t="shared" si="312"/>
        <v>96.108846511172658</v>
      </c>
      <c r="L1686" s="29">
        <f t="shared" si="323"/>
        <v>-0.80933586038287331</v>
      </c>
      <c r="M1686" s="30">
        <f t="shared" si="321"/>
        <v>0.80933586038287331</v>
      </c>
      <c r="N1686" s="148">
        <f t="shared" si="322"/>
        <v>1.5906641396171266</v>
      </c>
      <c r="O1686" s="148">
        <f t="shared" si="318"/>
        <v>0</v>
      </c>
      <c r="P1686" s="148">
        <f t="shared" si="319"/>
        <v>-1.5906641396171266</v>
      </c>
      <c r="Q1686" s="149">
        <f t="shared" si="313"/>
        <v>0</v>
      </c>
      <c r="R1686" s="150">
        <f t="shared" si="314"/>
        <v>96.108846511172658</v>
      </c>
      <c r="S1686" s="13"/>
      <c r="T1686" s="13"/>
      <c r="U1686" s="13"/>
      <c r="V1686" s="13"/>
      <c r="W1686" s="49">
        <f t="shared" si="320"/>
        <v>38564</v>
      </c>
    </row>
    <row r="1687" spans="1:23" s="11" customFormat="1">
      <c r="A1687" s="13"/>
      <c r="B1687" s="140">
        <f>+Datos!B1678</f>
        <v>2005</v>
      </c>
      <c r="C1687" s="141">
        <f>+Datos!C1678</f>
        <v>8</v>
      </c>
      <c r="D1687" s="142">
        <f>+Datos!D1678</f>
        <v>1</v>
      </c>
      <c r="E1687" s="143">
        <f>+Datos!E1678</f>
        <v>0</v>
      </c>
      <c r="F1687" s="144">
        <f>+Datos!F1678</f>
        <v>2.1</v>
      </c>
      <c r="G1687" s="145">
        <f>+Datos!G1678</f>
        <v>1</v>
      </c>
      <c r="H1687" s="143">
        <f t="shared" si="315"/>
        <v>2.1</v>
      </c>
      <c r="I1687" s="146">
        <f t="shared" si="316"/>
        <v>-2.1</v>
      </c>
      <c r="J1687" s="29">
        <f t="shared" si="317"/>
        <v>61.72736108502211</v>
      </c>
      <c r="K1687" s="147">
        <f t="shared" si="312"/>
        <v>95.409179266840283</v>
      </c>
      <c r="L1687" s="29">
        <f t="shared" si="323"/>
        <v>-0.69966724433237459</v>
      </c>
      <c r="M1687" s="30">
        <f t="shared" si="321"/>
        <v>0.69966724433237459</v>
      </c>
      <c r="N1687" s="148">
        <f t="shared" si="322"/>
        <v>1.4003327556676255</v>
      </c>
      <c r="O1687" s="148">
        <f t="shared" si="318"/>
        <v>0</v>
      </c>
      <c r="P1687" s="148">
        <f t="shared" si="319"/>
        <v>-1.4003327556676255</v>
      </c>
      <c r="Q1687" s="149">
        <f t="shared" si="313"/>
        <v>0</v>
      </c>
      <c r="R1687" s="150">
        <f t="shared" si="314"/>
        <v>95.409179266840283</v>
      </c>
      <c r="S1687" s="13"/>
      <c r="T1687" s="13"/>
      <c r="U1687" s="13"/>
      <c r="V1687" s="13"/>
      <c r="W1687" s="49">
        <f t="shared" si="320"/>
        <v>38565</v>
      </c>
    </row>
    <row r="1688" spans="1:23" s="11" customFormat="1">
      <c r="A1688" s="13"/>
      <c r="B1688" s="140">
        <f>+Datos!B1679</f>
        <v>2005</v>
      </c>
      <c r="C1688" s="141">
        <f>+Datos!C1679</f>
        <v>8</v>
      </c>
      <c r="D1688" s="142">
        <f>+Datos!D1679</f>
        <v>2</v>
      </c>
      <c r="E1688" s="143">
        <f>+Datos!E1679</f>
        <v>0</v>
      </c>
      <c r="F1688" s="144">
        <f>+Datos!F1679</f>
        <v>2.1</v>
      </c>
      <c r="G1688" s="145">
        <f>+Datos!G1679</f>
        <v>1</v>
      </c>
      <c r="H1688" s="143">
        <f t="shared" si="315"/>
        <v>2.1</v>
      </c>
      <c r="I1688" s="146">
        <f t="shared" si="316"/>
        <v>-2.1</v>
      </c>
      <c r="J1688" s="29">
        <f t="shared" si="317"/>
        <v>61.035535544289807</v>
      </c>
      <c r="K1688" s="147">
        <f t="shared" si="312"/>
        <v>94.717353726107987</v>
      </c>
      <c r="L1688" s="29">
        <f t="shared" si="323"/>
        <v>-0.69182554073229596</v>
      </c>
      <c r="M1688" s="30">
        <f t="shared" si="321"/>
        <v>0.69182554073229596</v>
      </c>
      <c r="N1688" s="148">
        <f t="shared" si="322"/>
        <v>1.4081744592677041</v>
      </c>
      <c r="O1688" s="148">
        <f t="shared" si="318"/>
        <v>0</v>
      </c>
      <c r="P1688" s="148">
        <f t="shared" si="319"/>
        <v>-1.4081744592677041</v>
      </c>
      <c r="Q1688" s="149">
        <f t="shared" si="313"/>
        <v>0</v>
      </c>
      <c r="R1688" s="150">
        <f t="shared" si="314"/>
        <v>94.717353726107987</v>
      </c>
      <c r="S1688" s="13"/>
      <c r="T1688" s="13"/>
      <c r="U1688" s="13"/>
      <c r="V1688" s="13"/>
      <c r="W1688" s="49">
        <f t="shared" si="320"/>
        <v>38566</v>
      </c>
    </row>
    <row r="1689" spans="1:23" s="11" customFormat="1">
      <c r="A1689" s="13"/>
      <c r="B1689" s="140">
        <f>+Datos!B1680</f>
        <v>2005</v>
      </c>
      <c r="C1689" s="141">
        <f>+Datos!C1680</f>
        <v>8</v>
      </c>
      <c r="D1689" s="142">
        <f>+Datos!D1680</f>
        <v>3</v>
      </c>
      <c r="E1689" s="143">
        <f>+Datos!E1680</f>
        <v>0</v>
      </c>
      <c r="F1689" s="144">
        <f>+Datos!F1680</f>
        <v>2</v>
      </c>
      <c r="G1689" s="145">
        <f>+Datos!G1680</f>
        <v>1</v>
      </c>
      <c r="H1689" s="143">
        <f t="shared" si="315"/>
        <v>2</v>
      </c>
      <c r="I1689" s="146">
        <f t="shared" si="316"/>
        <v>-2</v>
      </c>
      <c r="J1689" s="29">
        <f t="shared" si="317"/>
        <v>60.383864126008639</v>
      </c>
      <c r="K1689" s="147">
        <f t="shared" si="312"/>
        <v>94.065682307826819</v>
      </c>
      <c r="L1689" s="29">
        <f t="shared" si="323"/>
        <v>-0.65167141828116826</v>
      </c>
      <c r="M1689" s="30">
        <f t="shared" si="321"/>
        <v>0.65167141828116826</v>
      </c>
      <c r="N1689" s="148">
        <f t="shared" si="322"/>
        <v>1.3483285817188317</v>
      </c>
      <c r="O1689" s="148">
        <f t="shared" si="318"/>
        <v>0</v>
      </c>
      <c r="P1689" s="148">
        <f t="shared" si="319"/>
        <v>-1.3483285817188317</v>
      </c>
      <c r="Q1689" s="149">
        <f t="shared" si="313"/>
        <v>0</v>
      </c>
      <c r="R1689" s="150">
        <f t="shared" si="314"/>
        <v>94.065682307826819</v>
      </c>
      <c r="S1689" s="13"/>
      <c r="T1689" s="13"/>
      <c r="U1689" s="13"/>
      <c r="V1689" s="13"/>
      <c r="W1689" s="49">
        <f t="shared" si="320"/>
        <v>38567</v>
      </c>
    </row>
    <row r="1690" spans="1:23" s="11" customFormat="1">
      <c r="A1690" s="13"/>
      <c r="B1690" s="140">
        <f>+Datos!B1681</f>
        <v>2005</v>
      </c>
      <c r="C1690" s="141">
        <f>+Datos!C1681</f>
        <v>8</v>
      </c>
      <c r="D1690" s="142">
        <f>+Datos!D1681</f>
        <v>4</v>
      </c>
      <c r="E1690" s="143">
        <f>+Datos!E1681</f>
        <v>0</v>
      </c>
      <c r="F1690" s="144">
        <f>+Datos!F1681</f>
        <v>1.3</v>
      </c>
      <c r="G1690" s="145">
        <f>+Datos!G1681</f>
        <v>1</v>
      </c>
      <c r="H1690" s="143">
        <f t="shared" si="315"/>
        <v>1.3</v>
      </c>
      <c r="I1690" s="146">
        <f t="shared" si="316"/>
        <v>-1.3</v>
      </c>
      <c r="J1690" s="29">
        <f t="shared" si="317"/>
        <v>59.964013511610261</v>
      </c>
      <c r="K1690" s="147">
        <f t="shared" si="312"/>
        <v>93.645831693428448</v>
      </c>
      <c r="L1690" s="29">
        <f t="shared" si="323"/>
        <v>-0.41985061439837068</v>
      </c>
      <c r="M1690" s="30">
        <f t="shared" si="321"/>
        <v>0.41985061439837068</v>
      </c>
      <c r="N1690" s="148">
        <f t="shared" si="322"/>
        <v>0.88014938560162936</v>
      </c>
      <c r="O1690" s="148">
        <f t="shared" si="318"/>
        <v>0</v>
      </c>
      <c r="P1690" s="148">
        <f t="shared" si="319"/>
        <v>-0.88014938560162936</v>
      </c>
      <c r="Q1690" s="149">
        <f t="shared" si="313"/>
        <v>0</v>
      </c>
      <c r="R1690" s="150">
        <f t="shared" si="314"/>
        <v>93.645831693428448</v>
      </c>
      <c r="S1690" s="13"/>
      <c r="T1690" s="13"/>
      <c r="U1690" s="13"/>
      <c r="V1690" s="13"/>
      <c r="W1690" s="49">
        <f t="shared" si="320"/>
        <v>38568</v>
      </c>
    </row>
    <row r="1691" spans="1:23" s="11" customFormat="1">
      <c r="A1691" s="13"/>
      <c r="B1691" s="140">
        <f>+Datos!B1682</f>
        <v>2005</v>
      </c>
      <c r="C1691" s="141">
        <f>+Datos!C1682</f>
        <v>8</v>
      </c>
      <c r="D1691" s="142">
        <f>+Datos!D1682</f>
        <v>5</v>
      </c>
      <c r="E1691" s="143">
        <f>+Datos!E1682</f>
        <v>0.9</v>
      </c>
      <c r="F1691" s="144">
        <f>+Datos!F1682</f>
        <v>0.7</v>
      </c>
      <c r="G1691" s="145">
        <f>+Datos!G1682</f>
        <v>1</v>
      </c>
      <c r="H1691" s="143">
        <f t="shared" si="315"/>
        <v>0.7</v>
      </c>
      <c r="I1691" s="146">
        <f t="shared" si="316"/>
        <v>0.20000000000000007</v>
      </c>
      <c r="J1691" s="29">
        <f t="shared" si="317"/>
        <v>60.164013511610264</v>
      </c>
      <c r="K1691" s="147">
        <f t="shared" si="312"/>
        <v>93.845831693428437</v>
      </c>
      <c r="L1691" s="29">
        <f t="shared" si="323"/>
        <v>0.19999999999998863</v>
      </c>
      <c r="M1691" s="30">
        <f t="shared" si="321"/>
        <v>0.7</v>
      </c>
      <c r="N1691" s="148">
        <f t="shared" si="322"/>
        <v>0</v>
      </c>
      <c r="O1691" s="148">
        <f t="shared" si="318"/>
        <v>0</v>
      </c>
      <c r="P1691" s="148">
        <f t="shared" si="319"/>
        <v>0</v>
      </c>
      <c r="Q1691" s="149">
        <f t="shared" si="313"/>
        <v>0</v>
      </c>
      <c r="R1691" s="150">
        <f t="shared" si="314"/>
        <v>93.845831693428437</v>
      </c>
      <c r="S1691" s="13"/>
      <c r="T1691" s="13"/>
      <c r="U1691" s="13"/>
      <c r="V1691" s="13"/>
      <c r="W1691" s="49">
        <f t="shared" si="320"/>
        <v>38569</v>
      </c>
    </row>
    <row r="1692" spans="1:23" s="11" customFormat="1">
      <c r="A1692" s="13"/>
      <c r="B1692" s="140">
        <f>+Datos!B1683</f>
        <v>2005</v>
      </c>
      <c r="C1692" s="141">
        <f>+Datos!C1683</f>
        <v>8</v>
      </c>
      <c r="D1692" s="142">
        <f>+Datos!D1683</f>
        <v>6</v>
      </c>
      <c r="E1692" s="143">
        <f>+Datos!E1683</f>
        <v>0</v>
      </c>
      <c r="F1692" s="144">
        <f>+Datos!F1683</f>
        <v>2.4</v>
      </c>
      <c r="G1692" s="145">
        <f>+Datos!G1683</f>
        <v>1</v>
      </c>
      <c r="H1692" s="143">
        <f t="shared" si="315"/>
        <v>2.4</v>
      </c>
      <c r="I1692" s="146">
        <f t="shared" si="316"/>
        <v>-2.4</v>
      </c>
      <c r="J1692" s="29">
        <f t="shared" si="317"/>
        <v>59.393999386613991</v>
      </c>
      <c r="K1692" s="147">
        <f t="shared" si="312"/>
        <v>93.075817568432171</v>
      </c>
      <c r="L1692" s="29">
        <f t="shared" si="323"/>
        <v>-0.77001412499626554</v>
      </c>
      <c r="M1692" s="30">
        <f t="shared" si="321"/>
        <v>0.77001412499626554</v>
      </c>
      <c r="N1692" s="148">
        <f t="shared" si="322"/>
        <v>1.6299858750037344</v>
      </c>
      <c r="O1692" s="148">
        <f t="shared" si="318"/>
        <v>0</v>
      </c>
      <c r="P1692" s="148">
        <f t="shared" si="319"/>
        <v>-1.6299858750037344</v>
      </c>
      <c r="Q1692" s="149">
        <f t="shared" si="313"/>
        <v>0</v>
      </c>
      <c r="R1692" s="150">
        <f t="shared" si="314"/>
        <v>93.075817568432171</v>
      </c>
      <c r="S1692" s="13"/>
      <c r="T1692" s="13"/>
      <c r="U1692" s="13"/>
      <c r="V1692" s="13"/>
      <c r="W1692" s="49">
        <f t="shared" si="320"/>
        <v>38570</v>
      </c>
    </row>
    <row r="1693" spans="1:23" s="11" customFormat="1">
      <c r="A1693" s="13"/>
      <c r="B1693" s="140">
        <f>+Datos!B1684</f>
        <v>2005</v>
      </c>
      <c r="C1693" s="141">
        <f>+Datos!C1684</f>
        <v>8</v>
      </c>
      <c r="D1693" s="142">
        <f>+Datos!D1684</f>
        <v>7</v>
      </c>
      <c r="E1693" s="143">
        <f>+Datos!E1684</f>
        <v>0.1</v>
      </c>
      <c r="F1693" s="144">
        <f>+Datos!F1684</f>
        <v>1.4</v>
      </c>
      <c r="G1693" s="145">
        <f>+Datos!G1684</f>
        <v>1</v>
      </c>
      <c r="H1693" s="143">
        <f t="shared" si="315"/>
        <v>1.4</v>
      </c>
      <c r="I1693" s="146">
        <f t="shared" si="316"/>
        <v>-1.2999999999999998</v>
      </c>
      <c r="J1693" s="29">
        <f t="shared" si="317"/>
        <v>58.981031328094097</v>
      </c>
      <c r="K1693" s="147">
        <f t="shared" si="312"/>
        <v>92.662849509912277</v>
      </c>
      <c r="L1693" s="29">
        <f t="shared" si="323"/>
        <v>-0.41296805851989404</v>
      </c>
      <c r="M1693" s="30">
        <f t="shared" si="321"/>
        <v>0.51296805851989402</v>
      </c>
      <c r="N1693" s="148">
        <f t="shared" si="322"/>
        <v>0.88703194148010589</v>
      </c>
      <c r="O1693" s="148">
        <f t="shared" si="318"/>
        <v>0</v>
      </c>
      <c r="P1693" s="148">
        <f t="shared" si="319"/>
        <v>-0.88703194148010589</v>
      </c>
      <c r="Q1693" s="149">
        <f t="shared" si="313"/>
        <v>0</v>
      </c>
      <c r="R1693" s="150">
        <f t="shared" si="314"/>
        <v>92.662849509912277</v>
      </c>
      <c r="S1693" s="13"/>
      <c r="T1693" s="13"/>
      <c r="U1693" s="13"/>
      <c r="V1693" s="13"/>
      <c r="W1693" s="49">
        <f t="shared" si="320"/>
        <v>38571</v>
      </c>
    </row>
    <row r="1694" spans="1:23" s="11" customFormat="1">
      <c r="A1694" s="13"/>
      <c r="B1694" s="140">
        <f>+Datos!B1685</f>
        <v>2005</v>
      </c>
      <c r="C1694" s="141">
        <f>+Datos!C1685</f>
        <v>8</v>
      </c>
      <c r="D1694" s="142">
        <f>+Datos!D1685</f>
        <v>8</v>
      </c>
      <c r="E1694" s="143">
        <f>+Datos!E1685</f>
        <v>0</v>
      </c>
      <c r="F1694" s="144">
        <f>+Datos!F1685</f>
        <v>1.4</v>
      </c>
      <c r="G1694" s="145">
        <f>+Datos!G1685</f>
        <v>1</v>
      </c>
      <c r="H1694" s="143">
        <f t="shared" si="315"/>
        <v>1.4</v>
      </c>
      <c r="I1694" s="146">
        <f t="shared" si="316"/>
        <v>-1.4</v>
      </c>
      <c r="J1694" s="29">
        <f t="shared" si="317"/>
        <v>58.539507108359714</v>
      </c>
      <c r="K1694" s="147">
        <f t="shared" si="312"/>
        <v>92.221325290177901</v>
      </c>
      <c r="L1694" s="29">
        <f t="shared" si="323"/>
        <v>-0.44152421973437583</v>
      </c>
      <c r="M1694" s="30">
        <f t="shared" si="321"/>
        <v>0.44152421973437583</v>
      </c>
      <c r="N1694" s="148">
        <f t="shared" si="322"/>
        <v>0.95847578026562408</v>
      </c>
      <c r="O1694" s="148">
        <f t="shared" si="318"/>
        <v>0</v>
      </c>
      <c r="P1694" s="148">
        <f t="shared" si="319"/>
        <v>-0.95847578026562408</v>
      </c>
      <c r="Q1694" s="149">
        <f t="shared" si="313"/>
        <v>0</v>
      </c>
      <c r="R1694" s="150">
        <f t="shared" si="314"/>
        <v>92.221325290177901</v>
      </c>
      <c r="S1694" s="13"/>
      <c r="T1694" s="13"/>
      <c r="U1694" s="13"/>
      <c r="V1694" s="13"/>
      <c r="W1694" s="49">
        <f t="shared" si="320"/>
        <v>38572</v>
      </c>
    </row>
    <row r="1695" spans="1:23" s="11" customFormat="1">
      <c r="A1695" s="13"/>
      <c r="B1695" s="140">
        <f>+Datos!B1686</f>
        <v>2005</v>
      </c>
      <c r="C1695" s="141">
        <f>+Datos!C1686</f>
        <v>8</v>
      </c>
      <c r="D1695" s="142">
        <f>+Datos!D1686</f>
        <v>9</v>
      </c>
      <c r="E1695" s="143">
        <f>+Datos!E1686</f>
        <v>0</v>
      </c>
      <c r="F1695" s="144">
        <f>+Datos!F1686</f>
        <v>2.6</v>
      </c>
      <c r="G1695" s="145">
        <f>+Datos!G1686</f>
        <v>1</v>
      </c>
      <c r="H1695" s="143">
        <f t="shared" si="315"/>
        <v>2.6</v>
      </c>
      <c r="I1695" s="146">
        <f t="shared" si="316"/>
        <v>-2.6</v>
      </c>
      <c r="J1695" s="29">
        <f t="shared" si="317"/>
        <v>57.728283674258932</v>
      </c>
      <c r="K1695" s="147">
        <f t="shared" si="312"/>
        <v>91.410101856077119</v>
      </c>
      <c r="L1695" s="29">
        <f t="shared" si="323"/>
        <v>-0.81122343410078201</v>
      </c>
      <c r="M1695" s="30">
        <f t="shared" si="321"/>
        <v>0.81122343410078201</v>
      </c>
      <c r="N1695" s="148">
        <f t="shared" si="322"/>
        <v>1.7887765658992181</v>
      </c>
      <c r="O1695" s="148">
        <f t="shared" si="318"/>
        <v>0</v>
      </c>
      <c r="P1695" s="148">
        <f t="shared" si="319"/>
        <v>-1.7887765658992181</v>
      </c>
      <c r="Q1695" s="149">
        <f t="shared" si="313"/>
        <v>0</v>
      </c>
      <c r="R1695" s="150">
        <f t="shared" si="314"/>
        <v>91.410101856077119</v>
      </c>
      <c r="S1695" s="13"/>
      <c r="T1695" s="13"/>
      <c r="U1695" s="13"/>
      <c r="V1695" s="13"/>
      <c r="W1695" s="49">
        <f t="shared" si="320"/>
        <v>38573</v>
      </c>
    </row>
    <row r="1696" spans="1:23" s="11" customFormat="1">
      <c r="A1696" s="13"/>
      <c r="B1696" s="140">
        <f>+Datos!B1687</f>
        <v>2005</v>
      </c>
      <c r="C1696" s="141">
        <f>+Datos!C1687</f>
        <v>8</v>
      </c>
      <c r="D1696" s="142">
        <f>+Datos!D1687</f>
        <v>10</v>
      </c>
      <c r="E1696" s="143">
        <f>+Datos!E1687</f>
        <v>0</v>
      </c>
      <c r="F1696" s="144">
        <f>+Datos!F1687</f>
        <v>2.8</v>
      </c>
      <c r="G1696" s="145">
        <f>+Datos!G1687</f>
        <v>1</v>
      </c>
      <c r="H1696" s="143">
        <f t="shared" si="315"/>
        <v>2.8</v>
      </c>
      <c r="I1696" s="146">
        <f t="shared" si="316"/>
        <v>-2.8</v>
      </c>
      <c r="J1696" s="29">
        <f t="shared" si="317"/>
        <v>56.867226032451235</v>
      </c>
      <c r="K1696" s="147">
        <f t="shared" si="312"/>
        <v>90.549044214269415</v>
      </c>
      <c r="L1696" s="29">
        <f t="shared" si="323"/>
        <v>-0.8610576418077045</v>
      </c>
      <c r="M1696" s="30">
        <f t="shared" si="321"/>
        <v>0.8610576418077045</v>
      </c>
      <c r="N1696" s="148">
        <f t="shared" si="322"/>
        <v>1.9389423581922953</v>
      </c>
      <c r="O1696" s="148">
        <f t="shared" si="318"/>
        <v>0</v>
      </c>
      <c r="P1696" s="148">
        <f t="shared" si="319"/>
        <v>-1.9389423581922953</v>
      </c>
      <c r="Q1696" s="149">
        <f t="shared" si="313"/>
        <v>0</v>
      </c>
      <c r="R1696" s="150">
        <f t="shared" si="314"/>
        <v>90.549044214269415</v>
      </c>
      <c r="S1696" s="13"/>
      <c r="T1696" s="13"/>
      <c r="U1696" s="13"/>
      <c r="V1696" s="13"/>
      <c r="W1696" s="49">
        <f t="shared" si="320"/>
        <v>38574</v>
      </c>
    </row>
    <row r="1697" spans="1:23" s="11" customFormat="1">
      <c r="A1697" s="13"/>
      <c r="B1697" s="140">
        <f>+Datos!B1688</f>
        <v>2005</v>
      </c>
      <c r="C1697" s="141">
        <f>+Datos!C1688</f>
        <v>8</v>
      </c>
      <c r="D1697" s="142">
        <f>+Datos!D1688</f>
        <v>11</v>
      </c>
      <c r="E1697" s="143">
        <f>+Datos!E1688</f>
        <v>0</v>
      </c>
      <c r="F1697" s="144">
        <f>+Datos!F1688</f>
        <v>2.4</v>
      </c>
      <c r="G1697" s="145">
        <f>+Datos!G1688</f>
        <v>1</v>
      </c>
      <c r="H1697" s="143">
        <f t="shared" si="315"/>
        <v>2.4</v>
      </c>
      <c r="I1697" s="146">
        <f t="shared" si="316"/>
        <v>-2.4</v>
      </c>
      <c r="J1697" s="29">
        <f t="shared" si="317"/>
        <v>56.139406115884448</v>
      </c>
      <c r="K1697" s="147">
        <f t="shared" si="312"/>
        <v>89.821224297702628</v>
      </c>
      <c r="L1697" s="29">
        <f t="shared" si="323"/>
        <v>-0.72781991656678713</v>
      </c>
      <c r="M1697" s="30">
        <f t="shared" si="321"/>
        <v>0.72781991656678713</v>
      </c>
      <c r="N1697" s="148">
        <f t="shared" si="322"/>
        <v>1.6721800834332128</v>
      </c>
      <c r="O1697" s="148">
        <f t="shared" si="318"/>
        <v>0</v>
      </c>
      <c r="P1697" s="148">
        <f t="shared" si="319"/>
        <v>-1.6721800834332128</v>
      </c>
      <c r="Q1697" s="149">
        <f t="shared" si="313"/>
        <v>0</v>
      </c>
      <c r="R1697" s="150">
        <f t="shared" si="314"/>
        <v>89.821224297702628</v>
      </c>
      <c r="S1697" s="13"/>
      <c r="T1697" s="13"/>
      <c r="U1697" s="13"/>
      <c r="V1697" s="13"/>
      <c r="W1697" s="49">
        <f t="shared" si="320"/>
        <v>38575</v>
      </c>
    </row>
    <row r="1698" spans="1:23" s="11" customFormat="1">
      <c r="A1698" s="13"/>
      <c r="B1698" s="140">
        <f>+Datos!B1689</f>
        <v>2005</v>
      </c>
      <c r="C1698" s="141">
        <f>+Datos!C1689</f>
        <v>8</v>
      </c>
      <c r="D1698" s="142">
        <f>+Datos!D1689</f>
        <v>12</v>
      </c>
      <c r="E1698" s="143">
        <f>+Datos!E1689</f>
        <v>0</v>
      </c>
      <c r="F1698" s="144">
        <f>+Datos!F1689</f>
        <v>2.9</v>
      </c>
      <c r="G1698" s="145">
        <f>+Datos!G1689</f>
        <v>1</v>
      </c>
      <c r="H1698" s="143">
        <f t="shared" si="315"/>
        <v>2.9</v>
      </c>
      <c r="I1698" s="146">
        <f t="shared" si="316"/>
        <v>-2.9</v>
      </c>
      <c r="J1698" s="29">
        <f t="shared" si="317"/>
        <v>55.272374146763113</v>
      </c>
      <c r="K1698" s="147">
        <f t="shared" si="312"/>
        <v>88.954192328581286</v>
      </c>
      <c r="L1698" s="29">
        <f t="shared" si="323"/>
        <v>-0.86703196912134217</v>
      </c>
      <c r="M1698" s="30">
        <f t="shared" si="321"/>
        <v>0.86703196912134217</v>
      </c>
      <c r="N1698" s="148">
        <f t="shared" si="322"/>
        <v>2.0329680308786577</v>
      </c>
      <c r="O1698" s="148">
        <f t="shared" si="318"/>
        <v>0</v>
      </c>
      <c r="P1698" s="148">
        <f t="shared" si="319"/>
        <v>-2.0329680308786577</v>
      </c>
      <c r="Q1698" s="149">
        <f t="shared" si="313"/>
        <v>0</v>
      </c>
      <c r="R1698" s="150">
        <f t="shared" si="314"/>
        <v>88.954192328581286</v>
      </c>
      <c r="S1698" s="13"/>
      <c r="T1698" s="13"/>
      <c r="U1698" s="13"/>
      <c r="V1698" s="13"/>
      <c r="W1698" s="49">
        <f t="shared" si="320"/>
        <v>38576</v>
      </c>
    </row>
    <row r="1699" spans="1:23" s="11" customFormat="1">
      <c r="A1699" s="13"/>
      <c r="B1699" s="140">
        <f>+Datos!B1690</f>
        <v>2005</v>
      </c>
      <c r="C1699" s="141">
        <f>+Datos!C1690</f>
        <v>8</v>
      </c>
      <c r="D1699" s="142">
        <f>+Datos!D1690</f>
        <v>13</v>
      </c>
      <c r="E1699" s="143">
        <f>+Datos!E1690</f>
        <v>6</v>
      </c>
      <c r="F1699" s="144">
        <f>+Datos!F1690</f>
        <v>1.4</v>
      </c>
      <c r="G1699" s="145">
        <f>+Datos!G1690</f>
        <v>1</v>
      </c>
      <c r="H1699" s="143">
        <f t="shared" si="315"/>
        <v>1.4</v>
      </c>
      <c r="I1699" s="146">
        <f t="shared" si="316"/>
        <v>4.5999999999999996</v>
      </c>
      <c r="J1699" s="29">
        <f t="shared" si="317"/>
        <v>59.872374146763114</v>
      </c>
      <c r="K1699" s="147">
        <f t="shared" si="312"/>
        <v>93.554192328581294</v>
      </c>
      <c r="L1699" s="29">
        <f t="shared" si="323"/>
        <v>4.6000000000000085</v>
      </c>
      <c r="M1699" s="30">
        <f t="shared" si="321"/>
        <v>1.4</v>
      </c>
      <c r="N1699" s="148">
        <f t="shared" si="322"/>
        <v>0</v>
      </c>
      <c r="O1699" s="148">
        <f t="shared" si="318"/>
        <v>0</v>
      </c>
      <c r="P1699" s="148">
        <f t="shared" si="319"/>
        <v>0</v>
      </c>
      <c r="Q1699" s="149">
        <f t="shared" si="313"/>
        <v>0</v>
      </c>
      <c r="R1699" s="150">
        <f t="shared" si="314"/>
        <v>93.554192328581294</v>
      </c>
      <c r="S1699" s="13"/>
      <c r="T1699" s="13"/>
      <c r="U1699" s="13"/>
      <c r="V1699" s="13"/>
      <c r="W1699" s="49">
        <f t="shared" si="320"/>
        <v>38577</v>
      </c>
    </row>
    <row r="1700" spans="1:23" s="11" customFormat="1">
      <c r="A1700" s="13"/>
      <c r="B1700" s="140">
        <f>+Datos!B1691</f>
        <v>2005</v>
      </c>
      <c r="C1700" s="141">
        <f>+Datos!C1691</f>
        <v>8</v>
      </c>
      <c r="D1700" s="142">
        <f>+Datos!D1691</f>
        <v>14</v>
      </c>
      <c r="E1700" s="143">
        <f>+Datos!E1691</f>
        <v>11</v>
      </c>
      <c r="F1700" s="144">
        <f>+Datos!F1691</f>
        <v>0.6</v>
      </c>
      <c r="G1700" s="145">
        <f>+Datos!G1691</f>
        <v>1</v>
      </c>
      <c r="H1700" s="143">
        <f t="shared" si="315"/>
        <v>0.6</v>
      </c>
      <c r="I1700" s="146">
        <f t="shared" si="316"/>
        <v>10.4</v>
      </c>
      <c r="J1700" s="29">
        <f t="shared" si="317"/>
        <v>70.272374146763113</v>
      </c>
      <c r="K1700" s="147">
        <f t="shared" si="312"/>
        <v>103.95419232858129</v>
      </c>
      <c r="L1700" s="29">
        <f t="shared" si="323"/>
        <v>10.399999999999991</v>
      </c>
      <c r="M1700" s="30">
        <f t="shared" si="321"/>
        <v>0.6</v>
      </c>
      <c r="N1700" s="148">
        <f t="shared" si="322"/>
        <v>0</v>
      </c>
      <c r="O1700" s="148">
        <f t="shared" si="318"/>
        <v>0</v>
      </c>
      <c r="P1700" s="148">
        <f t="shared" si="319"/>
        <v>0</v>
      </c>
      <c r="Q1700" s="149">
        <f t="shared" si="313"/>
        <v>0</v>
      </c>
      <c r="R1700" s="150">
        <f t="shared" si="314"/>
        <v>103.95419232858129</v>
      </c>
      <c r="S1700" s="13"/>
      <c r="T1700" s="13"/>
      <c r="U1700" s="13"/>
      <c r="V1700" s="13"/>
      <c r="W1700" s="49">
        <f t="shared" si="320"/>
        <v>38578</v>
      </c>
    </row>
    <row r="1701" spans="1:23" s="11" customFormat="1">
      <c r="A1701" s="13"/>
      <c r="B1701" s="140">
        <f>+Datos!B1692</f>
        <v>2005</v>
      </c>
      <c r="C1701" s="141">
        <f>+Datos!C1692</f>
        <v>8</v>
      </c>
      <c r="D1701" s="142">
        <f>+Datos!D1692</f>
        <v>15</v>
      </c>
      <c r="E1701" s="143">
        <f>+Datos!E1692</f>
        <v>6</v>
      </c>
      <c r="F1701" s="144">
        <f>+Datos!F1692</f>
        <v>1.2</v>
      </c>
      <c r="G1701" s="145">
        <f>+Datos!G1692</f>
        <v>1</v>
      </c>
      <c r="H1701" s="143">
        <f t="shared" si="315"/>
        <v>1.2</v>
      </c>
      <c r="I1701" s="146">
        <f t="shared" si="316"/>
        <v>4.8</v>
      </c>
      <c r="J1701" s="29">
        <f t="shared" si="317"/>
        <v>75.07237414676311</v>
      </c>
      <c r="K1701" s="147">
        <f t="shared" si="312"/>
        <v>108.7541923285813</v>
      </c>
      <c r="L1701" s="29">
        <f t="shared" si="323"/>
        <v>4.8000000000000114</v>
      </c>
      <c r="M1701" s="30">
        <f t="shared" si="321"/>
        <v>1.2</v>
      </c>
      <c r="N1701" s="148">
        <f t="shared" si="322"/>
        <v>0</v>
      </c>
      <c r="O1701" s="148">
        <f t="shared" si="318"/>
        <v>0</v>
      </c>
      <c r="P1701" s="148">
        <f t="shared" si="319"/>
        <v>0</v>
      </c>
      <c r="Q1701" s="149">
        <f t="shared" si="313"/>
        <v>0</v>
      </c>
      <c r="R1701" s="150">
        <f t="shared" si="314"/>
        <v>108.7541923285813</v>
      </c>
      <c r="S1701" s="13"/>
      <c r="T1701" s="13"/>
      <c r="U1701" s="13"/>
      <c r="V1701" s="13"/>
      <c r="W1701" s="49">
        <f t="shared" si="320"/>
        <v>38579</v>
      </c>
    </row>
    <row r="1702" spans="1:23" s="11" customFormat="1">
      <c r="A1702" s="13"/>
      <c r="B1702" s="140">
        <f>+Datos!B1693</f>
        <v>2005</v>
      </c>
      <c r="C1702" s="141">
        <f>+Datos!C1693</f>
        <v>8</v>
      </c>
      <c r="D1702" s="142">
        <f>+Datos!D1693</f>
        <v>16</v>
      </c>
      <c r="E1702" s="143">
        <f>+Datos!E1693</f>
        <v>7</v>
      </c>
      <c r="F1702" s="144">
        <f>+Datos!F1693</f>
        <v>0.7</v>
      </c>
      <c r="G1702" s="145">
        <f>+Datos!G1693</f>
        <v>1</v>
      </c>
      <c r="H1702" s="143">
        <f t="shared" si="315"/>
        <v>0.7</v>
      </c>
      <c r="I1702" s="146">
        <f t="shared" si="316"/>
        <v>6.3</v>
      </c>
      <c r="J1702" s="29">
        <f t="shared" si="317"/>
        <v>81.372374146763107</v>
      </c>
      <c r="K1702" s="147">
        <f t="shared" si="312"/>
        <v>115.05419232858128</v>
      </c>
      <c r="L1702" s="29">
        <f t="shared" si="323"/>
        <v>6.2999999999999829</v>
      </c>
      <c r="M1702" s="30">
        <f t="shared" si="321"/>
        <v>0.7</v>
      </c>
      <c r="N1702" s="148">
        <f t="shared" si="322"/>
        <v>0</v>
      </c>
      <c r="O1702" s="148">
        <f t="shared" si="318"/>
        <v>0</v>
      </c>
      <c r="P1702" s="148">
        <f t="shared" si="319"/>
        <v>0</v>
      </c>
      <c r="Q1702" s="149">
        <f t="shared" si="313"/>
        <v>1.05419232858128</v>
      </c>
      <c r="R1702" s="150">
        <f t="shared" si="314"/>
        <v>115.05419232858128</v>
      </c>
      <c r="S1702" s="13"/>
      <c r="T1702" s="13"/>
      <c r="U1702" s="13"/>
      <c r="V1702" s="13"/>
      <c r="W1702" s="49">
        <f t="shared" si="320"/>
        <v>38580</v>
      </c>
    </row>
    <row r="1703" spans="1:23" s="11" customFormat="1">
      <c r="A1703" s="13"/>
      <c r="B1703" s="140">
        <f>+Datos!B1694</f>
        <v>2005</v>
      </c>
      <c r="C1703" s="141">
        <f>+Datos!C1694</f>
        <v>8</v>
      </c>
      <c r="D1703" s="142">
        <f>+Datos!D1694</f>
        <v>17</v>
      </c>
      <c r="E1703" s="143">
        <f>+Datos!E1694</f>
        <v>0</v>
      </c>
      <c r="F1703" s="144">
        <f>+Datos!F1694</f>
        <v>2.1</v>
      </c>
      <c r="G1703" s="145">
        <f>+Datos!G1694</f>
        <v>1</v>
      </c>
      <c r="H1703" s="143">
        <f t="shared" si="315"/>
        <v>2.1</v>
      </c>
      <c r="I1703" s="146">
        <f t="shared" si="316"/>
        <v>-2.1</v>
      </c>
      <c r="J1703" s="29">
        <f t="shared" si="317"/>
        <v>80.460371985076407</v>
      </c>
      <c r="K1703" s="147">
        <f t="shared" si="312"/>
        <v>114.14219016689458</v>
      </c>
      <c r="L1703" s="29">
        <f t="shared" si="323"/>
        <v>-0.91200216168670067</v>
      </c>
      <c r="M1703" s="30">
        <f t="shared" si="321"/>
        <v>0.91200216168670067</v>
      </c>
      <c r="N1703" s="148">
        <f t="shared" si="322"/>
        <v>1.1879978383132994</v>
      </c>
      <c r="O1703" s="148">
        <f t="shared" si="318"/>
        <v>0</v>
      </c>
      <c r="P1703" s="148">
        <f t="shared" si="319"/>
        <v>-1.1879978383132994</v>
      </c>
      <c r="Q1703" s="149">
        <f t="shared" si="313"/>
        <v>0.14219016689457931</v>
      </c>
      <c r="R1703" s="150">
        <f t="shared" si="314"/>
        <v>114.14219016689458</v>
      </c>
      <c r="S1703" s="13"/>
      <c r="T1703" s="13"/>
      <c r="U1703" s="13"/>
      <c r="V1703" s="13"/>
      <c r="W1703" s="49">
        <f t="shared" si="320"/>
        <v>38581</v>
      </c>
    </row>
    <row r="1704" spans="1:23" s="11" customFormat="1">
      <c r="A1704" s="13"/>
      <c r="B1704" s="140">
        <f>+Datos!B1695</f>
        <v>2005</v>
      </c>
      <c r="C1704" s="141">
        <f>+Datos!C1695</f>
        <v>8</v>
      </c>
      <c r="D1704" s="142">
        <f>+Datos!D1695</f>
        <v>18</v>
      </c>
      <c r="E1704" s="143">
        <f>+Datos!E1695</f>
        <v>0</v>
      </c>
      <c r="F1704" s="144">
        <f>+Datos!F1695</f>
        <v>2</v>
      </c>
      <c r="G1704" s="145">
        <f>+Datos!G1695</f>
        <v>1</v>
      </c>
      <c r="H1704" s="143">
        <f t="shared" si="315"/>
        <v>2</v>
      </c>
      <c r="I1704" s="146">
        <f t="shared" si="316"/>
        <v>-2</v>
      </c>
      <c r="J1704" s="29">
        <f t="shared" si="317"/>
        <v>79.601303177710946</v>
      </c>
      <c r="K1704" s="147">
        <f t="shared" si="312"/>
        <v>113.28312135952913</v>
      </c>
      <c r="L1704" s="29">
        <f t="shared" si="323"/>
        <v>-0.85906880736544622</v>
      </c>
      <c r="M1704" s="30">
        <f t="shared" si="321"/>
        <v>0.85906880736544622</v>
      </c>
      <c r="N1704" s="148">
        <f t="shared" si="322"/>
        <v>1.1409311926345538</v>
      </c>
      <c r="O1704" s="148">
        <f t="shared" si="318"/>
        <v>0</v>
      </c>
      <c r="P1704" s="148">
        <f t="shared" si="319"/>
        <v>-1.1409311926345538</v>
      </c>
      <c r="Q1704" s="149">
        <f t="shared" si="313"/>
        <v>0</v>
      </c>
      <c r="R1704" s="150">
        <f t="shared" si="314"/>
        <v>113.28312135952913</v>
      </c>
      <c r="S1704" s="13"/>
      <c r="T1704" s="13"/>
      <c r="U1704" s="13"/>
      <c r="V1704" s="13"/>
      <c r="W1704" s="49">
        <f t="shared" si="320"/>
        <v>38582</v>
      </c>
    </row>
    <row r="1705" spans="1:23" s="11" customFormat="1">
      <c r="A1705" s="13"/>
      <c r="B1705" s="140">
        <f>+Datos!B1696</f>
        <v>2005</v>
      </c>
      <c r="C1705" s="141">
        <f>+Datos!C1696</f>
        <v>8</v>
      </c>
      <c r="D1705" s="142">
        <f>+Datos!D1696</f>
        <v>19</v>
      </c>
      <c r="E1705" s="143">
        <f>+Datos!E1696</f>
        <v>0</v>
      </c>
      <c r="F1705" s="144">
        <f>+Datos!F1696</f>
        <v>1.7</v>
      </c>
      <c r="G1705" s="145">
        <f>+Datos!G1696</f>
        <v>1</v>
      </c>
      <c r="H1705" s="143">
        <f t="shared" si="315"/>
        <v>1.7</v>
      </c>
      <c r="I1705" s="146">
        <f t="shared" si="316"/>
        <v>-1.7</v>
      </c>
      <c r="J1705" s="29">
        <f t="shared" si="317"/>
        <v>78.878310201265052</v>
      </c>
      <c r="K1705" s="147">
        <f t="shared" si="312"/>
        <v>112.56012838308322</v>
      </c>
      <c r="L1705" s="29">
        <f t="shared" si="323"/>
        <v>-0.72299297644590865</v>
      </c>
      <c r="M1705" s="30">
        <f t="shared" si="321"/>
        <v>0.72299297644590865</v>
      </c>
      <c r="N1705" s="148">
        <f t="shared" si="322"/>
        <v>0.9770070235540913</v>
      </c>
      <c r="O1705" s="148">
        <f t="shared" si="318"/>
        <v>0</v>
      </c>
      <c r="P1705" s="148">
        <f t="shared" si="319"/>
        <v>-0.9770070235540913</v>
      </c>
      <c r="Q1705" s="149">
        <f t="shared" si="313"/>
        <v>0</v>
      </c>
      <c r="R1705" s="150">
        <f t="shared" si="314"/>
        <v>112.56012838308322</v>
      </c>
      <c r="S1705" s="13"/>
      <c r="T1705" s="13"/>
      <c r="U1705" s="13"/>
      <c r="V1705" s="13"/>
      <c r="W1705" s="49">
        <f t="shared" si="320"/>
        <v>38583</v>
      </c>
    </row>
    <row r="1706" spans="1:23" s="11" customFormat="1">
      <c r="A1706" s="13"/>
      <c r="B1706" s="140">
        <f>+Datos!B1697</f>
        <v>2005</v>
      </c>
      <c r="C1706" s="141">
        <f>+Datos!C1697</f>
        <v>8</v>
      </c>
      <c r="D1706" s="142">
        <f>+Datos!D1697</f>
        <v>20</v>
      </c>
      <c r="E1706" s="143">
        <f>+Datos!E1697</f>
        <v>0.8</v>
      </c>
      <c r="F1706" s="144">
        <f>+Datos!F1697</f>
        <v>1.4</v>
      </c>
      <c r="G1706" s="145">
        <f>+Datos!G1697</f>
        <v>1</v>
      </c>
      <c r="H1706" s="143">
        <f t="shared" si="315"/>
        <v>1.4</v>
      </c>
      <c r="I1706" s="146">
        <f t="shared" si="316"/>
        <v>-0.59999999999999987</v>
      </c>
      <c r="J1706" s="29">
        <f t="shared" si="317"/>
        <v>78.624707123441652</v>
      </c>
      <c r="K1706" s="147">
        <f t="shared" si="312"/>
        <v>112.30652530525984</v>
      </c>
      <c r="L1706" s="29">
        <f t="shared" si="323"/>
        <v>-0.25360307782338509</v>
      </c>
      <c r="M1706" s="30">
        <f t="shared" si="321"/>
        <v>1.0536030778233851</v>
      </c>
      <c r="N1706" s="148">
        <f t="shared" si="322"/>
        <v>0.34639692217661477</v>
      </c>
      <c r="O1706" s="148">
        <f t="shared" si="318"/>
        <v>0</v>
      </c>
      <c r="P1706" s="148">
        <f t="shared" si="319"/>
        <v>-0.34639692217661477</v>
      </c>
      <c r="Q1706" s="149">
        <f t="shared" si="313"/>
        <v>0</v>
      </c>
      <c r="R1706" s="150">
        <f t="shared" si="314"/>
        <v>112.30652530525984</v>
      </c>
      <c r="S1706" s="13"/>
      <c r="T1706" s="13"/>
      <c r="U1706" s="13"/>
      <c r="V1706" s="13"/>
      <c r="W1706" s="49">
        <f t="shared" si="320"/>
        <v>38584</v>
      </c>
    </row>
    <row r="1707" spans="1:23" s="11" customFormat="1">
      <c r="A1707" s="13"/>
      <c r="B1707" s="140">
        <f>+Datos!B1698</f>
        <v>2005</v>
      </c>
      <c r="C1707" s="141">
        <f>+Datos!C1698</f>
        <v>8</v>
      </c>
      <c r="D1707" s="142">
        <f>+Datos!D1698</f>
        <v>21</v>
      </c>
      <c r="E1707" s="143">
        <f>+Datos!E1698</f>
        <v>0.4</v>
      </c>
      <c r="F1707" s="144">
        <f>+Datos!F1698</f>
        <v>2.2999999999999998</v>
      </c>
      <c r="G1707" s="145">
        <f>+Datos!G1698</f>
        <v>1</v>
      </c>
      <c r="H1707" s="143">
        <f t="shared" si="315"/>
        <v>2.2999999999999998</v>
      </c>
      <c r="I1707" s="146">
        <f t="shared" si="316"/>
        <v>-1.9</v>
      </c>
      <c r="J1707" s="29">
        <f t="shared" si="317"/>
        <v>77.826997367907595</v>
      </c>
      <c r="K1707" s="147">
        <f t="shared" si="312"/>
        <v>111.50881554972577</v>
      </c>
      <c r="L1707" s="29">
        <f t="shared" si="323"/>
        <v>-0.79770975553407197</v>
      </c>
      <c r="M1707" s="30">
        <f t="shared" si="321"/>
        <v>1.1977097555340719</v>
      </c>
      <c r="N1707" s="148">
        <f t="shared" si="322"/>
        <v>1.1022902444659279</v>
      </c>
      <c r="O1707" s="148">
        <f t="shared" si="318"/>
        <v>0</v>
      </c>
      <c r="P1707" s="148">
        <f t="shared" si="319"/>
        <v>-1.1022902444659279</v>
      </c>
      <c r="Q1707" s="149">
        <f t="shared" si="313"/>
        <v>0</v>
      </c>
      <c r="R1707" s="150">
        <f t="shared" si="314"/>
        <v>111.50881554972577</v>
      </c>
      <c r="S1707" s="13"/>
      <c r="T1707" s="13"/>
      <c r="U1707" s="13"/>
      <c r="V1707" s="13"/>
      <c r="W1707" s="49">
        <f t="shared" si="320"/>
        <v>38585</v>
      </c>
    </row>
    <row r="1708" spans="1:23" s="11" customFormat="1">
      <c r="A1708" s="13"/>
      <c r="B1708" s="140">
        <f>+Datos!B1699</f>
        <v>2005</v>
      </c>
      <c r="C1708" s="141">
        <f>+Datos!C1699</f>
        <v>8</v>
      </c>
      <c r="D1708" s="142">
        <f>+Datos!D1699</f>
        <v>22</v>
      </c>
      <c r="E1708" s="143">
        <f>+Datos!E1699</f>
        <v>0</v>
      </c>
      <c r="F1708" s="144">
        <f>+Datos!F1699</f>
        <v>1.3</v>
      </c>
      <c r="G1708" s="145">
        <f>+Datos!G1699</f>
        <v>1</v>
      </c>
      <c r="H1708" s="143">
        <f t="shared" si="315"/>
        <v>1.3</v>
      </c>
      <c r="I1708" s="146">
        <f t="shared" si="316"/>
        <v>-1.3</v>
      </c>
      <c r="J1708" s="29">
        <f t="shared" si="317"/>
        <v>77.285864183825353</v>
      </c>
      <c r="K1708" s="147">
        <f t="shared" si="312"/>
        <v>110.96768236564353</v>
      </c>
      <c r="L1708" s="29">
        <f t="shared" si="323"/>
        <v>-0.54113318408224131</v>
      </c>
      <c r="M1708" s="30">
        <f t="shared" si="321"/>
        <v>0.54113318408224131</v>
      </c>
      <c r="N1708" s="148">
        <f t="shared" si="322"/>
        <v>0.75886681591775873</v>
      </c>
      <c r="O1708" s="148">
        <f t="shared" si="318"/>
        <v>0</v>
      </c>
      <c r="P1708" s="148">
        <f t="shared" si="319"/>
        <v>-0.75886681591775873</v>
      </c>
      <c r="Q1708" s="149">
        <f t="shared" si="313"/>
        <v>0</v>
      </c>
      <c r="R1708" s="150">
        <f t="shared" si="314"/>
        <v>110.96768236564353</v>
      </c>
      <c r="S1708" s="13"/>
      <c r="T1708" s="13"/>
      <c r="U1708" s="13"/>
      <c r="V1708" s="13"/>
      <c r="W1708" s="49">
        <f t="shared" si="320"/>
        <v>38586</v>
      </c>
    </row>
    <row r="1709" spans="1:23" s="11" customFormat="1">
      <c r="A1709" s="13"/>
      <c r="B1709" s="140">
        <f>+Datos!B1700</f>
        <v>2005</v>
      </c>
      <c r="C1709" s="141">
        <f>+Datos!C1700</f>
        <v>8</v>
      </c>
      <c r="D1709" s="142">
        <f>+Datos!D1700</f>
        <v>23</v>
      </c>
      <c r="E1709" s="143">
        <f>+Datos!E1700</f>
        <v>0.2</v>
      </c>
      <c r="F1709" s="144">
        <f>+Datos!F1700</f>
        <v>1.4</v>
      </c>
      <c r="G1709" s="145">
        <f>+Datos!G1700</f>
        <v>1</v>
      </c>
      <c r="H1709" s="143">
        <f t="shared" si="315"/>
        <v>1.4</v>
      </c>
      <c r="I1709" s="146">
        <f t="shared" si="316"/>
        <v>-1.2</v>
      </c>
      <c r="J1709" s="29">
        <f t="shared" si="317"/>
        <v>76.789696734745135</v>
      </c>
      <c r="K1709" s="147">
        <f t="shared" si="312"/>
        <v>110.47151491656331</v>
      </c>
      <c r="L1709" s="29">
        <f t="shared" si="323"/>
        <v>-0.49616744908021815</v>
      </c>
      <c r="M1709" s="30">
        <f t="shared" si="321"/>
        <v>0.6961674490802181</v>
      </c>
      <c r="N1709" s="148">
        <f t="shared" si="322"/>
        <v>0.70383255091978181</v>
      </c>
      <c r="O1709" s="148">
        <f t="shared" si="318"/>
        <v>0</v>
      </c>
      <c r="P1709" s="148">
        <f t="shared" si="319"/>
        <v>-0.70383255091978181</v>
      </c>
      <c r="Q1709" s="149">
        <f t="shared" si="313"/>
        <v>0</v>
      </c>
      <c r="R1709" s="150">
        <f t="shared" si="314"/>
        <v>110.47151491656331</v>
      </c>
      <c r="S1709" s="13"/>
      <c r="T1709" s="13"/>
      <c r="U1709" s="13"/>
      <c r="V1709" s="13"/>
      <c r="W1709" s="49">
        <f t="shared" si="320"/>
        <v>38587</v>
      </c>
    </row>
    <row r="1710" spans="1:23" s="11" customFormat="1">
      <c r="A1710" s="13"/>
      <c r="B1710" s="140">
        <f>+Datos!B1701</f>
        <v>2005</v>
      </c>
      <c r="C1710" s="141">
        <f>+Datos!C1701</f>
        <v>8</v>
      </c>
      <c r="D1710" s="142">
        <f>+Datos!D1701</f>
        <v>24</v>
      </c>
      <c r="E1710" s="143">
        <f>+Datos!E1701</f>
        <v>0.1</v>
      </c>
      <c r="F1710" s="144">
        <f>+Datos!F1701</f>
        <v>1.6</v>
      </c>
      <c r="G1710" s="145">
        <f>+Datos!G1701</f>
        <v>1</v>
      </c>
      <c r="H1710" s="143">
        <f t="shared" si="315"/>
        <v>1.6</v>
      </c>
      <c r="I1710" s="146">
        <f t="shared" si="316"/>
        <v>-1.5</v>
      </c>
      <c r="J1710" s="29">
        <f t="shared" si="317"/>
        <v>76.173964415409174</v>
      </c>
      <c r="K1710" s="147">
        <f t="shared" si="312"/>
        <v>109.85578259722735</v>
      </c>
      <c r="L1710" s="29">
        <f t="shared" si="323"/>
        <v>-0.61573231933596162</v>
      </c>
      <c r="M1710" s="30">
        <f t="shared" si="321"/>
        <v>0.7157323193359616</v>
      </c>
      <c r="N1710" s="148">
        <f t="shared" si="322"/>
        <v>0.88426768066403849</v>
      </c>
      <c r="O1710" s="148">
        <f t="shared" si="318"/>
        <v>0</v>
      </c>
      <c r="P1710" s="148">
        <f t="shared" si="319"/>
        <v>-0.88426768066403849</v>
      </c>
      <c r="Q1710" s="149">
        <f t="shared" si="313"/>
        <v>0</v>
      </c>
      <c r="R1710" s="150">
        <f t="shared" si="314"/>
        <v>109.85578259722735</v>
      </c>
      <c r="S1710" s="13"/>
      <c r="T1710" s="13"/>
      <c r="U1710" s="13"/>
      <c r="V1710" s="13"/>
      <c r="W1710" s="49">
        <f t="shared" si="320"/>
        <v>38588</v>
      </c>
    </row>
    <row r="1711" spans="1:23" s="11" customFormat="1">
      <c r="A1711" s="13"/>
      <c r="B1711" s="140">
        <f>+Datos!B1702</f>
        <v>2005</v>
      </c>
      <c r="C1711" s="141">
        <f>+Datos!C1702</f>
        <v>8</v>
      </c>
      <c r="D1711" s="142">
        <f>+Datos!D1702</f>
        <v>25</v>
      </c>
      <c r="E1711" s="143">
        <f>+Datos!E1702</f>
        <v>0</v>
      </c>
      <c r="F1711" s="144">
        <f>+Datos!F1702</f>
        <v>2</v>
      </c>
      <c r="G1711" s="145">
        <f>+Datos!G1702</f>
        <v>1</v>
      </c>
      <c r="H1711" s="143">
        <f t="shared" si="315"/>
        <v>2</v>
      </c>
      <c r="I1711" s="146">
        <f t="shared" si="316"/>
        <v>-2</v>
      </c>
      <c r="J1711" s="29">
        <f t="shared" si="317"/>
        <v>75.360661230895161</v>
      </c>
      <c r="K1711" s="147">
        <f t="shared" si="312"/>
        <v>109.04247941271333</v>
      </c>
      <c r="L1711" s="29">
        <f t="shared" si="323"/>
        <v>-0.8133031845140124</v>
      </c>
      <c r="M1711" s="30">
        <f t="shared" si="321"/>
        <v>0.8133031845140124</v>
      </c>
      <c r="N1711" s="148">
        <f t="shared" si="322"/>
        <v>1.1866968154859876</v>
      </c>
      <c r="O1711" s="148">
        <f t="shared" si="318"/>
        <v>0</v>
      </c>
      <c r="P1711" s="148">
        <f t="shared" si="319"/>
        <v>-1.1866968154859876</v>
      </c>
      <c r="Q1711" s="149">
        <f t="shared" si="313"/>
        <v>0</v>
      </c>
      <c r="R1711" s="150">
        <f t="shared" si="314"/>
        <v>109.04247941271333</v>
      </c>
      <c r="S1711" s="13"/>
      <c r="T1711" s="13"/>
      <c r="U1711" s="13"/>
      <c r="V1711" s="13"/>
      <c r="W1711" s="49">
        <f t="shared" si="320"/>
        <v>38589</v>
      </c>
    </row>
    <row r="1712" spans="1:23" s="11" customFormat="1">
      <c r="A1712" s="13"/>
      <c r="B1712" s="140">
        <f>+Datos!B1703</f>
        <v>2005</v>
      </c>
      <c r="C1712" s="141">
        <f>+Datos!C1703</f>
        <v>8</v>
      </c>
      <c r="D1712" s="142">
        <f>+Datos!D1703</f>
        <v>26</v>
      </c>
      <c r="E1712" s="143">
        <f>+Datos!E1703</f>
        <v>4</v>
      </c>
      <c r="F1712" s="144">
        <f>+Datos!F1703</f>
        <v>3.6</v>
      </c>
      <c r="G1712" s="145">
        <f>+Datos!G1703</f>
        <v>1</v>
      </c>
      <c r="H1712" s="143">
        <f t="shared" si="315"/>
        <v>3.6</v>
      </c>
      <c r="I1712" s="146">
        <f t="shared" si="316"/>
        <v>0.39999999999999991</v>
      </c>
      <c r="J1712" s="29">
        <f t="shared" si="317"/>
        <v>75.760661230895167</v>
      </c>
      <c r="K1712" s="147">
        <f t="shared" si="312"/>
        <v>109.44247941271334</v>
      </c>
      <c r="L1712" s="29">
        <f t="shared" si="323"/>
        <v>0.40000000000000568</v>
      </c>
      <c r="M1712" s="30">
        <f t="shared" si="321"/>
        <v>3.6</v>
      </c>
      <c r="N1712" s="148">
        <f t="shared" si="322"/>
        <v>0</v>
      </c>
      <c r="O1712" s="148">
        <f t="shared" si="318"/>
        <v>0</v>
      </c>
      <c r="P1712" s="148">
        <f t="shared" si="319"/>
        <v>0</v>
      </c>
      <c r="Q1712" s="149">
        <f t="shared" si="313"/>
        <v>0</v>
      </c>
      <c r="R1712" s="150">
        <f t="shared" si="314"/>
        <v>109.44247941271334</v>
      </c>
      <c r="S1712" s="13"/>
      <c r="T1712" s="13"/>
      <c r="U1712" s="13"/>
      <c r="V1712" s="13"/>
      <c r="W1712" s="49">
        <f t="shared" si="320"/>
        <v>38590</v>
      </c>
    </row>
    <row r="1713" spans="1:23" s="11" customFormat="1">
      <c r="A1713" s="13"/>
      <c r="B1713" s="140">
        <f>+Datos!B1704</f>
        <v>2005</v>
      </c>
      <c r="C1713" s="141">
        <f>+Datos!C1704</f>
        <v>8</v>
      </c>
      <c r="D1713" s="142">
        <f>+Datos!D1704</f>
        <v>27</v>
      </c>
      <c r="E1713" s="143">
        <f>+Datos!E1704</f>
        <v>0</v>
      </c>
      <c r="F1713" s="144">
        <f>+Datos!F1704</f>
        <v>2</v>
      </c>
      <c r="G1713" s="145">
        <f>+Datos!G1704</f>
        <v>1</v>
      </c>
      <c r="H1713" s="143">
        <f t="shared" si="315"/>
        <v>2</v>
      </c>
      <c r="I1713" s="146">
        <f t="shared" si="316"/>
        <v>-2</v>
      </c>
      <c r="J1713" s="29">
        <f t="shared" si="317"/>
        <v>74.951770850660353</v>
      </c>
      <c r="K1713" s="147">
        <f t="shared" si="312"/>
        <v>108.63358903247854</v>
      </c>
      <c r="L1713" s="29">
        <f t="shared" si="323"/>
        <v>-0.80889038023479998</v>
      </c>
      <c r="M1713" s="30">
        <f t="shared" si="321"/>
        <v>0.80889038023479998</v>
      </c>
      <c r="N1713" s="148">
        <f t="shared" si="322"/>
        <v>1.1911096197652</v>
      </c>
      <c r="O1713" s="148">
        <f t="shared" si="318"/>
        <v>0</v>
      </c>
      <c r="P1713" s="148">
        <f t="shared" si="319"/>
        <v>-1.1911096197652</v>
      </c>
      <c r="Q1713" s="149">
        <f t="shared" si="313"/>
        <v>0</v>
      </c>
      <c r="R1713" s="150">
        <f t="shared" si="314"/>
        <v>108.63358903247854</v>
      </c>
      <c r="S1713" s="13"/>
      <c r="T1713" s="13"/>
      <c r="U1713" s="13"/>
      <c r="V1713" s="13"/>
      <c r="W1713" s="49">
        <f t="shared" si="320"/>
        <v>38591</v>
      </c>
    </row>
    <row r="1714" spans="1:23" s="11" customFormat="1">
      <c r="A1714" s="13"/>
      <c r="B1714" s="140">
        <f>+Datos!B1705</f>
        <v>2005</v>
      </c>
      <c r="C1714" s="141">
        <f>+Datos!C1705</f>
        <v>8</v>
      </c>
      <c r="D1714" s="142">
        <f>+Datos!D1705</f>
        <v>28</v>
      </c>
      <c r="E1714" s="143">
        <f>+Datos!E1705</f>
        <v>0.6</v>
      </c>
      <c r="F1714" s="144">
        <f>+Datos!F1705</f>
        <v>1.6</v>
      </c>
      <c r="G1714" s="145">
        <f>+Datos!G1705</f>
        <v>1</v>
      </c>
      <c r="H1714" s="143">
        <f t="shared" si="315"/>
        <v>1.6</v>
      </c>
      <c r="I1714" s="146">
        <f t="shared" si="316"/>
        <v>-1</v>
      </c>
      <c r="J1714" s="29">
        <f t="shared" si="317"/>
        <v>74.550570118061302</v>
      </c>
      <c r="K1714" s="147">
        <f t="shared" si="312"/>
        <v>108.23238829987949</v>
      </c>
      <c r="L1714" s="29">
        <f t="shared" si="323"/>
        <v>-0.40120073259905098</v>
      </c>
      <c r="M1714" s="30">
        <f t="shared" si="321"/>
        <v>1.0012007325990511</v>
      </c>
      <c r="N1714" s="148">
        <f t="shared" si="322"/>
        <v>0.59879926740094902</v>
      </c>
      <c r="O1714" s="148">
        <f t="shared" si="318"/>
        <v>0</v>
      </c>
      <c r="P1714" s="148">
        <f t="shared" si="319"/>
        <v>-0.59879926740094902</v>
      </c>
      <c r="Q1714" s="149">
        <f t="shared" si="313"/>
        <v>0</v>
      </c>
      <c r="R1714" s="150">
        <f t="shared" si="314"/>
        <v>108.23238829987949</v>
      </c>
      <c r="S1714" s="13"/>
      <c r="T1714" s="13"/>
      <c r="U1714" s="13"/>
      <c r="V1714" s="13"/>
      <c r="W1714" s="49">
        <f t="shared" si="320"/>
        <v>38592</v>
      </c>
    </row>
    <row r="1715" spans="1:23" s="11" customFormat="1">
      <c r="A1715" s="13"/>
      <c r="B1715" s="140">
        <f>+Datos!B1706</f>
        <v>2005</v>
      </c>
      <c r="C1715" s="141">
        <f>+Datos!C1706</f>
        <v>8</v>
      </c>
      <c r="D1715" s="142">
        <f>+Datos!D1706</f>
        <v>29</v>
      </c>
      <c r="E1715" s="143">
        <f>+Datos!E1706</f>
        <v>1</v>
      </c>
      <c r="F1715" s="144">
        <f>+Datos!F1706</f>
        <v>1.6</v>
      </c>
      <c r="G1715" s="145">
        <f>+Datos!G1706</f>
        <v>1</v>
      </c>
      <c r="H1715" s="143">
        <f t="shared" si="315"/>
        <v>1.6</v>
      </c>
      <c r="I1715" s="146">
        <f t="shared" si="316"/>
        <v>-0.60000000000000009</v>
      </c>
      <c r="J1715" s="29">
        <f t="shared" si="317"/>
        <v>74.310881235437066</v>
      </c>
      <c r="K1715" s="147">
        <f t="shared" si="312"/>
        <v>107.99269941725524</v>
      </c>
      <c r="L1715" s="29">
        <f t="shared" si="323"/>
        <v>-0.23968888262425025</v>
      </c>
      <c r="M1715" s="30">
        <f t="shared" si="321"/>
        <v>1.2396888826242503</v>
      </c>
      <c r="N1715" s="148">
        <f t="shared" si="322"/>
        <v>0.36031111737574983</v>
      </c>
      <c r="O1715" s="148">
        <f t="shared" si="318"/>
        <v>0</v>
      </c>
      <c r="P1715" s="148">
        <f t="shared" si="319"/>
        <v>-0.36031111737574983</v>
      </c>
      <c r="Q1715" s="149">
        <f t="shared" si="313"/>
        <v>0</v>
      </c>
      <c r="R1715" s="150">
        <f t="shared" si="314"/>
        <v>107.99269941725524</v>
      </c>
      <c r="S1715" s="13"/>
      <c r="T1715" s="13"/>
      <c r="U1715" s="13"/>
      <c r="V1715" s="13"/>
      <c r="W1715" s="49">
        <f t="shared" si="320"/>
        <v>38593</v>
      </c>
    </row>
    <row r="1716" spans="1:23" s="11" customFormat="1">
      <c r="A1716" s="13"/>
      <c r="B1716" s="140">
        <f>+Datos!B1707</f>
        <v>2005</v>
      </c>
      <c r="C1716" s="141">
        <f>+Datos!C1707</f>
        <v>8</v>
      </c>
      <c r="D1716" s="142">
        <f>+Datos!D1707</f>
        <v>30</v>
      </c>
      <c r="E1716" s="143">
        <f>+Datos!E1707</f>
        <v>1</v>
      </c>
      <c r="F1716" s="144">
        <f>+Datos!F1707</f>
        <v>1.5</v>
      </c>
      <c r="G1716" s="145">
        <f>+Datos!G1707</f>
        <v>1</v>
      </c>
      <c r="H1716" s="143">
        <f t="shared" si="315"/>
        <v>1.5</v>
      </c>
      <c r="I1716" s="146">
        <f t="shared" si="316"/>
        <v>-0.5</v>
      </c>
      <c r="J1716" s="29">
        <f t="shared" si="317"/>
        <v>74.11172927936785</v>
      </c>
      <c r="K1716" s="147">
        <f t="shared" si="312"/>
        <v>107.79354746118602</v>
      </c>
      <c r="L1716" s="29">
        <f t="shared" si="323"/>
        <v>-0.19915195606921543</v>
      </c>
      <c r="M1716" s="30">
        <f t="shared" si="321"/>
        <v>1.1991519560692154</v>
      </c>
      <c r="N1716" s="148">
        <f t="shared" si="322"/>
        <v>0.30084804393078457</v>
      </c>
      <c r="O1716" s="148">
        <f t="shared" si="318"/>
        <v>0</v>
      </c>
      <c r="P1716" s="148">
        <f t="shared" si="319"/>
        <v>-0.30084804393078457</v>
      </c>
      <c r="Q1716" s="149">
        <f t="shared" si="313"/>
        <v>0</v>
      </c>
      <c r="R1716" s="150">
        <f t="shared" si="314"/>
        <v>107.79354746118602</v>
      </c>
      <c r="S1716" s="13"/>
      <c r="T1716" s="13"/>
      <c r="U1716" s="13"/>
      <c r="V1716" s="13"/>
      <c r="W1716" s="49">
        <f t="shared" si="320"/>
        <v>38594</v>
      </c>
    </row>
    <row r="1717" spans="1:23" s="11" customFormat="1">
      <c r="A1717" s="13"/>
      <c r="B1717" s="140">
        <f>+Datos!B1708</f>
        <v>2005</v>
      </c>
      <c r="C1717" s="141">
        <f>+Datos!C1708</f>
        <v>8</v>
      </c>
      <c r="D1717" s="142">
        <f>+Datos!D1708</f>
        <v>31</v>
      </c>
      <c r="E1717" s="143">
        <f>+Datos!E1708</f>
        <v>0.1</v>
      </c>
      <c r="F1717" s="144">
        <f>+Datos!F1708</f>
        <v>1.4</v>
      </c>
      <c r="G1717" s="145">
        <f>+Datos!G1708</f>
        <v>1</v>
      </c>
      <c r="H1717" s="143">
        <f t="shared" si="315"/>
        <v>1.4</v>
      </c>
      <c r="I1717" s="146">
        <f t="shared" si="316"/>
        <v>-1.2999999999999998</v>
      </c>
      <c r="J1717" s="29">
        <f t="shared" si="317"/>
        <v>73.596428453187926</v>
      </c>
      <c r="K1717" s="147">
        <f t="shared" si="312"/>
        <v>107.2782466350061</v>
      </c>
      <c r="L1717" s="29">
        <f t="shared" si="323"/>
        <v>-0.51530082617992434</v>
      </c>
      <c r="M1717" s="30">
        <f t="shared" si="321"/>
        <v>0.61530082617992432</v>
      </c>
      <c r="N1717" s="148">
        <f t="shared" si="322"/>
        <v>0.78469917382007559</v>
      </c>
      <c r="O1717" s="148">
        <f t="shared" si="318"/>
        <v>0</v>
      </c>
      <c r="P1717" s="148">
        <f t="shared" si="319"/>
        <v>-0.78469917382007559</v>
      </c>
      <c r="Q1717" s="149">
        <f t="shared" si="313"/>
        <v>0</v>
      </c>
      <c r="R1717" s="150">
        <f t="shared" si="314"/>
        <v>107.2782466350061</v>
      </c>
      <c r="S1717" s="13"/>
      <c r="T1717" s="13"/>
      <c r="U1717" s="13"/>
      <c r="V1717" s="13"/>
      <c r="W1717" s="49">
        <f t="shared" si="320"/>
        <v>38595</v>
      </c>
    </row>
    <row r="1718" spans="1:23" s="11" customFormat="1">
      <c r="A1718" s="13"/>
      <c r="B1718" s="140">
        <f>+Datos!B1709</f>
        <v>2005</v>
      </c>
      <c r="C1718" s="141">
        <f>+Datos!C1709</f>
        <v>9</v>
      </c>
      <c r="D1718" s="142">
        <f>+Datos!D1709</f>
        <v>1</v>
      </c>
      <c r="E1718" s="143">
        <f>+Datos!E1709</f>
        <v>0</v>
      </c>
      <c r="F1718" s="144">
        <f>+Datos!F1709</f>
        <v>1.1000000000000001</v>
      </c>
      <c r="G1718" s="145">
        <f>+Datos!G1709</f>
        <v>1</v>
      </c>
      <c r="H1718" s="143">
        <f t="shared" si="315"/>
        <v>1.1000000000000001</v>
      </c>
      <c r="I1718" s="146">
        <f t="shared" si="316"/>
        <v>-1.1000000000000001</v>
      </c>
      <c r="J1718" s="29">
        <f t="shared" si="317"/>
        <v>73.163204155424779</v>
      </c>
      <c r="K1718" s="147">
        <f t="shared" si="312"/>
        <v>106.84502233724297</v>
      </c>
      <c r="L1718" s="29">
        <f t="shared" si="323"/>
        <v>-0.43322429776313243</v>
      </c>
      <c r="M1718" s="30">
        <f t="shared" si="321"/>
        <v>0.43322429776313243</v>
      </c>
      <c r="N1718" s="148">
        <f t="shared" si="322"/>
        <v>0.66677570223686766</v>
      </c>
      <c r="O1718" s="148">
        <f t="shared" si="318"/>
        <v>0</v>
      </c>
      <c r="P1718" s="148">
        <f t="shared" si="319"/>
        <v>-0.66677570223686766</v>
      </c>
      <c r="Q1718" s="149">
        <f t="shared" si="313"/>
        <v>0</v>
      </c>
      <c r="R1718" s="150">
        <f t="shared" si="314"/>
        <v>106.84502233724297</v>
      </c>
      <c r="S1718" s="13"/>
      <c r="T1718" s="13"/>
      <c r="U1718" s="13"/>
      <c r="V1718" s="13"/>
      <c r="W1718" s="49">
        <f t="shared" si="320"/>
        <v>38596</v>
      </c>
    </row>
    <row r="1719" spans="1:23" s="11" customFormat="1">
      <c r="A1719" s="13"/>
      <c r="B1719" s="140">
        <f>+Datos!B1710</f>
        <v>2005</v>
      </c>
      <c r="C1719" s="141">
        <f>+Datos!C1710</f>
        <v>9</v>
      </c>
      <c r="D1719" s="142">
        <f>+Datos!D1710</f>
        <v>2</v>
      </c>
      <c r="E1719" s="143">
        <f>+Datos!E1710</f>
        <v>0</v>
      </c>
      <c r="F1719" s="144">
        <f>+Datos!F1710</f>
        <v>1.7</v>
      </c>
      <c r="G1719" s="145">
        <f>+Datos!G1710</f>
        <v>1</v>
      </c>
      <c r="H1719" s="143">
        <f t="shared" si="315"/>
        <v>1.7</v>
      </c>
      <c r="I1719" s="146">
        <f t="shared" si="316"/>
        <v>-1.7</v>
      </c>
      <c r="J1719" s="29">
        <f t="shared" si="317"/>
        <v>72.498686357009376</v>
      </c>
      <c r="K1719" s="147">
        <f t="shared" si="312"/>
        <v>106.18050453882756</v>
      </c>
      <c r="L1719" s="29">
        <f t="shared" si="323"/>
        <v>-0.66451779841540315</v>
      </c>
      <c r="M1719" s="30">
        <f t="shared" si="321"/>
        <v>0.66451779841540315</v>
      </c>
      <c r="N1719" s="148">
        <f t="shared" si="322"/>
        <v>1.0354822015845968</v>
      </c>
      <c r="O1719" s="148">
        <f t="shared" si="318"/>
        <v>0</v>
      </c>
      <c r="P1719" s="148">
        <f t="shared" si="319"/>
        <v>-1.0354822015845968</v>
      </c>
      <c r="Q1719" s="149">
        <f t="shared" si="313"/>
        <v>0</v>
      </c>
      <c r="R1719" s="150">
        <f t="shared" si="314"/>
        <v>106.18050453882756</v>
      </c>
      <c r="S1719" s="13"/>
      <c r="T1719" s="13"/>
      <c r="U1719" s="13"/>
      <c r="V1719" s="13"/>
      <c r="W1719" s="49">
        <f t="shared" si="320"/>
        <v>38597</v>
      </c>
    </row>
    <row r="1720" spans="1:23" s="11" customFormat="1">
      <c r="A1720" s="13"/>
      <c r="B1720" s="140">
        <f>+Datos!B1711</f>
        <v>2005</v>
      </c>
      <c r="C1720" s="141">
        <f>+Datos!C1711</f>
        <v>9</v>
      </c>
      <c r="D1720" s="142">
        <f>+Datos!D1711</f>
        <v>3</v>
      </c>
      <c r="E1720" s="143">
        <f>+Datos!E1711</f>
        <v>0</v>
      </c>
      <c r="F1720" s="144">
        <f>+Datos!F1711</f>
        <v>1.8</v>
      </c>
      <c r="G1720" s="145">
        <f>+Datos!G1711</f>
        <v>1</v>
      </c>
      <c r="H1720" s="143">
        <f t="shared" si="315"/>
        <v>1.8</v>
      </c>
      <c r="I1720" s="146">
        <f t="shared" si="316"/>
        <v>-1.8</v>
      </c>
      <c r="J1720" s="29">
        <f t="shared" si="317"/>
        <v>71.801656698417844</v>
      </c>
      <c r="K1720" s="147">
        <f t="shared" si="312"/>
        <v>105.48347488023603</v>
      </c>
      <c r="L1720" s="29">
        <f t="shared" si="323"/>
        <v>-0.6970296585915321</v>
      </c>
      <c r="M1720" s="30">
        <f t="shared" si="321"/>
        <v>0.6970296585915321</v>
      </c>
      <c r="N1720" s="148">
        <f t="shared" si="322"/>
        <v>1.1029703414084679</v>
      </c>
      <c r="O1720" s="148">
        <f t="shared" si="318"/>
        <v>0</v>
      </c>
      <c r="P1720" s="148">
        <f t="shared" si="319"/>
        <v>-1.1029703414084679</v>
      </c>
      <c r="Q1720" s="149">
        <f t="shared" si="313"/>
        <v>0</v>
      </c>
      <c r="R1720" s="150">
        <f t="shared" si="314"/>
        <v>105.48347488023603</v>
      </c>
      <c r="S1720" s="13"/>
      <c r="T1720" s="13"/>
      <c r="U1720" s="13"/>
      <c r="V1720" s="13"/>
      <c r="W1720" s="49">
        <f t="shared" si="320"/>
        <v>38598</v>
      </c>
    </row>
    <row r="1721" spans="1:23" s="11" customFormat="1">
      <c r="A1721" s="13"/>
      <c r="B1721" s="140">
        <f>+Datos!B1712</f>
        <v>2005</v>
      </c>
      <c r="C1721" s="141">
        <f>+Datos!C1712</f>
        <v>9</v>
      </c>
      <c r="D1721" s="142">
        <f>+Datos!D1712</f>
        <v>4</v>
      </c>
      <c r="E1721" s="143">
        <f>+Datos!E1712</f>
        <v>2.8</v>
      </c>
      <c r="F1721" s="144">
        <f>+Datos!F1712</f>
        <v>1.5</v>
      </c>
      <c r="G1721" s="145">
        <f>+Datos!G1712</f>
        <v>1</v>
      </c>
      <c r="H1721" s="143">
        <f t="shared" si="315"/>
        <v>1.5</v>
      </c>
      <c r="I1721" s="146">
        <f t="shared" si="316"/>
        <v>1.2999999999999998</v>
      </c>
      <c r="J1721" s="29">
        <f t="shared" si="317"/>
        <v>73.101656698417841</v>
      </c>
      <c r="K1721" s="147">
        <f t="shared" si="312"/>
        <v>106.78347488023601</v>
      </c>
      <c r="L1721" s="29">
        <f t="shared" si="323"/>
        <v>1.2999999999999829</v>
      </c>
      <c r="M1721" s="30">
        <f t="shared" si="321"/>
        <v>1.5</v>
      </c>
      <c r="N1721" s="148">
        <f t="shared" si="322"/>
        <v>0</v>
      </c>
      <c r="O1721" s="148">
        <f t="shared" si="318"/>
        <v>0</v>
      </c>
      <c r="P1721" s="148">
        <f t="shared" si="319"/>
        <v>0</v>
      </c>
      <c r="Q1721" s="149">
        <f t="shared" si="313"/>
        <v>0</v>
      </c>
      <c r="R1721" s="150">
        <f t="shared" si="314"/>
        <v>106.78347488023601</v>
      </c>
      <c r="S1721" s="13"/>
      <c r="T1721" s="13"/>
      <c r="U1721" s="13"/>
      <c r="V1721" s="13"/>
      <c r="W1721" s="49">
        <f t="shared" si="320"/>
        <v>38599</v>
      </c>
    </row>
    <row r="1722" spans="1:23" s="11" customFormat="1">
      <c r="A1722" s="13"/>
      <c r="B1722" s="140">
        <f>+Datos!B1713</f>
        <v>2005</v>
      </c>
      <c r="C1722" s="141">
        <f>+Datos!C1713</f>
        <v>9</v>
      </c>
      <c r="D1722" s="142">
        <f>+Datos!D1713</f>
        <v>5</v>
      </c>
      <c r="E1722" s="143">
        <f>+Datos!E1713</f>
        <v>0.1</v>
      </c>
      <c r="F1722" s="144">
        <f>+Datos!F1713</f>
        <v>1.6</v>
      </c>
      <c r="G1722" s="145">
        <f>+Datos!G1713</f>
        <v>1</v>
      </c>
      <c r="H1722" s="143">
        <f t="shared" si="315"/>
        <v>1.6</v>
      </c>
      <c r="I1722" s="146">
        <f t="shared" si="316"/>
        <v>-1.5</v>
      </c>
      <c r="J1722" s="29">
        <f t="shared" si="317"/>
        <v>72.515496646481438</v>
      </c>
      <c r="K1722" s="147">
        <f t="shared" si="312"/>
        <v>106.19731482829962</v>
      </c>
      <c r="L1722" s="29">
        <f t="shared" si="323"/>
        <v>-0.58616005193638898</v>
      </c>
      <c r="M1722" s="30">
        <f t="shared" si="321"/>
        <v>0.68616005193638896</v>
      </c>
      <c r="N1722" s="148">
        <f t="shared" si="322"/>
        <v>0.91383994806361113</v>
      </c>
      <c r="O1722" s="148">
        <f t="shared" si="318"/>
        <v>0</v>
      </c>
      <c r="P1722" s="148">
        <f t="shared" si="319"/>
        <v>-0.91383994806361113</v>
      </c>
      <c r="Q1722" s="149">
        <f t="shared" si="313"/>
        <v>0</v>
      </c>
      <c r="R1722" s="150">
        <f t="shared" si="314"/>
        <v>106.19731482829962</v>
      </c>
      <c r="S1722" s="13"/>
      <c r="T1722" s="13"/>
      <c r="U1722" s="13"/>
      <c r="V1722" s="13"/>
      <c r="W1722" s="49">
        <f t="shared" si="320"/>
        <v>38600</v>
      </c>
    </row>
    <row r="1723" spans="1:23" s="11" customFormat="1">
      <c r="A1723" s="13"/>
      <c r="B1723" s="140">
        <f>+Datos!B1714</f>
        <v>2005</v>
      </c>
      <c r="C1723" s="141">
        <f>+Datos!C1714</f>
        <v>9</v>
      </c>
      <c r="D1723" s="142">
        <f>+Datos!D1714</f>
        <v>6</v>
      </c>
      <c r="E1723" s="143">
        <f>+Datos!E1714</f>
        <v>0</v>
      </c>
      <c r="F1723" s="144">
        <f>+Datos!F1714</f>
        <v>1.8</v>
      </c>
      <c r="G1723" s="145">
        <f>+Datos!G1714</f>
        <v>1</v>
      </c>
      <c r="H1723" s="143">
        <f t="shared" si="315"/>
        <v>1.8</v>
      </c>
      <c r="I1723" s="146">
        <f t="shared" si="316"/>
        <v>-1.8</v>
      </c>
      <c r="J1723" s="29">
        <f t="shared" si="317"/>
        <v>71.818305367439649</v>
      </c>
      <c r="K1723" s="147">
        <f t="shared" si="312"/>
        <v>105.50012354925784</v>
      </c>
      <c r="L1723" s="29">
        <f t="shared" si="323"/>
        <v>-0.6971912790417889</v>
      </c>
      <c r="M1723" s="30">
        <f t="shared" si="321"/>
        <v>0.6971912790417889</v>
      </c>
      <c r="N1723" s="148">
        <f t="shared" si="322"/>
        <v>1.1028087209582111</v>
      </c>
      <c r="O1723" s="148">
        <f t="shared" si="318"/>
        <v>0</v>
      </c>
      <c r="P1723" s="148">
        <f t="shared" si="319"/>
        <v>-1.1028087209582111</v>
      </c>
      <c r="Q1723" s="149">
        <f t="shared" si="313"/>
        <v>0</v>
      </c>
      <c r="R1723" s="150">
        <f t="shared" si="314"/>
        <v>105.50012354925784</v>
      </c>
      <c r="S1723" s="13"/>
      <c r="T1723" s="13"/>
      <c r="U1723" s="13"/>
      <c r="V1723" s="13"/>
      <c r="W1723" s="49">
        <f t="shared" si="320"/>
        <v>38601</v>
      </c>
    </row>
    <row r="1724" spans="1:23" s="11" customFormat="1">
      <c r="A1724" s="13"/>
      <c r="B1724" s="140">
        <f>+Datos!B1715</f>
        <v>2005</v>
      </c>
      <c r="C1724" s="141">
        <f>+Datos!C1715</f>
        <v>9</v>
      </c>
      <c r="D1724" s="142">
        <f>+Datos!D1715</f>
        <v>7</v>
      </c>
      <c r="E1724" s="143">
        <f>+Datos!E1715</f>
        <v>3.7</v>
      </c>
      <c r="F1724" s="144">
        <f>+Datos!F1715</f>
        <v>3.8</v>
      </c>
      <c r="G1724" s="145">
        <f>+Datos!G1715</f>
        <v>1</v>
      </c>
      <c r="H1724" s="143">
        <f t="shared" si="315"/>
        <v>3.8</v>
      </c>
      <c r="I1724" s="146">
        <f t="shared" si="316"/>
        <v>-9.9999999999999645E-2</v>
      </c>
      <c r="J1724" s="29">
        <f t="shared" si="317"/>
        <v>71.779769656599299</v>
      </c>
      <c r="K1724" s="147">
        <f t="shared" si="312"/>
        <v>105.46158783841747</v>
      </c>
      <c r="L1724" s="29">
        <f t="shared" si="323"/>
        <v>-3.853571084036389E-2</v>
      </c>
      <c r="M1724" s="30">
        <f t="shared" si="321"/>
        <v>3.7385357108403641</v>
      </c>
      <c r="N1724" s="148">
        <f t="shared" si="322"/>
        <v>6.1464289159635754E-2</v>
      </c>
      <c r="O1724" s="148">
        <f t="shared" si="318"/>
        <v>0</v>
      </c>
      <c r="P1724" s="148">
        <f t="shared" si="319"/>
        <v>-6.1464289159635754E-2</v>
      </c>
      <c r="Q1724" s="149">
        <f t="shared" si="313"/>
        <v>0</v>
      </c>
      <c r="R1724" s="150">
        <f t="shared" si="314"/>
        <v>105.46158783841747</v>
      </c>
      <c r="S1724" s="13"/>
      <c r="T1724" s="13"/>
      <c r="U1724" s="13"/>
      <c r="V1724" s="13"/>
      <c r="W1724" s="49">
        <f t="shared" si="320"/>
        <v>38602</v>
      </c>
    </row>
    <row r="1725" spans="1:23" s="11" customFormat="1">
      <c r="A1725" s="13"/>
      <c r="B1725" s="140">
        <f>+Datos!B1716</f>
        <v>2005</v>
      </c>
      <c r="C1725" s="141">
        <f>+Datos!C1716</f>
        <v>9</v>
      </c>
      <c r="D1725" s="142">
        <f>+Datos!D1716</f>
        <v>8</v>
      </c>
      <c r="E1725" s="143">
        <f>+Datos!E1716</f>
        <v>0</v>
      </c>
      <c r="F1725" s="144">
        <f>+Datos!F1716</f>
        <v>2.2999999999999998</v>
      </c>
      <c r="G1725" s="145">
        <f>+Datos!G1716</f>
        <v>1</v>
      </c>
      <c r="H1725" s="143">
        <f t="shared" si="315"/>
        <v>2.2999999999999998</v>
      </c>
      <c r="I1725" s="146">
        <f t="shared" si="316"/>
        <v>-2.2999999999999998</v>
      </c>
      <c r="J1725" s="29">
        <f t="shared" si="317"/>
        <v>70.899132819957387</v>
      </c>
      <c r="K1725" s="147">
        <f t="shared" si="312"/>
        <v>104.58095100177556</v>
      </c>
      <c r="L1725" s="29">
        <f t="shared" si="323"/>
        <v>-0.88063683664191217</v>
      </c>
      <c r="M1725" s="30">
        <f t="shared" si="321"/>
        <v>0.88063683664191217</v>
      </c>
      <c r="N1725" s="148">
        <f t="shared" si="322"/>
        <v>1.4193631633580877</v>
      </c>
      <c r="O1725" s="148">
        <f t="shared" si="318"/>
        <v>0</v>
      </c>
      <c r="P1725" s="148">
        <f t="shared" si="319"/>
        <v>-1.4193631633580877</v>
      </c>
      <c r="Q1725" s="149">
        <f t="shared" si="313"/>
        <v>0</v>
      </c>
      <c r="R1725" s="150">
        <f t="shared" si="314"/>
        <v>104.58095100177556</v>
      </c>
      <c r="S1725" s="13"/>
      <c r="T1725" s="13"/>
      <c r="U1725" s="13"/>
      <c r="V1725" s="13"/>
      <c r="W1725" s="49">
        <f t="shared" si="320"/>
        <v>38603</v>
      </c>
    </row>
    <row r="1726" spans="1:23" s="11" customFormat="1">
      <c r="A1726" s="13"/>
      <c r="B1726" s="140">
        <f>+Datos!B1717</f>
        <v>2005</v>
      </c>
      <c r="C1726" s="141">
        <f>+Datos!C1717</f>
        <v>9</v>
      </c>
      <c r="D1726" s="142">
        <f>+Datos!D1717</f>
        <v>9</v>
      </c>
      <c r="E1726" s="143">
        <f>+Datos!E1717</f>
        <v>3.8</v>
      </c>
      <c r="F1726" s="144">
        <f>+Datos!F1717</f>
        <v>1.9</v>
      </c>
      <c r="G1726" s="145">
        <f>+Datos!G1717</f>
        <v>1</v>
      </c>
      <c r="H1726" s="143">
        <f t="shared" si="315"/>
        <v>1.9</v>
      </c>
      <c r="I1726" s="146">
        <f t="shared" si="316"/>
        <v>1.9</v>
      </c>
      <c r="J1726" s="29">
        <f t="shared" si="317"/>
        <v>72.799132819957393</v>
      </c>
      <c r="K1726" s="147">
        <f t="shared" si="312"/>
        <v>106.48095100177557</v>
      </c>
      <c r="L1726" s="29">
        <f t="shared" si="323"/>
        <v>1.9000000000000057</v>
      </c>
      <c r="M1726" s="30">
        <f t="shared" si="321"/>
        <v>1.9</v>
      </c>
      <c r="N1726" s="148">
        <f t="shared" si="322"/>
        <v>0</v>
      </c>
      <c r="O1726" s="148">
        <f t="shared" si="318"/>
        <v>0</v>
      </c>
      <c r="P1726" s="148">
        <f t="shared" si="319"/>
        <v>0</v>
      </c>
      <c r="Q1726" s="149">
        <f t="shared" si="313"/>
        <v>0</v>
      </c>
      <c r="R1726" s="150">
        <f t="shared" si="314"/>
        <v>106.48095100177557</v>
      </c>
      <c r="S1726" s="13"/>
      <c r="T1726" s="13"/>
      <c r="U1726" s="13"/>
      <c r="V1726" s="13"/>
      <c r="W1726" s="49">
        <f t="shared" si="320"/>
        <v>38604</v>
      </c>
    </row>
    <row r="1727" spans="1:23" s="11" customFormat="1">
      <c r="A1727" s="13"/>
      <c r="B1727" s="140">
        <f>+Datos!B1718</f>
        <v>2005</v>
      </c>
      <c r="C1727" s="141">
        <f>+Datos!C1718</f>
        <v>9</v>
      </c>
      <c r="D1727" s="142">
        <f>+Datos!D1718</f>
        <v>10</v>
      </c>
      <c r="E1727" s="143">
        <f>+Datos!E1718</f>
        <v>0.5</v>
      </c>
      <c r="F1727" s="144">
        <f>+Datos!F1718</f>
        <v>1.6</v>
      </c>
      <c r="G1727" s="145">
        <f>+Datos!G1718</f>
        <v>1</v>
      </c>
      <c r="H1727" s="143">
        <f t="shared" si="315"/>
        <v>1.6</v>
      </c>
      <c r="I1727" s="146">
        <f t="shared" si="316"/>
        <v>-1.1000000000000001</v>
      </c>
      <c r="J1727" s="29">
        <f t="shared" si="317"/>
        <v>72.370601791257371</v>
      </c>
      <c r="K1727" s="147">
        <f t="shared" si="312"/>
        <v>106.05241997307556</v>
      </c>
      <c r="L1727" s="29">
        <f t="shared" si="323"/>
        <v>-0.42853102870000725</v>
      </c>
      <c r="M1727" s="30">
        <f t="shared" si="321"/>
        <v>0.92853102870000725</v>
      </c>
      <c r="N1727" s="148">
        <f t="shared" si="322"/>
        <v>0.67146897129999283</v>
      </c>
      <c r="O1727" s="148">
        <f t="shared" si="318"/>
        <v>0</v>
      </c>
      <c r="P1727" s="148">
        <f t="shared" si="319"/>
        <v>-0.67146897129999283</v>
      </c>
      <c r="Q1727" s="149">
        <f t="shared" si="313"/>
        <v>0</v>
      </c>
      <c r="R1727" s="150">
        <f t="shared" si="314"/>
        <v>106.05241997307556</v>
      </c>
      <c r="S1727" s="13"/>
      <c r="T1727" s="13"/>
      <c r="U1727" s="13"/>
      <c r="V1727" s="13"/>
      <c r="W1727" s="49">
        <f t="shared" si="320"/>
        <v>38605</v>
      </c>
    </row>
    <row r="1728" spans="1:23" s="11" customFormat="1">
      <c r="A1728" s="13"/>
      <c r="B1728" s="140">
        <f>+Datos!B1719</f>
        <v>2005</v>
      </c>
      <c r="C1728" s="141">
        <f>+Datos!C1719</f>
        <v>9</v>
      </c>
      <c r="D1728" s="142">
        <f>+Datos!D1719</f>
        <v>11</v>
      </c>
      <c r="E1728" s="143">
        <f>+Datos!E1719</f>
        <v>0.9</v>
      </c>
      <c r="F1728" s="144">
        <f>+Datos!F1719</f>
        <v>2</v>
      </c>
      <c r="G1728" s="145">
        <f>+Datos!G1719</f>
        <v>1</v>
      </c>
      <c r="H1728" s="143">
        <f t="shared" si="315"/>
        <v>2</v>
      </c>
      <c r="I1728" s="146">
        <f t="shared" si="316"/>
        <v>-1.1000000000000001</v>
      </c>
      <c r="J1728" s="29">
        <f t="shared" si="317"/>
        <v>71.944593304178994</v>
      </c>
      <c r="K1728" s="147">
        <f t="shared" si="312"/>
        <v>105.62641148599718</v>
      </c>
      <c r="L1728" s="29">
        <f t="shared" si="323"/>
        <v>-0.42600848707837713</v>
      </c>
      <c r="M1728" s="30">
        <f t="shared" si="321"/>
        <v>1.326008487078377</v>
      </c>
      <c r="N1728" s="148">
        <f t="shared" si="322"/>
        <v>0.67399151292162296</v>
      </c>
      <c r="O1728" s="148">
        <f t="shared" si="318"/>
        <v>0</v>
      </c>
      <c r="P1728" s="148">
        <f t="shared" si="319"/>
        <v>-0.67399151292162296</v>
      </c>
      <c r="Q1728" s="149">
        <f t="shared" si="313"/>
        <v>0</v>
      </c>
      <c r="R1728" s="150">
        <f t="shared" si="314"/>
        <v>105.62641148599718</v>
      </c>
      <c r="S1728" s="13"/>
      <c r="T1728" s="13"/>
      <c r="U1728" s="13"/>
      <c r="V1728" s="13"/>
      <c r="W1728" s="49">
        <f t="shared" si="320"/>
        <v>38606</v>
      </c>
    </row>
    <row r="1729" spans="1:23" s="11" customFormat="1">
      <c r="A1729" s="13"/>
      <c r="B1729" s="140">
        <f>+Datos!B1720</f>
        <v>2005</v>
      </c>
      <c r="C1729" s="141">
        <f>+Datos!C1720</f>
        <v>9</v>
      </c>
      <c r="D1729" s="142">
        <f>+Datos!D1720</f>
        <v>12</v>
      </c>
      <c r="E1729" s="143">
        <f>+Datos!E1720</f>
        <v>0</v>
      </c>
      <c r="F1729" s="144">
        <f>+Datos!F1720</f>
        <v>2.2999999999999998</v>
      </c>
      <c r="G1729" s="145">
        <f>+Datos!G1720</f>
        <v>1</v>
      </c>
      <c r="H1729" s="143">
        <f t="shared" si="315"/>
        <v>2.2999999999999998</v>
      </c>
      <c r="I1729" s="146">
        <f t="shared" si="316"/>
        <v>-2.2999999999999998</v>
      </c>
      <c r="J1729" s="29">
        <f t="shared" si="317"/>
        <v>71.061934313157053</v>
      </c>
      <c r="K1729" s="147">
        <f t="shared" si="312"/>
        <v>104.74375249497524</v>
      </c>
      <c r="L1729" s="29">
        <f t="shared" si="323"/>
        <v>-0.88265899102194112</v>
      </c>
      <c r="M1729" s="30">
        <f t="shared" si="321"/>
        <v>0.88265899102194112</v>
      </c>
      <c r="N1729" s="148">
        <f t="shared" si="322"/>
        <v>1.4173410089780587</v>
      </c>
      <c r="O1729" s="148">
        <f t="shared" si="318"/>
        <v>0</v>
      </c>
      <c r="P1729" s="148">
        <f t="shared" si="319"/>
        <v>-1.4173410089780587</v>
      </c>
      <c r="Q1729" s="149">
        <f t="shared" si="313"/>
        <v>0</v>
      </c>
      <c r="R1729" s="150">
        <f t="shared" si="314"/>
        <v>104.74375249497524</v>
      </c>
      <c r="S1729" s="13"/>
      <c r="T1729" s="13"/>
      <c r="U1729" s="13"/>
      <c r="V1729" s="13"/>
      <c r="W1729" s="49">
        <f t="shared" si="320"/>
        <v>38607</v>
      </c>
    </row>
    <row r="1730" spans="1:23" s="11" customFormat="1">
      <c r="A1730" s="13"/>
      <c r="B1730" s="140">
        <f>+Datos!B1721</f>
        <v>2005</v>
      </c>
      <c r="C1730" s="141">
        <f>+Datos!C1721</f>
        <v>9</v>
      </c>
      <c r="D1730" s="142">
        <f>+Datos!D1721</f>
        <v>13</v>
      </c>
      <c r="E1730" s="143">
        <f>+Datos!E1721</f>
        <v>0</v>
      </c>
      <c r="F1730" s="144">
        <f>+Datos!F1721</f>
        <v>2.2000000000000002</v>
      </c>
      <c r="G1730" s="145">
        <f>+Datos!G1721</f>
        <v>1</v>
      </c>
      <c r="H1730" s="143">
        <f t="shared" si="315"/>
        <v>2.2000000000000002</v>
      </c>
      <c r="I1730" s="146">
        <f t="shared" si="316"/>
        <v>-2.2000000000000002</v>
      </c>
      <c r="J1730" s="29">
        <f t="shared" si="317"/>
        <v>70.227786589331501</v>
      </c>
      <c r="K1730" s="147">
        <f t="shared" si="312"/>
        <v>103.90960477114967</v>
      </c>
      <c r="L1730" s="29">
        <f t="shared" si="323"/>
        <v>-0.83414772382556635</v>
      </c>
      <c r="M1730" s="30">
        <f t="shared" si="321"/>
        <v>0.83414772382556635</v>
      </c>
      <c r="N1730" s="148">
        <f t="shared" si="322"/>
        <v>1.3658522761744338</v>
      </c>
      <c r="O1730" s="148">
        <f t="shared" si="318"/>
        <v>0</v>
      </c>
      <c r="P1730" s="148">
        <f t="shared" si="319"/>
        <v>-1.3658522761744338</v>
      </c>
      <c r="Q1730" s="149">
        <f t="shared" si="313"/>
        <v>0</v>
      </c>
      <c r="R1730" s="150">
        <f t="shared" si="314"/>
        <v>103.90960477114967</v>
      </c>
      <c r="S1730" s="13"/>
      <c r="T1730" s="13"/>
      <c r="U1730" s="13"/>
      <c r="V1730" s="13"/>
      <c r="W1730" s="49">
        <f t="shared" si="320"/>
        <v>38608</v>
      </c>
    </row>
    <row r="1731" spans="1:23" s="11" customFormat="1">
      <c r="A1731" s="13"/>
      <c r="B1731" s="140">
        <f>+Datos!B1722</f>
        <v>2005</v>
      </c>
      <c r="C1731" s="141">
        <f>+Datos!C1722</f>
        <v>9</v>
      </c>
      <c r="D1731" s="142">
        <f>+Datos!D1722</f>
        <v>14</v>
      </c>
      <c r="E1731" s="143">
        <f>+Datos!E1722</f>
        <v>0</v>
      </c>
      <c r="F1731" s="144">
        <f>+Datos!F1722</f>
        <v>2.7</v>
      </c>
      <c r="G1731" s="145">
        <f>+Datos!G1722</f>
        <v>1</v>
      </c>
      <c r="H1731" s="143">
        <f t="shared" si="315"/>
        <v>2.7</v>
      </c>
      <c r="I1731" s="146">
        <f t="shared" si="316"/>
        <v>-2.7</v>
      </c>
      <c r="J1731" s="29">
        <f t="shared" si="317"/>
        <v>69.217430291065497</v>
      </c>
      <c r="K1731" s="147">
        <f t="shared" si="312"/>
        <v>102.89924847288367</v>
      </c>
      <c r="L1731" s="29">
        <f t="shared" si="323"/>
        <v>-1.0103562982660037</v>
      </c>
      <c r="M1731" s="30">
        <f t="shared" si="321"/>
        <v>1.0103562982660037</v>
      </c>
      <c r="N1731" s="148">
        <f t="shared" si="322"/>
        <v>1.6896437017339965</v>
      </c>
      <c r="O1731" s="148">
        <f t="shared" si="318"/>
        <v>0</v>
      </c>
      <c r="P1731" s="148">
        <f t="shared" si="319"/>
        <v>-1.6896437017339965</v>
      </c>
      <c r="Q1731" s="149">
        <f t="shared" si="313"/>
        <v>0</v>
      </c>
      <c r="R1731" s="150">
        <f t="shared" si="314"/>
        <v>102.89924847288367</v>
      </c>
      <c r="S1731" s="13"/>
      <c r="T1731" s="13"/>
      <c r="U1731" s="13"/>
      <c r="V1731" s="13"/>
      <c r="W1731" s="49">
        <f t="shared" si="320"/>
        <v>38609</v>
      </c>
    </row>
    <row r="1732" spans="1:23" s="11" customFormat="1">
      <c r="A1732" s="13"/>
      <c r="B1732" s="140">
        <f>+Datos!B1723</f>
        <v>2005</v>
      </c>
      <c r="C1732" s="141">
        <f>+Datos!C1723</f>
        <v>9</v>
      </c>
      <c r="D1732" s="142">
        <f>+Datos!D1723</f>
        <v>15</v>
      </c>
      <c r="E1732" s="143">
        <f>+Datos!E1723</f>
        <v>0</v>
      </c>
      <c r="F1732" s="144">
        <f>+Datos!F1723</f>
        <v>2.6</v>
      </c>
      <c r="G1732" s="145">
        <f>+Datos!G1723</f>
        <v>1</v>
      </c>
      <c r="H1732" s="143">
        <f t="shared" si="315"/>
        <v>2.6</v>
      </c>
      <c r="I1732" s="146">
        <f t="shared" si="316"/>
        <v>-2.6</v>
      </c>
      <c r="J1732" s="29">
        <f t="shared" si="317"/>
        <v>68.258235308497376</v>
      </c>
      <c r="K1732" s="147">
        <f t="shared" si="312"/>
        <v>101.94005349031556</v>
      </c>
      <c r="L1732" s="29">
        <f t="shared" si="323"/>
        <v>-0.95919498256810698</v>
      </c>
      <c r="M1732" s="30">
        <f t="shared" si="321"/>
        <v>0.95919498256810698</v>
      </c>
      <c r="N1732" s="148">
        <f t="shared" si="322"/>
        <v>1.6408050174318931</v>
      </c>
      <c r="O1732" s="148">
        <f t="shared" si="318"/>
        <v>0</v>
      </c>
      <c r="P1732" s="148">
        <f t="shared" si="319"/>
        <v>-1.6408050174318931</v>
      </c>
      <c r="Q1732" s="149">
        <f t="shared" si="313"/>
        <v>0</v>
      </c>
      <c r="R1732" s="150">
        <f t="shared" si="314"/>
        <v>101.94005349031556</v>
      </c>
      <c r="S1732" s="13"/>
      <c r="T1732" s="13"/>
      <c r="U1732" s="13"/>
      <c r="V1732" s="13"/>
      <c r="W1732" s="49">
        <f t="shared" si="320"/>
        <v>38610</v>
      </c>
    </row>
    <row r="1733" spans="1:23" s="11" customFormat="1">
      <c r="A1733" s="13"/>
      <c r="B1733" s="140">
        <f>+Datos!B1724</f>
        <v>2005</v>
      </c>
      <c r="C1733" s="141">
        <f>+Datos!C1724</f>
        <v>9</v>
      </c>
      <c r="D1733" s="142">
        <f>+Datos!D1724</f>
        <v>16</v>
      </c>
      <c r="E1733" s="143">
        <f>+Datos!E1724</f>
        <v>0</v>
      </c>
      <c r="F1733" s="144">
        <f>+Datos!F1724</f>
        <v>2.5</v>
      </c>
      <c r="G1733" s="145">
        <f>+Datos!G1724</f>
        <v>1</v>
      </c>
      <c r="H1733" s="143">
        <f t="shared" si="315"/>
        <v>2.5</v>
      </c>
      <c r="I1733" s="146">
        <f t="shared" si="316"/>
        <v>-2.5</v>
      </c>
      <c r="J1733" s="29">
        <f t="shared" si="317"/>
        <v>67.348469891628639</v>
      </c>
      <c r="K1733" s="147">
        <f t="shared" si="312"/>
        <v>101.03028807344683</v>
      </c>
      <c r="L1733" s="29">
        <f t="shared" si="323"/>
        <v>-0.90976541686873702</v>
      </c>
      <c r="M1733" s="30">
        <f t="shared" si="321"/>
        <v>0.90976541686873702</v>
      </c>
      <c r="N1733" s="148">
        <f t="shared" si="322"/>
        <v>1.590234583131263</v>
      </c>
      <c r="O1733" s="148">
        <f t="shared" si="318"/>
        <v>0</v>
      </c>
      <c r="P1733" s="148">
        <f t="shared" si="319"/>
        <v>-1.590234583131263</v>
      </c>
      <c r="Q1733" s="149">
        <f t="shared" si="313"/>
        <v>0</v>
      </c>
      <c r="R1733" s="150">
        <f t="shared" si="314"/>
        <v>101.03028807344683</v>
      </c>
      <c r="S1733" s="13"/>
      <c r="T1733" s="13"/>
      <c r="U1733" s="13"/>
      <c r="V1733" s="13"/>
      <c r="W1733" s="49">
        <f t="shared" si="320"/>
        <v>38611</v>
      </c>
    </row>
    <row r="1734" spans="1:23" s="11" customFormat="1">
      <c r="A1734" s="13"/>
      <c r="B1734" s="140">
        <f>+Datos!B1725</f>
        <v>2005</v>
      </c>
      <c r="C1734" s="141">
        <f>+Datos!C1725</f>
        <v>9</v>
      </c>
      <c r="D1734" s="142">
        <f>+Datos!D1725</f>
        <v>17</v>
      </c>
      <c r="E1734" s="143">
        <f>+Datos!E1725</f>
        <v>0</v>
      </c>
      <c r="F1734" s="144">
        <f>+Datos!F1725</f>
        <v>3.6</v>
      </c>
      <c r="G1734" s="145">
        <f>+Datos!G1725</f>
        <v>1</v>
      </c>
      <c r="H1734" s="143">
        <f t="shared" si="315"/>
        <v>3.6</v>
      </c>
      <c r="I1734" s="146">
        <f t="shared" si="316"/>
        <v>-3.6</v>
      </c>
      <c r="J1734" s="29">
        <f t="shared" si="317"/>
        <v>66.059668252529704</v>
      </c>
      <c r="K1734" s="147">
        <f t="shared" si="312"/>
        <v>99.741486434347877</v>
      </c>
      <c r="L1734" s="29">
        <f t="shared" si="323"/>
        <v>-1.2888016390989492</v>
      </c>
      <c r="M1734" s="30">
        <f t="shared" si="321"/>
        <v>1.2888016390989492</v>
      </c>
      <c r="N1734" s="148">
        <f t="shared" si="322"/>
        <v>2.3111983609010509</v>
      </c>
      <c r="O1734" s="148">
        <f t="shared" si="318"/>
        <v>0</v>
      </c>
      <c r="P1734" s="148">
        <f t="shared" si="319"/>
        <v>-2.3111983609010509</v>
      </c>
      <c r="Q1734" s="149">
        <f t="shared" si="313"/>
        <v>0</v>
      </c>
      <c r="R1734" s="150">
        <f t="shared" si="314"/>
        <v>99.741486434347877</v>
      </c>
      <c r="S1734" s="13"/>
      <c r="T1734" s="13"/>
      <c r="U1734" s="13"/>
      <c r="V1734" s="13"/>
      <c r="W1734" s="49">
        <f t="shared" si="320"/>
        <v>38612</v>
      </c>
    </row>
    <row r="1735" spans="1:23" s="11" customFormat="1">
      <c r="A1735" s="13"/>
      <c r="B1735" s="140">
        <f>+Datos!B1726</f>
        <v>2005</v>
      </c>
      <c r="C1735" s="141">
        <f>+Datos!C1726</f>
        <v>9</v>
      </c>
      <c r="D1735" s="142">
        <f>+Datos!D1726</f>
        <v>18</v>
      </c>
      <c r="E1735" s="143">
        <f>+Datos!E1726</f>
        <v>0</v>
      </c>
      <c r="F1735" s="144">
        <f>+Datos!F1726</f>
        <v>3.4</v>
      </c>
      <c r="G1735" s="145">
        <f>+Datos!G1726</f>
        <v>1</v>
      </c>
      <c r="H1735" s="143">
        <f t="shared" si="315"/>
        <v>3.4</v>
      </c>
      <c r="I1735" s="146">
        <f t="shared" si="316"/>
        <v>-3.4</v>
      </c>
      <c r="J1735" s="29">
        <f t="shared" si="317"/>
        <v>64.865120503631147</v>
      </c>
      <c r="K1735" s="147">
        <f t="shared" si="312"/>
        <v>98.546938685449334</v>
      </c>
      <c r="L1735" s="29">
        <f t="shared" si="323"/>
        <v>-1.1945477488985432</v>
      </c>
      <c r="M1735" s="30">
        <f t="shared" si="321"/>
        <v>1.1945477488985432</v>
      </c>
      <c r="N1735" s="148">
        <f t="shared" si="322"/>
        <v>2.2054522511014567</v>
      </c>
      <c r="O1735" s="148">
        <f t="shared" si="318"/>
        <v>0</v>
      </c>
      <c r="P1735" s="148">
        <f t="shared" si="319"/>
        <v>-2.2054522511014567</v>
      </c>
      <c r="Q1735" s="149">
        <f t="shared" si="313"/>
        <v>0</v>
      </c>
      <c r="R1735" s="150">
        <f t="shared" si="314"/>
        <v>98.546938685449334</v>
      </c>
      <c r="S1735" s="13"/>
      <c r="T1735" s="13"/>
      <c r="U1735" s="13"/>
      <c r="V1735" s="13"/>
      <c r="W1735" s="49">
        <f t="shared" si="320"/>
        <v>38613</v>
      </c>
    </row>
    <row r="1736" spans="1:23" s="11" customFormat="1">
      <c r="A1736" s="13"/>
      <c r="B1736" s="140">
        <f>+Datos!B1727</f>
        <v>2005</v>
      </c>
      <c r="C1736" s="141">
        <f>+Datos!C1727</f>
        <v>9</v>
      </c>
      <c r="D1736" s="142">
        <f>+Datos!D1727</f>
        <v>19</v>
      </c>
      <c r="E1736" s="143">
        <f>+Datos!E1727</f>
        <v>0</v>
      </c>
      <c r="F1736" s="144">
        <f>+Datos!F1727</f>
        <v>3.4</v>
      </c>
      <c r="G1736" s="145">
        <f>+Datos!G1727</f>
        <v>1</v>
      </c>
      <c r="H1736" s="143">
        <f t="shared" si="315"/>
        <v>3.4</v>
      </c>
      <c r="I1736" s="146">
        <f t="shared" si="316"/>
        <v>-3.4</v>
      </c>
      <c r="J1736" s="29">
        <f t="shared" si="317"/>
        <v>63.692173594732928</v>
      </c>
      <c r="K1736" s="147">
        <f t="shared" si="312"/>
        <v>97.373991776551108</v>
      </c>
      <c r="L1736" s="29">
        <f t="shared" si="323"/>
        <v>-1.1729469088982256</v>
      </c>
      <c r="M1736" s="30">
        <f t="shared" si="321"/>
        <v>1.1729469088982256</v>
      </c>
      <c r="N1736" s="148">
        <f t="shared" si="322"/>
        <v>2.2270530911017743</v>
      </c>
      <c r="O1736" s="148">
        <f t="shared" si="318"/>
        <v>0</v>
      </c>
      <c r="P1736" s="148">
        <f t="shared" si="319"/>
        <v>-2.2270530911017743</v>
      </c>
      <c r="Q1736" s="149">
        <f t="shared" si="313"/>
        <v>0</v>
      </c>
      <c r="R1736" s="150">
        <f t="shared" si="314"/>
        <v>97.373991776551108</v>
      </c>
      <c r="S1736" s="13"/>
      <c r="T1736" s="13"/>
      <c r="U1736" s="13"/>
      <c r="V1736" s="13"/>
      <c r="W1736" s="49">
        <f t="shared" si="320"/>
        <v>38614</v>
      </c>
    </row>
    <row r="1737" spans="1:23" s="11" customFormat="1">
      <c r="A1737" s="13"/>
      <c r="B1737" s="140">
        <f>+Datos!B1728</f>
        <v>2005</v>
      </c>
      <c r="C1737" s="141">
        <f>+Datos!C1728</f>
        <v>9</v>
      </c>
      <c r="D1737" s="142">
        <f>+Datos!D1728</f>
        <v>20</v>
      </c>
      <c r="E1737" s="143">
        <f>+Datos!E1728</f>
        <v>0</v>
      </c>
      <c r="F1737" s="144">
        <f>+Datos!F1728</f>
        <v>3.2</v>
      </c>
      <c r="G1737" s="145">
        <f>+Datos!G1728</f>
        <v>1</v>
      </c>
      <c r="H1737" s="143">
        <f t="shared" si="315"/>
        <v>3.2</v>
      </c>
      <c r="I1737" s="146">
        <f t="shared" si="316"/>
        <v>-3.2</v>
      </c>
      <c r="J1737" s="29">
        <f t="shared" si="317"/>
        <v>62.607605905441034</v>
      </c>
      <c r="K1737" s="147">
        <f t="shared" si="312"/>
        <v>96.289424087259221</v>
      </c>
      <c r="L1737" s="29">
        <f t="shared" si="323"/>
        <v>-1.0845676892918874</v>
      </c>
      <c r="M1737" s="30">
        <f t="shared" si="321"/>
        <v>1.0845676892918874</v>
      </c>
      <c r="N1737" s="148">
        <f t="shared" si="322"/>
        <v>2.1154323107081128</v>
      </c>
      <c r="O1737" s="148">
        <f t="shared" si="318"/>
        <v>0</v>
      </c>
      <c r="P1737" s="148">
        <f t="shared" si="319"/>
        <v>-2.1154323107081128</v>
      </c>
      <c r="Q1737" s="149">
        <f t="shared" si="313"/>
        <v>0</v>
      </c>
      <c r="R1737" s="150">
        <f t="shared" si="314"/>
        <v>96.289424087259221</v>
      </c>
      <c r="S1737" s="13"/>
      <c r="T1737" s="13"/>
      <c r="U1737" s="13"/>
      <c r="V1737" s="13"/>
      <c r="W1737" s="49">
        <f t="shared" si="320"/>
        <v>38615</v>
      </c>
    </row>
    <row r="1738" spans="1:23" s="11" customFormat="1">
      <c r="A1738" s="13"/>
      <c r="B1738" s="140">
        <f>+Datos!B1729</f>
        <v>2005</v>
      </c>
      <c r="C1738" s="141">
        <f>+Datos!C1729</f>
        <v>9</v>
      </c>
      <c r="D1738" s="142">
        <f>+Datos!D1729</f>
        <v>21</v>
      </c>
      <c r="E1738" s="143">
        <f>+Datos!E1729</f>
        <v>0</v>
      </c>
      <c r="F1738" s="144">
        <f>+Datos!F1729</f>
        <v>2.7</v>
      </c>
      <c r="G1738" s="145">
        <f>+Datos!G1729</f>
        <v>1</v>
      </c>
      <c r="H1738" s="143">
        <f t="shared" si="315"/>
        <v>2.7</v>
      </c>
      <c r="I1738" s="146">
        <f t="shared" si="316"/>
        <v>-2.7</v>
      </c>
      <c r="J1738" s="29">
        <f t="shared" si="317"/>
        <v>61.706879967489755</v>
      </c>
      <c r="K1738" s="147">
        <f t="shared" si="312"/>
        <v>95.388698149307942</v>
      </c>
      <c r="L1738" s="29">
        <f t="shared" si="323"/>
        <v>-0.90072593795127887</v>
      </c>
      <c r="M1738" s="30">
        <f t="shared" si="321"/>
        <v>0.90072593795127887</v>
      </c>
      <c r="N1738" s="148">
        <f t="shared" si="322"/>
        <v>1.7992740620487213</v>
      </c>
      <c r="O1738" s="148">
        <f t="shared" si="318"/>
        <v>0</v>
      </c>
      <c r="P1738" s="148">
        <f t="shared" si="319"/>
        <v>-1.7992740620487213</v>
      </c>
      <c r="Q1738" s="149">
        <f t="shared" si="313"/>
        <v>0</v>
      </c>
      <c r="R1738" s="150">
        <f t="shared" si="314"/>
        <v>95.388698149307942</v>
      </c>
      <c r="S1738" s="13"/>
      <c r="T1738" s="13"/>
      <c r="U1738" s="13"/>
      <c r="V1738" s="13"/>
      <c r="W1738" s="49">
        <f t="shared" si="320"/>
        <v>38616</v>
      </c>
    </row>
    <row r="1739" spans="1:23" s="11" customFormat="1">
      <c r="A1739" s="13"/>
      <c r="B1739" s="140">
        <f>+Datos!B1730</f>
        <v>2005</v>
      </c>
      <c r="C1739" s="141">
        <f>+Datos!C1730</f>
        <v>9</v>
      </c>
      <c r="D1739" s="142">
        <f>+Datos!D1730</f>
        <v>22</v>
      </c>
      <c r="E1739" s="143">
        <f>+Datos!E1730</f>
        <v>0</v>
      </c>
      <c r="F1739" s="144">
        <f>+Datos!F1730</f>
        <v>4.0999999999999996</v>
      </c>
      <c r="G1739" s="145">
        <f>+Datos!G1730</f>
        <v>1</v>
      </c>
      <c r="H1739" s="143">
        <f t="shared" si="315"/>
        <v>4.0999999999999996</v>
      </c>
      <c r="I1739" s="146">
        <f t="shared" si="316"/>
        <v>-4.0999999999999996</v>
      </c>
      <c r="J1739" s="29">
        <f t="shared" si="317"/>
        <v>60.363828780312922</v>
      </c>
      <c r="K1739" s="147">
        <f t="shared" si="312"/>
        <v>94.045646962131102</v>
      </c>
      <c r="L1739" s="29">
        <f t="shared" si="323"/>
        <v>-1.3430511871768402</v>
      </c>
      <c r="M1739" s="30">
        <f t="shared" si="321"/>
        <v>1.3430511871768402</v>
      </c>
      <c r="N1739" s="148">
        <f t="shared" si="322"/>
        <v>2.7569488128231594</v>
      </c>
      <c r="O1739" s="148">
        <f t="shared" si="318"/>
        <v>0</v>
      </c>
      <c r="P1739" s="148">
        <f t="shared" si="319"/>
        <v>-2.7569488128231594</v>
      </c>
      <c r="Q1739" s="149">
        <f t="shared" si="313"/>
        <v>0</v>
      </c>
      <c r="R1739" s="150">
        <f t="shared" si="314"/>
        <v>94.045646962131102</v>
      </c>
      <c r="S1739" s="13"/>
      <c r="T1739" s="13"/>
      <c r="U1739" s="13"/>
      <c r="V1739" s="13"/>
      <c r="W1739" s="49">
        <f t="shared" si="320"/>
        <v>38617</v>
      </c>
    </row>
    <row r="1740" spans="1:23" s="11" customFormat="1">
      <c r="A1740" s="13"/>
      <c r="B1740" s="140">
        <f>+Datos!B1731</f>
        <v>2005</v>
      </c>
      <c r="C1740" s="141">
        <f>+Datos!C1731</f>
        <v>9</v>
      </c>
      <c r="D1740" s="142">
        <f>+Datos!D1731</f>
        <v>23</v>
      </c>
      <c r="E1740" s="143">
        <f>+Datos!E1731</f>
        <v>0.2</v>
      </c>
      <c r="F1740" s="144">
        <f>+Datos!F1731</f>
        <v>1.7</v>
      </c>
      <c r="G1740" s="145">
        <f>+Datos!G1731</f>
        <v>1</v>
      </c>
      <c r="H1740" s="143">
        <f t="shared" si="315"/>
        <v>1.7</v>
      </c>
      <c r="I1740" s="146">
        <f t="shared" si="316"/>
        <v>-1.5</v>
      </c>
      <c r="J1740" s="29">
        <f t="shared" si="317"/>
        <v>59.879806028832462</v>
      </c>
      <c r="K1740" s="147">
        <f t="shared" si="312"/>
        <v>93.561624210650649</v>
      </c>
      <c r="L1740" s="29">
        <f t="shared" si="323"/>
        <v>-0.48402275148045248</v>
      </c>
      <c r="M1740" s="30">
        <f t="shared" si="321"/>
        <v>0.68402275148045244</v>
      </c>
      <c r="N1740" s="148">
        <f t="shared" si="322"/>
        <v>1.0159772485195475</v>
      </c>
      <c r="O1740" s="148">
        <f t="shared" si="318"/>
        <v>0</v>
      </c>
      <c r="P1740" s="148">
        <f t="shared" si="319"/>
        <v>-1.0159772485195475</v>
      </c>
      <c r="Q1740" s="149">
        <f t="shared" si="313"/>
        <v>0</v>
      </c>
      <c r="R1740" s="150">
        <f t="shared" si="314"/>
        <v>93.561624210650649</v>
      </c>
      <c r="S1740" s="13"/>
      <c r="T1740" s="13"/>
      <c r="U1740" s="13"/>
      <c r="V1740" s="13"/>
      <c r="W1740" s="49">
        <f t="shared" si="320"/>
        <v>38618</v>
      </c>
    </row>
    <row r="1741" spans="1:23" s="11" customFormat="1">
      <c r="A1741" s="13"/>
      <c r="B1741" s="140">
        <f>+Datos!B1732</f>
        <v>2005</v>
      </c>
      <c r="C1741" s="141">
        <f>+Datos!C1732</f>
        <v>9</v>
      </c>
      <c r="D1741" s="142">
        <f>+Datos!D1732</f>
        <v>24</v>
      </c>
      <c r="E1741" s="143">
        <f>+Datos!E1732</f>
        <v>0</v>
      </c>
      <c r="F1741" s="144">
        <f>+Datos!F1732</f>
        <v>2.7</v>
      </c>
      <c r="G1741" s="145">
        <f>+Datos!G1732</f>
        <v>1</v>
      </c>
      <c r="H1741" s="143">
        <f t="shared" si="315"/>
        <v>2.7</v>
      </c>
      <c r="I1741" s="146">
        <f t="shared" si="316"/>
        <v>-2.7</v>
      </c>
      <c r="J1741" s="29">
        <f t="shared" si="317"/>
        <v>59.018324525592718</v>
      </c>
      <c r="K1741" s="147">
        <f t="shared" si="312"/>
        <v>92.70014270741089</v>
      </c>
      <c r="L1741" s="29">
        <f t="shared" si="323"/>
        <v>-0.86148150323975869</v>
      </c>
      <c r="M1741" s="30">
        <f t="shared" si="321"/>
        <v>0.86148150323975869</v>
      </c>
      <c r="N1741" s="148">
        <f t="shared" si="322"/>
        <v>1.8385184967602415</v>
      </c>
      <c r="O1741" s="148">
        <f t="shared" si="318"/>
        <v>0</v>
      </c>
      <c r="P1741" s="148">
        <f t="shared" si="319"/>
        <v>-1.8385184967602415</v>
      </c>
      <c r="Q1741" s="149">
        <f t="shared" si="313"/>
        <v>0</v>
      </c>
      <c r="R1741" s="150">
        <f t="shared" si="314"/>
        <v>92.70014270741089</v>
      </c>
      <c r="S1741" s="13"/>
      <c r="T1741" s="13"/>
      <c r="U1741" s="13"/>
      <c r="V1741" s="13"/>
      <c r="W1741" s="49">
        <f t="shared" si="320"/>
        <v>38619</v>
      </c>
    </row>
    <row r="1742" spans="1:23" s="11" customFormat="1">
      <c r="A1742" s="13"/>
      <c r="B1742" s="140">
        <f>+Datos!B1733</f>
        <v>2005</v>
      </c>
      <c r="C1742" s="141">
        <f>+Datos!C1733</f>
        <v>9</v>
      </c>
      <c r="D1742" s="142">
        <f>+Datos!D1733</f>
        <v>25</v>
      </c>
      <c r="E1742" s="143">
        <f>+Datos!E1733</f>
        <v>0</v>
      </c>
      <c r="F1742" s="144">
        <f>+Datos!F1733</f>
        <v>3.4</v>
      </c>
      <c r="G1742" s="145">
        <f>+Datos!G1733</f>
        <v>1</v>
      </c>
      <c r="H1742" s="143">
        <f t="shared" si="315"/>
        <v>3.4</v>
      </c>
      <c r="I1742" s="146">
        <f t="shared" si="316"/>
        <v>-3.4</v>
      </c>
      <c r="J1742" s="29">
        <f t="shared" si="317"/>
        <v>57.951104411251443</v>
      </c>
      <c r="K1742" s="147">
        <f t="shared" ref="K1742:K1805" si="324">+J1742+$U$21</f>
        <v>91.632922593069623</v>
      </c>
      <c r="L1742" s="29">
        <f t="shared" si="323"/>
        <v>-1.0672201143412678</v>
      </c>
      <c r="M1742" s="30">
        <f t="shared" si="321"/>
        <v>1.0672201143412678</v>
      </c>
      <c r="N1742" s="148">
        <f t="shared" si="322"/>
        <v>2.3327798856587321</v>
      </c>
      <c r="O1742" s="148">
        <f t="shared" si="318"/>
        <v>0</v>
      </c>
      <c r="P1742" s="148">
        <f t="shared" si="319"/>
        <v>-2.3327798856587321</v>
      </c>
      <c r="Q1742" s="149">
        <f t="shared" ref="Q1742:Q1805" si="325">IF(K1742-$U$15&gt;0,K1742-$U$15,0)</f>
        <v>0</v>
      </c>
      <c r="R1742" s="150">
        <f t="shared" ref="R1742:R1805" si="326">+O1742+K1742</f>
        <v>91.632922593069623</v>
      </c>
      <c r="S1742" s="13"/>
      <c r="T1742" s="13"/>
      <c r="U1742" s="13"/>
      <c r="V1742" s="13"/>
      <c r="W1742" s="49">
        <f t="shared" si="320"/>
        <v>38620</v>
      </c>
    </row>
    <row r="1743" spans="1:23" s="11" customFormat="1">
      <c r="A1743" s="13"/>
      <c r="B1743" s="140">
        <f>+Datos!B1734</f>
        <v>2005</v>
      </c>
      <c r="C1743" s="141">
        <f>+Datos!C1734</f>
        <v>9</v>
      </c>
      <c r="D1743" s="142">
        <f>+Datos!D1734</f>
        <v>26</v>
      </c>
      <c r="E1743" s="143">
        <f>+Datos!E1734</f>
        <v>0</v>
      </c>
      <c r="F1743" s="144">
        <f>+Datos!F1734</f>
        <v>4.8</v>
      </c>
      <c r="G1743" s="145">
        <f>+Datos!G1734</f>
        <v>1</v>
      </c>
      <c r="H1743" s="143">
        <f t="shared" ref="H1743:H1806" si="327">+F1743*G1743</f>
        <v>4.8</v>
      </c>
      <c r="I1743" s="146">
        <f t="shared" ref="I1743:I1806" si="328">+E1743-H1743</f>
        <v>-4.8</v>
      </c>
      <c r="J1743" s="29">
        <f t="shared" ref="J1743:J1806" si="329">IF(I1743&lt;0,J1742*EXP(I1743/$U$20),IF((I1743+J1742)&gt;$U$20,+$U$20,I1743+J1742))</f>
        <v>56.477212970156437</v>
      </c>
      <c r="K1743" s="147">
        <f t="shared" si="324"/>
        <v>90.159031151974617</v>
      </c>
      <c r="L1743" s="29">
        <f t="shared" si="323"/>
        <v>-1.4738914410950059</v>
      </c>
      <c r="M1743" s="30">
        <f t="shared" si="321"/>
        <v>1.4738914410950059</v>
      </c>
      <c r="N1743" s="148">
        <f t="shared" si="322"/>
        <v>3.3261085589049939</v>
      </c>
      <c r="O1743" s="148">
        <f t="shared" ref="O1743:O1806" si="330">IF(K1742+I1743-$U$14&gt;0,K1742+I1743-$U$14,0)</f>
        <v>0</v>
      </c>
      <c r="P1743" s="148">
        <f t="shared" ref="P1743:P1806" si="331">+IF(N1743&gt;0,(-1)*N1743,O1743)</f>
        <v>-3.3261085589049939</v>
      </c>
      <c r="Q1743" s="149">
        <f t="shared" si="325"/>
        <v>0</v>
      </c>
      <c r="R1743" s="150">
        <f t="shared" si="326"/>
        <v>90.159031151974617</v>
      </c>
      <c r="S1743" s="13"/>
      <c r="T1743" s="13"/>
      <c r="U1743" s="13"/>
      <c r="V1743" s="13"/>
      <c r="W1743" s="49">
        <f t="shared" ref="W1743:W1806" si="332">+DATE(B1743,C1743,D1743)</f>
        <v>38621</v>
      </c>
    </row>
    <row r="1744" spans="1:23" s="11" customFormat="1">
      <c r="A1744" s="13"/>
      <c r="B1744" s="140">
        <f>+Datos!B1735</f>
        <v>2005</v>
      </c>
      <c r="C1744" s="141">
        <f>+Datos!C1735</f>
        <v>9</v>
      </c>
      <c r="D1744" s="142">
        <f>+Datos!D1735</f>
        <v>27</v>
      </c>
      <c r="E1744" s="143">
        <f>+Datos!E1735</f>
        <v>0</v>
      </c>
      <c r="F1744" s="144">
        <f>+Datos!F1735</f>
        <v>5.7</v>
      </c>
      <c r="G1744" s="145">
        <f>+Datos!G1735</f>
        <v>1</v>
      </c>
      <c r="H1744" s="143">
        <f t="shared" si="327"/>
        <v>5.7</v>
      </c>
      <c r="I1744" s="146">
        <f t="shared" si="328"/>
        <v>-5.7</v>
      </c>
      <c r="J1744" s="29">
        <f t="shared" si="329"/>
        <v>54.775576977570815</v>
      </c>
      <c r="K1744" s="147">
        <f t="shared" si="324"/>
        <v>88.457395159388994</v>
      </c>
      <c r="L1744" s="29">
        <f t="shared" si="323"/>
        <v>-1.7016359925856221</v>
      </c>
      <c r="M1744" s="30">
        <f t="shared" ref="M1744:M1807" si="333">IF(I1744&gt;=0,+H1744,+E1744+ABS(L1744))</f>
        <v>1.7016359925856221</v>
      </c>
      <c r="N1744" s="148">
        <f t="shared" ref="N1744:N1807" si="334">+H1744-M1744</f>
        <v>3.998364007414378</v>
      </c>
      <c r="O1744" s="148">
        <f t="shared" si="330"/>
        <v>0</v>
      </c>
      <c r="P1744" s="148">
        <f t="shared" si="331"/>
        <v>-3.998364007414378</v>
      </c>
      <c r="Q1744" s="149">
        <f t="shared" si="325"/>
        <v>0</v>
      </c>
      <c r="R1744" s="150">
        <f t="shared" si="326"/>
        <v>88.457395159388994</v>
      </c>
      <c r="S1744" s="13"/>
      <c r="T1744" s="13"/>
      <c r="U1744" s="13"/>
      <c r="V1744" s="13"/>
      <c r="W1744" s="49">
        <f t="shared" si="332"/>
        <v>38622</v>
      </c>
    </row>
    <row r="1745" spans="1:23" s="11" customFormat="1">
      <c r="A1745" s="13"/>
      <c r="B1745" s="140">
        <f>+Datos!B1736</f>
        <v>2005</v>
      </c>
      <c r="C1745" s="141">
        <f>+Datos!C1736</f>
        <v>9</v>
      </c>
      <c r="D1745" s="142">
        <f>+Datos!D1736</f>
        <v>28</v>
      </c>
      <c r="E1745" s="143">
        <f>+Datos!E1736</f>
        <v>8.4</v>
      </c>
      <c r="F1745" s="144">
        <f>+Datos!F1736</f>
        <v>4.9000000000000004</v>
      </c>
      <c r="G1745" s="145">
        <f>+Datos!G1736</f>
        <v>1</v>
      </c>
      <c r="H1745" s="143">
        <f t="shared" si="327"/>
        <v>4.9000000000000004</v>
      </c>
      <c r="I1745" s="146">
        <f t="shared" si="328"/>
        <v>3.5</v>
      </c>
      <c r="J1745" s="29">
        <f t="shared" si="329"/>
        <v>58.275576977570815</v>
      </c>
      <c r="K1745" s="147">
        <f t="shared" si="324"/>
        <v>91.957395159388994</v>
      </c>
      <c r="L1745" s="29">
        <f t="shared" ref="L1745:L1808" si="335">+K1745-K1744</f>
        <v>3.5</v>
      </c>
      <c r="M1745" s="30">
        <f t="shared" si="333"/>
        <v>4.9000000000000004</v>
      </c>
      <c r="N1745" s="148">
        <f t="shared" si="334"/>
        <v>0</v>
      </c>
      <c r="O1745" s="148">
        <f t="shared" si="330"/>
        <v>0</v>
      </c>
      <c r="P1745" s="148">
        <f t="shared" si="331"/>
        <v>0</v>
      </c>
      <c r="Q1745" s="149">
        <f t="shared" si="325"/>
        <v>0</v>
      </c>
      <c r="R1745" s="150">
        <f t="shared" si="326"/>
        <v>91.957395159388994</v>
      </c>
      <c r="S1745" s="13"/>
      <c r="T1745" s="13"/>
      <c r="U1745" s="13"/>
      <c r="V1745" s="13"/>
      <c r="W1745" s="49">
        <f t="shared" si="332"/>
        <v>38623</v>
      </c>
    </row>
    <row r="1746" spans="1:23" s="11" customFormat="1">
      <c r="A1746" s="13"/>
      <c r="B1746" s="140">
        <f>+Datos!B1737</f>
        <v>2005</v>
      </c>
      <c r="C1746" s="141">
        <f>+Datos!C1737</f>
        <v>9</v>
      </c>
      <c r="D1746" s="142">
        <f>+Datos!D1737</f>
        <v>29</v>
      </c>
      <c r="E1746" s="143">
        <f>+Datos!E1737</f>
        <v>37</v>
      </c>
      <c r="F1746" s="144">
        <f>+Datos!F1737</f>
        <v>1.8</v>
      </c>
      <c r="G1746" s="145">
        <f>+Datos!G1737</f>
        <v>1</v>
      </c>
      <c r="H1746" s="143">
        <f t="shared" si="327"/>
        <v>1.8</v>
      </c>
      <c r="I1746" s="146">
        <f t="shared" si="328"/>
        <v>35.200000000000003</v>
      </c>
      <c r="J1746" s="29">
        <f t="shared" si="329"/>
        <v>93.475576977570825</v>
      </c>
      <c r="K1746" s="147">
        <f t="shared" si="324"/>
        <v>127.15739515938901</v>
      </c>
      <c r="L1746" s="29">
        <f t="shared" si="335"/>
        <v>35.200000000000017</v>
      </c>
      <c r="M1746" s="30">
        <f t="shared" si="333"/>
        <v>1.8</v>
      </c>
      <c r="N1746" s="148">
        <f t="shared" si="334"/>
        <v>0</v>
      </c>
      <c r="O1746" s="148">
        <f t="shared" si="330"/>
        <v>0</v>
      </c>
      <c r="P1746" s="148">
        <f t="shared" si="331"/>
        <v>0</v>
      </c>
      <c r="Q1746" s="149">
        <f t="shared" si="325"/>
        <v>13.157395159389011</v>
      </c>
      <c r="R1746" s="150">
        <f t="shared" si="326"/>
        <v>127.15739515938901</v>
      </c>
      <c r="S1746" s="13"/>
      <c r="T1746" s="13"/>
      <c r="U1746" s="13"/>
      <c r="V1746" s="13"/>
      <c r="W1746" s="49">
        <f t="shared" si="332"/>
        <v>38624</v>
      </c>
    </row>
    <row r="1747" spans="1:23" s="11" customFormat="1">
      <c r="A1747" s="13"/>
      <c r="B1747" s="140">
        <f>+Datos!B1738</f>
        <v>2005</v>
      </c>
      <c r="C1747" s="141">
        <f>+Datos!C1738</f>
        <v>9</v>
      </c>
      <c r="D1747" s="142">
        <f>+Datos!D1738</f>
        <v>30</v>
      </c>
      <c r="E1747" s="143">
        <f>+Datos!E1738</f>
        <v>0.4</v>
      </c>
      <c r="F1747" s="144">
        <f>+Datos!F1738</f>
        <v>2.7</v>
      </c>
      <c r="G1747" s="145">
        <f>+Datos!G1738</f>
        <v>1</v>
      </c>
      <c r="H1747" s="143">
        <f t="shared" si="327"/>
        <v>2.7</v>
      </c>
      <c r="I1747" s="146">
        <f t="shared" si="328"/>
        <v>-2.3000000000000003</v>
      </c>
      <c r="J1747" s="29">
        <f t="shared" si="329"/>
        <v>92.328763093845339</v>
      </c>
      <c r="K1747" s="147">
        <f t="shared" si="324"/>
        <v>126.01058127566353</v>
      </c>
      <c r="L1747" s="29">
        <f t="shared" si="335"/>
        <v>-1.1468138837254855</v>
      </c>
      <c r="M1747" s="30">
        <f t="shared" si="333"/>
        <v>1.5468138837254855</v>
      </c>
      <c r="N1747" s="148">
        <f t="shared" si="334"/>
        <v>1.1531861162745147</v>
      </c>
      <c r="O1747" s="148">
        <f t="shared" si="330"/>
        <v>0</v>
      </c>
      <c r="P1747" s="148">
        <f t="shared" si="331"/>
        <v>-1.1531861162745147</v>
      </c>
      <c r="Q1747" s="149">
        <f t="shared" si="325"/>
        <v>12.010581275663526</v>
      </c>
      <c r="R1747" s="150">
        <f t="shared" si="326"/>
        <v>126.01058127566353</v>
      </c>
      <c r="S1747" s="13"/>
      <c r="T1747" s="13"/>
      <c r="U1747" s="13"/>
      <c r="V1747" s="13"/>
      <c r="W1747" s="49">
        <f t="shared" si="332"/>
        <v>38625</v>
      </c>
    </row>
    <row r="1748" spans="1:23" s="11" customFormat="1">
      <c r="A1748" s="13"/>
      <c r="B1748" s="140">
        <f>+Datos!B1739</f>
        <v>2005</v>
      </c>
      <c r="C1748" s="141">
        <f>+Datos!C1739</f>
        <v>10</v>
      </c>
      <c r="D1748" s="142">
        <f>+Datos!D1739</f>
        <v>1</v>
      </c>
      <c r="E1748" s="143">
        <f>+Datos!E1739</f>
        <v>0</v>
      </c>
      <c r="F1748" s="144">
        <f>+Datos!F1739</f>
        <v>3.8</v>
      </c>
      <c r="G1748" s="145">
        <f>+Datos!G1739</f>
        <v>1</v>
      </c>
      <c r="H1748" s="143">
        <f t="shared" si="327"/>
        <v>3.8</v>
      </c>
      <c r="I1748" s="146">
        <f t="shared" si="328"/>
        <v>-3.8</v>
      </c>
      <c r="J1748" s="29">
        <f t="shared" si="329"/>
        <v>90.464770689485135</v>
      </c>
      <c r="K1748" s="147">
        <f t="shared" si="324"/>
        <v>124.14658887130332</v>
      </c>
      <c r="L1748" s="29">
        <f t="shared" si="335"/>
        <v>-1.8639924043602036</v>
      </c>
      <c r="M1748" s="30">
        <f t="shared" si="333"/>
        <v>1.8639924043602036</v>
      </c>
      <c r="N1748" s="148">
        <f t="shared" si="334"/>
        <v>1.9360075956397962</v>
      </c>
      <c r="O1748" s="148">
        <f t="shared" si="330"/>
        <v>0</v>
      </c>
      <c r="P1748" s="148">
        <f t="shared" si="331"/>
        <v>-1.9360075956397962</v>
      </c>
      <c r="Q1748" s="149">
        <f t="shared" si="325"/>
        <v>10.146588871303322</v>
      </c>
      <c r="R1748" s="150">
        <f t="shared" si="326"/>
        <v>124.14658887130332</v>
      </c>
      <c r="S1748" s="13"/>
      <c r="T1748" s="13"/>
      <c r="U1748" s="13"/>
      <c r="V1748" s="13"/>
      <c r="W1748" s="49">
        <f t="shared" si="332"/>
        <v>38626</v>
      </c>
    </row>
    <row r="1749" spans="1:23" s="11" customFormat="1">
      <c r="A1749" s="13"/>
      <c r="B1749" s="140">
        <f>+Datos!B1740</f>
        <v>2005</v>
      </c>
      <c r="C1749" s="141">
        <f>+Datos!C1740</f>
        <v>10</v>
      </c>
      <c r="D1749" s="142">
        <f>+Datos!D1740</f>
        <v>2</v>
      </c>
      <c r="E1749" s="143">
        <f>+Datos!E1740</f>
        <v>38.6</v>
      </c>
      <c r="F1749" s="144">
        <f>+Datos!F1740</f>
        <v>2.5</v>
      </c>
      <c r="G1749" s="145">
        <f>+Datos!G1740</f>
        <v>1</v>
      </c>
      <c r="H1749" s="143">
        <f t="shared" si="327"/>
        <v>2.5</v>
      </c>
      <c r="I1749" s="146">
        <f t="shared" si="328"/>
        <v>36.1</v>
      </c>
      <c r="J1749" s="29">
        <f t="shared" si="329"/>
        <v>126.56477068948513</v>
      </c>
      <c r="K1749" s="147">
        <f t="shared" si="324"/>
        <v>160.24658887130332</v>
      </c>
      <c r="L1749" s="29">
        <f t="shared" si="335"/>
        <v>36.099999999999994</v>
      </c>
      <c r="M1749" s="30">
        <f t="shared" si="333"/>
        <v>2.5</v>
      </c>
      <c r="N1749" s="148">
        <f t="shared" si="334"/>
        <v>0</v>
      </c>
      <c r="O1749" s="148">
        <f t="shared" si="330"/>
        <v>0</v>
      </c>
      <c r="P1749" s="148">
        <f t="shared" si="331"/>
        <v>0</v>
      </c>
      <c r="Q1749" s="149">
        <f t="shared" si="325"/>
        <v>46.246588871303317</v>
      </c>
      <c r="R1749" s="150">
        <f t="shared" si="326"/>
        <v>160.24658887130332</v>
      </c>
      <c r="S1749" s="13"/>
      <c r="T1749" s="13"/>
      <c r="U1749" s="13"/>
      <c r="V1749" s="13"/>
      <c r="W1749" s="49">
        <f t="shared" si="332"/>
        <v>38627</v>
      </c>
    </row>
    <row r="1750" spans="1:23" s="11" customFormat="1">
      <c r="A1750" s="13"/>
      <c r="B1750" s="140">
        <f>+Datos!B1741</f>
        <v>2005</v>
      </c>
      <c r="C1750" s="141">
        <f>+Datos!C1741</f>
        <v>10</v>
      </c>
      <c r="D1750" s="142">
        <f>+Datos!D1741</f>
        <v>3</v>
      </c>
      <c r="E1750" s="143">
        <f>+Datos!E1741</f>
        <v>5.5</v>
      </c>
      <c r="F1750" s="144">
        <f>+Datos!F1741</f>
        <v>1.1000000000000001</v>
      </c>
      <c r="G1750" s="145">
        <f>+Datos!G1741</f>
        <v>1</v>
      </c>
      <c r="H1750" s="143">
        <f t="shared" si="327"/>
        <v>1.1000000000000001</v>
      </c>
      <c r="I1750" s="146">
        <f t="shared" si="328"/>
        <v>4.4000000000000004</v>
      </c>
      <c r="J1750" s="29">
        <f t="shared" si="329"/>
        <v>130.96477068948514</v>
      </c>
      <c r="K1750" s="147">
        <f t="shared" si="324"/>
        <v>164.64658887130332</v>
      </c>
      <c r="L1750" s="29">
        <f t="shared" si="335"/>
        <v>4.4000000000000057</v>
      </c>
      <c r="M1750" s="30">
        <f t="shared" si="333"/>
        <v>1.1000000000000001</v>
      </c>
      <c r="N1750" s="148">
        <f t="shared" si="334"/>
        <v>0</v>
      </c>
      <c r="O1750" s="148">
        <f t="shared" si="330"/>
        <v>0</v>
      </c>
      <c r="P1750" s="148">
        <f t="shared" si="331"/>
        <v>0</v>
      </c>
      <c r="Q1750" s="149">
        <f t="shared" si="325"/>
        <v>50.646588871303322</v>
      </c>
      <c r="R1750" s="150">
        <f t="shared" si="326"/>
        <v>164.64658887130332</v>
      </c>
      <c r="S1750" s="13"/>
      <c r="T1750" s="13"/>
      <c r="U1750" s="13"/>
      <c r="V1750" s="13"/>
      <c r="W1750" s="49">
        <f t="shared" si="332"/>
        <v>38628</v>
      </c>
    </row>
    <row r="1751" spans="1:23" s="11" customFormat="1">
      <c r="A1751" s="13"/>
      <c r="B1751" s="140">
        <f>+Datos!B1742</f>
        <v>2005</v>
      </c>
      <c r="C1751" s="141">
        <f>+Datos!C1742</f>
        <v>10</v>
      </c>
      <c r="D1751" s="142">
        <f>+Datos!D1742</f>
        <v>4</v>
      </c>
      <c r="E1751" s="143">
        <f>+Datos!E1742</f>
        <v>0.3</v>
      </c>
      <c r="F1751" s="144">
        <f>+Datos!F1742</f>
        <v>2.2000000000000002</v>
      </c>
      <c r="G1751" s="145">
        <f>+Datos!G1742</f>
        <v>1</v>
      </c>
      <c r="H1751" s="143">
        <f t="shared" si="327"/>
        <v>2.2000000000000002</v>
      </c>
      <c r="I1751" s="146">
        <f t="shared" si="328"/>
        <v>-1.9000000000000001</v>
      </c>
      <c r="J1751" s="29">
        <f t="shared" si="329"/>
        <v>129.63602964824653</v>
      </c>
      <c r="K1751" s="147">
        <f t="shared" si="324"/>
        <v>163.31784783006472</v>
      </c>
      <c r="L1751" s="29">
        <f t="shared" si="335"/>
        <v>-1.3287410412386009</v>
      </c>
      <c r="M1751" s="30">
        <f t="shared" si="333"/>
        <v>1.628741041238601</v>
      </c>
      <c r="N1751" s="148">
        <f t="shared" si="334"/>
        <v>0.5712589587613992</v>
      </c>
      <c r="O1751" s="148">
        <f t="shared" si="330"/>
        <v>0</v>
      </c>
      <c r="P1751" s="148">
        <f t="shared" si="331"/>
        <v>-0.5712589587613992</v>
      </c>
      <c r="Q1751" s="149">
        <f t="shared" si="325"/>
        <v>49.317847830064721</v>
      </c>
      <c r="R1751" s="150">
        <f t="shared" si="326"/>
        <v>163.31784783006472</v>
      </c>
      <c r="S1751" s="13"/>
      <c r="T1751" s="13"/>
      <c r="U1751" s="13"/>
      <c r="V1751" s="13"/>
      <c r="W1751" s="49">
        <f t="shared" si="332"/>
        <v>38629</v>
      </c>
    </row>
    <row r="1752" spans="1:23" s="11" customFormat="1">
      <c r="A1752" s="13"/>
      <c r="B1752" s="140">
        <f>+Datos!B1743</f>
        <v>2005</v>
      </c>
      <c r="C1752" s="141">
        <f>+Datos!C1743</f>
        <v>10</v>
      </c>
      <c r="D1752" s="142">
        <f>+Datos!D1743</f>
        <v>5</v>
      </c>
      <c r="E1752" s="143">
        <f>+Datos!E1743</f>
        <v>0.2</v>
      </c>
      <c r="F1752" s="144">
        <f>+Datos!F1743</f>
        <v>2.2999999999999998</v>
      </c>
      <c r="G1752" s="145">
        <f>+Datos!G1743</f>
        <v>1</v>
      </c>
      <c r="H1752" s="143">
        <f t="shared" si="327"/>
        <v>2.2999999999999998</v>
      </c>
      <c r="I1752" s="146">
        <f t="shared" si="328"/>
        <v>-2.0999999999999996</v>
      </c>
      <c r="J1752" s="29">
        <f t="shared" si="329"/>
        <v>128.18309994684142</v>
      </c>
      <c r="K1752" s="147">
        <f t="shared" si="324"/>
        <v>161.86491812865961</v>
      </c>
      <c r="L1752" s="29">
        <f t="shared" si="335"/>
        <v>-1.452929701405111</v>
      </c>
      <c r="M1752" s="30">
        <f t="shared" si="333"/>
        <v>1.652929701405111</v>
      </c>
      <c r="N1752" s="148">
        <f t="shared" si="334"/>
        <v>0.64707029859488885</v>
      </c>
      <c r="O1752" s="148">
        <f t="shared" si="330"/>
        <v>0</v>
      </c>
      <c r="P1752" s="148">
        <f t="shared" si="331"/>
        <v>-0.64707029859488885</v>
      </c>
      <c r="Q1752" s="149">
        <f t="shared" si="325"/>
        <v>47.86491812865961</v>
      </c>
      <c r="R1752" s="150">
        <f t="shared" si="326"/>
        <v>161.86491812865961</v>
      </c>
      <c r="S1752" s="13"/>
      <c r="T1752" s="13"/>
      <c r="U1752" s="13"/>
      <c r="V1752" s="13"/>
      <c r="W1752" s="49">
        <f t="shared" si="332"/>
        <v>38630</v>
      </c>
    </row>
    <row r="1753" spans="1:23" s="11" customFormat="1">
      <c r="A1753" s="13"/>
      <c r="B1753" s="140">
        <f>+Datos!B1744</f>
        <v>2005</v>
      </c>
      <c r="C1753" s="141">
        <f>+Datos!C1744</f>
        <v>10</v>
      </c>
      <c r="D1753" s="142">
        <f>+Datos!D1744</f>
        <v>6</v>
      </c>
      <c r="E1753" s="143">
        <f>+Datos!E1744</f>
        <v>0</v>
      </c>
      <c r="F1753" s="144">
        <f>+Datos!F1744</f>
        <v>3.4</v>
      </c>
      <c r="G1753" s="145">
        <f>+Datos!G1744</f>
        <v>1</v>
      </c>
      <c r="H1753" s="143">
        <f t="shared" si="327"/>
        <v>3.4</v>
      </c>
      <c r="I1753" s="146">
        <f t="shared" si="328"/>
        <v>-3.4</v>
      </c>
      <c r="J1753" s="29">
        <f t="shared" si="329"/>
        <v>125.86518286462122</v>
      </c>
      <c r="K1753" s="147">
        <f t="shared" si="324"/>
        <v>159.54700104643939</v>
      </c>
      <c r="L1753" s="29">
        <f t="shared" si="335"/>
        <v>-2.3179170822202195</v>
      </c>
      <c r="M1753" s="30">
        <f t="shared" si="333"/>
        <v>2.3179170822202195</v>
      </c>
      <c r="N1753" s="148">
        <f t="shared" si="334"/>
        <v>1.0820829177797804</v>
      </c>
      <c r="O1753" s="148">
        <f t="shared" si="330"/>
        <v>0</v>
      </c>
      <c r="P1753" s="148">
        <f t="shared" si="331"/>
        <v>-1.0820829177797804</v>
      </c>
      <c r="Q1753" s="149">
        <f t="shared" si="325"/>
        <v>45.547001046439391</v>
      </c>
      <c r="R1753" s="150">
        <f t="shared" si="326"/>
        <v>159.54700104643939</v>
      </c>
      <c r="S1753" s="13"/>
      <c r="T1753" s="13"/>
      <c r="U1753" s="13"/>
      <c r="V1753" s="13"/>
      <c r="W1753" s="49">
        <f t="shared" si="332"/>
        <v>38631</v>
      </c>
    </row>
    <row r="1754" spans="1:23" s="11" customFormat="1">
      <c r="A1754" s="13"/>
      <c r="B1754" s="140">
        <f>+Datos!B1745</f>
        <v>2005</v>
      </c>
      <c r="C1754" s="141">
        <f>+Datos!C1745</f>
        <v>10</v>
      </c>
      <c r="D1754" s="142">
        <f>+Datos!D1745</f>
        <v>7</v>
      </c>
      <c r="E1754" s="143">
        <f>+Datos!E1745</f>
        <v>0</v>
      </c>
      <c r="F1754" s="144">
        <f>+Datos!F1745</f>
        <v>4.8</v>
      </c>
      <c r="G1754" s="145">
        <f>+Datos!G1745</f>
        <v>1</v>
      </c>
      <c r="H1754" s="143">
        <f t="shared" si="327"/>
        <v>4.8</v>
      </c>
      <c r="I1754" s="146">
        <f t="shared" si="328"/>
        <v>-4.8</v>
      </c>
      <c r="J1754" s="29">
        <f t="shared" si="329"/>
        <v>122.66400805284309</v>
      </c>
      <c r="K1754" s="147">
        <f t="shared" si="324"/>
        <v>156.34582623466127</v>
      </c>
      <c r="L1754" s="29">
        <f t="shared" si="335"/>
        <v>-3.2011748117781167</v>
      </c>
      <c r="M1754" s="30">
        <f t="shared" si="333"/>
        <v>3.2011748117781167</v>
      </c>
      <c r="N1754" s="148">
        <f t="shared" si="334"/>
        <v>1.5988251882218831</v>
      </c>
      <c r="O1754" s="148">
        <f t="shared" si="330"/>
        <v>0</v>
      </c>
      <c r="P1754" s="148">
        <f t="shared" si="331"/>
        <v>-1.5988251882218831</v>
      </c>
      <c r="Q1754" s="149">
        <f t="shared" si="325"/>
        <v>42.345826234661274</v>
      </c>
      <c r="R1754" s="150">
        <f t="shared" si="326"/>
        <v>156.34582623466127</v>
      </c>
      <c r="S1754" s="13"/>
      <c r="T1754" s="13"/>
      <c r="U1754" s="13"/>
      <c r="V1754" s="13"/>
      <c r="W1754" s="49">
        <f t="shared" si="332"/>
        <v>38632</v>
      </c>
    </row>
    <row r="1755" spans="1:23" s="11" customFormat="1">
      <c r="A1755" s="13"/>
      <c r="B1755" s="140">
        <f>+Datos!B1746</f>
        <v>2005</v>
      </c>
      <c r="C1755" s="141">
        <f>+Datos!C1746</f>
        <v>10</v>
      </c>
      <c r="D1755" s="142">
        <f>+Datos!D1746</f>
        <v>8</v>
      </c>
      <c r="E1755" s="143">
        <f>+Datos!E1746</f>
        <v>0</v>
      </c>
      <c r="F1755" s="144">
        <f>+Datos!F1746</f>
        <v>4.3</v>
      </c>
      <c r="G1755" s="145">
        <f>+Datos!G1746</f>
        <v>1</v>
      </c>
      <c r="H1755" s="143">
        <f t="shared" si="327"/>
        <v>4.3</v>
      </c>
      <c r="I1755" s="146">
        <f t="shared" si="328"/>
        <v>-4.3</v>
      </c>
      <c r="J1755" s="29">
        <f t="shared" si="329"/>
        <v>119.86548744183163</v>
      </c>
      <c r="K1755" s="147">
        <f t="shared" si="324"/>
        <v>153.54730562364981</v>
      </c>
      <c r="L1755" s="29">
        <f t="shared" si="335"/>
        <v>-2.7985206110114689</v>
      </c>
      <c r="M1755" s="30">
        <f t="shared" si="333"/>
        <v>2.7985206110114689</v>
      </c>
      <c r="N1755" s="148">
        <f t="shared" si="334"/>
        <v>1.5014793889885309</v>
      </c>
      <c r="O1755" s="148">
        <f t="shared" si="330"/>
        <v>0</v>
      </c>
      <c r="P1755" s="148">
        <f t="shared" si="331"/>
        <v>-1.5014793889885309</v>
      </c>
      <c r="Q1755" s="149">
        <f t="shared" si="325"/>
        <v>39.547305623649805</v>
      </c>
      <c r="R1755" s="150">
        <f t="shared" si="326"/>
        <v>153.54730562364981</v>
      </c>
      <c r="S1755" s="13"/>
      <c r="T1755" s="13"/>
      <c r="U1755" s="13"/>
      <c r="V1755" s="13"/>
      <c r="W1755" s="49">
        <f t="shared" si="332"/>
        <v>38633</v>
      </c>
    </row>
    <row r="1756" spans="1:23" s="11" customFormat="1">
      <c r="A1756" s="13"/>
      <c r="B1756" s="140">
        <f>+Datos!B1747</f>
        <v>2005</v>
      </c>
      <c r="C1756" s="141">
        <f>+Datos!C1747</f>
        <v>10</v>
      </c>
      <c r="D1756" s="142">
        <f>+Datos!D1747</f>
        <v>9</v>
      </c>
      <c r="E1756" s="143">
        <f>+Datos!E1747</f>
        <v>0</v>
      </c>
      <c r="F1756" s="144">
        <f>+Datos!F1747</f>
        <v>5.8</v>
      </c>
      <c r="G1756" s="145">
        <f>+Datos!G1747</f>
        <v>1</v>
      </c>
      <c r="H1756" s="143">
        <f t="shared" si="327"/>
        <v>5.8</v>
      </c>
      <c r="I1756" s="146">
        <f t="shared" si="328"/>
        <v>-5.8</v>
      </c>
      <c r="J1756" s="29">
        <f t="shared" si="329"/>
        <v>116.19160925315998</v>
      </c>
      <c r="K1756" s="147">
        <f t="shared" si="324"/>
        <v>149.87342743497817</v>
      </c>
      <c r="L1756" s="29">
        <f t="shared" si="335"/>
        <v>-3.6738781886716367</v>
      </c>
      <c r="M1756" s="30">
        <f t="shared" si="333"/>
        <v>3.6738781886716367</v>
      </c>
      <c r="N1756" s="148">
        <f t="shared" si="334"/>
        <v>2.1261218113283631</v>
      </c>
      <c r="O1756" s="148">
        <f t="shared" si="330"/>
        <v>0</v>
      </c>
      <c r="P1756" s="148">
        <f t="shared" si="331"/>
        <v>-2.1261218113283631</v>
      </c>
      <c r="Q1756" s="149">
        <f t="shared" si="325"/>
        <v>35.873427434978169</v>
      </c>
      <c r="R1756" s="150">
        <f t="shared" si="326"/>
        <v>149.87342743497817</v>
      </c>
      <c r="S1756" s="13"/>
      <c r="T1756" s="13"/>
      <c r="U1756" s="13"/>
      <c r="V1756" s="13"/>
      <c r="W1756" s="49">
        <f t="shared" si="332"/>
        <v>38634</v>
      </c>
    </row>
    <row r="1757" spans="1:23" s="11" customFormat="1">
      <c r="A1757" s="13"/>
      <c r="B1757" s="140">
        <f>+Datos!B1748</f>
        <v>2005</v>
      </c>
      <c r="C1757" s="141">
        <f>+Datos!C1748</f>
        <v>10</v>
      </c>
      <c r="D1757" s="142">
        <f>+Datos!D1748</f>
        <v>10</v>
      </c>
      <c r="E1757" s="143">
        <f>+Datos!E1748</f>
        <v>0</v>
      </c>
      <c r="F1757" s="144">
        <f>+Datos!F1748</f>
        <v>6.3</v>
      </c>
      <c r="G1757" s="145">
        <f>+Datos!G1748</f>
        <v>1</v>
      </c>
      <c r="H1757" s="143">
        <f t="shared" si="327"/>
        <v>6.3</v>
      </c>
      <c r="I1757" s="146">
        <f t="shared" si="328"/>
        <v>-6.3</v>
      </c>
      <c r="J1757" s="29">
        <f t="shared" si="329"/>
        <v>112.32848798988849</v>
      </c>
      <c r="K1757" s="147">
        <f t="shared" si="324"/>
        <v>146.01030617170667</v>
      </c>
      <c r="L1757" s="29">
        <f t="shared" si="335"/>
        <v>-3.8631212632714949</v>
      </c>
      <c r="M1757" s="30">
        <f t="shared" si="333"/>
        <v>3.8631212632714949</v>
      </c>
      <c r="N1757" s="148">
        <f t="shared" si="334"/>
        <v>2.436878736728505</v>
      </c>
      <c r="O1757" s="148">
        <f t="shared" si="330"/>
        <v>0</v>
      </c>
      <c r="P1757" s="148">
        <f t="shared" si="331"/>
        <v>-2.436878736728505</v>
      </c>
      <c r="Q1757" s="149">
        <f t="shared" si="325"/>
        <v>32.010306171706674</v>
      </c>
      <c r="R1757" s="150">
        <f t="shared" si="326"/>
        <v>146.01030617170667</v>
      </c>
      <c r="S1757" s="13"/>
      <c r="T1757" s="13"/>
      <c r="U1757" s="13"/>
      <c r="V1757" s="13"/>
      <c r="W1757" s="49">
        <f t="shared" si="332"/>
        <v>38635</v>
      </c>
    </row>
    <row r="1758" spans="1:23" s="11" customFormat="1">
      <c r="A1758" s="13"/>
      <c r="B1758" s="140">
        <f>+Datos!B1749</f>
        <v>2005</v>
      </c>
      <c r="C1758" s="141">
        <f>+Datos!C1749</f>
        <v>10</v>
      </c>
      <c r="D1758" s="142">
        <f>+Datos!D1749</f>
        <v>11</v>
      </c>
      <c r="E1758" s="143">
        <f>+Datos!E1749</f>
        <v>0</v>
      </c>
      <c r="F1758" s="144">
        <f>+Datos!F1749</f>
        <v>5.2</v>
      </c>
      <c r="G1758" s="145">
        <f>+Datos!G1749</f>
        <v>1</v>
      </c>
      <c r="H1758" s="143">
        <f t="shared" si="327"/>
        <v>5.2</v>
      </c>
      <c r="I1758" s="146">
        <f t="shared" si="328"/>
        <v>-5.2</v>
      </c>
      <c r="J1758" s="29">
        <f t="shared" si="329"/>
        <v>109.23682819379354</v>
      </c>
      <c r="K1758" s="147">
        <f t="shared" si="324"/>
        <v>142.91864637561173</v>
      </c>
      <c r="L1758" s="29">
        <f t="shared" si="335"/>
        <v>-3.0916597960949446</v>
      </c>
      <c r="M1758" s="30">
        <f t="shared" si="333"/>
        <v>3.0916597960949446</v>
      </c>
      <c r="N1758" s="148">
        <f t="shared" si="334"/>
        <v>2.1083402039050556</v>
      </c>
      <c r="O1758" s="148">
        <f t="shared" si="330"/>
        <v>0</v>
      </c>
      <c r="P1758" s="148">
        <f t="shared" si="331"/>
        <v>-2.1083402039050556</v>
      </c>
      <c r="Q1758" s="149">
        <f t="shared" si="325"/>
        <v>28.918646375611729</v>
      </c>
      <c r="R1758" s="150">
        <f t="shared" si="326"/>
        <v>142.91864637561173</v>
      </c>
      <c r="S1758" s="13"/>
      <c r="T1758" s="13"/>
      <c r="U1758" s="13"/>
      <c r="V1758" s="13"/>
      <c r="W1758" s="49">
        <f t="shared" si="332"/>
        <v>38636</v>
      </c>
    </row>
    <row r="1759" spans="1:23" s="11" customFormat="1">
      <c r="A1759" s="13"/>
      <c r="B1759" s="140">
        <f>+Datos!B1750</f>
        <v>2005</v>
      </c>
      <c r="C1759" s="141">
        <f>+Datos!C1750</f>
        <v>10</v>
      </c>
      <c r="D1759" s="142">
        <f>+Datos!D1750</f>
        <v>12</v>
      </c>
      <c r="E1759" s="143">
        <f>+Datos!E1750</f>
        <v>0</v>
      </c>
      <c r="F1759" s="144">
        <f>+Datos!F1750</f>
        <v>5.2</v>
      </c>
      <c r="G1759" s="145">
        <f>+Datos!G1750</f>
        <v>1</v>
      </c>
      <c r="H1759" s="143">
        <f t="shared" si="327"/>
        <v>5.2</v>
      </c>
      <c r="I1759" s="146">
        <f t="shared" si="328"/>
        <v>-5.2</v>
      </c>
      <c r="J1759" s="29">
        <f t="shared" si="329"/>
        <v>106.23026132884934</v>
      </c>
      <c r="K1759" s="147">
        <f t="shared" si="324"/>
        <v>139.91207951066752</v>
      </c>
      <c r="L1759" s="29">
        <f t="shared" si="335"/>
        <v>-3.0065668649442046</v>
      </c>
      <c r="M1759" s="30">
        <f t="shared" si="333"/>
        <v>3.0065668649442046</v>
      </c>
      <c r="N1759" s="148">
        <f t="shared" si="334"/>
        <v>2.1934331350557956</v>
      </c>
      <c r="O1759" s="148">
        <f t="shared" si="330"/>
        <v>0</v>
      </c>
      <c r="P1759" s="148">
        <f t="shared" si="331"/>
        <v>-2.1934331350557956</v>
      </c>
      <c r="Q1759" s="149">
        <f t="shared" si="325"/>
        <v>25.912079510667525</v>
      </c>
      <c r="R1759" s="150">
        <f t="shared" si="326"/>
        <v>139.91207951066752</v>
      </c>
      <c r="S1759" s="13"/>
      <c r="T1759" s="13"/>
      <c r="U1759" s="13"/>
      <c r="V1759" s="13"/>
      <c r="W1759" s="49">
        <f t="shared" si="332"/>
        <v>38637</v>
      </c>
    </row>
    <row r="1760" spans="1:23" s="11" customFormat="1">
      <c r="A1760" s="13"/>
      <c r="B1760" s="140">
        <f>+Datos!B1751</f>
        <v>2005</v>
      </c>
      <c r="C1760" s="141">
        <f>+Datos!C1751</f>
        <v>10</v>
      </c>
      <c r="D1760" s="142">
        <f>+Datos!D1751</f>
        <v>13</v>
      </c>
      <c r="E1760" s="143">
        <f>+Datos!E1751</f>
        <v>0</v>
      </c>
      <c r="F1760" s="144">
        <f>+Datos!F1751</f>
        <v>5</v>
      </c>
      <c r="G1760" s="145">
        <f>+Datos!G1751</f>
        <v>1</v>
      </c>
      <c r="H1760" s="143">
        <f t="shared" si="327"/>
        <v>5</v>
      </c>
      <c r="I1760" s="146">
        <f t="shared" si="328"/>
        <v>-5</v>
      </c>
      <c r="J1760" s="29">
        <f t="shared" si="329"/>
        <v>103.41739738948209</v>
      </c>
      <c r="K1760" s="147">
        <f t="shared" si="324"/>
        <v>137.09921557130028</v>
      </c>
      <c r="L1760" s="29">
        <f t="shared" si="335"/>
        <v>-2.8128639393672472</v>
      </c>
      <c r="M1760" s="30">
        <f t="shared" si="333"/>
        <v>2.8128639393672472</v>
      </c>
      <c r="N1760" s="148">
        <f t="shared" si="334"/>
        <v>2.1871360606327528</v>
      </c>
      <c r="O1760" s="148">
        <f t="shared" si="330"/>
        <v>0</v>
      </c>
      <c r="P1760" s="148">
        <f t="shared" si="331"/>
        <v>-2.1871360606327528</v>
      </c>
      <c r="Q1760" s="149">
        <f t="shared" si="325"/>
        <v>23.099215571300277</v>
      </c>
      <c r="R1760" s="150">
        <f t="shared" si="326"/>
        <v>137.09921557130028</v>
      </c>
      <c r="S1760" s="13"/>
      <c r="T1760" s="13"/>
      <c r="U1760" s="13"/>
      <c r="V1760" s="13"/>
      <c r="W1760" s="49">
        <f t="shared" si="332"/>
        <v>38638</v>
      </c>
    </row>
    <row r="1761" spans="1:23" s="11" customFormat="1">
      <c r="A1761" s="13"/>
      <c r="B1761" s="140">
        <f>+Datos!B1752</f>
        <v>2005</v>
      </c>
      <c r="C1761" s="141">
        <f>+Datos!C1752</f>
        <v>10</v>
      </c>
      <c r="D1761" s="142">
        <f>+Datos!D1752</f>
        <v>14</v>
      </c>
      <c r="E1761" s="143">
        <f>+Datos!E1752</f>
        <v>0</v>
      </c>
      <c r="F1761" s="144">
        <f>+Datos!F1752</f>
        <v>3.6</v>
      </c>
      <c r="G1761" s="145">
        <f>+Datos!G1752</f>
        <v>1</v>
      </c>
      <c r="H1761" s="143">
        <f t="shared" si="327"/>
        <v>3.6</v>
      </c>
      <c r="I1761" s="146">
        <f t="shared" si="328"/>
        <v>-3.6</v>
      </c>
      <c r="J1761" s="29">
        <f t="shared" si="329"/>
        <v>101.43836933611458</v>
      </c>
      <c r="K1761" s="147">
        <f t="shared" si="324"/>
        <v>135.12018751793275</v>
      </c>
      <c r="L1761" s="29">
        <f t="shared" si="335"/>
        <v>-1.9790280533675286</v>
      </c>
      <c r="M1761" s="30">
        <f t="shared" si="333"/>
        <v>1.9790280533675286</v>
      </c>
      <c r="N1761" s="148">
        <f t="shared" si="334"/>
        <v>1.6209719466324715</v>
      </c>
      <c r="O1761" s="148">
        <f t="shared" si="330"/>
        <v>0</v>
      </c>
      <c r="P1761" s="148">
        <f t="shared" si="331"/>
        <v>-1.6209719466324715</v>
      </c>
      <c r="Q1761" s="149">
        <f t="shared" si="325"/>
        <v>21.120187517932749</v>
      </c>
      <c r="R1761" s="150">
        <f t="shared" si="326"/>
        <v>135.12018751793275</v>
      </c>
      <c r="S1761" s="13"/>
      <c r="T1761" s="13"/>
      <c r="U1761" s="13"/>
      <c r="V1761" s="13"/>
      <c r="W1761" s="49">
        <f t="shared" si="332"/>
        <v>38639</v>
      </c>
    </row>
    <row r="1762" spans="1:23" s="11" customFormat="1">
      <c r="A1762" s="13"/>
      <c r="B1762" s="140">
        <f>+Datos!B1753</f>
        <v>2005</v>
      </c>
      <c r="C1762" s="141">
        <f>+Datos!C1753</f>
        <v>10</v>
      </c>
      <c r="D1762" s="142">
        <f>+Datos!D1753</f>
        <v>15</v>
      </c>
      <c r="E1762" s="143">
        <f>+Datos!E1753</f>
        <v>0</v>
      </c>
      <c r="F1762" s="144">
        <f>+Datos!F1753</f>
        <v>3.5</v>
      </c>
      <c r="G1762" s="145">
        <f>+Datos!G1753</f>
        <v>1</v>
      </c>
      <c r="H1762" s="143">
        <f t="shared" si="327"/>
        <v>3.5</v>
      </c>
      <c r="I1762" s="146">
        <f t="shared" si="328"/>
        <v>-3.5</v>
      </c>
      <c r="J1762" s="29">
        <f t="shared" si="329"/>
        <v>99.550628696446651</v>
      </c>
      <c r="K1762" s="147">
        <f t="shared" si="324"/>
        <v>133.23244687826482</v>
      </c>
      <c r="L1762" s="29">
        <f t="shared" si="335"/>
        <v>-1.8877406396679248</v>
      </c>
      <c r="M1762" s="30">
        <f t="shared" si="333"/>
        <v>1.8877406396679248</v>
      </c>
      <c r="N1762" s="148">
        <f t="shared" si="334"/>
        <v>1.6122593603320752</v>
      </c>
      <c r="O1762" s="148">
        <f t="shared" si="330"/>
        <v>0</v>
      </c>
      <c r="P1762" s="148">
        <f t="shared" si="331"/>
        <v>-1.6122593603320752</v>
      </c>
      <c r="Q1762" s="149">
        <f t="shared" si="325"/>
        <v>19.232446878264824</v>
      </c>
      <c r="R1762" s="150">
        <f t="shared" si="326"/>
        <v>133.23244687826482</v>
      </c>
      <c r="S1762" s="13"/>
      <c r="T1762" s="13"/>
      <c r="U1762" s="13"/>
      <c r="V1762" s="13"/>
      <c r="W1762" s="49">
        <f t="shared" si="332"/>
        <v>38640</v>
      </c>
    </row>
    <row r="1763" spans="1:23" s="11" customFormat="1">
      <c r="A1763" s="13"/>
      <c r="B1763" s="140">
        <f>+Datos!B1754</f>
        <v>2005</v>
      </c>
      <c r="C1763" s="141">
        <f>+Datos!C1754</f>
        <v>10</v>
      </c>
      <c r="D1763" s="142">
        <f>+Datos!D1754</f>
        <v>16</v>
      </c>
      <c r="E1763" s="143">
        <f>+Datos!E1754</f>
        <v>0</v>
      </c>
      <c r="F1763" s="144">
        <f>+Datos!F1754</f>
        <v>2.6</v>
      </c>
      <c r="G1763" s="145">
        <f>+Datos!G1754</f>
        <v>1</v>
      </c>
      <c r="H1763" s="143">
        <f t="shared" si="327"/>
        <v>2.6</v>
      </c>
      <c r="I1763" s="146">
        <f t="shared" si="328"/>
        <v>-2.6</v>
      </c>
      <c r="J1763" s="29">
        <f t="shared" si="329"/>
        <v>98.171085087913411</v>
      </c>
      <c r="K1763" s="147">
        <f t="shared" si="324"/>
        <v>131.8529032697316</v>
      </c>
      <c r="L1763" s="29">
        <f t="shared" si="335"/>
        <v>-1.3795436085332256</v>
      </c>
      <c r="M1763" s="30">
        <f t="shared" si="333"/>
        <v>1.3795436085332256</v>
      </c>
      <c r="N1763" s="148">
        <f t="shared" si="334"/>
        <v>1.2204563914667745</v>
      </c>
      <c r="O1763" s="148">
        <f t="shared" si="330"/>
        <v>0</v>
      </c>
      <c r="P1763" s="148">
        <f t="shared" si="331"/>
        <v>-1.2204563914667745</v>
      </c>
      <c r="Q1763" s="149">
        <f t="shared" si="325"/>
        <v>17.852903269731598</v>
      </c>
      <c r="R1763" s="150">
        <f t="shared" si="326"/>
        <v>131.8529032697316</v>
      </c>
      <c r="S1763" s="13"/>
      <c r="T1763" s="13"/>
      <c r="U1763" s="13"/>
      <c r="V1763" s="13"/>
      <c r="W1763" s="49">
        <f t="shared" si="332"/>
        <v>38641</v>
      </c>
    </row>
    <row r="1764" spans="1:23" s="11" customFormat="1">
      <c r="A1764" s="13"/>
      <c r="B1764" s="140">
        <f>+Datos!B1755</f>
        <v>2005</v>
      </c>
      <c r="C1764" s="141">
        <f>+Datos!C1755</f>
        <v>10</v>
      </c>
      <c r="D1764" s="142">
        <f>+Datos!D1755</f>
        <v>17</v>
      </c>
      <c r="E1764" s="143">
        <f>+Datos!E1755</f>
        <v>0.2</v>
      </c>
      <c r="F1764" s="144">
        <f>+Datos!F1755</f>
        <v>4.5999999999999996</v>
      </c>
      <c r="G1764" s="145">
        <f>+Datos!G1755</f>
        <v>1</v>
      </c>
      <c r="H1764" s="143">
        <f t="shared" si="327"/>
        <v>4.5999999999999996</v>
      </c>
      <c r="I1764" s="146">
        <f t="shared" si="328"/>
        <v>-4.3999999999999995</v>
      </c>
      <c r="J1764" s="29">
        <f t="shared" si="329"/>
        <v>95.879884680348141</v>
      </c>
      <c r="K1764" s="147">
        <f t="shared" si="324"/>
        <v>129.56170286216633</v>
      </c>
      <c r="L1764" s="29">
        <f t="shared" si="335"/>
        <v>-2.2912004075652703</v>
      </c>
      <c r="M1764" s="30">
        <f t="shared" si="333"/>
        <v>2.4912004075652705</v>
      </c>
      <c r="N1764" s="148">
        <f t="shared" si="334"/>
        <v>2.1087995924347291</v>
      </c>
      <c r="O1764" s="148">
        <f t="shared" si="330"/>
        <v>0</v>
      </c>
      <c r="P1764" s="148">
        <f t="shared" si="331"/>
        <v>-2.1087995924347291</v>
      </c>
      <c r="Q1764" s="149">
        <f t="shared" si="325"/>
        <v>15.561702862166328</v>
      </c>
      <c r="R1764" s="150">
        <f t="shared" si="326"/>
        <v>129.56170286216633</v>
      </c>
      <c r="S1764" s="13"/>
      <c r="T1764" s="13"/>
      <c r="U1764" s="13"/>
      <c r="V1764" s="13"/>
      <c r="W1764" s="49">
        <f t="shared" si="332"/>
        <v>38642</v>
      </c>
    </row>
    <row r="1765" spans="1:23" s="11" customFormat="1">
      <c r="A1765" s="13"/>
      <c r="B1765" s="140">
        <f>+Datos!B1756</f>
        <v>2005</v>
      </c>
      <c r="C1765" s="141">
        <f>+Datos!C1756</f>
        <v>10</v>
      </c>
      <c r="D1765" s="142">
        <f>+Datos!D1756</f>
        <v>18</v>
      </c>
      <c r="E1765" s="143">
        <f>+Datos!E1756</f>
        <v>0</v>
      </c>
      <c r="F1765" s="144">
        <f>+Datos!F1756</f>
        <v>5.6</v>
      </c>
      <c r="G1765" s="145">
        <f>+Datos!G1756</f>
        <v>1</v>
      </c>
      <c r="H1765" s="143">
        <f t="shared" si="327"/>
        <v>5.6</v>
      </c>
      <c r="I1765" s="146">
        <f t="shared" si="328"/>
        <v>-5.6</v>
      </c>
      <c r="J1765" s="29">
        <f t="shared" si="329"/>
        <v>93.040985053058222</v>
      </c>
      <c r="K1765" s="147">
        <f t="shared" si="324"/>
        <v>126.72280323487641</v>
      </c>
      <c r="L1765" s="29">
        <f t="shared" si="335"/>
        <v>-2.8388996272899192</v>
      </c>
      <c r="M1765" s="30">
        <f t="shared" si="333"/>
        <v>2.8388996272899192</v>
      </c>
      <c r="N1765" s="148">
        <f t="shared" si="334"/>
        <v>2.7611003727100805</v>
      </c>
      <c r="O1765" s="148">
        <f t="shared" si="330"/>
        <v>0</v>
      </c>
      <c r="P1765" s="148">
        <f t="shared" si="331"/>
        <v>-2.7611003727100805</v>
      </c>
      <c r="Q1765" s="149">
        <f t="shared" si="325"/>
        <v>12.722803234876409</v>
      </c>
      <c r="R1765" s="150">
        <f t="shared" si="326"/>
        <v>126.72280323487641</v>
      </c>
      <c r="S1765" s="13"/>
      <c r="T1765" s="13"/>
      <c r="U1765" s="13"/>
      <c r="V1765" s="13"/>
      <c r="W1765" s="49">
        <f t="shared" si="332"/>
        <v>38643</v>
      </c>
    </row>
    <row r="1766" spans="1:23" s="11" customFormat="1">
      <c r="A1766" s="13"/>
      <c r="B1766" s="140">
        <f>+Datos!B1757</f>
        <v>2005</v>
      </c>
      <c r="C1766" s="141">
        <f>+Datos!C1757</f>
        <v>10</v>
      </c>
      <c r="D1766" s="142">
        <f>+Datos!D1757</f>
        <v>19</v>
      </c>
      <c r="E1766" s="143">
        <f>+Datos!E1757</f>
        <v>0</v>
      </c>
      <c r="F1766" s="144">
        <f>+Datos!F1757</f>
        <v>7</v>
      </c>
      <c r="G1766" s="145">
        <f>+Datos!G1757</f>
        <v>1</v>
      </c>
      <c r="H1766" s="143">
        <f t="shared" si="327"/>
        <v>7</v>
      </c>
      <c r="I1766" s="146">
        <f t="shared" si="328"/>
        <v>-7</v>
      </c>
      <c r="J1766" s="29">
        <f t="shared" si="329"/>
        <v>89.610272021834405</v>
      </c>
      <c r="K1766" s="147">
        <f t="shared" si="324"/>
        <v>123.29209020365258</v>
      </c>
      <c r="L1766" s="29">
        <f t="shared" si="335"/>
        <v>-3.4307130312238314</v>
      </c>
      <c r="M1766" s="30">
        <f t="shared" si="333"/>
        <v>3.4307130312238314</v>
      </c>
      <c r="N1766" s="148">
        <f t="shared" si="334"/>
        <v>3.5692869687761686</v>
      </c>
      <c r="O1766" s="148">
        <f t="shared" si="330"/>
        <v>0</v>
      </c>
      <c r="P1766" s="148">
        <f t="shared" si="331"/>
        <v>-3.5692869687761686</v>
      </c>
      <c r="Q1766" s="149">
        <f t="shared" si="325"/>
        <v>9.2920902036525774</v>
      </c>
      <c r="R1766" s="150">
        <f t="shared" si="326"/>
        <v>123.29209020365258</v>
      </c>
      <c r="S1766" s="13"/>
      <c r="T1766" s="13"/>
      <c r="U1766" s="13"/>
      <c r="V1766" s="13"/>
      <c r="W1766" s="49">
        <f t="shared" si="332"/>
        <v>38644</v>
      </c>
    </row>
    <row r="1767" spans="1:23" s="11" customFormat="1">
      <c r="A1767" s="13"/>
      <c r="B1767" s="140">
        <f>+Datos!B1758</f>
        <v>2005</v>
      </c>
      <c r="C1767" s="141">
        <f>+Datos!C1758</f>
        <v>10</v>
      </c>
      <c r="D1767" s="142">
        <f>+Datos!D1758</f>
        <v>20</v>
      </c>
      <c r="E1767" s="143">
        <f>+Datos!E1758</f>
        <v>0</v>
      </c>
      <c r="F1767" s="144">
        <f>+Datos!F1758</f>
        <v>7.4</v>
      </c>
      <c r="G1767" s="145">
        <f>+Datos!G1758</f>
        <v>1</v>
      </c>
      <c r="H1767" s="143">
        <f t="shared" si="327"/>
        <v>7.4</v>
      </c>
      <c r="I1767" s="146">
        <f t="shared" si="328"/>
        <v>-7.4</v>
      </c>
      <c r="J1767" s="29">
        <f t="shared" si="329"/>
        <v>86.12097142764047</v>
      </c>
      <c r="K1767" s="147">
        <f t="shared" si="324"/>
        <v>119.80278960945864</v>
      </c>
      <c r="L1767" s="29">
        <f t="shared" si="335"/>
        <v>-3.489300594193935</v>
      </c>
      <c r="M1767" s="30">
        <f t="shared" si="333"/>
        <v>3.489300594193935</v>
      </c>
      <c r="N1767" s="148">
        <f t="shared" si="334"/>
        <v>3.9106994058060653</v>
      </c>
      <c r="O1767" s="148">
        <f t="shared" si="330"/>
        <v>0</v>
      </c>
      <c r="P1767" s="148">
        <f t="shared" si="331"/>
        <v>-3.9106994058060653</v>
      </c>
      <c r="Q1767" s="149">
        <f t="shared" si="325"/>
        <v>5.8027896094586424</v>
      </c>
      <c r="R1767" s="150">
        <f t="shared" si="326"/>
        <v>119.80278960945864</v>
      </c>
      <c r="S1767" s="13"/>
      <c r="T1767" s="13"/>
      <c r="U1767" s="13"/>
      <c r="V1767" s="13"/>
      <c r="W1767" s="49">
        <f t="shared" si="332"/>
        <v>38645</v>
      </c>
    </row>
    <row r="1768" spans="1:23" s="11" customFormat="1">
      <c r="A1768" s="13"/>
      <c r="B1768" s="140">
        <f>+Datos!B1759</f>
        <v>2005</v>
      </c>
      <c r="C1768" s="141">
        <f>+Datos!C1759</f>
        <v>10</v>
      </c>
      <c r="D1768" s="142">
        <f>+Datos!D1759</f>
        <v>21</v>
      </c>
      <c r="E1768" s="143">
        <f>+Datos!E1759</f>
        <v>8.3000000000000007</v>
      </c>
      <c r="F1768" s="144">
        <f>+Datos!F1759</f>
        <v>3.4</v>
      </c>
      <c r="G1768" s="145">
        <f>+Datos!G1759</f>
        <v>1</v>
      </c>
      <c r="H1768" s="143">
        <f t="shared" si="327"/>
        <v>3.4</v>
      </c>
      <c r="I1768" s="146">
        <f t="shared" si="328"/>
        <v>4.9000000000000004</v>
      </c>
      <c r="J1768" s="29">
        <f t="shared" si="329"/>
        <v>91.020971427640475</v>
      </c>
      <c r="K1768" s="147">
        <f t="shared" si="324"/>
        <v>124.70278960945865</v>
      </c>
      <c r="L1768" s="29">
        <f t="shared" si="335"/>
        <v>4.9000000000000057</v>
      </c>
      <c r="M1768" s="30">
        <f t="shared" si="333"/>
        <v>3.4</v>
      </c>
      <c r="N1768" s="148">
        <f t="shared" si="334"/>
        <v>0</v>
      </c>
      <c r="O1768" s="148">
        <f t="shared" si="330"/>
        <v>0</v>
      </c>
      <c r="P1768" s="148">
        <f t="shared" si="331"/>
        <v>0</v>
      </c>
      <c r="Q1768" s="149">
        <f t="shared" si="325"/>
        <v>10.702789609458648</v>
      </c>
      <c r="R1768" s="150">
        <f t="shared" si="326"/>
        <v>124.70278960945865</v>
      </c>
      <c r="S1768" s="13"/>
      <c r="T1768" s="13"/>
      <c r="U1768" s="13"/>
      <c r="V1768" s="13"/>
      <c r="W1768" s="49">
        <f t="shared" si="332"/>
        <v>38646</v>
      </c>
    </row>
    <row r="1769" spans="1:23" s="11" customFormat="1">
      <c r="A1769" s="13"/>
      <c r="B1769" s="140">
        <f>+Datos!B1760</f>
        <v>2005</v>
      </c>
      <c r="C1769" s="141">
        <f>+Datos!C1760</f>
        <v>10</v>
      </c>
      <c r="D1769" s="142">
        <f>+Datos!D1760</f>
        <v>22</v>
      </c>
      <c r="E1769" s="143">
        <f>+Datos!E1760</f>
        <v>0</v>
      </c>
      <c r="F1769" s="144">
        <f>+Datos!F1760</f>
        <v>3.8</v>
      </c>
      <c r="G1769" s="145">
        <f>+Datos!G1760</f>
        <v>1</v>
      </c>
      <c r="H1769" s="143">
        <f t="shared" si="327"/>
        <v>3.8</v>
      </c>
      <c r="I1769" s="146">
        <f t="shared" si="328"/>
        <v>-3.8</v>
      </c>
      <c r="J1769" s="29">
        <f t="shared" si="329"/>
        <v>89.183381561889107</v>
      </c>
      <c r="K1769" s="147">
        <f t="shared" si="324"/>
        <v>122.86519974370728</v>
      </c>
      <c r="L1769" s="29">
        <f t="shared" si="335"/>
        <v>-1.8375898657513687</v>
      </c>
      <c r="M1769" s="30">
        <f t="shared" si="333"/>
        <v>1.8375898657513687</v>
      </c>
      <c r="N1769" s="148">
        <f t="shared" si="334"/>
        <v>1.9624101342486311</v>
      </c>
      <c r="O1769" s="148">
        <f t="shared" si="330"/>
        <v>0</v>
      </c>
      <c r="P1769" s="148">
        <f t="shared" si="331"/>
        <v>-1.9624101342486311</v>
      </c>
      <c r="Q1769" s="149">
        <f t="shared" si="325"/>
        <v>8.8651997437072794</v>
      </c>
      <c r="R1769" s="150">
        <f t="shared" si="326"/>
        <v>122.86519974370728</v>
      </c>
      <c r="S1769" s="13"/>
      <c r="T1769" s="13"/>
      <c r="U1769" s="13"/>
      <c r="V1769" s="13"/>
      <c r="W1769" s="49">
        <f t="shared" si="332"/>
        <v>38647</v>
      </c>
    </row>
    <row r="1770" spans="1:23" s="11" customFormat="1">
      <c r="A1770" s="13"/>
      <c r="B1770" s="140">
        <f>+Datos!B1761</f>
        <v>2005</v>
      </c>
      <c r="C1770" s="141">
        <f>+Datos!C1761</f>
        <v>10</v>
      </c>
      <c r="D1770" s="142">
        <f>+Datos!D1761</f>
        <v>23</v>
      </c>
      <c r="E1770" s="143">
        <f>+Datos!E1761</f>
        <v>0</v>
      </c>
      <c r="F1770" s="144">
        <f>+Datos!F1761</f>
        <v>3.6</v>
      </c>
      <c r="G1770" s="145">
        <f>+Datos!G1761</f>
        <v>1</v>
      </c>
      <c r="H1770" s="143">
        <f t="shared" si="327"/>
        <v>3.6</v>
      </c>
      <c r="I1770" s="146">
        <f t="shared" si="328"/>
        <v>-3.6</v>
      </c>
      <c r="J1770" s="29">
        <f t="shared" si="329"/>
        <v>87.476740141196117</v>
      </c>
      <c r="K1770" s="147">
        <f t="shared" si="324"/>
        <v>121.15855832301429</v>
      </c>
      <c r="L1770" s="29">
        <f t="shared" si="335"/>
        <v>-1.7066414206929892</v>
      </c>
      <c r="M1770" s="30">
        <f t="shared" si="333"/>
        <v>1.7066414206929892</v>
      </c>
      <c r="N1770" s="148">
        <f t="shared" si="334"/>
        <v>1.8933585793070109</v>
      </c>
      <c r="O1770" s="148">
        <f t="shared" si="330"/>
        <v>0</v>
      </c>
      <c r="P1770" s="148">
        <f t="shared" si="331"/>
        <v>-1.8933585793070109</v>
      </c>
      <c r="Q1770" s="149">
        <f t="shared" si="325"/>
        <v>7.1585583230142902</v>
      </c>
      <c r="R1770" s="150">
        <f t="shared" si="326"/>
        <v>121.15855832301429</v>
      </c>
      <c r="S1770" s="13"/>
      <c r="T1770" s="13"/>
      <c r="U1770" s="13"/>
      <c r="V1770" s="13"/>
      <c r="W1770" s="49">
        <f t="shared" si="332"/>
        <v>38648</v>
      </c>
    </row>
    <row r="1771" spans="1:23" s="11" customFormat="1">
      <c r="A1771" s="13"/>
      <c r="B1771" s="140">
        <f>+Datos!B1762</f>
        <v>2005</v>
      </c>
      <c r="C1771" s="141">
        <f>+Datos!C1762</f>
        <v>10</v>
      </c>
      <c r="D1771" s="142">
        <f>+Datos!D1762</f>
        <v>24</v>
      </c>
      <c r="E1771" s="143">
        <f>+Datos!E1762</f>
        <v>0</v>
      </c>
      <c r="F1771" s="144">
        <f>+Datos!F1762</f>
        <v>2.7</v>
      </c>
      <c r="G1771" s="145">
        <f>+Datos!G1762</f>
        <v>1</v>
      </c>
      <c r="H1771" s="143">
        <f t="shared" si="327"/>
        <v>2.7</v>
      </c>
      <c r="I1771" s="146">
        <f t="shared" si="328"/>
        <v>-2.7</v>
      </c>
      <c r="J1771" s="29">
        <f t="shared" si="329"/>
        <v>86.218225817367738</v>
      </c>
      <c r="K1771" s="147">
        <f t="shared" si="324"/>
        <v>119.90004399918593</v>
      </c>
      <c r="L1771" s="29">
        <f t="shared" si="335"/>
        <v>-1.2585143238283649</v>
      </c>
      <c r="M1771" s="30">
        <f t="shared" si="333"/>
        <v>1.2585143238283649</v>
      </c>
      <c r="N1771" s="148">
        <f t="shared" si="334"/>
        <v>1.4414856761716353</v>
      </c>
      <c r="O1771" s="148">
        <f t="shared" si="330"/>
        <v>0</v>
      </c>
      <c r="P1771" s="148">
        <f t="shared" si="331"/>
        <v>-1.4414856761716353</v>
      </c>
      <c r="Q1771" s="149">
        <f t="shared" si="325"/>
        <v>5.9000439991859253</v>
      </c>
      <c r="R1771" s="150">
        <f t="shared" si="326"/>
        <v>119.90004399918593</v>
      </c>
      <c r="S1771" s="13"/>
      <c r="T1771" s="13"/>
      <c r="U1771" s="13"/>
      <c r="V1771" s="13"/>
      <c r="W1771" s="49">
        <f t="shared" si="332"/>
        <v>38649</v>
      </c>
    </row>
    <row r="1772" spans="1:23" s="11" customFormat="1">
      <c r="A1772" s="13"/>
      <c r="B1772" s="140">
        <f>+Datos!B1763</f>
        <v>2005</v>
      </c>
      <c r="C1772" s="141">
        <f>+Datos!C1763</f>
        <v>10</v>
      </c>
      <c r="D1772" s="142">
        <f>+Datos!D1763</f>
        <v>25</v>
      </c>
      <c r="E1772" s="143">
        <f>+Datos!E1763</f>
        <v>0</v>
      </c>
      <c r="F1772" s="144">
        <f>+Datos!F1763</f>
        <v>2.9</v>
      </c>
      <c r="G1772" s="145">
        <f>+Datos!G1763</f>
        <v>1</v>
      </c>
      <c r="H1772" s="143">
        <f t="shared" si="327"/>
        <v>2.9</v>
      </c>
      <c r="I1772" s="146">
        <f t="shared" si="328"/>
        <v>-2.9</v>
      </c>
      <c r="J1772" s="29">
        <f t="shared" si="329"/>
        <v>84.886648530100558</v>
      </c>
      <c r="K1772" s="147">
        <f t="shared" si="324"/>
        <v>118.56846671191875</v>
      </c>
      <c r="L1772" s="29">
        <f t="shared" si="335"/>
        <v>-1.3315772872671801</v>
      </c>
      <c r="M1772" s="30">
        <f t="shared" si="333"/>
        <v>1.3315772872671801</v>
      </c>
      <c r="N1772" s="148">
        <f t="shared" si="334"/>
        <v>1.5684227127328199</v>
      </c>
      <c r="O1772" s="148">
        <f t="shared" si="330"/>
        <v>0</v>
      </c>
      <c r="P1772" s="148">
        <f t="shared" si="331"/>
        <v>-1.5684227127328199</v>
      </c>
      <c r="Q1772" s="149">
        <f t="shared" si="325"/>
        <v>4.5684667119187452</v>
      </c>
      <c r="R1772" s="150">
        <f t="shared" si="326"/>
        <v>118.56846671191875</v>
      </c>
      <c r="S1772" s="13"/>
      <c r="T1772" s="13"/>
      <c r="U1772" s="13"/>
      <c r="V1772" s="13"/>
      <c r="W1772" s="49">
        <f t="shared" si="332"/>
        <v>38650</v>
      </c>
    </row>
    <row r="1773" spans="1:23" s="11" customFormat="1">
      <c r="A1773" s="13"/>
      <c r="B1773" s="140">
        <f>+Datos!B1764</f>
        <v>2005</v>
      </c>
      <c r="C1773" s="141">
        <f>+Datos!C1764</f>
        <v>10</v>
      </c>
      <c r="D1773" s="142">
        <f>+Datos!D1764</f>
        <v>26</v>
      </c>
      <c r="E1773" s="143">
        <f>+Datos!E1764</f>
        <v>9</v>
      </c>
      <c r="F1773" s="144">
        <f>+Datos!F1764</f>
        <v>3.5</v>
      </c>
      <c r="G1773" s="145">
        <f>+Datos!G1764</f>
        <v>1</v>
      </c>
      <c r="H1773" s="143">
        <f t="shared" si="327"/>
        <v>3.5</v>
      </c>
      <c r="I1773" s="146">
        <f t="shared" si="328"/>
        <v>5.5</v>
      </c>
      <c r="J1773" s="29">
        <f t="shared" si="329"/>
        <v>90.386648530100558</v>
      </c>
      <c r="K1773" s="147">
        <f t="shared" si="324"/>
        <v>124.06846671191875</v>
      </c>
      <c r="L1773" s="29">
        <f t="shared" si="335"/>
        <v>5.5</v>
      </c>
      <c r="M1773" s="30">
        <f t="shared" si="333"/>
        <v>3.5</v>
      </c>
      <c r="N1773" s="148">
        <f t="shared" si="334"/>
        <v>0</v>
      </c>
      <c r="O1773" s="148">
        <f t="shared" si="330"/>
        <v>0</v>
      </c>
      <c r="P1773" s="148">
        <f t="shared" si="331"/>
        <v>0</v>
      </c>
      <c r="Q1773" s="149">
        <f t="shared" si="325"/>
        <v>10.068466711918745</v>
      </c>
      <c r="R1773" s="150">
        <f t="shared" si="326"/>
        <v>124.06846671191875</v>
      </c>
      <c r="S1773" s="13"/>
      <c r="T1773" s="13"/>
      <c r="U1773" s="13"/>
      <c r="V1773" s="13"/>
      <c r="W1773" s="49">
        <f t="shared" si="332"/>
        <v>38651</v>
      </c>
    </row>
    <row r="1774" spans="1:23" s="11" customFormat="1">
      <c r="A1774" s="13"/>
      <c r="B1774" s="140">
        <f>+Datos!B1765</f>
        <v>2005</v>
      </c>
      <c r="C1774" s="141">
        <f>+Datos!C1765</f>
        <v>10</v>
      </c>
      <c r="D1774" s="142">
        <f>+Datos!D1765</f>
        <v>27</v>
      </c>
      <c r="E1774" s="143">
        <f>+Datos!E1765</f>
        <v>0</v>
      </c>
      <c r="F1774" s="144">
        <f>+Datos!F1765</f>
        <v>4.4000000000000004</v>
      </c>
      <c r="G1774" s="145">
        <f>+Datos!G1765</f>
        <v>1</v>
      </c>
      <c r="H1774" s="143">
        <f t="shared" si="327"/>
        <v>4.4000000000000004</v>
      </c>
      <c r="I1774" s="146">
        <f t="shared" si="328"/>
        <v>-4.4000000000000004</v>
      </c>
      <c r="J1774" s="29">
        <f t="shared" si="329"/>
        <v>88.277127933835672</v>
      </c>
      <c r="K1774" s="147">
        <f t="shared" si="324"/>
        <v>121.95894611565384</v>
      </c>
      <c r="L1774" s="29">
        <f t="shared" si="335"/>
        <v>-2.1095205962649004</v>
      </c>
      <c r="M1774" s="30">
        <f t="shared" si="333"/>
        <v>2.1095205962649004</v>
      </c>
      <c r="N1774" s="148">
        <f t="shared" si="334"/>
        <v>2.2904794037351</v>
      </c>
      <c r="O1774" s="148">
        <f t="shared" si="330"/>
        <v>0</v>
      </c>
      <c r="P1774" s="148">
        <f t="shared" si="331"/>
        <v>-2.2904794037351</v>
      </c>
      <c r="Q1774" s="149">
        <f t="shared" si="325"/>
        <v>7.9589461156538448</v>
      </c>
      <c r="R1774" s="150">
        <f t="shared" si="326"/>
        <v>121.95894611565384</v>
      </c>
      <c r="S1774" s="13"/>
      <c r="T1774" s="13"/>
      <c r="U1774" s="13"/>
      <c r="V1774" s="13"/>
      <c r="W1774" s="49">
        <f t="shared" si="332"/>
        <v>38652</v>
      </c>
    </row>
    <row r="1775" spans="1:23" s="11" customFormat="1">
      <c r="A1775" s="13"/>
      <c r="B1775" s="140">
        <f>+Datos!B1766</f>
        <v>2005</v>
      </c>
      <c r="C1775" s="141">
        <f>+Datos!C1766</f>
        <v>10</v>
      </c>
      <c r="D1775" s="142">
        <f>+Datos!D1766</f>
        <v>28</v>
      </c>
      <c r="E1775" s="143">
        <f>+Datos!E1766</f>
        <v>0</v>
      </c>
      <c r="F1775" s="144">
        <f>+Datos!F1766</f>
        <v>3.4</v>
      </c>
      <c r="G1775" s="145">
        <f>+Datos!G1766</f>
        <v>1</v>
      </c>
      <c r="H1775" s="143">
        <f t="shared" si="327"/>
        <v>3.4</v>
      </c>
      <c r="I1775" s="146">
        <f t="shared" si="328"/>
        <v>-3.4</v>
      </c>
      <c r="J1775" s="29">
        <f t="shared" si="329"/>
        <v>86.680824966501959</v>
      </c>
      <c r="K1775" s="147">
        <f t="shared" si="324"/>
        <v>120.36264314832013</v>
      </c>
      <c r="L1775" s="29">
        <f t="shared" si="335"/>
        <v>-1.5963029673337132</v>
      </c>
      <c r="M1775" s="30">
        <f t="shared" si="333"/>
        <v>1.5963029673337132</v>
      </c>
      <c r="N1775" s="148">
        <f t="shared" si="334"/>
        <v>1.8036970326662867</v>
      </c>
      <c r="O1775" s="148">
        <f t="shared" si="330"/>
        <v>0</v>
      </c>
      <c r="P1775" s="148">
        <f t="shared" si="331"/>
        <v>-1.8036970326662867</v>
      </c>
      <c r="Q1775" s="149">
        <f t="shared" si="325"/>
        <v>6.3626431483201316</v>
      </c>
      <c r="R1775" s="150">
        <f t="shared" si="326"/>
        <v>120.36264314832013</v>
      </c>
      <c r="S1775" s="13"/>
      <c r="T1775" s="13"/>
      <c r="U1775" s="13"/>
      <c r="V1775" s="13"/>
      <c r="W1775" s="49">
        <f t="shared" si="332"/>
        <v>38653</v>
      </c>
    </row>
    <row r="1776" spans="1:23" s="11" customFormat="1">
      <c r="A1776" s="13"/>
      <c r="B1776" s="140">
        <f>+Datos!B1767</f>
        <v>2005</v>
      </c>
      <c r="C1776" s="141">
        <f>+Datos!C1767</f>
        <v>10</v>
      </c>
      <c r="D1776" s="142">
        <f>+Datos!D1767</f>
        <v>29</v>
      </c>
      <c r="E1776" s="143">
        <f>+Datos!E1767</f>
        <v>0.2</v>
      </c>
      <c r="F1776" s="144">
        <f>+Datos!F1767</f>
        <v>2.7</v>
      </c>
      <c r="G1776" s="145">
        <f>+Datos!G1767</f>
        <v>1</v>
      </c>
      <c r="H1776" s="143">
        <f t="shared" si="327"/>
        <v>2.7</v>
      </c>
      <c r="I1776" s="146">
        <f t="shared" si="328"/>
        <v>-2.5</v>
      </c>
      <c r="J1776" s="29">
        <f t="shared" si="329"/>
        <v>85.525517969422907</v>
      </c>
      <c r="K1776" s="147">
        <f t="shared" si="324"/>
        <v>119.20733615124109</v>
      </c>
      <c r="L1776" s="29">
        <f t="shared" si="335"/>
        <v>-1.1553069970790375</v>
      </c>
      <c r="M1776" s="30">
        <f t="shared" si="333"/>
        <v>1.3553069970790375</v>
      </c>
      <c r="N1776" s="148">
        <f t="shared" si="334"/>
        <v>1.3446930029209627</v>
      </c>
      <c r="O1776" s="148">
        <f t="shared" si="330"/>
        <v>0</v>
      </c>
      <c r="P1776" s="148">
        <f t="shared" si="331"/>
        <v>-1.3446930029209627</v>
      </c>
      <c r="Q1776" s="149">
        <f t="shared" si="325"/>
        <v>5.2073361512410941</v>
      </c>
      <c r="R1776" s="150">
        <f t="shared" si="326"/>
        <v>119.20733615124109</v>
      </c>
      <c r="S1776" s="13"/>
      <c r="T1776" s="13"/>
      <c r="U1776" s="13"/>
      <c r="V1776" s="13"/>
      <c r="W1776" s="49">
        <f t="shared" si="332"/>
        <v>38654</v>
      </c>
    </row>
    <row r="1777" spans="1:23" s="11" customFormat="1">
      <c r="A1777" s="13"/>
      <c r="B1777" s="140">
        <f>+Datos!B1768</f>
        <v>2005</v>
      </c>
      <c r="C1777" s="141">
        <f>+Datos!C1768</f>
        <v>10</v>
      </c>
      <c r="D1777" s="142">
        <f>+Datos!D1768</f>
        <v>30</v>
      </c>
      <c r="E1777" s="143">
        <f>+Datos!E1768</f>
        <v>0.9</v>
      </c>
      <c r="F1777" s="144">
        <f>+Datos!F1768</f>
        <v>2.8</v>
      </c>
      <c r="G1777" s="145">
        <f>+Datos!G1768</f>
        <v>1</v>
      </c>
      <c r="H1777" s="143">
        <f t="shared" si="327"/>
        <v>2.8</v>
      </c>
      <c r="I1777" s="146">
        <f t="shared" si="328"/>
        <v>-1.9</v>
      </c>
      <c r="J1777" s="29">
        <f t="shared" si="329"/>
        <v>84.657794037247257</v>
      </c>
      <c r="K1777" s="147">
        <f t="shared" si="324"/>
        <v>118.33961221906543</v>
      </c>
      <c r="L1777" s="29">
        <f t="shared" si="335"/>
        <v>-0.86772393217566446</v>
      </c>
      <c r="M1777" s="30">
        <f t="shared" si="333"/>
        <v>1.7677239321756644</v>
      </c>
      <c r="N1777" s="148">
        <f t="shared" si="334"/>
        <v>1.0322760678243355</v>
      </c>
      <c r="O1777" s="148">
        <f t="shared" si="330"/>
        <v>0</v>
      </c>
      <c r="P1777" s="148">
        <f t="shared" si="331"/>
        <v>-1.0322760678243355</v>
      </c>
      <c r="Q1777" s="149">
        <f t="shared" si="325"/>
        <v>4.3396122190654296</v>
      </c>
      <c r="R1777" s="150">
        <f t="shared" si="326"/>
        <v>118.33961221906543</v>
      </c>
      <c r="S1777" s="13"/>
      <c r="T1777" s="13"/>
      <c r="U1777" s="13"/>
      <c r="V1777" s="13"/>
      <c r="W1777" s="49">
        <f t="shared" si="332"/>
        <v>38655</v>
      </c>
    </row>
    <row r="1778" spans="1:23" s="11" customFormat="1">
      <c r="A1778" s="13"/>
      <c r="B1778" s="140">
        <f>+Datos!B1769</f>
        <v>2005</v>
      </c>
      <c r="C1778" s="141">
        <f>+Datos!C1769</f>
        <v>10</v>
      </c>
      <c r="D1778" s="142">
        <f>+Datos!D1769</f>
        <v>31</v>
      </c>
      <c r="E1778" s="143">
        <f>+Datos!E1769</f>
        <v>0</v>
      </c>
      <c r="F1778" s="144">
        <f>+Datos!F1769</f>
        <v>4</v>
      </c>
      <c r="G1778" s="145">
        <f>+Datos!G1769</f>
        <v>1</v>
      </c>
      <c r="H1778" s="143">
        <f t="shared" si="327"/>
        <v>4</v>
      </c>
      <c r="I1778" s="146">
        <f t="shared" si="328"/>
        <v>-4</v>
      </c>
      <c r="J1778" s="29">
        <f t="shared" si="329"/>
        <v>82.85967605811139</v>
      </c>
      <c r="K1778" s="147">
        <f t="shared" si="324"/>
        <v>116.54149423992956</v>
      </c>
      <c r="L1778" s="29">
        <f t="shared" si="335"/>
        <v>-1.798117979135867</v>
      </c>
      <c r="M1778" s="30">
        <f t="shared" si="333"/>
        <v>1.798117979135867</v>
      </c>
      <c r="N1778" s="148">
        <f t="shared" si="334"/>
        <v>2.201882020864133</v>
      </c>
      <c r="O1778" s="148">
        <f t="shared" si="330"/>
        <v>0</v>
      </c>
      <c r="P1778" s="148">
        <f t="shared" si="331"/>
        <v>-2.201882020864133</v>
      </c>
      <c r="Q1778" s="149">
        <f t="shared" si="325"/>
        <v>2.5414942399295626</v>
      </c>
      <c r="R1778" s="150">
        <f t="shared" si="326"/>
        <v>116.54149423992956</v>
      </c>
      <c r="S1778" s="13"/>
      <c r="T1778" s="13"/>
      <c r="U1778" s="13"/>
      <c r="V1778" s="13"/>
      <c r="W1778" s="49">
        <f t="shared" si="332"/>
        <v>38656</v>
      </c>
    </row>
    <row r="1779" spans="1:23" s="11" customFormat="1">
      <c r="A1779" s="13"/>
      <c r="B1779" s="140">
        <f>+Datos!B1770</f>
        <v>2005</v>
      </c>
      <c r="C1779" s="141">
        <f>+Datos!C1770</f>
        <v>11</v>
      </c>
      <c r="D1779" s="142">
        <f>+Datos!D1770</f>
        <v>1</v>
      </c>
      <c r="E1779" s="143">
        <f>+Datos!E1770</f>
        <v>0</v>
      </c>
      <c r="F1779" s="144">
        <f>+Datos!F1770</f>
        <v>3.9</v>
      </c>
      <c r="G1779" s="145">
        <f>+Datos!G1770</f>
        <v>1</v>
      </c>
      <c r="H1779" s="143">
        <f t="shared" si="327"/>
        <v>3.9</v>
      </c>
      <c r="I1779" s="146">
        <f t="shared" si="328"/>
        <v>-3.9</v>
      </c>
      <c r="J1779" s="29">
        <f t="shared" si="329"/>
        <v>81.143289055174805</v>
      </c>
      <c r="K1779" s="147">
        <f t="shared" si="324"/>
        <v>114.82510723699298</v>
      </c>
      <c r="L1779" s="29">
        <f t="shared" si="335"/>
        <v>-1.7163870029365853</v>
      </c>
      <c r="M1779" s="30">
        <f t="shared" si="333"/>
        <v>1.7163870029365853</v>
      </c>
      <c r="N1779" s="148">
        <f t="shared" si="334"/>
        <v>2.1836129970634146</v>
      </c>
      <c r="O1779" s="148">
        <f t="shared" si="330"/>
        <v>0</v>
      </c>
      <c r="P1779" s="148">
        <f t="shared" si="331"/>
        <v>-2.1836129970634146</v>
      </c>
      <c r="Q1779" s="149">
        <f t="shared" si="325"/>
        <v>0.82510723699297728</v>
      </c>
      <c r="R1779" s="150">
        <f t="shared" si="326"/>
        <v>114.82510723699298</v>
      </c>
      <c r="S1779" s="13"/>
      <c r="T1779" s="13"/>
      <c r="U1779" s="13"/>
      <c r="V1779" s="13"/>
      <c r="W1779" s="49">
        <f t="shared" si="332"/>
        <v>38657</v>
      </c>
    </row>
    <row r="1780" spans="1:23" s="11" customFormat="1">
      <c r="A1780" s="13"/>
      <c r="B1780" s="140">
        <f>+Datos!B1771</f>
        <v>2005</v>
      </c>
      <c r="C1780" s="141">
        <f>+Datos!C1771</f>
        <v>11</v>
      </c>
      <c r="D1780" s="142">
        <f>+Datos!D1771</f>
        <v>2</v>
      </c>
      <c r="E1780" s="143">
        <f>+Datos!E1771</f>
        <v>0</v>
      </c>
      <c r="F1780" s="144">
        <f>+Datos!F1771</f>
        <v>7.9</v>
      </c>
      <c r="G1780" s="145">
        <f>+Datos!G1771</f>
        <v>1</v>
      </c>
      <c r="H1780" s="143">
        <f t="shared" si="327"/>
        <v>7.9</v>
      </c>
      <c r="I1780" s="146">
        <f t="shared" si="328"/>
        <v>-7.9</v>
      </c>
      <c r="J1780" s="29">
        <f t="shared" si="329"/>
        <v>77.774686118028981</v>
      </c>
      <c r="K1780" s="147">
        <f t="shared" si="324"/>
        <v>111.45650429984715</v>
      </c>
      <c r="L1780" s="29">
        <f t="shared" si="335"/>
        <v>-3.3686029371458233</v>
      </c>
      <c r="M1780" s="30">
        <f t="shared" si="333"/>
        <v>3.3686029371458233</v>
      </c>
      <c r="N1780" s="148">
        <f t="shared" si="334"/>
        <v>4.5313970628541771</v>
      </c>
      <c r="O1780" s="148">
        <f t="shared" si="330"/>
        <v>0</v>
      </c>
      <c r="P1780" s="148">
        <f t="shared" si="331"/>
        <v>-4.5313970628541771</v>
      </c>
      <c r="Q1780" s="149">
        <f t="shared" si="325"/>
        <v>0</v>
      </c>
      <c r="R1780" s="150">
        <f t="shared" si="326"/>
        <v>111.45650429984715</v>
      </c>
      <c r="S1780" s="13"/>
      <c r="T1780" s="13"/>
      <c r="U1780" s="13"/>
      <c r="V1780" s="13"/>
      <c r="W1780" s="49">
        <f t="shared" si="332"/>
        <v>38658</v>
      </c>
    </row>
    <row r="1781" spans="1:23" s="11" customFormat="1">
      <c r="A1781" s="13"/>
      <c r="B1781" s="140">
        <f>+Datos!B1772</f>
        <v>2005</v>
      </c>
      <c r="C1781" s="141">
        <f>+Datos!C1772</f>
        <v>11</v>
      </c>
      <c r="D1781" s="142">
        <f>+Datos!D1772</f>
        <v>3</v>
      </c>
      <c r="E1781" s="143">
        <f>+Datos!E1772</f>
        <v>12.5</v>
      </c>
      <c r="F1781" s="144">
        <f>+Datos!F1772</f>
        <v>5.0999999999999996</v>
      </c>
      <c r="G1781" s="145">
        <f>+Datos!G1772</f>
        <v>1</v>
      </c>
      <c r="H1781" s="143">
        <f t="shared" si="327"/>
        <v>5.0999999999999996</v>
      </c>
      <c r="I1781" s="146">
        <f t="shared" si="328"/>
        <v>7.4</v>
      </c>
      <c r="J1781" s="29">
        <f t="shared" si="329"/>
        <v>85.174686118028987</v>
      </c>
      <c r="K1781" s="147">
        <f t="shared" si="324"/>
        <v>118.85650429984716</v>
      </c>
      <c r="L1781" s="29">
        <f t="shared" si="335"/>
        <v>7.4000000000000057</v>
      </c>
      <c r="M1781" s="30">
        <f t="shared" si="333"/>
        <v>5.0999999999999996</v>
      </c>
      <c r="N1781" s="148">
        <f t="shared" si="334"/>
        <v>0</v>
      </c>
      <c r="O1781" s="148">
        <f t="shared" si="330"/>
        <v>0</v>
      </c>
      <c r="P1781" s="148">
        <f t="shared" si="331"/>
        <v>0</v>
      </c>
      <c r="Q1781" s="149">
        <f t="shared" si="325"/>
        <v>4.8565042998471597</v>
      </c>
      <c r="R1781" s="150">
        <f t="shared" si="326"/>
        <v>118.85650429984716</v>
      </c>
      <c r="S1781" s="13"/>
      <c r="T1781" s="13"/>
      <c r="U1781" s="13"/>
      <c r="V1781" s="13"/>
      <c r="W1781" s="49">
        <f t="shared" si="332"/>
        <v>38659</v>
      </c>
    </row>
    <row r="1782" spans="1:23" s="11" customFormat="1">
      <c r="A1782" s="13"/>
      <c r="B1782" s="140">
        <f>+Datos!B1773</f>
        <v>2005</v>
      </c>
      <c r="C1782" s="141">
        <f>+Datos!C1773</f>
        <v>11</v>
      </c>
      <c r="D1782" s="142">
        <f>+Datos!D1773</f>
        <v>4</v>
      </c>
      <c r="E1782" s="143">
        <f>+Datos!E1773</f>
        <v>0</v>
      </c>
      <c r="F1782" s="144">
        <f>+Datos!F1773</f>
        <v>3.4</v>
      </c>
      <c r="G1782" s="145">
        <f>+Datos!G1773</f>
        <v>1</v>
      </c>
      <c r="H1782" s="143">
        <f t="shared" si="327"/>
        <v>3.4</v>
      </c>
      <c r="I1782" s="146">
        <f t="shared" si="328"/>
        <v>-3.4</v>
      </c>
      <c r="J1782" s="29">
        <f t="shared" si="329"/>
        <v>83.634484172471431</v>
      </c>
      <c r="K1782" s="147">
        <f t="shared" si="324"/>
        <v>117.3163023542896</v>
      </c>
      <c r="L1782" s="29">
        <f t="shared" si="335"/>
        <v>-1.5402019455575555</v>
      </c>
      <c r="M1782" s="30">
        <f t="shared" si="333"/>
        <v>1.5402019455575555</v>
      </c>
      <c r="N1782" s="148">
        <f t="shared" si="334"/>
        <v>1.8597980544424444</v>
      </c>
      <c r="O1782" s="148">
        <f t="shared" si="330"/>
        <v>0</v>
      </c>
      <c r="P1782" s="148">
        <f t="shared" si="331"/>
        <v>-1.8597980544424444</v>
      </c>
      <c r="Q1782" s="149">
        <f t="shared" si="325"/>
        <v>3.3163023542896042</v>
      </c>
      <c r="R1782" s="150">
        <f t="shared" si="326"/>
        <v>117.3163023542896</v>
      </c>
      <c r="S1782" s="13"/>
      <c r="T1782" s="13"/>
      <c r="U1782" s="13"/>
      <c r="V1782" s="13"/>
      <c r="W1782" s="49">
        <f t="shared" si="332"/>
        <v>38660</v>
      </c>
    </row>
    <row r="1783" spans="1:23" s="11" customFormat="1">
      <c r="A1783" s="13"/>
      <c r="B1783" s="140">
        <f>+Datos!B1774</f>
        <v>2005</v>
      </c>
      <c r="C1783" s="141">
        <f>+Datos!C1774</f>
        <v>11</v>
      </c>
      <c r="D1783" s="142">
        <f>+Datos!D1774</f>
        <v>5</v>
      </c>
      <c r="E1783" s="143">
        <f>+Datos!E1774</f>
        <v>0</v>
      </c>
      <c r="F1783" s="144">
        <f>+Datos!F1774</f>
        <v>4.0999999999999996</v>
      </c>
      <c r="G1783" s="145">
        <f>+Datos!G1774</f>
        <v>1</v>
      </c>
      <c r="H1783" s="143">
        <f t="shared" si="327"/>
        <v>4.0999999999999996</v>
      </c>
      <c r="I1783" s="146">
        <f t="shared" si="328"/>
        <v>-4.0999999999999996</v>
      </c>
      <c r="J1783" s="29">
        <f t="shared" si="329"/>
        <v>81.814178344078584</v>
      </c>
      <c r="K1783" s="147">
        <f t="shared" si="324"/>
        <v>115.49599652589677</v>
      </c>
      <c r="L1783" s="29">
        <f t="shared" si="335"/>
        <v>-1.8203058283928328</v>
      </c>
      <c r="M1783" s="30">
        <f t="shared" si="333"/>
        <v>1.8203058283928328</v>
      </c>
      <c r="N1783" s="148">
        <f t="shared" si="334"/>
        <v>2.2796941716071668</v>
      </c>
      <c r="O1783" s="148">
        <f t="shared" si="330"/>
        <v>0</v>
      </c>
      <c r="P1783" s="148">
        <f t="shared" si="331"/>
        <v>-2.2796941716071668</v>
      </c>
      <c r="Q1783" s="149">
        <f t="shared" si="325"/>
        <v>1.4959965258967713</v>
      </c>
      <c r="R1783" s="150">
        <f t="shared" si="326"/>
        <v>115.49599652589677</v>
      </c>
      <c r="S1783" s="13"/>
      <c r="T1783" s="13"/>
      <c r="U1783" s="13"/>
      <c r="V1783" s="13"/>
      <c r="W1783" s="49">
        <f t="shared" si="332"/>
        <v>38661</v>
      </c>
    </row>
    <row r="1784" spans="1:23" s="11" customFormat="1">
      <c r="A1784" s="13"/>
      <c r="B1784" s="140">
        <f>+Datos!B1775</f>
        <v>2005</v>
      </c>
      <c r="C1784" s="141">
        <f>+Datos!C1775</f>
        <v>11</v>
      </c>
      <c r="D1784" s="142">
        <f>+Datos!D1775</f>
        <v>6</v>
      </c>
      <c r="E1784" s="143">
        <f>+Datos!E1775</f>
        <v>0</v>
      </c>
      <c r="F1784" s="144">
        <f>+Datos!F1775</f>
        <v>3.3</v>
      </c>
      <c r="G1784" s="145">
        <f>+Datos!G1775</f>
        <v>1</v>
      </c>
      <c r="H1784" s="143">
        <f t="shared" si="327"/>
        <v>3.3</v>
      </c>
      <c r="I1784" s="146">
        <f t="shared" si="328"/>
        <v>-3.3</v>
      </c>
      <c r="J1784" s="29">
        <f t="shared" si="329"/>
        <v>80.377872528138951</v>
      </c>
      <c r="K1784" s="147">
        <f t="shared" si="324"/>
        <v>114.05969070995712</v>
      </c>
      <c r="L1784" s="29">
        <f t="shared" si="335"/>
        <v>-1.4363058159396473</v>
      </c>
      <c r="M1784" s="30">
        <f t="shared" si="333"/>
        <v>1.4363058159396473</v>
      </c>
      <c r="N1784" s="148">
        <f t="shared" si="334"/>
        <v>1.8636941840603525</v>
      </c>
      <c r="O1784" s="148">
        <f t="shared" si="330"/>
        <v>0</v>
      </c>
      <c r="P1784" s="148">
        <f t="shared" si="331"/>
        <v>-1.8636941840603525</v>
      </c>
      <c r="Q1784" s="149">
        <f t="shared" si="325"/>
        <v>5.9690709957124E-2</v>
      </c>
      <c r="R1784" s="150">
        <f t="shared" si="326"/>
        <v>114.05969070995712</v>
      </c>
      <c r="S1784" s="13"/>
      <c r="T1784" s="13"/>
      <c r="U1784" s="13"/>
      <c r="V1784" s="13"/>
      <c r="W1784" s="49">
        <f t="shared" si="332"/>
        <v>38662</v>
      </c>
    </row>
    <row r="1785" spans="1:23" s="11" customFormat="1">
      <c r="A1785" s="13"/>
      <c r="B1785" s="140">
        <f>+Datos!B1776</f>
        <v>2005</v>
      </c>
      <c r="C1785" s="141">
        <f>+Datos!C1776</f>
        <v>11</v>
      </c>
      <c r="D1785" s="142">
        <f>+Datos!D1776</f>
        <v>7</v>
      </c>
      <c r="E1785" s="143">
        <f>+Datos!E1776</f>
        <v>0</v>
      </c>
      <c r="F1785" s="144">
        <f>+Datos!F1776</f>
        <v>4.3</v>
      </c>
      <c r="G1785" s="145">
        <f>+Datos!G1776</f>
        <v>1</v>
      </c>
      <c r="H1785" s="143">
        <f t="shared" si="327"/>
        <v>4.3</v>
      </c>
      <c r="I1785" s="146">
        <f t="shared" si="328"/>
        <v>-4.3</v>
      </c>
      <c r="J1785" s="29">
        <f t="shared" si="329"/>
        <v>78.544089852112691</v>
      </c>
      <c r="K1785" s="147">
        <f t="shared" si="324"/>
        <v>112.22590803393086</v>
      </c>
      <c r="L1785" s="29">
        <f t="shared" si="335"/>
        <v>-1.8337826760262601</v>
      </c>
      <c r="M1785" s="30">
        <f t="shared" si="333"/>
        <v>1.8337826760262601</v>
      </c>
      <c r="N1785" s="148">
        <f t="shared" si="334"/>
        <v>2.4662173239737397</v>
      </c>
      <c r="O1785" s="148">
        <f t="shared" si="330"/>
        <v>0</v>
      </c>
      <c r="P1785" s="148">
        <f t="shared" si="331"/>
        <v>-2.4662173239737397</v>
      </c>
      <c r="Q1785" s="149">
        <f t="shared" si="325"/>
        <v>0</v>
      </c>
      <c r="R1785" s="150">
        <f t="shared" si="326"/>
        <v>112.22590803393086</v>
      </c>
      <c r="S1785" s="13"/>
      <c r="T1785" s="13"/>
      <c r="U1785" s="13"/>
      <c r="V1785" s="13"/>
      <c r="W1785" s="49">
        <f t="shared" si="332"/>
        <v>38663</v>
      </c>
    </row>
    <row r="1786" spans="1:23" s="11" customFormat="1">
      <c r="A1786" s="13"/>
      <c r="B1786" s="140">
        <f>+Datos!B1777</f>
        <v>2005</v>
      </c>
      <c r="C1786" s="141">
        <f>+Datos!C1777</f>
        <v>11</v>
      </c>
      <c r="D1786" s="142">
        <f>+Datos!D1777</f>
        <v>8</v>
      </c>
      <c r="E1786" s="143">
        <f>+Datos!E1777</f>
        <v>0</v>
      </c>
      <c r="F1786" s="144">
        <f>+Datos!F1777</f>
        <v>4.7</v>
      </c>
      <c r="G1786" s="145">
        <f>+Datos!G1777</f>
        <v>1</v>
      </c>
      <c r="H1786" s="143">
        <f t="shared" si="327"/>
        <v>4.7</v>
      </c>
      <c r="I1786" s="146">
        <f t="shared" si="328"/>
        <v>-4.7</v>
      </c>
      <c r="J1786" s="29">
        <f t="shared" si="329"/>
        <v>76.587544301184536</v>
      </c>
      <c r="K1786" s="147">
        <f t="shared" si="324"/>
        <v>110.26936248300271</v>
      </c>
      <c r="L1786" s="29">
        <f t="shared" si="335"/>
        <v>-1.9565455509281549</v>
      </c>
      <c r="M1786" s="30">
        <f t="shared" si="333"/>
        <v>1.9565455509281549</v>
      </c>
      <c r="N1786" s="148">
        <f t="shared" si="334"/>
        <v>2.7434544490718453</v>
      </c>
      <c r="O1786" s="148">
        <f t="shared" si="330"/>
        <v>0</v>
      </c>
      <c r="P1786" s="148">
        <f t="shared" si="331"/>
        <v>-2.7434544490718453</v>
      </c>
      <c r="Q1786" s="149">
        <f t="shared" si="325"/>
        <v>0</v>
      </c>
      <c r="R1786" s="150">
        <f t="shared" si="326"/>
        <v>110.26936248300271</v>
      </c>
      <c r="S1786" s="13"/>
      <c r="T1786" s="13"/>
      <c r="U1786" s="13"/>
      <c r="V1786" s="13"/>
      <c r="W1786" s="49">
        <f t="shared" si="332"/>
        <v>38664</v>
      </c>
    </row>
    <row r="1787" spans="1:23" s="11" customFormat="1">
      <c r="A1787" s="13"/>
      <c r="B1787" s="140">
        <f>+Datos!B1778</f>
        <v>2005</v>
      </c>
      <c r="C1787" s="141">
        <f>+Datos!C1778</f>
        <v>11</v>
      </c>
      <c r="D1787" s="142">
        <f>+Datos!D1778</f>
        <v>9</v>
      </c>
      <c r="E1787" s="143">
        <f>+Datos!E1778</f>
        <v>0</v>
      </c>
      <c r="F1787" s="144">
        <f>+Datos!F1778</f>
        <v>6.9</v>
      </c>
      <c r="G1787" s="145">
        <f>+Datos!G1778</f>
        <v>1</v>
      </c>
      <c r="H1787" s="143">
        <f t="shared" si="327"/>
        <v>6.9</v>
      </c>
      <c r="I1787" s="146">
        <f t="shared" si="328"/>
        <v>-6.9</v>
      </c>
      <c r="J1787" s="29">
        <f t="shared" si="329"/>
        <v>73.803121960862597</v>
      </c>
      <c r="K1787" s="147">
        <f t="shared" si="324"/>
        <v>107.48494014268078</v>
      </c>
      <c r="L1787" s="29">
        <f t="shared" si="335"/>
        <v>-2.7844223403219246</v>
      </c>
      <c r="M1787" s="30">
        <f t="shared" si="333"/>
        <v>2.7844223403219246</v>
      </c>
      <c r="N1787" s="148">
        <f t="shared" si="334"/>
        <v>4.1155776596780758</v>
      </c>
      <c r="O1787" s="148">
        <f t="shared" si="330"/>
        <v>0</v>
      </c>
      <c r="P1787" s="148">
        <f t="shared" si="331"/>
        <v>-4.1155776596780758</v>
      </c>
      <c r="Q1787" s="149">
        <f t="shared" si="325"/>
        <v>0</v>
      </c>
      <c r="R1787" s="150">
        <f t="shared" si="326"/>
        <v>107.48494014268078</v>
      </c>
      <c r="S1787" s="13"/>
      <c r="T1787" s="13"/>
      <c r="U1787" s="13"/>
      <c r="V1787" s="13"/>
      <c r="W1787" s="49">
        <f t="shared" si="332"/>
        <v>38665</v>
      </c>
    </row>
    <row r="1788" spans="1:23" s="11" customFormat="1">
      <c r="A1788" s="13"/>
      <c r="B1788" s="140">
        <f>+Datos!B1779</f>
        <v>2005</v>
      </c>
      <c r="C1788" s="141">
        <f>+Datos!C1779</f>
        <v>11</v>
      </c>
      <c r="D1788" s="142">
        <f>+Datos!D1779</f>
        <v>10</v>
      </c>
      <c r="E1788" s="143">
        <f>+Datos!E1779</f>
        <v>0</v>
      </c>
      <c r="F1788" s="144">
        <f>+Datos!F1779</f>
        <v>6</v>
      </c>
      <c r="G1788" s="145">
        <f>+Datos!G1779</f>
        <v>1</v>
      </c>
      <c r="H1788" s="143">
        <f t="shared" si="327"/>
        <v>6</v>
      </c>
      <c r="I1788" s="146">
        <f t="shared" si="328"/>
        <v>-6</v>
      </c>
      <c r="J1788" s="29">
        <f t="shared" si="329"/>
        <v>71.46430236262033</v>
      </c>
      <c r="K1788" s="147">
        <f t="shared" si="324"/>
        <v>105.1461205444385</v>
      </c>
      <c r="L1788" s="29">
        <f t="shared" si="335"/>
        <v>-2.3388195982422815</v>
      </c>
      <c r="M1788" s="30">
        <f t="shared" si="333"/>
        <v>2.3388195982422815</v>
      </c>
      <c r="N1788" s="148">
        <f t="shared" si="334"/>
        <v>3.6611804017577185</v>
      </c>
      <c r="O1788" s="148">
        <f t="shared" si="330"/>
        <v>0</v>
      </c>
      <c r="P1788" s="148">
        <f t="shared" si="331"/>
        <v>-3.6611804017577185</v>
      </c>
      <c r="Q1788" s="149">
        <f t="shared" si="325"/>
        <v>0</v>
      </c>
      <c r="R1788" s="150">
        <f t="shared" si="326"/>
        <v>105.1461205444385</v>
      </c>
      <c r="S1788" s="13"/>
      <c r="T1788" s="13"/>
      <c r="U1788" s="13"/>
      <c r="V1788" s="13"/>
      <c r="W1788" s="49">
        <f t="shared" si="332"/>
        <v>38666</v>
      </c>
    </row>
    <row r="1789" spans="1:23" s="11" customFormat="1">
      <c r="A1789" s="13"/>
      <c r="B1789" s="140">
        <f>+Datos!B1780</f>
        <v>2005</v>
      </c>
      <c r="C1789" s="141">
        <f>+Datos!C1780</f>
        <v>11</v>
      </c>
      <c r="D1789" s="142">
        <f>+Datos!D1780</f>
        <v>11</v>
      </c>
      <c r="E1789" s="143">
        <f>+Datos!E1780</f>
        <v>2.7</v>
      </c>
      <c r="F1789" s="144">
        <f>+Datos!F1780</f>
        <v>6.5</v>
      </c>
      <c r="G1789" s="145">
        <f>+Datos!G1780</f>
        <v>1</v>
      </c>
      <c r="H1789" s="143">
        <f t="shared" si="327"/>
        <v>6.5</v>
      </c>
      <c r="I1789" s="146">
        <f t="shared" si="328"/>
        <v>-3.8</v>
      </c>
      <c r="J1789" s="29">
        <f t="shared" si="329"/>
        <v>70.021535100034697</v>
      </c>
      <c r="K1789" s="147">
        <f t="shared" si="324"/>
        <v>103.70335328185288</v>
      </c>
      <c r="L1789" s="29">
        <f t="shared" si="335"/>
        <v>-1.4427672625856189</v>
      </c>
      <c r="M1789" s="30">
        <f t="shared" si="333"/>
        <v>4.1427672625856191</v>
      </c>
      <c r="N1789" s="148">
        <f t="shared" si="334"/>
        <v>2.3572327374143809</v>
      </c>
      <c r="O1789" s="148">
        <f t="shared" si="330"/>
        <v>0</v>
      </c>
      <c r="P1789" s="148">
        <f t="shared" si="331"/>
        <v>-2.3572327374143809</v>
      </c>
      <c r="Q1789" s="149">
        <f t="shared" si="325"/>
        <v>0</v>
      </c>
      <c r="R1789" s="150">
        <f t="shared" si="326"/>
        <v>103.70335328185288</v>
      </c>
      <c r="S1789" s="13"/>
      <c r="T1789" s="13"/>
      <c r="U1789" s="13"/>
      <c r="V1789" s="13"/>
      <c r="W1789" s="49">
        <f t="shared" si="332"/>
        <v>38667</v>
      </c>
    </row>
    <row r="1790" spans="1:23" s="11" customFormat="1">
      <c r="A1790" s="13"/>
      <c r="B1790" s="140">
        <f>+Datos!B1781</f>
        <v>2005</v>
      </c>
      <c r="C1790" s="141">
        <f>+Datos!C1781</f>
        <v>11</v>
      </c>
      <c r="D1790" s="142">
        <f>+Datos!D1781</f>
        <v>12</v>
      </c>
      <c r="E1790" s="143">
        <f>+Datos!E1781</f>
        <v>11.6</v>
      </c>
      <c r="F1790" s="144">
        <f>+Datos!F1781</f>
        <v>3.9</v>
      </c>
      <c r="G1790" s="145">
        <f>+Datos!G1781</f>
        <v>1</v>
      </c>
      <c r="H1790" s="143">
        <f t="shared" si="327"/>
        <v>3.9</v>
      </c>
      <c r="I1790" s="146">
        <f t="shared" si="328"/>
        <v>7.6999999999999993</v>
      </c>
      <c r="J1790" s="29">
        <f t="shared" si="329"/>
        <v>77.7215351000347</v>
      </c>
      <c r="K1790" s="147">
        <f t="shared" si="324"/>
        <v>111.40335328185287</v>
      </c>
      <c r="L1790" s="29">
        <f t="shared" si="335"/>
        <v>7.6999999999999886</v>
      </c>
      <c r="M1790" s="30">
        <f t="shared" si="333"/>
        <v>3.9</v>
      </c>
      <c r="N1790" s="148">
        <f t="shared" si="334"/>
        <v>0</v>
      </c>
      <c r="O1790" s="148">
        <f t="shared" si="330"/>
        <v>0</v>
      </c>
      <c r="P1790" s="148">
        <f t="shared" si="331"/>
        <v>0</v>
      </c>
      <c r="Q1790" s="149">
        <f t="shared" si="325"/>
        <v>0</v>
      </c>
      <c r="R1790" s="150">
        <f t="shared" si="326"/>
        <v>111.40335328185287</v>
      </c>
      <c r="S1790" s="13"/>
      <c r="T1790" s="13"/>
      <c r="U1790" s="13"/>
      <c r="V1790" s="13"/>
      <c r="W1790" s="49">
        <f t="shared" si="332"/>
        <v>38668</v>
      </c>
    </row>
    <row r="1791" spans="1:23" s="11" customFormat="1">
      <c r="A1791" s="13"/>
      <c r="B1791" s="140">
        <f>+Datos!B1782</f>
        <v>2005</v>
      </c>
      <c r="C1791" s="141">
        <f>+Datos!C1782</f>
        <v>11</v>
      </c>
      <c r="D1791" s="142">
        <f>+Datos!D1782</f>
        <v>13</v>
      </c>
      <c r="E1791" s="143">
        <f>+Datos!E1782</f>
        <v>0</v>
      </c>
      <c r="F1791" s="144">
        <f>+Datos!F1782</f>
        <v>3.7</v>
      </c>
      <c r="G1791" s="145">
        <f>+Datos!G1782</f>
        <v>1</v>
      </c>
      <c r="H1791" s="143">
        <f t="shared" si="327"/>
        <v>3.7</v>
      </c>
      <c r="I1791" s="146">
        <f t="shared" si="328"/>
        <v>-3.7</v>
      </c>
      <c r="J1791" s="29">
        <f t="shared" si="329"/>
        <v>76.193326027328411</v>
      </c>
      <c r="K1791" s="147">
        <f t="shared" si="324"/>
        <v>109.87514420914658</v>
      </c>
      <c r="L1791" s="29">
        <f t="shared" si="335"/>
        <v>-1.5282090727062894</v>
      </c>
      <c r="M1791" s="30">
        <f t="shared" si="333"/>
        <v>1.5282090727062894</v>
      </c>
      <c r="N1791" s="148">
        <f t="shared" si="334"/>
        <v>2.1717909272937108</v>
      </c>
      <c r="O1791" s="148">
        <f t="shared" si="330"/>
        <v>0</v>
      </c>
      <c r="P1791" s="148">
        <f t="shared" si="331"/>
        <v>-2.1717909272937108</v>
      </c>
      <c r="Q1791" s="149">
        <f t="shared" si="325"/>
        <v>0</v>
      </c>
      <c r="R1791" s="150">
        <f t="shared" si="326"/>
        <v>109.87514420914658</v>
      </c>
      <c r="S1791" s="13"/>
      <c r="T1791" s="13"/>
      <c r="U1791" s="13"/>
      <c r="V1791" s="13"/>
      <c r="W1791" s="49">
        <f t="shared" si="332"/>
        <v>38669</v>
      </c>
    </row>
    <row r="1792" spans="1:23" s="11" customFormat="1">
      <c r="A1792" s="13"/>
      <c r="B1792" s="140">
        <f>+Datos!B1783</f>
        <v>2005</v>
      </c>
      <c r="C1792" s="141">
        <f>+Datos!C1783</f>
        <v>11</v>
      </c>
      <c r="D1792" s="142">
        <f>+Datos!D1783</f>
        <v>14</v>
      </c>
      <c r="E1792" s="143">
        <f>+Datos!E1783</f>
        <v>35.700000000000003</v>
      </c>
      <c r="F1792" s="144">
        <f>+Datos!F1783</f>
        <v>3</v>
      </c>
      <c r="G1792" s="145">
        <f>+Datos!G1783</f>
        <v>1</v>
      </c>
      <c r="H1792" s="143">
        <f t="shared" si="327"/>
        <v>3</v>
      </c>
      <c r="I1792" s="146">
        <f t="shared" si="328"/>
        <v>32.700000000000003</v>
      </c>
      <c r="J1792" s="29">
        <f t="shared" si="329"/>
        <v>108.89332602732841</v>
      </c>
      <c r="K1792" s="147">
        <f t="shared" si="324"/>
        <v>142.5751442091466</v>
      </c>
      <c r="L1792" s="29">
        <f t="shared" si="335"/>
        <v>32.700000000000017</v>
      </c>
      <c r="M1792" s="30">
        <f t="shared" si="333"/>
        <v>3</v>
      </c>
      <c r="N1792" s="148">
        <f t="shared" si="334"/>
        <v>0</v>
      </c>
      <c r="O1792" s="148">
        <f t="shared" si="330"/>
        <v>0</v>
      </c>
      <c r="P1792" s="148">
        <f t="shared" si="331"/>
        <v>0</v>
      </c>
      <c r="Q1792" s="149">
        <f t="shared" si="325"/>
        <v>28.5751442091466</v>
      </c>
      <c r="R1792" s="150">
        <f t="shared" si="326"/>
        <v>142.5751442091466</v>
      </c>
      <c r="S1792" s="13"/>
      <c r="T1792" s="13"/>
      <c r="U1792" s="13"/>
      <c r="V1792" s="13"/>
      <c r="W1792" s="49">
        <f t="shared" si="332"/>
        <v>38670</v>
      </c>
    </row>
    <row r="1793" spans="1:23" s="11" customFormat="1">
      <c r="A1793" s="13"/>
      <c r="B1793" s="140">
        <f>+Datos!B1784</f>
        <v>2005</v>
      </c>
      <c r="C1793" s="141">
        <f>+Datos!C1784</f>
        <v>11</v>
      </c>
      <c r="D1793" s="142">
        <f>+Datos!D1784</f>
        <v>15</v>
      </c>
      <c r="E1793" s="143">
        <f>+Datos!E1784</f>
        <v>0</v>
      </c>
      <c r="F1793" s="144">
        <f>+Datos!F1784</f>
        <v>5</v>
      </c>
      <c r="G1793" s="145">
        <f>+Datos!G1784</f>
        <v>1</v>
      </c>
      <c r="H1793" s="143">
        <f t="shared" si="327"/>
        <v>5</v>
      </c>
      <c r="I1793" s="146">
        <f t="shared" si="328"/>
        <v>-5</v>
      </c>
      <c r="J1793" s="29">
        <f t="shared" si="329"/>
        <v>106.00994697706103</v>
      </c>
      <c r="K1793" s="147">
        <f t="shared" si="324"/>
        <v>139.69176515887921</v>
      </c>
      <c r="L1793" s="29">
        <f t="shared" si="335"/>
        <v>-2.8833790502673935</v>
      </c>
      <c r="M1793" s="30">
        <f t="shared" si="333"/>
        <v>2.8833790502673935</v>
      </c>
      <c r="N1793" s="148">
        <f t="shared" si="334"/>
        <v>2.1166209497326065</v>
      </c>
      <c r="O1793" s="148">
        <f t="shared" si="330"/>
        <v>0</v>
      </c>
      <c r="P1793" s="148">
        <f t="shared" si="331"/>
        <v>-2.1166209497326065</v>
      </c>
      <c r="Q1793" s="149">
        <f t="shared" si="325"/>
        <v>25.691765158879207</v>
      </c>
      <c r="R1793" s="150">
        <f t="shared" si="326"/>
        <v>139.69176515887921</v>
      </c>
      <c r="S1793" s="13"/>
      <c r="T1793" s="13"/>
      <c r="U1793" s="13"/>
      <c r="V1793" s="13"/>
      <c r="W1793" s="49">
        <f t="shared" si="332"/>
        <v>38671</v>
      </c>
    </row>
    <row r="1794" spans="1:23" s="11" customFormat="1">
      <c r="A1794" s="13"/>
      <c r="B1794" s="140">
        <f>+Datos!B1785</f>
        <v>2005</v>
      </c>
      <c r="C1794" s="141">
        <f>+Datos!C1785</f>
        <v>11</v>
      </c>
      <c r="D1794" s="142">
        <f>+Datos!D1785</f>
        <v>16</v>
      </c>
      <c r="E1794" s="143">
        <f>+Datos!E1785</f>
        <v>0</v>
      </c>
      <c r="F1794" s="144">
        <f>+Datos!F1785</f>
        <v>5.2</v>
      </c>
      <c r="G1794" s="145">
        <f>+Datos!G1785</f>
        <v>1</v>
      </c>
      <c r="H1794" s="143">
        <f t="shared" si="327"/>
        <v>5.2</v>
      </c>
      <c r="I1794" s="146">
        <f t="shared" si="328"/>
        <v>-5.2</v>
      </c>
      <c r="J1794" s="29">
        <f t="shared" si="329"/>
        <v>103.09219479397602</v>
      </c>
      <c r="K1794" s="147">
        <f t="shared" si="324"/>
        <v>136.77401297579419</v>
      </c>
      <c r="L1794" s="29">
        <f t="shared" si="335"/>
        <v>-2.9177521830850139</v>
      </c>
      <c r="M1794" s="30">
        <f t="shared" si="333"/>
        <v>2.9177521830850139</v>
      </c>
      <c r="N1794" s="148">
        <f t="shared" si="334"/>
        <v>2.2822478169149862</v>
      </c>
      <c r="O1794" s="148">
        <f t="shared" si="330"/>
        <v>0</v>
      </c>
      <c r="P1794" s="148">
        <f t="shared" si="331"/>
        <v>-2.2822478169149862</v>
      </c>
      <c r="Q1794" s="149">
        <f t="shared" si="325"/>
        <v>22.774012975794193</v>
      </c>
      <c r="R1794" s="150">
        <f t="shared" si="326"/>
        <v>136.77401297579419</v>
      </c>
      <c r="S1794" s="13"/>
      <c r="T1794" s="13"/>
      <c r="U1794" s="13"/>
      <c r="V1794" s="13"/>
      <c r="W1794" s="49">
        <f t="shared" si="332"/>
        <v>38672</v>
      </c>
    </row>
    <row r="1795" spans="1:23" s="11" customFormat="1">
      <c r="A1795" s="13"/>
      <c r="B1795" s="140">
        <f>+Datos!B1786</f>
        <v>2005</v>
      </c>
      <c r="C1795" s="141">
        <f>+Datos!C1786</f>
        <v>11</v>
      </c>
      <c r="D1795" s="142">
        <f>+Datos!D1786</f>
        <v>17</v>
      </c>
      <c r="E1795" s="143">
        <f>+Datos!E1786</f>
        <v>0.6</v>
      </c>
      <c r="F1795" s="144">
        <f>+Datos!F1786</f>
        <v>4.9000000000000004</v>
      </c>
      <c r="G1795" s="145">
        <f>+Datos!G1786</f>
        <v>1</v>
      </c>
      <c r="H1795" s="143">
        <f t="shared" si="327"/>
        <v>4.9000000000000004</v>
      </c>
      <c r="I1795" s="146">
        <f t="shared" si="328"/>
        <v>-4.3000000000000007</v>
      </c>
      <c r="J1795" s="29">
        <f t="shared" si="329"/>
        <v>100.74019573129202</v>
      </c>
      <c r="K1795" s="147">
        <f t="shared" si="324"/>
        <v>134.42201391311019</v>
      </c>
      <c r="L1795" s="29">
        <f t="shared" si="335"/>
        <v>-2.3519990626840013</v>
      </c>
      <c r="M1795" s="30">
        <f t="shared" si="333"/>
        <v>2.9519990626840014</v>
      </c>
      <c r="N1795" s="148">
        <f t="shared" si="334"/>
        <v>1.948000937315999</v>
      </c>
      <c r="O1795" s="148">
        <f t="shared" si="330"/>
        <v>0</v>
      </c>
      <c r="P1795" s="148">
        <f t="shared" si="331"/>
        <v>-1.948000937315999</v>
      </c>
      <c r="Q1795" s="149">
        <f t="shared" si="325"/>
        <v>20.422013913110192</v>
      </c>
      <c r="R1795" s="150">
        <f t="shared" si="326"/>
        <v>134.42201391311019</v>
      </c>
      <c r="S1795" s="13"/>
      <c r="T1795" s="13"/>
      <c r="U1795" s="13"/>
      <c r="V1795" s="13"/>
      <c r="W1795" s="49">
        <f t="shared" si="332"/>
        <v>38673</v>
      </c>
    </row>
    <row r="1796" spans="1:23" s="11" customFormat="1">
      <c r="A1796" s="13"/>
      <c r="B1796" s="140">
        <f>+Datos!B1787</f>
        <v>2005</v>
      </c>
      <c r="C1796" s="141">
        <f>+Datos!C1787</f>
        <v>11</v>
      </c>
      <c r="D1796" s="142">
        <f>+Datos!D1787</f>
        <v>18</v>
      </c>
      <c r="E1796" s="143">
        <f>+Datos!E1787</f>
        <v>0</v>
      </c>
      <c r="F1796" s="144">
        <f>+Datos!F1787</f>
        <v>6.3</v>
      </c>
      <c r="G1796" s="145">
        <f>+Datos!G1787</f>
        <v>1</v>
      </c>
      <c r="H1796" s="143">
        <f t="shared" si="327"/>
        <v>6.3</v>
      </c>
      <c r="I1796" s="146">
        <f t="shared" si="328"/>
        <v>-6.3</v>
      </c>
      <c r="J1796" s="29">
        <f t="shared" si="329"/>
        <v>97.390800756068359</v>
      </c>
      <c r="K1796" s="147">
        <f t="shared" si="324"/>
        <v>131.07261893788655</v>
      </c>
      <c r="L1796" s="29">
        <f t="shared" si="335"/>
        <v>-3.349394975223646</v>
      </c>
      <c r="M1796" s="30">
        <f t="shared" si="333"/>
        <v>3.349394975223646</v>
      </c>
      <c r="N1796" s="148">
        <f t="shared" si="334"/>
        <v>2.9506050247763538</v>
      </c>
      <c r="O1796" s="148">
        <f t="shared" si="330"/>
        <v>0</v>
      </c>
      <c r="P1796" s="148">
        <f t="shared" si="331"/>
        <v>-2.9506050247763538</v>
      </c>
      <c r="Q1796" s="149">
        <f t="shared" si="325"/>
        <v>17.072618937886546</v>
      </c>
      <c r="R1796" s="150">
        <f t="shared" si="326"/>
        <v>131.07261893788655</v>
      </c>
      <c r="S1796" s="13"/>
      <c r="T1796" s="13"/>
      <c r="U1796" s="13"/>
      <c r="V1796" s="13"/>
      <c r="W1796" s="49">
        <f t="shared" si="332"/>
        <v>38674</v>
      </c>
    </row>
    <row r="1797" spans="1:23" s="11" customFormat="1">
      <c r="A1797" s="13"/>
      <c r="B1797" s="140">
        <f>+Datos!B1788</f>
        <v>2005</v>
      </c>
      <c r="C1797" s="141">
        <f>+Datos!C1788</f>
        <v>11</v>
      </c>
      <c r="D1797" s="142">
        <f>+Datos!D1788</f>
        <v>19</v>
      </c>
      <c r="E1797" s="143">
        <f>+Datos!E1788</f>
        <v>0</v>
      </c>
      <c r="F1797" s="144">
        <f>+Datos!F1788</f>
        <v>5.9</v>
      </c>
      <c r="G1797" s="145">
        <f>+Datos!G1788</f>
        <v>1</v>
      </c>
      <c r="H1797" s="143">
        <f t="shared" si="327"/>
        <v>5.9</v>
      </c>
      <c r="I1797" s="146">
        <f t="shared" si="328"/>
        <v>-5.9</v>
      </c>
      <c r="J1797" s="29">
        <f t="shared" si="329"/>
        <v>94.355116382609921</v>
      </c>
      <c r="K1797" s="147">
        <f t="shared" si="324"/>
        <v>128.03693456442809</v>
      </c>
      <c r="L1797" s="29">
        <f t="shared" si="335"/>
        <v>-3.0356843734584515</v>
      </c>
      <c r="M1797" s="30">
        <f t="shared" si="333"/>
        <v>3.0356843734584515</v>
      </c>
      <c r="N1797" s="148">
        <f t="shared" si="334"/>
        <v>2.8643156265415488</v>
      </c>
      <c r="O1797" s="148">
        <f t="shared" si="330"/>
        <v>0</v>
      </c>
      <c r="P1797" s="148">
        <f t="shared" si="331"/>
        <v>-2.8643156265415488</v>
      </c>
      <c r="Q1797" s="149">
        <f t="shared" si="325"/>
        <v>14.036934564428094</v>
      </c>
      <c r="R1797" s="150">
        <f t="shared" si="326"/>
        <v>128.03693456442809</v>
      </c>
      <c r="S1797" s="13"/>
      <c r="T1797" s="13"/>
      <c r="U1797" s="13"/>
      <c r="V1797" s="13"/>
      <c r="W1797" s="49">
        <f t="shared" si="332"/>
        <v>38675</v>
      </c>
    </row>
    <row r="1798" spans="1:23" s="11" customFormat="1">
      <c r="A1798" s="13"/>
      <c r="B1798" s="140">
        <f>+Datos!B1789</f>
        <v>2005</v>
      </c>
      <c r="C1798" s="141">
        <f>+Datos!C1789</f>
        <v>11</v>
      </c>
      <c r="D1798" s="142">
        <f>+Datos!D1789</f>
        <v>20</v>
      </c>
      <c r="E1798" s="143">
        <f>+Datos!E1789</f>
        <v>0.3</v>
      </c>
      <c r="F1798" s="144">
        <f>+Datos!F1789</f>
        <v>6.7</v>
      </c>
      <c r="G1798" s="145">
        <f>+Datos!G1789</f>
        <v>1</v>
      </c>
      <c r="H1798" s="143">
        <f t="shared" si="327"/>
        <v>6.7</v>
      </c>
      <c r="I1798" s="146">
        <f t="shared" si="328"/>
        <v>-6.4</v>
      </c>
      <c r="J1798" s="29">
        <f t="shared" si="329"/>
        <v>91.169066516367124</v>
      </c>
      <c r="K1798" s="147">
        <f t="shared" si="324"/>
        <v>124.8508846981853</v>
      </c>
      <c r="L1798" s="29">
        <f t="shared" si="335"/>
        <v>-3.1860498662427972</v>
      </c>
      <c r="M1798" s="30">
        <f t="shared" si="333"/>
        <v>3.486049866242797</v>
      </c>
      <c r="N1798" s="148">
        <f t="shared" si="334"/>
        <v>3.2139501337572032</v>
      </c>
      <c r="O1798" s="148">
        <f t="shared" si="330"/>
        <v>0</v>
      </c>
      <c r="P1798" s="148">
        <f t="shared" si="331"/>
        <v>-3.2139501337572032</v>
      </c>
      <c r="Q1798" s="149">
        <f t="shared" si="325"/>
        <v>10.850884698185297</v>
      </c>
      <c r="R1798" s="150">
        <f t="shared" si="326"/>
        <v>124.8508846981853</v>
      </c>
      <c r="S1798" s="13"/>
      <c r="T1798" s="13"/>
      <c r="U1798" s="13"/>
      <c r="V1798" s="13"/>
      <c r="W1798" s="49">
        <f t="shared" si="332"/>
        <v>38676</v>
      </c>
    </row>
    <row r="1799" spans="1:23" s="11" customFormat="1">
      <c r="A1799" s="13"/>
      <c r="B1799" s="140">
        <f>+Datos!B1790</f>
        <v>2005</v>
      </c>
      <c r="C1799" s="141">
        <f>+Datos!C1790</f>
        <v>11</v>
      </c>
      <c r="D1799" s="142">
        <f>+Datos!D1790</f>
        <v>21</v>
      </c>
      <c r="E1799" s="143">
        <f>+Datos!E1790</f>
        <v>0</v>
      </c>
      <c r="F1799" s="144">
        <f>+Datos!F1790</f>
        <v>7.2</v>
      </c>
      <c r="G1799" s="145">
        <f>+Datos!G1790</f>
        <v>1</v>
      </c>
      <c r="H1799" s="143">
        <f t="shared" si="327"/>
        <v>7.2</v>
      </c>
      <c r="I1799" s="146">
        <f t="shared" si="328"/>
        <v>-7.2</v>
      </c>
      <c r="J1799" s="29">
        <f t="shared" si="329"/>
        <v>87.713172268799283</v>
      </c>
      <c r="K1799" s="147">
        <f t="shared" si="324"/>
        <v>121.39499045061746</v>
      </c>
      <c r="L1799" s="29">
        <f t="shared" si="335"/>
        <v>-3.4558942475678407</v>
      </c>
      <c r="M1799" s="30">
        <f t="shared" si="333"/>
        <v>3.4558942475678407</v>
      </c>
      <c r="N1799" s="148">
        <f t="shared" si="334"/>
        <v>3.7441057524321595</v>
      </c>
      <c r="O1799" s="148">
        <f t="shared" si="330"/>
        <v>0</v>
      </c>
      <c r="P1799" s="148">
        <f t="shared" si="331"/>
        <v>-3.7441057524321595</v>
      </c>
      <c r="Q1799" s="149">
        <f t="shared" si="325"/>
        <v>7.3949904506174562</v>
      </c>
      <c r="R1799" s="150">
        <f t="shared" si="326"/>
        <v>121.39499045061746</v>
      </c>
      <c r="S1799" s="13"/>
      <c r="T1799" s="13"/>
      <c r="U1799" s="13"/>
      <c r="V1799" s="13"/>
      <c r="W1799" s="49">
        <f t="shared" si="332"/>
        <v>38677</v>
      </c>
    </row>
    <row r="1800" spans="1:23" s="11" customFormat="1">
      <c r="A1800" s="13"/>
      <c r="B1800" s="140">
        <f>+Datos!B1791</f>
        <v>2005</v>
      </c>
      <c r="C1800" s="141">
        <f>+Datos!C1791</f>
        <v>11</v>
      </c>
      <c r="D1800" s="142">
        <f>+Datos!D1791</f>
        <v>22</v>
      </c>
      <c r="E1800" s="143">
        <f>+Datos!E1791</f>
        <v>36.6</v>
      </c>
      <c r="F1800" s="144">
        <f>+Datos!F1791</f>
        <v>7.3</v>
      </c>
      <c r="G1800" s="145">
        <f>+Datos!G1791</f>
        <v>1</v>
      </c>
      <c r="H1800" s="143">
        <f t="shared" si="327"/>
        <v>7.3</v>
      </c>
      <c r="I1800" s="146">
        <f t="shared" si="328"/>
        <v>29.3</v>
      </c>
      <c r="J1800" s="29">
        <f t="shared" si="329"/>
        <v>117.01317226879928</v>
      </c>
      <c r="K1800" s="147">
        <f t="shared" si="324"/>
        <v>150.69499045061747</v>
      </c>
      <c r="L1800" s="29">
        <f t="shared" si="335"/>
        <v>29.300000000000011</v>
      </c>
      <c r="M1800" s="30">
        <f t="shared" si="333"/>
        <v>7.3</v>
      </c>
      <c r="N1800" s="148">
        <f t="shared" si="334"/>
        <v>0</v>
      </c>
      <c r="O1800" s="148">
        <f t="shared" si="330"/>
        <v>0</v>
      </c>
      <c r="P1800" s="148">
        <f t="shared" si="331"/>
        <v>0</v>
      </c>
      <c r="Q1800" s="149">
        <f t="shared" si="325"/>
        <v>36.694990450617468</v>
      </c>
      <c r="R1800" s="150">
        <f t="shared" si="326"/>
        <v>150.69499045061747</v>
      </c>
      <c r="S1800" s="13"/>
      <c r="T1800" s="13"/>
      <c r="U1800" s="13"/>
      <c r="V1800" s="13"/>
      <c r="W1800" s="49">
        <f t="shared" si="332"/>
        <v>38678</v>
      </c>
    </row>
    <row r="1801" spans="1:23" s="11" customFormat="1">
      <c r="A1801" s="13"/>
      <c r="B1801" s="140">
        <f>+Datos!B1792</f>
        <v>2005</v>
      </c>
      <c r="C1801" s="141">
        <f>+Datos!C1792</f>
        <v>11</v>
      </c>
      <c r="D1801" s="142">
        <f>+Datos!D1792</f>
        <v>23</v>
      </c>
      <c r="E1801" s="143">
        <f>+Datos!E1792</f>
        <v>0</v>
      </c>
      <c r="F1801" s="144">
        <f>+Datos!F1792</f>
        <v>4.2</v>
      </c>
      <c r="G1801" s="145">
        <f>+Datos!G1792</f>
        <v>1</v>
      </c>
      <c r="H1801" s="143">
        <f t="shared" si="327"/>
        <v>4.2</v>
      </c>
      <c r="I1801" s="146">
        <f t="shared" si="328"/>
        <v>-4.2</v>
      </c>
      <c r="J1801" s="29">
        <f t="shared" si="329"/>
        <v>114.40495929876109</v>
      </c>
      <c r="K1801" s="147">
        <f t="shared" si="324"/>
        <v>148.08677748057926</v>
      </c>
      <c r="L1801" s="29">
        <f t="shared" si="335"/>
        <v>-2.6082129700382097</v>
      </c>
      <c r="M1801" s="30">
        <f t="shared" si="333"/>
        <v>2.6082129700382097</v>
      </c>
      <c r="N1801" s="148">
        <f t="shared" si="334"/>
        <v>1.5917870299617904</v>
      </c>
      <c r="O1801" s="148">
        <f t="shared" si="330"/>
        <v>0</v>
      </c>
      <c r="P1801" s="148">
        <f t="shared" si="331"/>
        <v>-1.5917870299617904</v>
      </c>
      <c r="Q1801" s="149">
        <f t="shared" si="325"/>
        <v>34.086777480579258</v>
      </c>
      <c r="R1801" s="150">
        <f t="shared" si="326"/>
        <v>148.08677748057926</v>
      </c>
      <c r="S1801" s="13"/>
      <c r="T1801" s="13"/>
      <c r="U1801" s="13"/>
      <c r="V1801" s="13"/>
      <c r="W1801" s="49">
        <f t="shared" si="332"/>
        <v>38679</v>
      </c>
    </row>
    <row r="1802" spans="1:23" s="11" customFormat="1">
      <c r="A1802" s="13"/>
      <c r="B1802" s="140">
        <f>+Datos!B1793</f>
        <v>2005</v>
      </c>
      <c r="C1802" s="141">
        <f>+Datos!C1793</f>
        <v>11</v>
      </c>
      <c r="D1802" s="142">
        <f>+Datos!D1793</f>
        <v>24</v>
      </c>
      <c r="E1802" s="143">
        <f>+Datos!E1793</f>
        <v>0</v>
      </c>
      <c r="F1802" s="144">
        <f>+Datos!F1793</f>
        <v>6.5</v>
      </c>
      <c r="G1802" s="145">
        <f>+Datos!G1793</f>
        <v>1</v>
      </c>
      <c r="H1802" s="143">
        <f t="shared" si="327"/>
        <v>6.5</v>
      </c>
      <c r="I1802" s="146">
        <f t="shared" si="328"/>
        <v>-6.5</v>
      </c>
      <c r="J1802" s="29">
        <f t="shared" si="329"/>
        <v>110.48258103316211</v>
      </c>
      <c r="K1802" s="147">
        <f t="shared" si="324"/>
        <v>144.16439921498028</v>
      </c>
      <c r="L1802" s="29">
        <f t="shared" si="335"/>
        <v>-3.9223782655989794</v>
      </c>
      <c r="M1802" s="30">
        <f t="shared" si="333"/>
        <v>3.9223782655989794</v>
      </c>
      <c r="N1802" s="148">
        <f t="shared" si="334"/>
        <v>2.5776217344010206</v>
      </c>
      <c r="O1802" s="148">
        <f t="shared" si="330"/>
        <v>0</v>
      </c>
      <c r="P1802" s="148">
        <f t="shared" si="331"/>
        <v>-2.5776217344010206</v>
      </c>
      <c r="Q1802" s="149">
        <f t="shared" si="325"/>
        <v>30.164399214980278</v>
      </c>
      <c r="R1802" s="150">
        <f t="shared" si="326"/>
        <v>144.16439921498028</v>
      </c>
      <c r="S1802" s="13"/>
      <c r="T1802" s="13"/>
      <c r="U1802" s="13"/>
      <c r="V1802" s="13"/>
      <c r="W1802" s="49">
        <f t="shared" si="332"/>
        <v>38680</v>
      </c>
    </row>
    <row r="1803" spans="1:23" s="11" customFormat="1">
      <c r="A1803" s="13"/>
      <c r="B1803" s="140">
        <f>+Datos!B1794</f>
        <v>2005</v>
      </c>
      <c r="C1803" s="141">
        <f>+Datos!C1794</f>
        <v>11</v>
      </c>
      <c r="D1803" s="142">
        <f>+Datos!D1794</f>
        <v>25</v>
      </c>
      <c r="E1803" s="143">
        <f>+Datos!E1794</f>
        <v>0</v>
      </c>
      <c r="F1803" s="144">
        <f>+Datos!F1794</f>
        <v>7.8</v>
      </c>
      <c r="G1803" s="145">
        <f>+Datos!G1794</f>
        <v>1</v>
      </c>
      <c r="H1803" s="143">
        <f t="shared" si="327"/>
        <v>7.8</v>
      </c>
      <c r="I1803" s="146">
        <f t="shared" si="328"/>
        <v>-7.8</v>
      </c>
      <c r="J1803" s="29">
        <f t="shared" si="329"/>
        <v>105.95283069040507</v>
      </c>
      <c r="K1803" s="147">
        <f t="shared" si="324"/>
        <v>139.63464887222324</v>
      </c>
      <c r="L1803" s="29">
        <f t="shared" si="335"/>
        <v>-4.5297503427570405</v>
      </c>
      <c r="M1803" s="30">
        <f t="shared" si="333"/>
        <v>4.5297503427570405</v>
      </c>
      <c r="N1803" s="148">
        <f t="shared" si="334"/>
        <v>3.2702496572429594</v>
      </c>
      <c r="O1803" s="148">
        <f t="shared" si="330"/>
        <v>0</v>
      </c>
      <c r="P1803" s="148">
        <f t="shared" si="331"/>
        <v>-3.2702496572429594</v>
      </c>
      <c r="Q1803" s="149">
        <f t="shared" si="325"/>
        <v>25.634648872223238</v>
      </c>
      <c r="R1803" s="150">
        <f t="shared" si="326"/>
        <v>139.63464887222324</v>
      </c>
      <c r="S1803" s="13"/>
      <c r="T1803" s="13"/>
      <c r="U1803" s="13"/>
      <c r="V1803" s="13"/>
      <c r="W1803" s="49">
        <f t="shared" si="332"/>
        <v>38681</v>
      </c>
    </row>
    <row r="1804" spans="1:23" s="11" customFormat="1">
      <c r="A1804" s="13"/>
      <c r="B1804" s="140">
        <f>+Datos!B1795</f>
        <v>2005</v>
      </c>
      <c r="C1804" s="141">
        <f>+Datos!C1795</f>
        <v>11</v>
      </c>
      <c r="D1804" s="142">
        <f>+Datos!D1795</f>
        <v>26</v>
      </c>
      <c r="E1804" s="143">
        <f>+Datos!E1795</f>
        <v>0</v>
      </c>
      <c r="F1804" s="144">
        <f>+Datos!F1795</f>
        <v>6.5</v>
      </c>
      <c r="G1804" s="145">
        <f>+Datos!G1795</f>
        <v>1</v>
      </c>
      <c r="H1804" s="143">
        <f t="shared" si="327"/>
        <v>6.5</v>
      </c>
      <c r="I1804" s="146">
        <f t="shared" si="328"/>
        <v>-6.5</v>
      </c>
      <c r="J1804" s="29">
        <f t="shared" si="329"/>
        <v>102.3202339670982</v>
      </c>
      <c r="K1804" s="147">
        <f t="shared" si="324"/>
        <v>136.00205214891639</v>
      </c>
      <c r="L1804" s="29">
        <f t="shared" si="335"/>
        <v>-3.6325967233068468</v>
      </c>
      <c r="M1804" s="30">
        <f t="shared" si="333"/>
        <v>3.6325967233068468</v>
      </c>
      <c r="N1804" s="148">
        <f t="shared" si="334"/>
        <v>2.8674032766931532</v>
      </c>
      <c r="O1804" s="148">
        <f t="shared" si="330"/>
        <v>0</v>
      </c>
      <c r="P1804" s="148">
        <f t="shared" si="331"/>
        <v>-2.8674032766931532</v>
      </c>
      <c r="Q1804" s="149">
        <f t="shared" si="325"/>
        <v>22.002052148916391</v>
      </c>
      <c r="R1804" s="150">
        <f t="shared" si="326"/>
        <v>136.00205214891639</v>
      </c>
      <c r="S1804" s="13"/>
      <c r="T1804" s="13"/>
      <c r="U1804" s="13"/>
      <c r="V1804" s="13"/>
      <c r="W1804" s="49">
        <f t="shared" si="332"/>
        <v>38682</v>
      </c>
    </row>
    <row r="1805" spans="1:23" s="11" customFormat="1">
      <c r="A1805" s="13"/>
      <c r="B1805" s="140">
        <f>+Datos!B1796</f>
        <v>2005</v>
      </c>
      <c r="C1805" s="141">
        <f>+Datos!C1796</f>
        <v>11</v>
      </c>
      <c r="D1805" s="142">
        <f>+Datos!D1796</f>
        <v>27</v>
      </c>
      <c r="E1805" s="143">
        <f>+Datos!E1796</f>
        <v>9</v>
      </c>
      <c r="F1805" s="144">
        <f>+Datos!F1796</f>
        <v>4.4000000000000004</v>
      </c>
      <c r="G1805" s="145">
        <f>+Datos!G1796</f>
        <v>1</v>
      </c>
      <c r="H1805" s="143">
        <f t="shared" si="327"/>
        <v>4.4000000000000004</v>
      </c>
      <c r="I1805" s="146">
        <f t="shared" si="328"/>
        <v>4.5999999999999996</v>
      </c>
      <c r="J1805" s="29">
        <f t="shared" si="329"/>
        <v>106.9202339670982</v>
      </c>
      <c r="K1805" s="147">
        <f t="shared" si="324"/>
        <v>140.60205214891639</v>
      </c>
      <c r="L1805" s="29">
        <f t="shared" si="335"/>
        <v>4.5999999999999943</v>
      </c>
      <c r="M1805" s="30">
        <f t="shared" si="333"/>
        <v>4.4000000000000004</v>
      </c>
      <c r="N1805" s="148">
        <f t="shared" si="334"/>
        <v>0</v>
      </c>
      <c r="O1805" s="148">
        <f t="shared" si="330"/>
        <v>0</v>
      </c>
      <c r="P1805" s="148">
        <f t="shared" si="331"/>
        <v>0</v>
      </c>
      <c r="Q1805" s="149">
        <f t="shared" si="325"/>
        <v>26.602052148916385</v>
      </c>
      <c r="R1805" s="150">
        <f t="shared" si="326"/>
        <v>140.60205214891639</v>
      </c>
      <c r="S1805" s="13"/>
      <c r="T1805" s="13"/>
      <c r="U1805" s="13"/>
      <c r="V1805" s="13"/>
      <c r="W1805" s="49">
        <f t="shared" si="332"/>
        <v>38683</v>
      </c>
    </row>
    <row r="1806" spans="1:23" s="11" customFormat="1">
      <c r="A1806" s="13"/>
      <c r="B1806" s="140">
        <f>+Datos!B1797</f>
        <v>2005</v>
      </c>
      <c r="C1806" s="141">
        <f>+Datos!C1797</f>
        <v>11</v>
      </c>
      <c r="D1806" s="142">
        <f>+Datos!D1797</f>
        <v>28</v>
      </c>
      <c r="E1806" s="143">
        <f>+Datos!E1797</f>
        <v>0</v>
      </c>
      <c r="F1806" s="144">
        <f>+Datos!F1797</f>
        <v>4.5999999999999996</v>
      </c>
      <c r="G1806" s="145">
        <f>+Datos!G1797</f>
        <v>1</v>
      </c>
      <c r="H1806" s="143">
        <f t="shared" si="327"/>
        <v>4.5999999999999996</v>
      </c>
      <c r="I1806" s="146">
        <f t="shared" si="328"/>
        <v>-4.5999999999999996</v>
      </c>
      <c r="J1806" s="29">
        <f t="shared" si="329"/>
        <v>104.31280559087455</v>
      </c>
      <c r="K1806" s="147">
        <f t="shared" ref="K1806:K1869" si="336">+J1806+$U$21</f>
        <v>137.99462377269273</v>
      </c>
      <c r="L1806" s="29">
        <f t="shared" si="335"/>
        <v>-2.6074283762236519</v>
      </c>
      <c r="M1806" s="30">
        <f t="shared" si="333"/>
        <v>2.6074283762236519</v>
      </c>
      <c r="N1806" s="148">
        <f t="shared" si="334"/>
        <v>1.9925716237763478</v>
      </c>
      <c r="O1806" s="148">
        <f t="shared" si="330"/>
        <v>0</v>
      </c>
      <c r="P1806" s="148">
        <f t="shared" si="331"/>
        <v>-1.9925716237763478</v>
      </c>
      <c r="Q1806" s="149">
        <f t="shared" ref="Q1806:Q1869" si="337">IF(K1806-$U$15&gt;0,K1806-$U$15,0)</f>
        <v>23.994623772692734</v>
      </c>
      <c r="R1806" s="150">
        <f t="shared" ref="R1806:R1869" si="338">+O1806+K1806</f>
        <v>137.99462377269273</v>
      </c>
      <c r="S1806" s="13"/>
      <c r="T1806" s="13"/>
      <c r="U1806" s="13"/>
      <c r="V1806" s="13"/>
      <c r="W1806" s="49">
        <f t="shared" si="332"/>
        <v>38684</v>
      </c>
    </row>
    <row r="1807" spans="1:23" s="11" customFormat="1">
      <c r="A1807" s="13"/>
      <c r="B1807" s="140">
        <f>+Datos!B1798</f>
        <v>2005</v>
      </c>
      <c r="C1807" s="141">
        <f>+Datos!C1798</f>
        <v>11</v>
      </c>
      <c r="D1807" s="142">
        <f>+Datos!D1798</f>
        <v>29</v>
      </c>
      <c r="E1807" s="143">
        <f>+Datos!E1798</f>
        <v>0</v>
      </c>
      <c r="F1807" s="144">
        <f>+Datos!F1798</f>
        <v>4.4000000000000004</v>
      </c>
      <c r="G1807" s="145">
        <f>+Datos!G1798</f>
        <v>1</v>
      </c>
      <c r="H1807" s="143">
        <f t="shared" ref="H1807:H1870" si="339">+F1807*G1807</f>
        <v>4.4000000000000004</v>
      </c>
      <c r="I1807" s="146">
        <f t="shared" ref="I1807:I1870" si="340">+E1807-H1807</f>
        <v>-4.4000000000000004</v>
      </c>
      <c r="J1807" s="29">
        <f t="shared" ref="J1807:J1870" si="341">IF(I1807&lt;0,J1806*EXP(I1807/$U$20),IF((I1807+J1806)&gt;$U$20,+$U$20,I1807+J1806))</f>
        <v>101.87826447859021</v>
      </c>
      <c r="K1807" s="147">
        <f t="shared" si="336"/>
        <v>135.5600826604084</v>
      </c>
      <c r="L1807" s="29">
        <f t="shared" si="335"/>
        <v>-2.4345411122843359</v>
      </c>
      <c r="M1807" s="30">
        <f t="shared" si="333"/>
        <v>2.4345411122843359</v>
      </c>
      <c r="N1807" s="148">
        <f t="shared" si="334"/>
        <v>1.9654588877156645</v>
      </c>
      <c r="O1807" s="148">
        <f t="shared" ref="O1807:O1870" si="342">IF(K1806+I1807-$U$14&gt;0,K1806+I1807-$U$14,0)</f>
        <v>0</v>
      </c>
      <c r="P1807" s="148">
        <f t="shared" ref="P1807:P1870" si="343">+IF(N1807&gt;0,(-1)*N1807,O1807)</f>
        <v>-1.9654588877156645</v>
      </c>
      <c r="Q1807" s="149">
        <f t="shared" si="337"/>
        <v>21.560082660408398</v>
      </c>
      <c r="R1807" s="150">
        <f t="shared" si="338"/>
        <v>135.5600826604084</v>
      </c>
      <c r="S1807" s="13"/>
      <c r="T1807" s="13"/>
      <c r="U1807" s="13"/>
      <c r="V1807" s="13"/>
      <c r="W1807" s="49">
        <f t="shared" ref="W1807:W1870" si="344">+DATE(B1807,C1807,D1807)</f>
        <v>38685</v>
      </c>
    </row>
    <row r="1808" spans="1:23" s="11" customFormat="1">
      <c r="A1808" s="13"/>
      <c r="B1808" s="140">
        <f>+Datos!B1799</f>
        <v>2005</v>
      </c>
      <c r="C1808" s="141">
        <f>+Datos!C1799</f>
        <v>11</v>
      </c>
      <c r="D1808" s="142">
        <f>+Datos!D1799</f>
        <v>30</v>
      </c>
      <c r="E1808" s="143">
        <f>+Datos!E1799</f>
        <v>0</v>
      </c>
      <c r="F1808" s="144">
        <f>+Datos!F1799</f>
        <v>4.8</v>
      </c>
      <c r="G1808" s="145">
        <f>+Datos!G1799</f>
        <v>1</v>
      </c>
      <c r="H1808" s="143">
        <f t="shared" si="339"/>
        <v>4.8</v>
      </c>
      <c r="I1808" s="146">
        <f t="shared" si="340"/>
        <v>-4.8</v>
      </c>
      <c r="J1808" s="29">
        <f t="shared" si="341"/>
        <v>99.287157655448226</v>
      </c>
      <c r="K1808" s="147">
        <f t="shared" si="336"/>
        <v>132.96897583726641</v>
      </c>
      <c r="L1808" s="29">
        <f t="shared" si="335"/>
        <v>-2.5911068231419847</v>
      </c>
      <c r="M1808" s="30">
        <f t="shared" ref="M1808:M1871" si="345">IF(I1808&gt;=0,+H1808,+E1808+ABS(L1808))</f>
        <v>2.5911068231419847</v>
      </c>
      <c r="N1808" s="148">
        <f t="shared" ref="N1808:N1871" si="346">+H1808-M1808</f>
        <v>2.2088931768580151</v>
      </c>
      <c r="O1808" s="148">
        <f t="shared" si="342"/>
        <v>0</v>
      </c>
      <c r="P1808" s="148">
        <f t="shared" si="343"/>
        <v>-2.2088931768580151</v>
      </c>
      <c r="Q1808" s="149">
        <f t="shared" si="337"/>
        <v>18.968975837266413</v>
      </c>
      <c r="R1808" s="150">
        <f t="shared" si="338"/>
        <v>132.96897583726641</v>
      </c>
      <c r="S1808" s="13"/>
      <c r="T1808" s="13"/>
      <c r="U1808" s="13"/>
      <c r="V1808" s="13"/>
      <c r="W1808" s="49">
        <f t="shared" si="344"/>
        <v>38686</v>
      </c>
    </row>
    <row r="1809" spans="1:23" s="11" customFormat="1">
      <c r="A1809" s="13"/>
      <c r="B1809" s="140">
        <f>+Datos!B1800</f>
        <v>2005</v>
      </c>
      <c r="C1809" s="141">
        <f>+Datos!C1800</f>
        <v>12</v>
      </c>
      <c r="D1809" s="142">
        <f>+Datos!D1800</f>
        <v>1</v>
      </c>
      <c r="E1809" s="143">
        <f>+Datos!E1800</f>
        <v>0</v>
      </c>
      <c r="F1809" s="144">
        <f>+Datos!F1800</f>
        <v>4.5</v>
      </c>
      <c r="G1809" s="145">
        <f>+Datos!G1800</f>
        <v>1</v>
      </c>
      <c r="H1809" s="143">
        <f t="shared" si="339"/>
        <v>4.5</v>
      </c>
      <c r="I1809" s="146">
        <f t="shared" si="340"/>
        <v>-4.5</v>
      </c>
      <c r="J1809" s="29">
        <f t="shared" si="341"/>
        <v>96.91787803160895</v>
      </c>
      <c r="K1809" s="147">
        <f t="shared" si="336"/>
        <v>130.59969621342714</v>
      </c>
      <c r="L1809" s="29">
        <f t="shared" ref="L1809:L1872" si="347">+K1809-K1808</f>
        <v>-2.3692796238392759</v>
      </c>
      <c r="M1809" s="30">
        <f t="shared" si="345"/>
        <v>2.3692796238392759</v>
      </c>
      <c r="N1809" s="148">
        <f t="shared" si="346"/>
        <v>2.1307203761607241</v>
      </c>
      <c r="O1809" s="148">
        <f t="shared" si="342"/>
        <v>0</v>
      </c>
      <c r="P1809" s="148">
        <f t="shared" si="343"/>
        <v>-2.1307203761607241</v>
      </c>
      <c r="Q1809" s="149">
        <f t="shared" si="337"/>
        <v>16.599696213427137</v>
      </c>
      <c r="R1809" s="150">
        <f t="shared" si="338"/>
        <v>130.59969621342714</v>
      </c>
      <c r="S1809" s="13"/>
      <c r="T1809" s="13"/>
      <c r="U1809" s="13"/>
      <c r="V1809" s="13"/>
      <c r="W1809" s="49">
        <f t="shared" si="344"/>
        <v>38687</v>
      </c>
    </row>
    <row r="1810" spans="1:23" s="11" customFormat="1">
      <c r="A1810" s="13"/>
      <c r="B1810" s="140">
        <f>+Datos!B1801</f>
        <v>2005</v>
      </c>
      <c r="C1810" s="141">
        <f>+Datos!C1801</f>
        <v>12</v>
      </c>
      <c r="D1810" s="142">
        <f>+Datos!D1801</f>
        <v>2</v>
      </c>
      <c r="E1810" s="143">
        <f>+Datos!E1801</f>
        <v>3</v>
      </c>
      <c r="F1810" s="144">
        <f>+Datos!F1801</f>
        <v>6.5</v>
      </c>
      <c r="G1810" s="145">
        <f>+Datos!G1801</f>
        <v>1</v>
      </c>
      <c r="H1810" s="143">
        <f t="shared" si="339"/>
        <v>6.5</v>
      </c>
      <c r="I1810" s="146">
        <f t="shared" si="340"/>
        <v>-3.5</v>
      </c>
      <c r="J1810" s="29">
        <f t="shared" si="341"/>
        <v>95.114262513456978</v>
      </c>
      <c r="K1810" s="147">
        <f t="shared" si="336"/>
        <v>128.79608069527515</v>
      </c>
      <c r="L1810" s="29">
        <f t="shared" si="347"/>
        <v>-1.803615518151986</v>
      </c>
      <c r="M1810" s="30">
        <f t="shared" si="345"/>
        <v>4.803615518151986</v>
      </c>
      <c r="N1810" s="148">
        <f t="shared" si="346"/>
        <v>1.696384481848014</v>
      </c>
      <c r="O1810" s="148">
        <f t="shared" si="342"/>
        <v>0</v>
      </c>
      <c r="P1810" s="148">
        <f t="shared" si="343"/>
        <v>-1.696384481848014</v>
      </c>
      <c r="Q1810" s="149">
        <f t="shared" si="337"/>
        <v>14.796080695275151</v>
      </c>
      <c r="R1810" s="150">
        <f t="shared" si="338"/>
        <v>128.79608069527515</v>
      </c>
      <c r="S1810" s="13"/>
      <c r="T1810" s="13"/>
      <c r="U1810" s="13"/>
      <c r="V1810" s="13"/>
      <c r="W1810" s="49">
        <f t="shared" si="344"/>
        <v>38688</v>
      </c>
    </row>
    <row r="1811" spans="1:23" s="11" customFormat="1">
      <c r="A1811" s="13"/>
      <c r="B1811" s="140">
        <f>+Datos!B1802</f>
        <v>2005</v>
      </c>
      <c r="C1811" s="141">
        <f>+Datos!C1802</f>
        <v>12</v>
      </c>
      <c r="D1811" s="142">
        <f>+Datos!D1802</f>
        <v>3</v>
      </c>
      <c r="E1811" s="143">
        <f>+Datos!E1802</f>
        <v>11.7</v>
      </c>
      <c r="F1811" s="144">
        <f>+Datos!F1802</f>
        <v>3.6</v>
      </c>
      <c r="G1811" s="145">
        <f>+Datos!G1802</f>
        <v>1</v>
      </c>
      <c r="H1811" s="143">
        <f t="shared" si="339"/>
        <v>3.6</v>
      </c>
      <c r="I1811" s="146">
        <f t="shared" si="340"/>
        <v>8.1</v>
      </c>
      <c r="J1811" s="29">
        <f t="shared" si="341"/>
        <v>103.21426251345697</v>
      </c>
      <c r="K1811" s="147">
        <f t="shared" si="336"/>
        <v>136.89608069527515</v>
      </c>
      <c r="L1811" s="29">
        <f t="shared" si="347"/>
        <v>8.0999999999999943</v>
      </c>
      <c r="M1811" s="30">
        <f t="shared" si="345"/>
        <v>3.6</v>
      </c>
      <c r="N1811" s="148">
        <f t="shared" si="346"/>
        <v>0</v>
      </c>
      <c r="O1811" s="148">
        <f t="shared" si="342"/>
        <v>0</v>
      </c>
      <c r="P1811" s="148">
        <f t="shared" si="343"/>
        <v>0</v>
      </c>
      <c r="Q1811" s="149">
        <f t="shared" si="337"/>
        <v>22.896080695275145</v>
      </c>
      <c r="R1811" s="150">
        <f t="shared" si="338"/>
        <v>136.89608069527515</v>
      </c>
      <c r="S1811" s="13"/>
      <c r="T1811" s="13"/>
      <c r="U1811" s="13"/>
      <c r="V1811" s="13"/>
      <c r="W1811" s="49">
        <f t="shared" si="344"/>
        <v>38689</v>
      </c>
    </row>
    <row r="1812" spans="1:23" s="11" customFormat="1">
      <c r="A1812" s="13"/>
      <c r="B1812" s="140">
        <f>+Datos!B1803</f>
        <v>2005</v>
      </c>
      <c r="C1812" s="141">
        <f>+Datos!C1803</f>
        <v>12</v>
      </c>
      <c r="D1812" s="142">
        <f>+Datos!D1803</f>
        <v>4</v>
      </c>
      <c r="E1812" s="143">
        <f>+Datos!E1803</f>
        <v>0</v>
      </c>
      <c r="F1812" s="144">
        <f>+Datos!F1803</f>
        <v>5.2</v>
      </c>
      <c r="G1812" s="145">
        <f>+Datos!G1803</f>
        <v>1</v>
      </c>
      <c r="H1812" s="143">
        <f t="shared" si="339"/>
        <v>5.2</v>
      </c>
      <c r="I1812" s="146">
        <f t="shared" si="340"/>
        <v>-5.2</v>
      </c>
      <c r="J1812" s="29">
        <f t="shared" si="341"/>
        <v>100.37345701961671</v>
      </c>
      <c r="K1812" s="147">
        <f t="shared" si="336"/>
        <v>134.05527520143488</v>
      </c>
      <c r="L1812" s="29">
        <f t="shared" si="347"/>
        <v>-2.8408054938402643</v>
      </c>
      <c r="M1812" s="30">
        <f t="shared" si="345"/>
        <v>2.8408054938402643</v>
      </c>
      <c r="N1812" s="148">
        <f t="shared" si="346"/>
        <v>2.3591945061597359</v>
      </c>
      <c r="O1812" s="148">
        <f t="shared" si="342"/>
        <v>0</v>
      </c>
      <c r="P1812" s="148">
        <f t="shared" si="343"/>
        <v>-2.3591945061597359</v>
      </c>
      <c r="Q1812" s="149">
        <f t="shared" si="337"/>
        <v>20.055275201434881</v>
      </c>
      <c r="R1812" s="150">
        <f t="shared" si="338"/>
        <v>134.05527520143488</v>
      </c>
      <c r="S1812" s="13"/>
      <c r="T1812" s="13"/>
      <c r="U1812" s="13"/>
      <c r="V1812" s="13"/>
      <c r="W1812" s="49">
        <f t="shared" si="344"/>
        <v>38690</v>
      </c>
    </row>
    <row r="1813" spans="1:23" s="11" customFormat="1">
      <c r="A1813" s="13"/>
      <c r="B1813" s="140">
        <f>+Datos!B1804</f>
        <v>2005</v>
      </c>
      <c r="C1813" s="141">
        <f>+Datos!C1804</f>
        <v>12</v>
      </c>
      <c r="D1813" s="142">
        <f>+Datos!D1804</f>
        <v>5</v>
      </c>
      <c r="E1813" s="143">
        <f>+Datos!E1804</f>
        <v>2.1</v>
      </c>
      <c r="F1813" s="144">
        <f>+Datos!F1804</f>
        <v>5.2</v>
      </c>
      <c r="G1813" s="145">
        <f>+Datos!G1804</f>
        <v>1</v>
      </c>
      <c r="H1813" s="143">
        <f t="shared" si="339"/>
        <v>5.2</v>
      </c>
      <c r="I1813" s="146">
        <f t="shared" si="340"/>
        <v>-3.1</v>
      </c>
      <c r="J1813" s="29">
        <f t="shared" si="341"/>
        <v>98.717239372631454</v>
      </c>
      <c r="K1813" s="147">
        <f t="shared" si="336"/>
        <v>132.39905755444963</v>
      </c>
      <c r="L1813" s="29">
        <f t="shared" si="347"/>
        <v>-1.6562176469852545</v>
      </c>
      <c r="M1813" s="30">
        <f t="shared" si="345"/>
        <v>3.7562176469852546</v>
      </c>
      <c r="N1813" s="148">
        <f t="shared" si="346"/>
        <v>1.4437823530147456</v>
      </c>
      <c r="O1813" s="148">
        <f t="shared" si="342"/>
        <v>0</v>
      </c>
      <c r="P1813" s="148">
        <f t="shared" si="343"/>
        <v>-1.4437823530147456</v>
      </c>
      <c r="Q1813" s="149">
        <f t="shared" si="337"/>
        <v>18.399057554449627</v>
      </c>
      <c r="R1813" s="150">
        <f t="shared" si="338"/>
        <v>132.39905755444963</v>
      </c>
      <c r="S1813" s="13"/>
      <c r="T1813" s="13"/>
      <c r="U1813" s="13"/>
      <c r="V1813" s="13"/>
      <c r="W1813" s="49">
        <f t="shared" si="344"/>
        <v>38691</v>
      </c>
    </row>
    <row r="1814" spans="1:23" s="11" customFormat="1">
      <c r="A1814" s="13"/>
      <c r="B1814" s="140">
        <f>+Datos!B1805</f>
        <v>2005</v>
      </c>
      <c r="C1814" s="141">
        <f>+Datos!C1805</f>
        <v>12</v>
      </c>
      <c r="D1814" s="142">
        <f>+Datos!D1805</f>
        <v>6</v>
      </c>
      <c r="E1814" s="143">
        <f>+Datos!E1805</f>
        <v>3.4</v>
      </c>
      <c r="F1814" s="144">
        <f>+Datos!F1805</f>
        <v>3.2</v>
      </c>
      <c r="G1814" s="145">
        <f>+Datos!G1805</f>
        <v>1</v>
      </c>
      <c r="H1814" s="143">
        <f t="shared" si="339"/>
        <v>3.2</v>
      </c>
      <c r="I1814" s="146">
        <f t="shared" si="340"/>
        <v>0.19999999999999973</v>
      </c>
      <c r="J1814" s="29">
        <f t="shared" si="341"/>
        <v>98.917239372631457</v>
      </c>
      <c r="K1814" s="147">
        <f t="shared" si="336"/>
        <v>132.59905755444964</v>
      </c>
      <c r="L1814" s="29">
        <f t="shared" si="347"/>
        <v>0.20000000000001705</v>
      </c>
      <c r="M1814" s="30">
        <f t="shared" si="345"/>
        <v>3.2</v>
      </c>
      <c r="N1814" s="148">
        <f t="shared" si="346"/>
        <v>0</v>
      </c>
      <c r="O1814" s="148">
        <f t="shared" si="342"/>
        <v>0</v>
      </c>
      <c r="P1814" s="148">
        <f t="shared" si="343"/>
        <v>0</v>
      </c>
      <c r="Q1814" s="149">
        <f t="shared" si="337"/>
        <v>18.599057554449644</v>
      </c>
      <c r="R1814" s="150">
        <f t="shared" si="338"/>
        <v>132.59905755444964</v>
      </c>
      <c r="S1814" s="13"/>
      <c r="T1814" s="13"/>
      <c r="U1814" s="13"/>
      <c r="V1814" s="13"/>
      <c r="W1814" s="49">
        <f t="shared" si="344"/>
        <v>38692</v>
      </c>
    </row>
    <row r="1815" spans="1:23" s="11" customFormat="1">
      <c r="A1815" s="13"/>
      <c r="B1815" s="140">
        <f>+Datos!B1806</f>
        <v>2005</v>
      </c>
      <c r="C1815" s="141">
        <f>+Datos!C1806</f>
        <v>12</v>
      </c>
      <c r="D1815" s="142">
        <f>+Datos!D1806</f>
        <v>7</v>
      </c>
      <c r="E1815" s="143">
        <f>+Datos!E1806</f>
        <v>0</v>
      </c>
      <c r="F1815" s="144">
        <f>+Datos!F1806</f>
        <v>4.0999999999999996</v>
      </c>
      <c r="G1815" s="145">
        <f>+Datos!G1806</f>
        <v>1</v>
      </c>
      <c r="H1815" s="143">
        <f t="shared" si="339"/>
        <v>4.0999999999999996</v>
      </c>
      <c r="I1815" s="146">
        <f t="shared" si="340"/>
        <v>-4.0999999999999996</v>
      </c>
      <c r="J1815" s="29">
        <f t="shared" si="341"/>
        <v>96.764304143340013</v>
      </c>
      <c r="K1815" s="147">
        <f t="shared" si="336"/>
        <v>130.4461223251582</v>
      </c>
      <c r="L1815" s="29">
        <f t="shared" si="347"/>
        <v>-2.1529352292914439</v>
      </c>
      <c r="M1815" s="30">
        <f t="shared" si="345"/>
        <v>2.1529352292914439</v>
      </c>
      <c r="N1815" s="148">
        <f t="shared" si="346"/>
        <v>1.9470647707085558</v>
      </c>
      <c r="O1815" s="148">
        <f t="shared" si="342"/>
        <v>0</v>
      </c>
      <c r="P1815" s="148">
        <f t="shared" si="343"/>
        <v>-1.9470647707085558</v>
      </c>
      <c r="Q1815" s="149">
        <f t="shared" si="337"/>
        <v>16.4461223251582</v>
      </c>
      <c r="R1815" s="150">
        <f t="shared" si="338"/>
        <v>130.4461223251582</v>
      </c>
      <c r="S1815" s="13"/>
      <c r="T1815" s="13"/>
      <c r="U1815" s="13"/>
      <c r="V1815" s="13"/>
      <c r="W1815" s="49">
        <f t="shared" si="344"/>
        <v>38693</v>
      </c>
    </row>
    <row r="1816" spans="1:23" s="11" customFormat="1">
      <c r="A1816" s="13"/>
      <c r="B1816" s="140">
        <f>+Datos!B1807</f>
        <v>2005</v>
      </c>
      <c r="C1816" s="141">
        <f>+Datos!C1807</f>
        <v>12</v>
      </c>
      <c r="D1816" s="142">
        <f>+Datos!D1807</f>
        <v>8</v>
      </c>
      <c r="E1816" s="143">
        <f>+Datos!E1807</f>
        <v>0</v>
      </c>
      <c r="F1816" s="144">
        <f>+Datos!F1807</f>
        <v>6.6</v>
      </c>
      <c r="G1816" s="145">
        <f>+Datos!G1807</f>
        <v>1</v>
      </c>
      <c r="H1816" s="143">
        <f t="shared" si="339"/>
        <v>6.6</v>
      </c>
      <c r="I1816" s="146">
        <f t="shared" si="340"/>
        <v>-6.6</v>
      </c>
      <c r="J1816" s="29">
        <f t="shared" si="341"/>
        <v>93.396595465837905</v>
      </c>
      <c r="K1816" s="147">
        <f t="shared" si="336"/>
        <v>127.07841364765608</v>
      </c>
      <c r="L1816" s="29">
        <f t="shared" si="347"/>
        <v>-3.3677086775021223</v>
      </c>
      <c r="M1816" s="30">
        <f t="shared" si="345"/>
        <v>3.3677086775021223</v>
      </c>
      <c r="N1816" s="148">
        <f t="shared" si="346"/>
        <v>3.2322913224978773</v>
      </c>
      <c r="O1816" s="148">
        <f t="shared" si="342"/>
        <v>0</v>
      </c>
      <c r="P1816" s="148">
        <f t="shared" si="343"/>
        <v>-3.2322913224978773</v>
      </c>
      <c r="Q1816" s="149">
        <f t="shared" si="337"/>
        <v>13.078413647656078</v>
      </c>
      <c r="R1816" s="150">
        <f t="shared" si="338"/>
        <v>127.07841364765608</v>
      </c>
      <c r="S1816" s="13"/>
      <c r="T1816" s="13"/>
      <c r="U1816" s="13"/>
      <c r="V1816" s="13"/>
      <c r="W1816" s="49">
        <f t="shared" si="344"/>
        <v>38694</v>
      </c>
    </row>
    <row r="1817" spans="1:23" s="11" customFormat="1">
      <c r="A1817" s="13"/>
      <c r="B1817" s="140">
        <f>+Datos!B1808</f>
        <v>2005</v>
      </c>
      <c r="C1817" s="141">
        <f>+Datos!C1808</f>
        <v>12</v>
      </c>
      <c r="D1817" s="142">
        <f>+Datos!D1808</f>
        <v>9</v>
      </c>
      <c r="E1817" s="143">
        <f>+Datos!E1808</f>
        <v>0</v>
      </c>
      <c r="F1817" s="144">
        <f>+Datos!F1808</f>
        <v>5.5</v>
      </c>
      <c r="G1817" s="145">
        <f>+Datos!G1808</f>
        <v>1</v>
      </c>
      <c r="H1817" s="143">
        <f t="shared" si="339"/>
        <v>5.5</v>
      </c>
      <c r="I1817" s="146">
        <f t="shared" si="340"/>
        <v>-5.5</v>
      </c>
      <c r="J1817" s="29">
        <f t="shared" si="341"/>
        <v>90.679879653347157</v>
      </c>
      <c r="K1817" s="147">
        <f t="shared" si="336"/>
        <v>124.36169783516533</v>
      </c>
      <c r="L1817" s="29">
        <f t="shared" si="347"/>
        <v>-2.7167158124907473</v>
      </c>
      <c r="M1817" s="30">
        <f t="shared" si="345"/>
        <v>2.7167158124907473</v>
      </c>
      <c r="N1817" s="148">
        <f t="shared" si="346"/>
        <v>2.7832841875092527</v>
      </c>
      <c r="O1817" s="148">
        <f t="shared" si="342"/>
        <v>0</v>
      </c>
      <c r="P1817" s="148">
        <f t="shared" si="343"/>
        <v>-2.7832841875092527</v>
      </c>
      <c r="Q1817" s="149">
        <f t="shared" si="337"/>
        <v>10.36169783516533</v>
      </c>
      <c r="R1817" s="150">
        <f t="shared" si="338"/>
        <v>124.36169783516533</v>
      </c>
      <c r="S1817" s="13"/>
      <c r="T1817" s="13"/>
      <c r="U1817" s="13"/>
      <c r="V1817" s="13"/>
      <c r="W1817" s="49">
        <f t="shared" si="344"/>
        <v>38695</v>
      </c>
    </row>
    <row r="1818" spans="1:23" s="11" customFormat="1">
      <c r="A1818" s="13"/>
      <c r="B1818" s="140">
        <f>+Datos!B1809</f>
        <v>2005</v>
      </c>
      <c r="C1818" s="141">
        <f>+Datos!C1809</f>
        <v>12</v>
      </c>
      <c r="D1818" s="142">
        <f>+Datos!D1809</f>
        <v>10</v>
      </c>
      <c r="E1818" s="143">
        <f>+Datos!E1809</f>
        <v>0</v>
      </c>
      <c r="F1818" s="144">
        <f>+Datos!F1809</f>
        <v>4.9000000000000004</v>
      </c>
      <c r="G1818" s="145">
        <f>+Datos!G1809</f>
        <v>1</v>
      </c>
      <c r="H1818" s="143">
        <f t="shared" si="339"/>
        <v>4.9000000000000004</v>
      </c>
      <c r="I1818" s="146">
        <f t="shared" si="340"/>
        <v>-4.9000000000000004</v>
      </c>
      <c r="J1818" s="29">
        <f t="shared" si="341"/>
        <v>88.326166595012808</v>
      </c>
      <c r="K1818" s="147">
        <f t="shared" si="336"/>
        <v>122.00798477683099</v>
      </c>
      <c r="L1818" s="29">
        <f t="shared" si="347"/>
        <v>-2.3537130583343355</v>
      </c>
      <c r="M1818" s="30">
        <f t="shared" si="345"/>
        <v>2.3537130583343355</v>
      </c>
      <c r="N1818" s="148">
        <f t="shared" si="346"/>
        <v>2.5462869416656648</v>
      </c>
      <c r="O1818" s="148">
        <f t="shared" si="342"/>
        <v>0</v>
      </c>
      <c r="P1818" s="148">
        <f t="shared" si="343"/>
        <v>-2.5462869416656648</v>
      </c>
      <c r="Q1818" s="149">
        <f t="shared" si="337"/>
        <v>8.0079847768309946</v>
      </c>
      <c r="R1818" s="150">
        <f t="shared" si="338"/>
        <v>122.00798477683099</v>
      </c>
      <c r="S1818" s="13"/>
      <c r="T1818" s="13"/>
      <c r="U1818" s="13"/>
      <c r="V1818" s="13"/>
      <c r="W1818" s="49">
        <f t="shared" si="344"/>
        <v>38696</v>
      </c>
    </row>
    <row r="1819" spans="1:23" s="11" customFormat="1">
      <c r="A1819" s="13"/>
      <c r="B1819" s="140">
        <f>+Datos!B1810</f>
        <v>2005</v>
      </c>
      <c r="C1819" s="141">
        <f>+Datos!C1810</f>
        <v>12</v>
      </c>
      <c r="D1819" s="142">
        <f>+Datos!D1810</f>
        <v>11</v>
      </c>
      <c r="E1819" s="143">
        <f>+Datos!E1810</f>
        <v>0</v>
      </c>
      <c r="F1819" s="144">
        <f>+Datos!F1810</f>
        <v>6.9</v>
      </c>
      <c r="G1819" s="145">
        <f>+Datos!G1810</f>
        <v>1</v>
      </c>
      <c r="H1819" s="143">
        <f t="shared" si="339"/>
        <v>6.9</v>
      </c>
      <c r="I1819" s="146">
        <f t="shared" si="340"/>
        <v>-6.9</v>
      </c>
      <c r="J1819" s="29">
        <f t="shared" si="341"/>
        <v>85.114974047371007</v>
      </c>
      <c r="K1819" s="147">
        <f t="shared" si="336"/>
        <v>118.79679222918918</v>
      </c>
      <c r="L1819" s="29">
        <f t="shared" si="347"/>
        <v>-3.2111925476418151</v>
      </c>
      <c r="M1819" s="30">
        <f t="shared" si="345"/>
        <v>3.2111925476418151</v>
      </c>
      <c r="N1819" s="148">
        <f t="shared" si="346"/>
        <v>3.6888074523581853</v>
      </c>
      <c r="O1819" s="148">
        <f t="shared" si="342"/>
        <v>0</v>
      </c>
      <c r="P1819" s="148">
        <f t="shared" si="343"/>
        <v>-3.6888074523581853</v>
      </c>
      <c r="Q1819" s="149">
        <f t="shared" si="337"/>
        <v>4.7967922291891796</v>
      </c>
      <c r="R1819" s="150">
        <f t="shared" si="338"/>
        <v>118.79679222918918</v>
      </c>
      <c r="S1819" s="13"/>
      <c r="T1819" s="13"/>
      <c r="U1819" s="13"/>
      <c r="V1819" s="13"/>
      <c r="W1819" s="49">
        <f t="shared" si="344"/>
        <v>38697</v>
      </c>
    </row>
    <row r="1820" spans="1:23" s="11" customFormat="1">
      <c r="A1820" s="13"/>
      <c r="B1820" s="140">
        <f>+Datos!B1811</f>
        <v>2005</v>
      </c>
      <c r="C1820" s="141">
        <f>+Datos!C1811</f>
        <v>12</v>
      </c>
      <c r="D1820" s="142">
        <f>+Datos!D1811</f>
        <v>12</v>
      </c>
      <c r="E1820" s="143">
        <f>+Datos!E1811</f>
        <v>0</v>
      </c>
      <c r="F1820" s="144">
        <f>+Datos!F1811</f>
        <v>7.5</v>
      </c>
      <c r="G1820" s="145">
        <f>+Datos!G1811</f>
        <v>1</v>
      </c>
      <c r="H1820" s="143">
        <f t="shared" si="339"/>
        <v>7.5</v>
      </c>
      <c r="I1820" s="146">
        <f t="shared" si="340"/>
        <v>-7.5</v>
      </c>
      <c r="J1820" s="29">
        <f t="shared" si="341"/>
        <v>81.75682217147893</v>
      </c>
      <c r="K1820" s="147">
        <f t="shared" si="336"/>
        <v>115.4386403532971</v>
      </c>
      <c r="L1820" s="29">
        <f t="shared" si="347"/>
        <v>-3.3581518758920765</v>
      </c>
      <c r="M1820" s="30">
        <f t="shared" si="345"/>
        <v>3.3581518758920765</v>
      </c>
      <c r="N1820" s="148">
        <f t="shared" si="346"/>
        <v>4.1418481241079235</v>
      </c>
      <c r="O1820" s="148">
        <f t="shared" si="342"/>
        <v>0</v>
      </c>
      <c r="P1820" s="148">
        <f t="shared" si="343"/>
        <v>-4.1418481241079235</v>
      </c>
      <c r="Q1820" s="149">
        <f t="shared" si="337"/>
        <v>1.438640353297103</v>
      </c>
      <c r="R1820" s="150">
        <f t="shared" si="338"/>
        <v>115.4386403532971</v>
      </c>
      <c r="S1820" s="13"/>
      <c r="T1820" s="13"/>
      <c r="U1820" s="13"/>
      <c r="V1820" s="13"/>
      <c r="W1820" s="49">
        <f t="shared" si="344"/>
        <v>38698</v>
      </c>
    </row>
    <row r="1821" spans="1:23" s="11" customFormat="1">
      <c r="A1821" s="13"/>
      <c r="B1821" s="140">
        <f>+Datos!B1812</f>
        <v>2005</v>
      </c>
      <c r="C1821" s="141">
        <f>+Datos!C1812</f>
        <v>12</v>
      </c>
      <c r="D1821" s="142">
        <f>+Datos!D1812</f>
        <v>13</v>
      </c>
      <c r="E1821" s="143">
        <f>+Datos!E1812</f>
        <v>0</v>
      </c>
      <c r="F1821" s="144">
        <f>+Datos!F1812</f>
        <v>6.7</v>
      </c>
      <c r="G1821" s="145">
        <f>+Datos!G1812</f>
        <v>1</v>
      </c>
      <c r="H1821" s="143">
        <f t="shared" si="339"/>
        <v>6.7</v>
      </c>
      <c r="I1821" s="146">
        <f t="shared" si="340"/>
        <v>-6.7</v>
      </c>
      <c r="J1821" s="29">
        <f t="shared" si="341"/>
        <v>78.869080403476019</v>
      </c>
      <c r="K1821" s="147">
        <f t="shared" si="336"/>
        <v>112.55089858529419</v>
      </c>
      <c r="L1821" s="29">
        <f t="shared" si="347"/>
        <v>-2.8877417680029112</v>
      </c>
      <c r="M1821" s="30">
        <f t="shared" si="345"/>
        <v>2.8877417680029112</v>
      </c>
      <c r="N1821" s="148">
        <f t="shared" si="346"/>
        <v>3.812258231997089</v>
      </c>
      <c r="O1821" s="148">
        <f t="shared" si="342"/>
        <v>0</v>
      </c>
      <c r="P1821" s="148">
        <f t="shared" si="343"/>
        <v>-3.812258231997089</v>
      </c>
      <c r="Q1821" s="149">
        <f t="shared" si="337"/>
        <v>0</v>
      </c>
      <c r="R1821" s="150">
        <f t="shared" si="338"/>
        <v>112.55089858529419</v>
      </c>
      <c r="S1821" s="13"/>
      <c r="T1821" s="13"/>
      <c r="U1821" s="13"/>
      <c r="V1821" s="13"/>
      <c r="W1821" s="49">
        <f t="shared" si="344"/>
        <v>38699</v>
      </c>
    </row>
    <row r="1822" spans="1:23" s="11" customFormat="1">
      <c r="A1822" s="13"/>
      <c r="B1822" s="140">
        <f>+Datos!B1813</f>
        <v>2005</v>
      </c>
      <c r="C1822" s="141">
        <f>+Datos!C1813</f>
        <v>12</v>
      </c>
      <c r="D1822" s="142">
        <f>+Datos!D1813</f>
        <v>14</v>
      </c>
      <c r="E1822" s="143">
        <f>+Datos!E1813</f>
        <v>2.2999999999999998</v>
      </c>
      <c r="F1822" s="144">
        <f>+Datos!F1813</f>
        <v>4.9000000000000004</v>
      </c>
      <c r="G1822" s="145">
        <f>+Datos!G1813</f>
        <v>1</v>
      </c>
      <c r="H1822" s="143">
        <f t="shared" si="339"/>
        <v>4.9000000000000004</v>
      </c>
      <c r="I1822" s="146">
        <f t="shared" si="340"/>
        <v>-2.6000000000000005</v>
      </c>
      <c r="J1822" s="29">
        <f t="shared" si="341"/>
        <v>77.776135665645427</v>
      </c>
      <c r="K1822" s="147">
        <f t="shared" si="336"/>
        <v>111.45795384746361</v>
      </c>
      <c r="L1822" s="29">
        <f t="shared" si="347"/>
        <v>-1.0929447378305781</v>
      </c>
      <c r="M1822" s="30">
        <f t="shared" si="345"/>
        <v>3.3929447378305779</v>
      </c>
      <c r="N1822" s="148">
        <f t="shared" si="346"/>
        <v>1.5070552621694224</v>
      </c>
      <c r="O1822" s="148">
        <f t="shared" si="342"/>
        <v>0</v>
      </c>
      <c r="P1822" s="148">
        <f t="shared" si="343"/>
        <v>-1.5070552621694224</v>
      </c>
      <c r="Q1822" s="149">
        <f t="shared" si="337"/>
        <v>0</v>
      </c>
      <c r="R1822" s="150">
        <f t="shared" si="338"/>
        <v>111.45795384746361</v>
      </c>
      <c r="S1822" s="13"/>
      <c r="T1822" s="13"/>
      <c r="U1822" s="13"/>
      <c r="V1822" s="13"/>
      <c r="W1822" s="49">
        <f t="shared" si="344"/>
        <v>38700</v>
      </c>
    </row>
    <row r="1823" spans="1:23" s="11" customFormat="1">
      <c r="A1823" s="13"/>
      <c r="B1823" s="140">
        <f>+Datos!B1814</f>
        <v>2005</v>
      </c>
      <c r="C1823" s="141">
        <f>+Datos!C1814</f>
        <v>12</v>
      </c>
      <c r="D1823" s="142">
        <f>+Datos!D1814</f>
        <v>15</v>
      </c>
      <c r="E1823" s="143">
        <f>+Datos!E1814</f>
        <v>9.1999999999999993</v>
      </c>
      <c r="F1823" s="144">
        <f>+Datos!F1814</f>
        <v>3.1</v>
      </c>
      <c r="G1823" s="145">
        <f>+Datos!G1814</f>
        <v>1</v>
      </c>
      <c r="H1823" s="143">
        <f t="shared" si="339"/>
        <v>3.1</v>
      </c>
      <c r="I1823" s="146">
        <f t="shared" si="340"/>
        <v>6.1</v>
      </c>
      <c r="J1823" s="29">
        <f t="shared" si="341"/>
        <v>83.876135665645421</v>
      </c>
      <c r="K1823" s="147">
        <f t="shared" si="336"/>
        <v>117.55795384746361</v>
      </c>
      <c r="L1823" s="29">
        <f t="shared" si="347"/>
        <v>6.0999999999999943</v>
      </c>
      <c r="M1823" s="30">
        <f t="shared" si="345"/>
        <v>3.1</v>
      </c>
      <c r="N1823" s="148">
        <f t="shared" si="346"/>
        <v>0</v>
      </c>
      <c r="O1823" s="148">
        <f t="shared" si="342"/>
        <v>0</v>
      </c>
      <c r="P1823" s="148">
        <f t="shared" si="343"/>
        <v>0</v>
      </c>
      <c r="Q1823" s="149">
        <f t="shared" si="337"/>
        <v>3.5579538474636081</v>
      </c>
      <c r="R1823" s="150">
        <f t="shared" si="338"/>
        <v>117.55795384746361</v>
      </c>
      <c r="S1823" s="13"/>
      <c r="T1823" s="13"/>
      <c r="U1823" s="13"/>
      <c r="V1823" s="13"/>
      <c r="W1823" s="49">
        <f t="shared" si="344"/>
        <v>38701</v>
      </c>
    </row>
    <row r="1824" spans="1:23" s="11" customFormat="1">
      <c r="A1824" s="13"/>
      <c r="B1824" s="140">
        <f>+Datos!B1815</f>
        <v>2005</v>
      </c>
      <c r="C1824" s="141">
        <f>+Datos!C1815</f>
        <v>12</v>
      </c>
      <c r="D1824" s="142">
        <f>+Datos!D1815</f>
        <v>16</v>
      </c>
      <c r="E1824" s="143">
        <f>+Datos!E1815</f>
        <v>0</v>
      </c>
      <c r="F1824" s="144">
        <f>+Datos!F1815</f>
        <v>3.4</v>
      </c>
      <c r="G1824" s="145">
        <f>+Datos!G1815</f>
        <v>1</v>
      </c>
      <c r="H1824" s="143">
        <f t="shared" si="339"/>
        <v>3.4</v>
      </c>
      <c r="I1824" s="146">
        <f t="shared" si="340"/>
        <v>-3.4</v>
      </c>
      <c r="J1824" s="29">
        <f t="shared" si="341"/>
        <v>82.359415226440518</v>
      </c>
      <c r="K1824" s="147">
        <f t="shared" si="336"/>
        <v>116.04123340825871</v>
      </c>
      <c r="L1824" s="29">
        <f t="shared" si="347"/>
        <v>-1.516720439204903</v>
      </c>
      <c r="M1824" s="30">
        <f t="shared" si="345"/>
        <v>1.516720439204903</v>
      </c>
      <c r="N1824" s="148">
        <f t="shared" si="346"/>
        <v>1.883279560795097</v>
      </c>
      <c r="O1824" s="148">
        <f t="shared" si="342"/>
        <v>0</v>
      </c>
      <c r="P1824" s="148">
        <f t="shared" si="343"/>
        <v>-1.883279560795097</v>
      </c>
      <c r="Q1824" s="149">
        <f t="shared" si="337"/>
        <v>2.0412334082587051</v>
      </c>
      <c r="R1824" s="150">
        <f t="shared" si="338"/>
        <v>116.04123340825871</v>
      </c>
      <c r="S1824" s="13"/>
      <c r="T1824" s="13"/>
      <c r="U1824" s="13"/>
      <c r="V1824" s="13"/>
      <c r="W1824" s="49">
        <f t="shared" si="344"/>
        <v>38702</v>
      </c>
    </row>
    <row r="1825" spans="1:23" s="11" customFormat="1">
      <c r="A1825" s="13"/>
      <c r="B1825" s="140">
        <f>+Datos!B1816</f>
        <v>2005</v>
      </c>
      <c r="C1825" s="141">
        <f>+Datos!C1816</f>
        <v>12</v>
      </c>
      <c r="D1825" s="142">
        <f>+Datos!D1816</f>
        <v>17</v>
      </c>
      <c r="E1825" s="143">
        <f>+Datos!E1816</f>
        <v>12</v>
      </c>
      <c r="F1825" s="144">
        <f>+Datos!F1816</f>
        <v>4.5999999999999996</v>
      </c>
      <c r="G1825" s="145">
        <f>+Datos!G1816</f>
        <v>1</v>
      </c>
      <c r="H1825" s="143">
        <f t="shared" si="339"/>
        <v>4.5999999999999996</v>
      </c>
      <c r="I1825" s="146">
        <f t="shared" si="340"/>
        <v>7.4</v>
      </c>
      <c r="J1825" s="29">
        <f t="shared" si="341"/>
        <v>89.759415226440524</v>
      </c>
      <c r="K1825" s="147">
        <f t="shared" si="336"/>
        <v>123.44123340825871</v>
      </c>
      <c r="L1825" s="29">
        <f t="shared" si="347"/>
        <v>7.4000000000000057</v>
      </c>
      <c r="M1825" s="30">
        <f t="shared" si="345"/>
        <v>4.5999999999999996</v>
      </c>
      <c r="N1825" s="148">
        <f t="shared" si="346"/>
        <v>0</v>
      </c>
      <c r="O1825" s="148">
        <f t="shared" si="342"/>
        <v>0</v>
      </c>
      <c r="P1825" s="148">
        <f t="shared" si="343"/>
        <v>0</v>
      </c>
      <c r="Q1825" s="149">
        <f t="shared" si="337"/>
        <v>9.4412334082587108</v>
      </c>
      <c r="R1825" s="150">
        <f t="shared" si="338"/>
        <v>123.44123340825871</v>
      </c>
      <c r="S1825" s="13"/>
      <c r="T1825" s="13"/>
      <c r="U1825" s="13"/>
      <c r="V1825" s="13"/>
      <c r="W1825" s="49">
        <f t="shared" si="344"/>
        <v>38703</v>
      </c>
    </row>
    <row r="1826" spans="1:23" s="11" customFormat="1">
      <c r="A1826" s="13"/>
      <c r="B1826" s="140">
        <f>+Datos!B1817</f>
        <v>2005</v>
      </c>
      <c r="C1826" s="141">
        <f>+Datos!C1817</f>
        <v>12</v>
      </c>
      <c r="D1826" s="142">
        <f>+Datos!D1817</f>
        <v>18</v>
      </c>
      <c r="E1826" s="143">
        <f>+Datos!E1817</f>
        <v>0</v>
      </c>
      <c r="F1826" s="144">
        <f>+Datos!F1817</f>
        <v>5.7</v>
      </c>
      <c r="G1826" s="145">
        <f>+Datos!G1817</f>
        <v>1</v>
      </c>
      <c r="H1826" s="143">
        <f t="shared" si="339"/>
        <v>5.7</v>
      </c>
      <c r="I1826" s="146">
        <f t="shared" si="340"/>
        <v>-5.7</v>
      </c>
      <c r="J1826" s="29">
        <f t="shared" si="341"/>
        <v>87.054999700421945</v>
      </c>
      <c r="K1826" s="147">
        <f t="shared" si="336"/>
        <v>120.73681788224013</v>
      </c>
      <c r="L1826" s="29">
        <f t="shared" si="347"/>
        <v>-2.7044155260185789</v>
      </c>
      <c r="M1826" s="30">
        <f t="shared" si="345"/>
        <v>2.7044155260185789</v>
      </c>
      <c r="N1826" s="148">
        <f t="shared" si="346"/>
        <v>2.9955844739814212</v>
      </c>
      <c r="O1826" s="148">
        <f t="shared" si="342"/>
        <v>0</v>
      </c>
      <c r="P1826" s="148">
        <f t="shared" si="343"/>
        <v>-2.9955844739814212</v>
      </c>
      <c r="Q1826" s="149">
        <f t="shared" si="337"/>
        <v>6.7368178822401319</v>
      </c>
      <c r="R1826" s="150">
        <f t="shared" si="338"/>
        <v>120.73681788224013</v>
      </c>
      <c r="S1826" s="13"/>
      <c r="T1826" s="13"/>
      <c r="U1826" s="13"/>
      <c r="V1826" s="13"/>
      <c r="W1826" s="49">
        <f t="shared" si="344"/>
        <v>38704</v>
      </c>
    </row>
    <row r="1827" spans="1:23" s="11" customFormat="1">
      <c r="A1827" s="13"/>
      <c r="B1827" s="140">
        <f>+Datos!B1818</f>
        <v>2005</v>
      </c>
      <c r="C1827" s="141">
        <f>+Datos!C1818</f>
        <v>12</v>
      </c>
      <c r="D1827" s="142">
        <f>+Datos!D1818</f>
        <v>19</v>
      </c>
      <c r="E1827" s="143">
        <f>+Datos!E1818</f>
        <v>0.8</v>
      </c>
      <c r="F1827" s="144">
        <f>+Datos!F1818</f>
        <v>2</v>
      </c>
      <c r="G1827" s="145">
        <f>+Datos!G1818</f>
        <v>1</v>
      </c>
      <c r="H1827" s="143">
        <f t="shared" si="339"/>
        <v>2</v>
      </c>
      <c r="I1827" s="146">
        <f t="shared" si="340"/>
        <v>-1.2</v>
      </c>
      <c r="J1827" s="29">
        <f t="shared" si="341"/>
        <v>86.496115387136655</v>
      </c>
      <c r="K1827" s="147">
        <f t="shared" si="336"/>
        <v>120.17793356895484</v>
      </c>
      <c r="L1827" s="29">
        <f t="shared" si="347"/>
        <v>-0.55888431328529009</v>
      </c>
      <c r="M1827" s="30">
        <f t="shared" si="345"/>
        <v>1.3588843132852901</v>
      </c>
      <c r="N1827" s="148">
        <f t="shared" si="346"/>
        <v>0.64111568671470986</v>
      </c>
      <c r="O1827" s="148">
        <f t="shared" si="342"/>
        <v>0</v>
      </c>
      <c r="P1827" s="148">
        <f t="shared" si="343"/>
        <v>-0.64111568671470986</v>
      </c>
      <c r="Q1827" s="149">
        <f t="shared" si="337"/>
        <v>6.1779335689548418</v>
      </c>
      <c r="R1827" s="150">
        <f t="shared" si="338"/>
        <v>120.17793356895484</v>
      </c>
      <c r="S1827" s="13"/>
      <c r="T1827" s="13"/>
      <c r="U1827" s="13"/>
      <c r="V1827" s="13"/>
      <c r="W1827" s="49">
        <f t="shared" si="344"/>
        <v>38705</v>
      </c>
    </row>
    <row r="1828" spans="1:23" s="11" customFormat="1">
      <c r="A1828" s="13"/>
      <c r="B1828" s="140">
        <f>+Datos!B1819</f>
        <v>2005</v>
      </c>
      <c r="C1828" s="141">
        <f>+Datos!C1819</f>
        <v>12</v>
      </c>
      <c r="D1828" s="142">
        <f>+Datos!D1819</f>
        <v>20</v>
      </c>
      <c r="E1828" s="143">
        <f>+Datos!E1819</f>
        <v>0</v>
      </c>
      <c r="F1828" s="144">
        <f>+Datos!F1819</f>
        <v>4.5999999999999996</v>
      </c>
      <c r="G1828" s="145">
        <f>+Datos!G1819</f>
        <v>1</v>
      </c>
      <c r="H1828" s="143">
        <f t="shared" si="339"/>
        <v>4.5999999999999996</v>
      </c>
      <c r="I1828" s="146">
        <f t="shared" si="340"/>
        <v>-4.5999999999999996</v>
      </c>
      <c r="J1828" s="29">
        <f t="shared" si="341"/>
        <v>84.386763234363244</v>
      </c>
      <c r="K1828" s="147">
        <f t="shared" si="336"/>
        <v>118.06858141618142</v>
      </c>
      <c r="L1828" s="29">
        <f t="shared" si="347"/>
        <v>-2.1093521527734254</v>
      </c>
      <c r="M1828" s="30">
        <f t="shared" si="345"/>
        <v>2.1093521527734254</v>
      </c>
      <c r="N1828" s="148">
        <f t="shared" si="346"/>
        <v>2.4906478472265743</v>
      </c>
      <c r="O1828" s="148">
        <f t="shared" si="342"/>
        <v>0</v>
      </c>
      <c r="P1828" s="148">
        <f t="shared" si="343"/>
        <v>-2.4906478472265743</v>
      </c>
      <c r="Q1828" s="149">
        <f t="shared" si="337"/>
        <v>4.0685814161814164</v>
      </c>
      <c r="R1828" s="150">
        <f t="shared" si="338"/>
        <v>118.06858141618142</v>
      </c>
      <c r="S1828" s="13"/>
      <c r="T1828" s="13"/>
      <c r="U1828" s="13"/>
      <c r="V1828" s="13"/>
      <c r="W1828" s="49">
        <f t="shared" si="344"/>
        <v>38706</v>
      </c>
    </row>
    <row r="1829" spans="1:23" s="11" customFormat="1">
      <c r="A1829" s="13"/>
      <c r="B1829" s="140">
        <f>+Datos!B1820</f>
        <v>2005</v>
      </c>
      <c r="C1829" s="141">
        <f>+Datos!C1820</f>
        <v>12</v>
      </c>
      <c r="D1829" s="142">
        <f>+Datos!D1820</f>
        <v>21</v>
      </c>
      <c r="E1829" s="143">
        <f>+Datos!E1820</f>
        <v>0</v>
      </c>
      <c r="F1829" s="144">
        <f>+Datos!F1820</f>
        <v>8.1999999999999993</v>
      </c>
      <c r="G1829" s="145">
        <f>+Datos!G1820</f>
        <v>1</v>
      </c>
      <c r="H1829" s="143">
        <f t="shared" si="339"/>
        <v>8.1999999999999993</v>
      </c>
      <c r="I1829" s="146">
        <f t="shared" si="340"/>
        <v>-8.1999999999999993</v>
      </c>
      <c r="J1829" s="29">
        <f t="shared" si="341"/>
        <v>80.753380197748598</v>
      </c>
      <c r="K1829" s="147">
        <f t="shared" si="336"/>
        <v>114.43519837956677</v>
      </c>
      <c r="L1829" s="29">
        <f t="shared" si="347"/>
        <v>-3.6333830366146458</v>
      </c>
      <c r="M1829" s="30">
        <f t="shared" si="345"/>
        <v>3.6333830366146458</v>
      </c>
      <c r="N1829" s="148">
        <f t="shared" si="346"/>
        <v>4.5666169633853535</v>
      </c>
      <c r="O1829" s="148">
        <f t="shared" si="342"/>
        <v>0</v>
      </c>
      <c r="P1829" s="148">
        <f t="shared" si="343"/>
        <v>-4.5666169633853535</v>
      </c>
      <c r="Q1829" s="149">
        <f t="shared" si="337"/>
        <v>0.43519837956677065</v>
      </c>
      <c r="R1829" s="150">
        <f t="shared" si="338"/>
        <v>114.43519837956677</v>
      </c>
      <c r="S1829" s="13"/>
      <c r="T1829" s="13"/>
      <c r="U1829" s="13"/>
      <c r="V1829" s="13"/>
      <c r="W1829" s="49">
        <f t="shared" si="344"/>
        <v>38707</v>
      </c>
    </row>
    <row r="1830" spans="1:23" s="11" customFormat="1">
      <c r="A1830" s="13"/>
      <c r="B1830" s="140">
        <f>+Datos!B1821</f>
        <v>2005</v>
      </c>
      <c r="C1830" s="141">
        <f>+Datos!C1821</f>
        <v>12</v>
      </c>
      <c r="D1830" s="142">
        <f>+Datos!D1821</f>
        <v>22</v>
      </c>
      <c r="E1830" s="143">
        <f>+Datos!E1821</f>
        <v>19.899999999999999</v>
      </c>
      <c r="F1830" s="144">
        <f>+Datos!F1821</f>
        <v>4.5</v>
      </c>
      <c r="G1830" s="145">
        <f>+Datos!G1821</f>
        <v>1</v>
      </c>
      <c r="H1830" s="143">
        <f t="shared" si="339"/>
        <v>4.5</v>
      </c>
      <c r="I1830" s="146">
        <f t="shared" si="340"/>
        <v>15.399999999999999</v>
      </c>
      <c r="J1830" s="29">
        <f t="shared" si="341"/>
        <v>96.153380197748589</v>
      </c>
      <c r="K1830" s="147">
        <f t="shared" si="336"/>
        <v>129.83519837956678</v>
      </c>
      <c r="L1830" s="29">
        <f t="shared" si="347"/>
        <v>15.400000000000006</v>
      </c>
      <c r="M1830" s="30">
        <f t="shared" si="345"/>
        <v>4.5</v>
      </c>
      <c r="N1830" s="148">
        <f t="shared" si="346"/>
        <v>0</v>
      </c>
      <c r="O1830" s="148">
        <f t="shared" si="342"/>
        <v>0</v>
      </c>
      <c r="P1830" s="148">
        <f t="shared" si="343"/>
        <v>0</v>
      </c>
      <c r="Q1830" s="149">
        <f t="shared" si="337"/>
        <v>15.835198379566776</v>
      </c>
      <c r="R1830" s="150">
        <f t="shared" si="338"/>
        <v>129.83519837956678</v>
      </c>
      <c r="S1830" s="13"/>
      <c r="T1830" s="13"/>
      <c r="U1830" s="13"/>
      <c r="V1830" s="13"/>
      <c r="W1830" s="49">
        <f t="shared" si="344"/>
        <v>38708</v>
      </c>
    </row>
    <row r="1831" spans="1:23" s="11" customFormat="1">
      <c r="A1831" s="13"/>
      <c r="B1831" s="140">
        <f>+Datos!B1822</f>
        <v>2005</v>
      </c>
      <c r="C1831" s="141">
        <f>+Datos!C1822</f>
        <v>12</v>
      </c>
      <c r="D1831" s="142">
        <f>+Datos!D1822</f>
        <v>23</v>
      </c>
      <c r="E1831" s="143">
        <f>+Datos!E1822</f>
        <v>0</v>
      </c>
      <c r="F1831" s="144">
        <f>+Datos!F1822</f>
        <v>4.5</v>
      </c>
      <c r="G1831" s="145">
        <f>+Datos!G1822</f>
        <v>1</v>
      </c>
      <c r="H1831" s="143">
        <f t="shared" si="339"/>
        <v>4.5</v>
      </c>
      <c r="I1831" s="146">
        <f t="shared" si="340"/>
        <v>-4.5</v>
      </c>
      <c r="J1831" s="29">
        <f t="shared" si="341"/>
        <v>93.858881595458357</v>
      </c>
      <c r="K1831" s="147">
        <f t="shared" si="336"/>
        <v>127.54069977727653</v>
      </c>
      <c r="L1831" s="29">
        <f t="shared" si="347"/>
        <v>-2.2944986022902469</v>
      </c>
      <c r="M1831" s="30">
        <f t="shared" si="345"/>
        <v>2.2944986022902469</v>
      </c>
      <c r="N1831" s="148">
        <f t="shared" si="346"/>
        <v>2.2055013977097531</v>
      </c>
      <c r="O1831" s="148">
        <f t="shared" si="342"/>
        <v>0</v>
      </c>
      <c r="P1831" s="148">
        <f t="shared" si="343"/>
        <v>-2.2055013977097531</v>
      </c>
      <c r="Q1831" s="149">
        <f t="shared" si="337"/>
        <v>13.540699777276529</v>
      </c>
      <c r="R1831" s="150">
        <f t="shared" si="338"/>
        <v>127.54069977727653</v>
      </c>
      <c r="S1831" s="13"/>
      <c r="T1831" s="13"/>
      <c r="U1831" s="13"/>
      <c r="V1831" s="13"/>
      <c r="W1831" s="49">
        <f t="shared" si="344"/>
        <v>38709</v>
      </c>
    </row>
    <row r="1832" spans="1:23" s="11" customFormat="1">
      <c r="A1832" s="13"/>
      <c r="B1832" s="140">
        <f>+Datos!B1823</f>
        <v>2005</v>
      </c>
      <c r="C1832" s="141">
        <f>+Datos!C1823</f>
        <v>12</v>
      </c>
      <c r="D1832" s="142">
        <f>+Datos!D1823</f>
        <v>24</v>
      </c>
      <c r="E1832" s="143">
        <f>+Datos!E1823</f>
        <v>0</v>
      </c>
      <c r="F1832" s="144">
        <f>+Datos!F1823</f>
        <v>6.1</v>
      </c>
      <c r="G1832" s="145">
        <f>+Datos!G1823</f>
        <v>1</v>
      </c>
      <c r="H1832" s="143">
        <f t="shared" si="339"/>
        <v>6.1</v>
      </c>
      <c r="I1832" s="146">
        <f t="shared" si="340"/>
        <v>-6.1</v>
      </c>
      <c r="J1832" s="29">
        <f t="shared" si="341"/>
        <v>90.835729238045218</v>
      </c>
      <c r="K1832" s="147">
        <f t="shared" si="336"/>
        <v>124.5175474198634</v>
      </c>
      <c r="L1832" s="29">
        <f t="shared" si="347"/>
        <v>-3.0231523574131245</v>
      </c>
      <c r="M1832" s="30">
        <f t="shared" si="345"/>
        <v>3.0231523574131245</v>
      </c>
      <c r="N1832" s="148">
        <f t="shared" si="346"/>
        <v>3.0768476425868752</v>
      </c>
      <c r="O1832" s="148">
        <f t="shared" si="342"/>
        <v>0</v>
      </c>
      <c r="P1832" s="148">
        <f t="shared" si="343"/>
        <v>-3.0768476425868752</v>
      </c>
      <c r="Q1832" s="149">
        <f t="shared" si="337"/>
        <v>10.517547419863405</v>
      </c>
      <c r="R1832" s="150">
        <f t="shared" si="338"/>
        <v>124.5175474198634</v>
      </c>
      <c r="S1832" s="13"/>
      <c r="T1832" s="13"/>
      <c r="U1832" s="13"/>
      <c r="V1832" s="13"/>
      <c r="W1832" s="49">
        <f t="shared" si="344"/>
        <v>38710</v>
      </c>
    </row>
    <row r="1833" spans="1:23" s="11" customFormat="1">
      <c r="A1833" s="13"/>
      <c r="B1833" s="140">
        <f>+Datos!B1824</f>
        <v>2005</v>
      </c>
      <c r="C1833" s="141">
        <f>+Datos!C1824</f>
        <v>12</v>
      </c>
      <c r="D1833" s="142">
        <f>+Datos!D1824</f>
        <v>25</v>
      </c>
      <c r="E1833" s="143">
        <f>+Datos!E1824</f>
        <v>0</v>
      </c>
      <c r="F1833" s="144">
        <f>+Datos!F1824</f>
        <v>5.4</v>
      </c>
      <c r="G1833" s="145">
        <f>+Datos!G1824</f>
        <v>1</v>
      </c>
      <c r="H1833" s="143">
        <f t="shared" si="339"/>
        <v>5.4</v>
      </c>
      <c r="I1833" s="146">
        <f t="shared" si="340"/>
        <v>-5.4</v>
      </c>
      <c r="J1833" s="29">
        <f t="shared" si="341"/>
        <v>88.240851376502093</v>
      </c>
      <c r="K1833" s="147">
        <f t="shared" si="336"/>
        <v>121.92266955832028</v>
      </c>
      <c r="L1833" s="29">
        <f t="shared" si="347"/>
        <v>-2.5948778615431252</v>
      </c>
      <c r="M1833" s="30">
        <f t="shared" si="345"/>
        <v>2.5948778615431252</v>
      </c>
      <c r="N1833" s="148">
        <f t="shared" si="346"/>
        <v>2.8051221384568752</v>
      </c>
      <c r="O1833" s="148">
        <f t="shared" si="342"/>
        <v>0</v>
      </c>
      <c r="P1833" s="148">
        <f t="shared" si="343"/>
        <v>-2.8051221384568752</v>
      </c>
      <c r="Q1833" s="149">
        <f t="shared" si="337"/>
        <v>7.9226695583202797</v>
      </c>
      <c r="R1833" s="150">
        <f t="shared" si="338"/>
        <v>121.92266955832028</v>
      </c>
      <c r="S1833" s="13"/>
      <c r="T1833" s="13"/>
      <c r="U1833" s="13"/>
      <c r="V1833" s="13"/>
      <c r="W1833" s="49">
        <f t="shared" si="344"/>
        <v>38711</v>
      </c>
    </row>
    <row r="1834" spans="1:23" s="11" customFormat="1">
      <c r="A1834" s="13"/>
      <c r="B1834" s="140">
        <f>+Datos!B1825</f>
        <v>2005</v>
      </c>
      <c r="C1834" s="141">
        <f>+Datos!C1825</f>
        <v>12</v>
      </c>
      <c r="D1834" s="142">
        <f>+Datos!D1825</f>
        <v>26</v>
      </c>
      <c r="E1834" s="143">
        <f>+Datos!E1825</f>
        <v>0</v>
      </c>
      <c r="F1834" s="144">
        <f>+Datos!F1825</f>
        <v>7.9</v>
      </c>
      <c r="G1834" s="145">
        <f>+Datos!G1825</f>
        <v>1</v>
      </c>
      <c r="H1834" s="143">
        <f t="shared" si="339"/>
        <v>7.9</v>
      </c>
      <c r="I1834" s="146">
        <f t="shared" si="340"/>
        <v>-7.9</v>
      </c>
      <c r="J1834" s="29">
        <f t="shared" si="341"/>
        <v>84.577598449682554</v>
      </c>
      <c r="K1834" s="147">
        <f t="shared" si="336"/>
        <v>118.25941663150073</v>
      </c>
      <c r="L1834" s="29">
        <f t="shared" si="347"/>
        <v>-3.6632529268195526</v>
      </c>
      <c r="M1834" s="30">
        <f t="shared" si="345"/>
        <v>3.6632529268195526</v>
      </c>
      <c r="N1834" s="148">
        <f t="shared" si="346"/>
        <v>4.2367470731804477</v>
      </c>
      <c r="O1834" s="148">
        <f t="shared" si="342"/>
        <v>0</v>
      </c>
      <c r="P1834" s="148">
        <f t="shared" si="343"/>
        <v>-4.2367470731804477</v>
      </c>
      <c r="Q1834" s="149">
        <f t="shared" si="337"/>
        <v>4.2594166315007271</v>
      </c>
      <c r="R1834" s="150">
        <f t="shared" si="338"/>
        <v>118.25941663150073</v>
      </c>
      <c r="S1834" s="13"/>
      <c r="T1834" s="13"/>
      <c r="U1834" s="13"/>
      <c r="V1834" s="13"/>
      <c r="W1834" s="49">
        <f t="shared" si="344"/>
        <v>38712</v>
      </c>
    </row>
    <row r="1835" spans="1:23" s="11" customFormat="1">
      <c r="A1835" s="13"/>
      <c r="B1835" s="140">
        <f>+Datos!B1826</f>
        <v>2005</v>
      </c>
      <c r="C1835" s="141">
        <f>+Datos!C1826</f>
        <v>12</v>
      </c>
      <c r="D1835" s="142">
        <f>+Datos!D1826</f>
        <v>27</v>
      </c>
      <c r="E1835" s="143">
        <f>+Datos!E1826</f>
        <v>0.7</v>
      </c>
      <c r="F1835" s="144">
        <f>+Datos!F1826</f>
        <v>6.1</v>
      </c>
      <c r="G1835" s="145">
        <f>+Datos!G1826</f>
        <v>1</v>
      </c>
      <c r="H1835" s="143">
        <f t="shared" si="339"/>
        <v>6.1</v>
      </c>
      <c r="I1835" s="146">
        <f t="shared" si="340"/>
        <v>-5.3999999999999995</v>
      </c>
      <c r="J1835" s="29">
        <f t="shared" si="341"/>
        <v>82.161494790466875</v>
      </c>
      <c r="K1835" s="147">
        <f t="shared" si="336"/>
        <v>115.84331297228505</v>
      </c>
      <c r="L1835" s="29">
        <f t="shared" si="347"/>
        <v>-2.416103659215679</v>
      </c>
      <c r="M1835" s="30">
        <f t="shared" si="345"/>
        <v>3.1161036592156792</v>
      </c>
      <c r="N1835" s="148">
        <f t="shared" si="346"/>
        <v>2.9838963407843204</v>
      </c>
      <c r="O1835" s="148">
        <f t="shared" si="342"/>
        <v>0</v>
      </c>
      <c r="P1835" s="148">
        <f t="shared" si="343"/>
        <v>-2.9838963407843204</v>
      </c>
      <c r="Q1835" s="149">
        <f t="shared" si="337"/>
        <v>1.8433129722850481</v>
      </c>
      <c r="R1835" s="150">
        <f t="shared" si="338"/>
        <v>115.84331297228505</v>
      </c>
      <c r="S1835" s="13"/>
      <c r="T1835" s="13"/>
      <c r="U1835" s="13"/>
      <c r="V1835" s="13"/>
      <c r="W1835" s="49">
        <f t="shared" si="344"/>
        <v>38713</v>
      </c>
    </row>
    <row r="1836" spans="1:23" s="11" customFormat="1">
      <c r="A1836" s="13"/>
      <c r="B1836" s="140">
        <f>+Datos!B1827</f>
        <v>2005</v>
      </c>
      <c r="C1836" s="141">
        <f>+Datos!C1827</f>
        <v>12</v>
      </c>
      <c r="D1836" s="142">
        <f>+Datos!D1827</f>
        <v>28</v>
      </c>
      <c r="E1836" s="143">
        <f>+Datos!E1827</f>
        <v>10</v>
      </c>
      <c r="F1836" s="144">
        <f>+Datos!F1827</f>
        <v>4.5999999999999996</v>
      </c>
      <c r="G1836" s="145">
        <f>+Datos!G1827</f>
        <v>1</v>
      </c>
      <c r="H1836" s="143">
        <f t="shared" si="339"/>
        <v>4.5999999999999996</v>
      </c>
      <c r="I1836" s="146">
        <f t="shared" si="340"/>
        <v>5.4</v>
      </c>
      <c r="J1836" s="29">
        <f t="shared" si="341"/>
        <v>87.561494790466881</v>
      </c>
      <c r="K1836" s="147">
        <f t="shared" si="336"/>
        <v>121.24331297228505</v>
      </c>
      <c r="L1836" s="29">
        <f t="shared" si="347"/>
        <v>5.4000000000000057</v>
      </c>
      <c r="M1836" s="30">
        <f t="shared" si="345"/>
        <v>4.5999999999999996</v>
      </c>
      <c r="N1836" s="148">
        <f t="shared" si="346"/>
        <v>0</v>
      </c>
      <c r="O1836" s="148">
        <f t="shared" si="342"/>
        <v>0</v>
      </c>
      <c r="P1836" s="148">
        <f t="shared" si="343"/>
        <v>0</v>
      </c>
      <c r="Q1836" s="149">
        <f t="shared" si="337"/>
        <v>7.2433129722850538</v>
      </c>
      <c r="R1836" s="150">
        <f t="shared" si="338"/>
        <v>121.24331297228505</v>
      </c>
      <c r="S1836" s="13"/>
      <c r="T1836" s="13"/>
      <c r="U1836" s="13"/>
      <c r="V1836" s="13"/>
      <c r="W1836" s="49">
        <f t="shared" si="344"/>
        <v>38714</v>
      </c>
    </row>
    <row r="1837" spans="1:23" s="11" customFormat="1">
      <c r="A1837" s="13"/>
      <c r="B1837" s="140">
        <f>+Datos!B1828</f>
        <v>2005</v>
      </c>
      <c r="C1837" s="141">
        <f>+Datos!C1828</f>
        <v>12</v>
      </c>
      <c r="D1837" s="142">
        <f>+Datos!D1828</f>
        <v>29</v>
      </c>
      <c r="E1837" s="143">
        <f>+Datos!E1828</f>
        <v>0</v>
      </c>
      <c r="F1837" s="144">
        <f>+Datos!F1828</f>
        <v>5.2</v>
      </c>
      <c r="G1837" s="145">
        <f>+Datos!G1828</f>
        <v>1</v>
      </c>
      <c r="H1837" s="143">
        <f t="shared" si="339"/>
        <v>5.2</v>
      </c>
      <c r="I1837" s="146">
        <f t="shared" si="340"/>
        <v>-5.2</v>
      </c>
      <c r="J1837" s="29">
        <f t="shared" si="341"/>
        <v>85.151506389714683</v>
      </c>
      <c r="K1837" s="147">
        <f t="shared" si="336"/>
        <v>118.83332457153287</v>
      </c>
      <c r="L1837" s="29">
        <f t="shared" si="347"/>
        <v>-2.4099884007521837</v>
      </c>
      <c r="M1837" s="30">
        <f t="shared" si="345"/>
        <v>2.4099884007521837</v>
      </c>
      <c r="N1837" s="148">
        <f t="shared" si="346"/>
        <v>2.7900115992478165</v>
      </c>
      <c r="O1837" s="148">
        <f t="shared" si="342"/>
        <v>0</v>
      </c>
      <c r="P1837" s="148">
        <f t="shared" si="343"/>
        <v>-2.7900115992478165</v>
      </c>
      <c r="Q1837" s="149">
        <f t="shared" si="337"/>
        <v>4.8333245715328701</v>
      </c>
      <c r="R1837" s="150">
        <f t="shared" si="338"/>
        <v>118.83332457153287</v>
      </c>
      <c r="S1837" s="13"/>
      <c r="T1837" s="13"/>
      <c r="U1837" s="13"/>
      <c r="V1837" s="13"/>
      <c r="W1837" s="49">
        <f t="shared" si="344"/>
        <v>38715</v>
      </c>
    </row>
    <row r="1838" spans="1:23" s="11" customFormat="1">
      <c r="A1838" s="13"/>
      <c r="B1838" s="140">
        <f>+Datos!B1829</f>
        <v>2005</v>
      </c>
      <c r="C1838" s="141">
        <f>+Datos!C1829</f>
        <v>12</v>
      </c>
      <c r="D1838" s="142">
        <f>+Datos!D1829</f>
        <v>30</v>
      </c>
      <c r="E1838" s="143">
        <f>+Datos!E1829</f>
        <v>0</v>
      </c>
      <c r="F1838" s="144">
        <f>+Datos!F1829</f>
        <v>4.5</v>
      </c>
      <c r="G1838" s="145">
        <f>+Datos!G1829</f>
        <v>1</v>
      </c>
      <c r="H1838" s="143">
        <f t="shared" si="339"/>
        <v>4.5</v>
      </c>
      <c r="I1838" s="146">
        <f t="shared" si="340"/>
        <v>-4.5</v>
      </c>
      <c r="J1838" s="29">
        <f t="shared" si="341"/>
        <v>83.119544414043204</v>
      </c>
      <c r="K1838" s="147">
        <f t="shared" si="336"/>
        <v>116.80136259586138</v>
      </c>
      <c r="L1838" s="29">
        <f t="shared" si="347"/>
        <v>-2.0319619756714928</v>
      </c>
      <c r="M1838" s="30">
        <f t="shared" si="345"/>
        <v>2.0319619756714928</v>
      </c>
      <c r="N1838" s="148">
        <f t="shared" si="346"/>
        <v>2.4680380243285072</v>
      </c>
      <c r="O1838" s="148">
        <f t="shared" si="342"/>
        <v>0</v>
      </c>
      <c r="P1838" s="148">
        <f t="shared" si="343"/>
        <v>-2.4680380243285072</v>
      </c>
      <c r="Q1838" s="149">
        <f t="shared" si="337"/>
        <v>2.8013625958613773</v>
      </c>
      <c r="R1838" s="150">
        <f t="shared" si="338"/>
        <v>116.80136259586138</v>
      </c>
      <c r="S1838" s="13"/>
      <c r="T1838" s="13"/>
      <c r="U1838" s="13"/>
      <c r="V1838" s="13"/>
      <c r="W1838" s="49">
        <f t="shared" si="344"/>
        <v>38716</v>
      </c>
    </row>
    <row r="1839" spans="1:23" s="11" customFormat="1">
      <c r="A1839" s="13"/>
      <c r="B1839" s="140">
        <f>+Datos!B1830</f>
        <v>2005</v>
      </c>
      <c r="C1839" s="141">
        <f>+Datos!C1830</f>
        <v>12</v>
      </c>
      <c r="D1839" s="142">
        <f>+Datos!D1830</f>
        <v>31</v>
      </c>
      <c r="E1839" s="143">
        <f>+Datos!E1830</f>
        <v>0.2</v>
      </c>
      <c r="F1839" s="144">
        <f>+Datos!F1830</f>
        <v>6.1</v>
      </c>
      <c r="G1839" s="145">
        <f>+Datos!G1830</f>
        <v>1</v>
      </c>
      <c r="H1839" s="143">
        <f t="shared" si="339"/>
        <v>6.1</v>
      </c>
      <c r="I1839" s="146">
        <f t="shared" si="340"/>
        <v>-5.8999999999999995</v>
      </c>
      <c r="J1839" s="29">
        <f t="shared" si="341"/>
        <v>80.528697022422662</v>
      </c>
      <c r="K1839" s="147">
        <f t="shared" si="336"/>
        <v>114.21051520424083</v>
      </c>
      <c r="L1839" s="29">
        <f t="shared" si="347"/>
        <v>-2.5908473916205423</v>
      </c>
      <c r="M1839" s="30">
        <f t="shared" si="345"/>
        <v>2.7908473916205425</v>
      </c>
      <c r="N1839" s="148">
        <f t="shared" si="346"/>
        <v>3.3091526083794571</v>
      </c>
      <c r="O1839" s="148">
        <f t="shared" si="342"/>
        <v>0</v>
      </c>
      <c r="P1839" s="148">
        <f t="shared" si="343"/>
        <v>-3.3091526083794571</v>
      </c>
      <c r="Q1839" s="149">
        <f t="shared" si="337"/>
        <v>0.21051520424083492</v>
      </c>
      <c r="R1839" s="150">
        <f t="shared" si="338"/>
        <v>114.21051520424083</v>
      </c>
      <c r="S1839" s="13"/>
      <c r="T1839" s="13"/>
      <c r="U1839" s="13"/>
      <c r="V1839" s="13"/>
      <c r="W1839" s="49">
        <f t="shared" si="344"/>
        <v>38717</v>
      </c>
    </row>
    <row r="1840" spans="1:23" s="11" customFormat="1">
      <c r="A1840" s="13"/>
      <c r="B1840" s="140">
        <f>+Datos!B1831</f>
        <v>2006</v>
      </c>
      <c r="C1840" s="141">
        <f>+Datos!C1831</f>
        <v>1</v>
      </c>
      <c r="D1840" s="142">
        <f>+Datos!D1831</f>
        <v>1</v>
      </c>
      <c r="E1840" s="143">
        <f>+Datos!E1831</f>
        <v>11.4</v>
      </c>
      <c r="F1840" s="144">
        <f>+Datos!F1831</f>
        <v>4</v>
      </c>
      <c r="G1840" s="145">
        <f>+Datos!G1831</f>
        <v>1</v>
      </c>
      <c r="H1840" s="143">
        <f t="shared" si="339"/>
        <v>4</v>
      </c>
      <c r="I1840" s="146">
        <f t="shared" si="340"/>
        <v>7.4</v>
      </c>
      <c r="J1840" s="29">
        <f t="shared" si="341"/>
        <v>87.928697022422668</v>
      </c>
      <c r="K1840" s="147">
        <f t="shared" si="336"/>
        <v>121.61051520424084</v>
      </c>
      <c r="L1840" s="29">
        <f t="shared" si="347"/>
        <v>7.4000000000000057</v>
      </c>
      <c r="M1840" s="30">
        <f t="shared" si="345"/>
        <v>4</v>
      </c>
      <c r="N1840" s="148">
        <f t="shared" si="346"/>
        <v>0</v>
      </c>
      <c r="O1840" s="148">
        <f t="shared" si="342"/>
        <v>0</v>
      </c>
      <c r="P1840" s="148">
        <f t="shared" si="343"/>
        <v>0</v>
      </c>
      <c r="Q1840" s="149">
        <f t="shared" si="337"/>
        <v>7.6105152042408406</v>
      </c>
      <c r="R1840" s="150">
        <f t="shared" si="338"/>
        <v>121.61051520424084</v>
      </c>
      <c r="S1840" s="13"/>
      <c r="T1840" s="13"/>
      <c r="U1840" s="13"/>
      <c r="V1840" s="13"/>
      <c r="W1840" s="49">
        <f t="shared" si="344"/>
        <v>38718</v>
      </c>
    </row>
    <row r="1841" spans="1:23" s="11" customFormat="1">
      <c r="A1841" s="13"/>
      <c r="B1841" s="140">
        <f>+Datos!B1832</f>
        <v>2006</v>
      </c>
      <c r="C1841" s="141">
        <f>+Datos!C1832</f>
        <v>1</v>
      </c>
      <c r="D1841" s="142">
        <f>+Datos!D1832</f>
        <v>2</v>
      </c>
      <c r="E1841" s="143">
        <f>+Datos!E1832</f>
        <v>0.2</v>
      </c>
      <c r="F1841" s="144">
        <f>+Datos!F1832</f>
        <v>4.5999999999999996</v>
      </c>
      <c r="G1841" s="145">
        <f>+Datos!G1832</f>
        <v>1</v>
      </c>
      <c r="H1841" s="143">
        <f t="shared" si="339"/>
        <v>4.5999999999999996</v>
      </c>
      <c r="I1841" s="146">
        <f t="shared" si="340"/>
        <v>-4.3999999999999995</v>
      </c>
      <c r="J1841" s="29">
        <f t="shared" si="341"/>
        <v>85.876542192168458</v>
      </c>
      <c r="K1841" s="147">
        <f t="shared" si="336"/>
        <v>119.55836037398663</v>
      </c>
      <c r="L1841" s="29">
        <f t="shared" si="347"/>
        <v>-2.0521548302542101</v>
      </c>
      <c r="M1841" s="30">
        <f t="shared" si="345"/>
        <v>2.2521548302542103</v>
      </c>
      <c r="N1841" s="148">
        <f t="shared" si="346"/>
        <v>2.3478451697457894</v>
      </c>
      <c r="O1841" s="148">
        <f t="shared" si="342"/>
        <v>0</v>
      </c>
      <c r="P1841" s="148">
        <f t="shared" si="343"/>
        <v>-2.3478451697457894</v>
      </c>
      <c r="Q1841" s="149">
        <f t="shared" si="337"/>
        <v>5.5583603739866305</v>
      </c>
      <c r="R1841" s="150">
        <f t="shared" si="338"/>
        <v>119.55836037398663</v>
      </c>
      <c r="S1841" s="13"/>
      <c r="T1841" s="13"/>
      <c r="U1841" s="13"/>
      <c r="V1841" s="13"/>
      <c r="W1841" s="49">
        <f t="shared" si="344"/>
        <v>38719</v>
      </c>
    </row>
    <row r="1842" spans="1:23" s="11" customFormat="1">
      <c r="A1842" s="13"/>
      <c r="B1842" s="140">
        <f>+Datos!B1833</f>
        <v>2006</v>
      </c>
      <c r="C1842" s="141">
        <f>+Datos!C1833</f>
        <v>1</v>
      </c>
      <c r="D1842" s="142">
        <f>+Datos!D1833</f>
        <v>3</v>
      </c>
      <c r="E1842" s="143">
        <f>+Datos!E1833</f>
        <v>0</v>
      </c>
      <c r="F1842" s="144">
        <f>+Datos!F1833</f>
        <v>5</v>
      </c>
      <c r="G1842" s="145">
        <f>+Datos!G1833</f>
        <v>1</v>
      </c>
      <c r="H1842" s="143">
        <f t="shared" si="339"/>
        <v>5</v>
      </c>
      <c r="I1842" s="146">
        <f t="shared" si="340"/>
        <v>-5</v>
      </c>
      <c r="J1842" s="29">
        <f t="shared" si="341"/>
        <v>83.602623011812454</v>
      </c>
      <c r="K1842" s="147">
        <f t="shared" si="336"/>
        <v>117.28444119363064</v>
      </c>
      <c r="L1842" s="29">
        <f t="shared" si="347"/>
        <v>-2.2739191803559891</v>
      </c>
      <c r="M1842" s="30">
        <f t="shared" si="345"/>
        <v>2.2739191803559891</v>
      </c>
      <c r="N1842" s="148">
        <f t="shared" si="346"/>
        <v>2.7260808196440109</v>
      </c>
      <c r="O1842" s="148">
        <f t="shared" si="342"/>
        <v>0</v>
      </c>
      <c r="P1842" s="148">
        <f t="shared" si="343"/>
        <v>-2.7260808196440109</v>
      </c>
      <c r="Q1842" s="149">
        <f t="shared" si="337"/>
        <v>3.2844411936306415</v>
      </c>
      <c r="R1842" s="150">
        <f t="shared" si="338"/>
        <v>117.28444119363064</v>
      </c>
      <c r="S1842" s="13"/>
      <c r="T1842" s="13"/>
      <c r="U1842" s="13"/>
      <c r="V1842" s="13"/>
      <c r="W1842" s="49">
        <f t="shared" si="344"/>
        <v>38720</v>
      </c>
    </row>
    <row r="1843" spans="1:23" s="11" customFormat="1">
      <c r="A1843" s="13"/>
      <c r="B1843" s="140">
        <f>+Datos!B1834</f>
        <v>2006</v>
      </c>
      <c r="C1843" s="141">
        <f>+Datos!C1834</f>
        <v>1</v>
      </c>
      <c r="D1843" s="142">
        <f>+Datos!D1834</f>
        <v>4</v>
      </c>
      <c r="E1843" s="143">
        <f>+Datos!E1834</f>
        <v>1.5</v>
      </c>
      <c r="F1843" s="144">
        <f>+Datos!F1834</f>
        <v>3.8</v>
      </c>
      <c r="G1843" s="145">
        <f>+Datos!G1834</f>
        <v>1</v>
      </c>
      <c r="H1843" s="143">
        <f t="shared" si="339"/>
        <v>3.8</v>
      </c>
      <c r="I1843" s="146">
        <f t="shared" si="340"/>
        <v>-2.2999999999999998</v>
      </c>
      <c r="J1843" s="29">
        <f t="shared" si="341"/>
        <v>82.57693638985323</v>
      </c>
      <c r="K1843" s="147">
        <f t="shared" si="336"/>
        <v>116.2587545716714</v>
      </c>
      <c r="L1843" s="29">
        <f t="shared" si="347"/>
        <v>-1.0256866219592382</v>
      </c>
      <c r="M1843" s="30">
        <f t="shared" si="345"/>
        <v>2.5256866219592382</v>
      </c>
      <c r="N1843" s="148">
        <f t="shared" si="346"/>
        <v>1.2743133780407616</v>
      </c>
      <c r="O1843" s="148">
        <f t="shared" si="342"/>
        <v>0</v>
      </c>
      <c r="P1843" s="148">
        <f t="shared" si="343"/>
        <v>-1.2743133780407616</v>
      </c>
      <c r="Q1843" s="149">
        <f t="shared" si="337"/>
        <v>2.2587545716714033</v>
      </c>
      <c r="R1843" s="150">
        <f t="shared" si="338"/>
        <v>116.2587545716714</v>
      </c>
      <c r="S1843" s="13"/>
      <c r="T1843" s="13"/>
      <c r="U1843" s="13"/>
      <c r="V1843" s="13"/>
      <c r="W1843" s="49">
        <f t="shared" si="344"/>
        <v>38721</v>
      </c>
    </row>
    <row r="1844" spans="1:23" s="11" customFormat="1">
      <c r="A1844" s="13"/>
      <c r="B1844" s="140">
        <f>+Datos!B1835</f>
        <v>2006</v>
      </c>
      <c r="C1844" s="141">
        <f>+Datos!C1835</f>
        <v>1</v>
      </c>
      <c r="D1844" s="142">
        <f>+Datos!D1835</f>
        <v>5</v>
      </c>
      <c r="E1844" s="143">
        <f>+Datos!E1835</f>
        <v>0</v>
      </c>
      <c r="F1844" s="144">
        <f>+Datos!F1835</f>
        <v>5.2</v>
      </c>
      <c r="G1844" s="145">
        <f>+Datos!G1835</f>
        <v>1</v>
      </c>
      <c r="H1844" s="143">
        <f t="shared" si="339"/>
        <v>5.2</v>
      </c>
      <c r="I1844" s="146">
        <f t="shared" si="340"/>
        <v>-5.2</v>
      </c>
      <c r="J1844" s="29">
        <f t="shared" si="341"/>
        <v>80.304139890142665</v>
      </c>
      <c r="K1844" s="147">
        <f t="shared" si="336"/>
        <v>113.98595807196085</v>
      </c>
      <c r="L1844" s="29">
        <f t="shared" si="347"/>
        <v>-2.2727964997105516</v>
      </c>
      <c r="M1844" s="30">
        <f t="shared" si="345"/>
        <v>2.2727964997105516</v>
      </c>
      <c r="N1844" s="148">
        <f t="shared" si="346"/>
        <v>2.9272035002894485</v>
      </c>
      <c r="O1844" s="148">
        <f t="shared" si="342"/>
        <v>0</v>
      </c>
      <c r="P1844" s="148">
        <f t="shared" si="343"/>
        <v>-2.9272035002894485</v>
      </c>
      <c r="Q1844" s="149">
        <f t="shared" si="337"/>
        <v>0</v>
      </c>
      <c r="R1844" s="150">
        <f t="shared" si="338"/>
        <v>113.98595807196085</v>
      </c>
      <c r="S1844" s="13"/>
      <c r="T1844" s="13"/>
      <c r="U1844" s="13"/>
      <c r="V1844" s="13"/>
      <c r="W1844" s="49">
        <f t="shared" si="344"/>
        <v>38722</v>
      </c>
    </row>
    <row r="1845" spans="1:23" s="11" customFormat="1">
      <c r="A1845" s="13"/>
      <c r="B1845" s="140">
        <f>+Datos!B1836</f>
        <v>2006</v>
      </c>
      <c r="C1845" s="141">
        <f>+Datos!C1836</f>
        <v>1</v>
      </c>
      <c r="D1845" s="142">
        <f>+Datos!D1836</f>
        <v>6</v>
      </c>
      <c r="E1845" s="143">
        <f>+Datos!E1836</f>
        <v>0</v>
      </c>
      <c r="F1845" s="144">
        <f>+Datos!F1836</f>
        <v>8</v>
      </c>
      <c r="G1845" s="145">
        <f>+Datos!G1836</f>
        <v>1</v>
      </c>
      <c r="H1845" s="143">
        <f t="shared" si="339"/>
        <v>8</v>
      </c>
      <c r="I1845" s="146">
        <f t="shared" si="340"/>
        <v>-8</v>
      </c>
      <c r="J1845" s="29">
        <f t="shared" si="341"/>
        <v>76.929073435000035</v>
      </c>
      <c r="K1845" s="147">
        <f t="shared" si="336"/>
        <v>110.61089161681821</v>
      </c>
      <c r="L1845" s="29">
        <f t="shared" si="347"/>
        <v>-3.3750664551426439</v>
      </c>
      <c r="M1845" s="30">
        <f t="shared" si="345"/>
        <v>3.3750664551426439</v>
      </c>
      <c r="N1845" s="148">
        <f t="shared" si="346"/>
        <v>4.6249335448573561</v>
      </c>
      <c r="O1845" s="148">
        <f t="shared" si="342"/>
        <v>0</v>
      </c>
      <c r="P1845" s="148">
        <f t="shared" si="343"/>
        <v>-4.6249335448573561</v>
      </c>
      <c r="Q1845" s="149">
        <f t="shared" si="337"/>
        <v>0</v>
      </c>
      <c r="R1845" s="150">
        <f t="shared" si="338"/>
        <v>110.61089161681821</v>
      </c>
      <c r="S1845" s="13"/>
      <c r="T1845" s="13"/>
      <c r="U1845" s="13"/>
      <c r="V1845" s="13"/>
      <c r="W1845" s="49">
        <f t="shared" si="344"/>
        <v>38723</v>
      </c>
    </row>
    <row r="1846" spans="1:23" s="11" customFormat="1">
      <c r="A1846" s="13"/>
      <c r="B1846" s="140">
        <f>+Datos!B1837</f>
        <v>2006</v>
      </c>
      <c r="C1846" s="141">
        <f>+Datos!C1837</f>
        <v>1</v>
      </c>
      <c r="D1846" s="142">
        <f>+Datos!D1837</f>
        <v>7</v>
      </c>
      <c r="E1846" s="143">
        <f>+Datos!E1837</f>
        <v>0</v>
      </c>
      <c r="F1846" s="144">
        <f>+Datos!F1837</f>
        <v>3.4</v>
      </c>
      <c r="G1846" s="145">
        <f>+Datos!G1837</f>
        <v>1</v>
      </c>
      <c r="H1846" s="143">
        <f t="shared" si="339"/>
        <v>3.4</v>
      </c>
      <c r="I1846" s="146">
        <f t="shared" si="340"/>
        <v>-3.4</v>
      </c>
      <c r="J1846" s="29">
        <f t="shared" si="341"/>
        <v>75.537975751231201</v>
      </c>
      <c r="K1846" s="147">
        <f t="shared" si="336"/>
        <v>109.21979393304937</v>
      </c>
      <c r="L1846" s="29">
        <f t="shared" si="347"/>
        <v>-1.3910976837688338</v>
      </c>
      <c r="M1846" s="30">
        <f t="shared" si="345"/>
        <v>1.3910976837688338</v>
      </c>
      <c r="N1846" s="148">
        <f t="shared" si="346"/>
        <v>2.0089023162311661</v>
      </c>
      <c r="O1846" s="148">
        <f t="shared" si="342"/>
        <v>0</v>
      </c>
      <c r="P1846" s="148">
        <f t="shared" si="343"/>
        <v>-2.0089023162311661</v>
      </c>
      <c r="Q1846" s="149">
        <f t="shared" si="337"/>
        <v>0</v>
      </c>
      <c r="R1846" s="150">
        <f t="shared" si="338"/>
        <v>109.21979393304937</v>
      </c>
      <c r="S1846" s="13"/>
      <c r="T1846" s="13"/>
      <c r="U1846" s="13"/>
      <c r="V1846" s="13"/>
      <c r="W1846" s="49">
        <f t="shared" si="344"/>
        <v>38724</v>
      </c>
    </row>
    <row r="1847" spans="1:23" s="11" customFormat="1">
      <c r="A1847" s="13"/>
      <c r="B1847" s="140">
        <f>+Datos!B1838</f>
        <v>2006</v>
      </c>
      <c r="C1847" s="141">
        <f>+Datos!C1838</f>
        <v>1</v>
      </c>
      <c r="D1847" s="142">
        <f>+Datos!D1838</f>
        <v>8</v>
      </c>
      <c r="E1847" s="143">
        <f>+Datos!E1838</f>
        <v>0</v>
      </c>
      <c r="F1847" s="144">
        <f>+Datos!F1838</f>
        <v>7</v>
      </c>
      <c r="G1847" s="145">
        <f>+Datos!G1838</f>
        <v>1</v>
      </c>
      <c r="H1847" s="143">
        <f t="shared" si="339"/>
        <v>7</v>
      </c>
      <c r="I1847" s="146">
        <f t="shared" si="340"/>
        <v>-7</v>
      </c>
      <c r="J1847" s="29">
        <f t="shared" si="341"/>
        <v>72.752653587947634</v>
      </c>
      <c r="K1847" s="147">
        <f t="shared" si="336"/>
        <v>106.43447176976582</v>
      </c>
      <c r="L1847" s="29">
        <f t="shared" si="347"/>
        <v>-2.7853221632835528</v>
      </c>
      <c r="M1847" s="30">
        <f t="shared" si="345"/>
        <v>2.7853221632835528</v>
      </c>
      <c r="N1847" s="148">
        <f t="shared" si="346"/>
        <v>4.2146778367164472</v>
      </c>
      <c r="O1847" s="148">
        <f t="shared" si="342"/>
        <v>0</v>
      </c>
      <c r="P1847" s="148">
        <f t="shared" si="343"/>
        <v>-4.2146778367164472</v>
      </c>
      <c r="Q1847" s="149">
        <f t="shared" si="337"/>
        <v>0</v>
      </c>
      <c r="R1847" s="150">
        <f t="shared" si="338"/>
        <v>106.43447176976582</v>
      </c>
      <c r="S1847" s="13"/>
      <c r="T1847" s="13"/>
      <c r="U1847" s="13"/>
      <c r="V1847" s="13"/>
      <c r="W1847" s="49">
        <f t="shared" si="344"/>
        <v>38725</v>
      </c>
    </row>
    <row r="1848" spans="1:23" s="11" customFormat="1">
      <c r="A1848" s="13"/>
      <c r="B1848" s="140">
        <f>+Datos!B1839</f>
        <v>2006</v>
      </c>
      <c r="C1848" s="141">
        <f>+Datos!C1839</f>
        <v>1</v>
      </c>
      <c r="D1848" s="142">
        <f>+Datos!D1839</f>
        <v>9</v>
      </c>
      <c r="E1848" s="143">
        <f>+Datos!E1839</f>
        <v>40.4</v>
      </c>
      <c r="F1848" s="144">
        <f>+Datos!F1839</f>
        <v>6</v>
      </c>
      <c r="G1848" s="145">
        <f>+Datos!G1839</f>
        <v>1</v>
      </c>
      <c r="H1848" s="143">
        <f t="shared" si="339"/>
        <v>6</v>
      </c>
      <c r="I1848" s="146">
        <f t="shared" si="340"/>
        <v>34.4</v>
      </c>
      <c r="J1848" s="29">
        <f t="shared" si="341"/>
        <v>107.15265358794764</v>
      </c>
      <c r="K1848" s="147">
        <f t="shared" si="336"/>
        <v>140.83447176976583</v>
      </c>
      <c r="L1848" s="29">
        <f t="shared" si="347"/>
        <v>34.400000000000006</v>
      </c>
      <c r="M1848" s="30">
        <f t="shared" si="345"/>
        <v>6</v>
      </c>
      <c r="N1848" s="148">
        <f t="shared" si="346"/>
        <v>0</v>
      </c>
      <c r="O1848" s="148">
        <f t="shared" si="342"/>
        <v>0</v>
      </c>
      <c r="P1848" s="148">
        <f t="shared" si="343"/>
        <v>0</v>
      </c>
      <c r="Q1848" s="149">
        <f t="shared" si="337"/>
        <v>26.834471769765827</v>
      </c>
      <c r="R1848" s="150">
        <f t="shared" si="338"/>
        <v>140.83447176976583</v>
      </c>
      <c r="S1848" s="13"/>
      <c r="T1848" s="13"/>
      <c r="U1848" s="13"/>
      <c r="V1848" s="13"/>
      <c r="W1848" s="49">
        <f t="shared" si="344"/>
        <v>38726</v>
      </c>
    </row>
    <row r="1849" spans="1:23" s="11" customFormat="1">
      <c r="A1849" s="13"/>
      <c r="B1849" s="140">
        <f>+Datos!B1840</f>
        <v>2006</v>
      </c>
      <c r="C1849" s="141">
        <f>+Datos!C1840</f>
        <v>1</v>
      </c>
      <c r="D1849" s="142">
        <f>+Datos!D1840</f>
        <v>10</v>
      </c>
      <c r="E1849" s="143">
        <f>+Datos!E1840</f>
        <v>0</v>
      </c>
      <c r="F1849" s="144">
        <f>+Datos!F1840</f>
        <v>6.9</v>
      </c>
      <c r="G1849" s="145">
        <f>+Datos!G1840</f>
        <v>1</v>
      </c>
      <c r="H1849" s="143">
        <f t="shared" si="339"/>
        <v>6.9</v>
      </c>
      <c r="I1849" s="146">
        <f t="shared" si="340"/>
        <v>-6.9</v>
      </c>
      <c r="J1849" s="29">
        <f t="shared" si="341"/>
        <v>103.25700390760603</v>
      </c>
      <c r="K1849" s="147">
        <f t="shared" si="336"/>
        <v>136.93882208942421</v>
      </c>
      <c r="L1849" s="29">
        <f t="shared" si="347"/>
        <v>-3.8956496803416201</v>
      </c>
      <c r="M1849" s="30">
        <f t="shared" si="345"/>
        <v>3.8956496803416201</v>
      </c>
      <c r="N1849" s="148">
        <f t="shared" si="346"/>
        <v>3.0043503196583803</v>
      </c>
      <c r="O1849" s="148">
        <f t="shared" si="342"/>
        <v>0</v>
      </c>
      <c r="P1849" s="148">
        <f t="shared" si="343"/>
        <v>-3.0043503196583803</v>
      </c>
      <c r="Q1849" s="149">
        <f t="shared" si="337"/>
        <v>22.938822089424207</v>
      </c>
      <c r="R1849" s="150">
        <f t="shared" si="338"/>
        <v>136.93882208942421</v>
      </c>
      <c r="S1849" s="13"/>
      <c r="T1849" s="13"/>
      <c r="U1849" s="13"/>
      <c r="V1849" s="13"/>
      <c r="W1849" s="49">
        <f t="shared" si="344"/>
        <v>38727</v>
      </c>
    </row>
    <row r="1850" spans="1:23" s="11" customFormat="1">
      <c r="A1850" s="13"/>
      <c r="B1850" s="140">
        <f>+Datos!B1841</f>
        <v>2006</v>
      </c>
      <c r="C1850" s="141">
        <f>+Datos!C1841</f>
        <v>1</v>
      </c>
      <c r="D1850" s="142">
        <f>+Datos!D1841</f>
        <v>11</v>
      </c>
      <c r="E1850" s="143">
        <f>+Datos!E1841</f>
        <v>8.5</v>
      </c>
      <c r="F1850" s="144">
        <f>+Datos!F1841</f>
        <v>5.9</v>
      </c>
      <c r="G1850" s="145">
        <f>+Datos!G1841</f>
        <v>1</v>
      </c>
      <c r="H1850" s="143">
        <f t="shared" si="339"/>
        <v>5.9</v>
      </c>
      <c r="I1850" s="146">
        <f t="shared" si="340"/>
        <v>2.5999999999999996</v>
      </c>
      <c r="J1850" s="29">
        <f t="shared" si="341"/>
        <v>105.85700390760603</v>
      </c>
      <c r="K1850" s="147">
        <f t="shared" si="336"/>
        <v>139.5388220894242</v>
      </c>
      <c r="L1850" s="29">
        <f t="shared" si="347"/>
        <v>2.5999999999999943</v>
      </c>
      <c r="M1850" s="30">
        <f t="shared" si="345"/>
        <v>5.9</v>
      </c>
      <c r="N1850" s="148">
        <f t="shared" si="346"/>
        <v>0</v>
      </c>
      <c r="O1850" s="148">
        <f t="shared" si="342"/>
        <v>0</v>
      </c>
      <c r="P1850" s="148">
        <f t="shared" si="343"/>
        <v>0</v>
      </c>
      <c r="Q1850" s="149">
        <f t="shared" si="337"/>
        <v>25.538822089424201</v>
      </c>
      <c r="R1850" s="150">
        <f t="shared" si="338"/>
        <v>139.5388220894242</v>
      </c>
      <c r="S1850" s="13"/>
      <c r="T1850" s="13"/>
      <c r="U1850" s="13"/>
      <c r="V1850" s="13"/>
      <c r="W1850" s="49">
        <f t="shared" si="344"/>
        <v>38728</v>
      </c>
    </row>
    <row r="1851" spans="1:23" s="11" customFormat="1">
      <c r="A1851" s="13"/>
      <c r="B1851" s="140">
        <f>+Datos!B1842</f>
        <v>2006</v>
      </c>
      <c r="C1851" s="141">
        <f>+Datos!C1842</f>
        <v>1</v>
      </c>
      <c r="D1851" s="142">
        <f>+Datos!D1842</f>
        <v>12</v>
      </c>
      <c r="E1851" s="143">
        <f>+Datos!E1842</f>
        <v>0</v>
      </c>
      <c r="F1851" s="144">
        <f>+Datos!F1842</f>
        <v>5.2</v>
      </c>
      <c r="G1851" s="145">
        <f>+Datos!G1842</f>
        <v>1</v>
      </c>
      <c r="H1851" s="143">
        <f t="shared" si="339"/>
        <v>5.2</v>
      </c>
      <c r="I1851" s="146">
        <f t="shared" si="340"/>
        <v>-5.2</v>
      </c>
      <c r="J1851" s="29">
        <f t="shared" si="341"/>
        <v>102.94346123492559</v>
      </c>
      <c r="K1851" s="147">
        <f t="shared" si="336"/>
        <v>136.62527941674378</v>
      </c>
      <c r="L1851" s="29">
        <f t="shared" si="347"/>
        <v>-2.9135426726804212</v>
      </c>
      <c r="M1851" s="30">
        <f t="shared" si="345"/>
        <v>2.9135426726804212</v>
      </c>
      <c r="N1851" s="148">
        <f t="shared" si="346"/>
        <v>2.286457327319579</v>
      </c>
      <c r="O1851" s="148">
        <f t="shared" si="342"/>
        <v>0</v>
      </c>
      <c r="P1851" s="148">
        <f t="shared" si="343"/>
        <v>-2.286457327319579</v>
      </c>
      <c r="Q1851" s="149">
        <f t="shared" si="337"/>
        <v>22.62527941674378</v>
      </c>
      <c r="R1851" s="150">
        <f t="shared" si="338"/>
        <v>136.62527941674378</v>
      </c>
      <c r="S1851" s="13"/>
      <c r="T1851" s="13"/>
      <c r="U1851" s="13"/>
      <c r="V1851" s="13"/>
      <c r="W1851" s="49">
        <f t="shared" si="344"/>
        <v>38729</v>
      </c>
    </row>
    <row r="1852" spans="1:23" s="11" customFormat="1">
      <c r="A1852" s="13"/>
      <c r="B1852" s="140">
        <f>+Datos!B1843</f>
        <v>2006</v>
      </c>
      <c r="C1852" s="141">
        <f>+Datos!C1843</f>
        <v>1</v>
      </c>
      <c r="D1852" s="142">
        <f>+Datos!D1843</f>
        <v>13</v>
      </c>
      <c r="E1852" s="143">
        <f>+Datos!E1843</f>
        <v>0</v>
      </c>
      <c r="F1852" s="144">
        <f>+Datos!F1843</f>
        <v>6.3</v>
      </c>
      <c r="G1852" s="145">
        <f>+Datos!G1843</f>
        <v>1</v>
      </c>
      <c r="H1852" s="143">
        <f t="shared" si="339"/>
        <v>6.3</v>
      </c>
      <c r="I1852" s="146">
        <f t="shared" si="340"/>
        <v>-6.3</v>
      </c>
      <c r="J1852" s="29">
        <f t="shared" si="341"/>
        <v>99.520812417445768</v>
      </c>
      <c r="K1852" s="147">
        <f t="shared" si="336"/>
        <v>133.20263059926395</v>
      </c>
      <c r="L1852" s="29">
        <f t="shared" si="347"/>
        <v>-3.4226488174798249</v>
      </c>
      <c r="M1852" s="30">
        <f t="shared" si="345"/>
        <v>3.4226488174798249</v>
      </c>
      <c r="N1852" s="148">
        <f t="shared" si="346"/>
        <v>2.877351182520175</v>
      </c>
      <c r="O1852" s="148">
        <f t="shared" si="342"/>
        <v>0</v>
      </c>
      <c r="P1852" s="148">
        <f t="shared" si="343"/>
        <v>-2.877351182520175</v>
      </c>
      <c r="Q1852" s="149">
        <f t="shared" si="337"/>
        <v>19.202630599263955</v>
      </c>
      <c r="R1852" s="150">
        <f t="shared" si="338"/>
        <v>133.20263059926395</v>
      </c>
      <c r="S1852" s="13"/>
      <c r="T1852" s="13"/>
      <c r="U1852" s="13"/>
      <c r="V1852" s="13"/>
      <c r="W1852" s="49">
        <f t="shared" si="344"/>
        <v>38730</v>
      </c>
    </row>
    <row r="1853" spans="1:23" s="11" customFormat="1">
      <c r="A1853" s="13"/>
      <c r="B1853" s="140">
        <f>+Datos!B1844</f>
        <v>2006</v>
      </c>
      <c r="C1853" s="141">
        <f>+Datos!C1844</f>
        <v>1</v>
      </c>
      <c r="D1853" s="142">
        <f>+Datos!D1844</f>
        <v>14</v>
      </c>
      <c r="E1853" s="143">
        <f>+Datos!E1844</f>
        <v>2.8</v>
      </c>
      <c r="F1853" s="144">
        <f>+Datos!F1844</f>
        <v>2.6</v>
      </c>
      <c r="G1853" s="145">
        <f>+Datos!G1844</f>
        <v>1</v>
      </c>
      <c r="H1853" s="143">
        <f t="shared" si="339"/>
        <v>2.6</v>
      </c>
      <c r="I1853" s="146">
        <f t="shared" si="340"/>
        <v>0.19999999999999973</v>
      </c>
      <c r="J1853" s="29">
        <f t="shared" si="341"/>
        <v>99.720812417445771</v>
      </c>
      <c r="K1853" s="147">
        <f t="shared" si="336"/>
        <v>133.40263059926394</v>
      </c>
      <c r="L1853" s="29">
        <f t="shared" si="347"/>
        <v>0.19999999999998863</v>
      </c>
      <c r="M1853" s="30">
        <f t="shared" si="345"/>
        <v>2.6</v>
      </c>
      <c r="N1853" s="148">
        <f t="shared" si="346"/>
        <v>0</v>
      </c>
      <c r="O1853" s="148">
        <f t="shared" si="342"/>
        <v>0</v>
      </c>
      <c r="P1853" s="148">
        <f t="shared" si="343"/>
        <v>0</v>
      </c>
      <c r="Q1853" s="149">
        <f t="shared" si="337"/>
        <v>19.402630599263944</v>
      </c>
      <c r="R1853" s="150">
        <f t="shared" si="338"/>
        <v>133.40263059926394</v>
      </c>
      <c r="S1853" s="13"/>
      <c r="T1853" s="13"/>
      <c r="U1853" s="13"/>
      <c r="V1853" s="13"/>
      <c r="W1853" s="49">
        <f t="shared" si="344"/>
        <v>38731</v>
      </c>
    </row>
    <row r="1854" spans="1:23" s="11" customFormat="1">
      <c r="A1854" s="13"/>
      <c r="B1854" s="140">
        <f>+Datos!B1845</f>
        <v>2006</v>
      </c>
      <c r="C1854" s="141">
        <f>+Datos!C1845</f>
        <v>1</v>
      </c>
      <c r="D1854" s="142">
        <f>+Datos!D1845</f>
        <v>15</v>
      </c>
      <c r="E1854" s="143">
        <f>+Datos!E1845</f>
        <v>0</v>
      </c>
      <c r="F1854" s="144">
        <f>+Datos!F1845</f>
        <v>7.3</v>
      </c>
      <c r="G1854" s="145">
        <f>+Datos!G1845</f>
        <v>1</v>
      </c>
      <c r="H1854" s="143">
        <f t="shared" si="339"/>
        <v>7.3</v>
      </c>
      <c r="I1854" s="146">
        <f t="shared" si="340"/>
        <v>-7.3</v>
      </c>
      <c r="J1854" s="29">
        <f t="shared" si="341"/>
        <v>95.889272827415567</v>
      </c>
      <c r="K1854" s="147">
        <f t="shared" si="336"/>
        <v>129.57109100923375</v>
      </c>
      <c r="L1854" s="29">
        <f t="shared" si="347"/>
        <v>-3.8315395900301894</v>
      </c>
      <c r="M1854" s="30">
        <f t="shared" si="345"/>
        <v>3.8315395900301894</v>
      </c>
      <c r="N1854" s="148">
        <f t="shared" si="346"/>
        <v>3.4684604099698104</v>
      </c>
      <c r="O1854" s="148">
        <f t="shared" si="342"/>
        <v>0</v>
      </c>
      <c r="P1854" s="148">
        <f t="shared" si="343"/>
        <v>-3.4684604099698104</v>
      </c>
      <c r="Q1854" s="149">
        <f t="shared" si="337"/>
        <v>15.571091009233754</v>
      </c>
      <c r="R1854" s="150">
        <f t="shared" si="338"/>
        <v>129.57109100923375</v>
      </c>
      <c r="S1854" s="13"/>
      <c r="T1854" s="13"/>
      <c r="U1854" s="13"/>
      <c r="V1854" s="13"/>
      <c r="W1854" s="49">
        <f t="shared" si="344"/>
        <v>38732</v>
      </c>
    </row>
    <row r="1855" spans="1:23" s="11" customFormat="1">
      <c r="A1855" s="13"/>
      <c r="B1855" s="140">
        <f>+Datos!B1846</f>
        <v>2006</v>
      </c>
      <c r="C1855" s="141">
        <f>+Datos!C1846</f>
        <v>1</v>
      </c>
      <c r="D1855" s="142">
        <f>+Datos!D1846</f>
        <v>16</v>
      </c>
      <c r="E1855" s="143">
        <f>+Datos!E1846</f>
        <v>0</v>
      </c>
      <c r="F1855" s="144">
        <f>+Datos!F1846</f>
        <v>6.8</v>
      </c>
      <c r="G1855" s="145">
        <f>+Datos!G1846</f>
        <v>1</v>
      </c>
      <c r="H1855" s="143">
        <f t="shared" si="339"/>
        <v>6.8</v>
      </c>
      <c r="I1855" s="146">
        <f t="shared" si="340"/>
        <v>-6.8</v>
      </c>
      <c r="J1855" s="29">
        <f t="shared" si="341"/>
        <v>92.452723005653013</v>
      </c>
      <c r="K1855" s="147">
        <f t="shared" si="336"/>
        <v>126.1345411874712</v>
      </c>
      <c r="L1855" s="29">
        <f t="shared" si="347"/>
        <v>-3.4365498217625543</v>
      </c>
      <c r="M1855" s="30">
        <f t="shared" si="345"/>
        <v>3.4365498217625543</v>
      </c>
      <c r="N1855" s="148">
        <f t="shared" si="346"/>
        <v>3.3634501782374455</v>
      </c>
      <c r="O1855" s="148">
        <f t="shared" si="342"/>
        <v>0</v>
      </c>
      <c r="P1855" s="148">
        <f t="shared" si="343"/>
        <v>-3.3634501782374455</v>
      </c>
      <c r="Q1855" s="149">
        <f t="shared" si="337"/>
        <v>12.1345411874712</v>
      </c>
      <c r="R1855" s="150">
        <f t="shared" si="338"/>
        <v>126.1345411874712</v>
      </c>
      <c r="S1855" s="13"/>
      <c r="T1855" s="13"/>
      <c r="U1855" s="13"/>
      <c r="V1855" s="13"/>
      <c r="W1855" s="49">
        <f t="shared" si="344"/>
        <v>38733</v>
      </c>
    </row>
    <row r="1856" spans="1:23" s="11" customFormat="1">
      <c r="A1856" s="13"/>
      <c r="B1856" s="140">
        <f>+Datos!B1847</f>
        <v>2006</v>
      </c>
      <c r="C1856" s="141">
        <f>+Datos!C1847</f>
        <v>1</v>
      </c>
      <c r="D1856" s="142">
        <f>+Datos!D1847</f>
        <v>17</v>
      </c>
      <c r="E1856" s="143">
        <f>+Datos!E1847</f>
        <v>0</v>
      </c>
      <c r="F1856" s="144">
        <f>+Datos!F1847</f>
        <v>5.4</v>
      </c>
      <c r="G1856" s="145">
        <f>+Datos!G1847</f>
        <v>1</v>
      </c>
      <c r="H1856" s="143">
        <f t="shared" si="339"/>
        <v>5.4</v>
      </c>
      <c r="I1856" s="146">
        <f t="shared" si="340"/>
        <v>-5.4</v>
      </c>
      <c r="J1856" s="29">
        <f t="shared" si="341"/>
        <v>89.811652953382577</v>
      </c>
      <c r="K1856" s="147">
        <f t="shared" si="336"/>
        <v>123.49347113520076</v>
      </c>
      <c r="L1856" s="29">
        <f t="shared" si="347"/>
        <v>-2.641070052270436</v>
      </c>
      <c r="M1856" s="30">
        <f t="shared" si="345"/>
        <v>2.641070052270436</v>
      </c>
      <c r="N1856" s="148">
        <f t="shared" si="346"/>
        <v>2.7589299477295643</v>
      </c>
      <c r="O1856" s="148">
        <f t="shared" si="342"/>
        <v>0</v>
      </c>
      <c r="P1856" s="148">
        <f t="shared" si="343"/>
        <v>-2.7589299477295643</v>
      </c>
      <c r="Q1856" s="149">
        <f t="shared" si="337"/>
        <v>9.4934711352007639</v>
      </c>
      <c r="R1856" s="150">
        <f t="shared" si="338"/>
        <v>123.49347113520076</v>
      </c>
      <c r="S1856" s="13"/>
      <c r="T1856" s="13"/>
      <c r="U1856" s="13"/>
      <c r="V1856" s="13"/>
      <c r="W1856" s="49">
        <f t="shared" si="344"/>
        <v>38734</v>
      </c>
    </row>
    <row r="1857" spans="1:23" s="11" customFormat="1">
      <c r="A1857" s="13"/>
      <c r="B1857" s="140">
        <f>+Datos!B1848</f>
        <v>2006</v>
      </c>
      <c r="C1857" s="141">
        <f>+Datos!C1848</f>
        <v>1</v>
      </c>
      <c r="D1857" s="142">
        <f>+Datos!D1848</f>
        <v>18</v>
      </c>
      <c r="E1857" s="143">
        <f>+Datos!E1848</f>
        <v>0</v>
      </c>
      <c r="F1857" s="144">
        <f>+Datos!F1848</f>
        <v>6.8</v>
      </c>
      <c r="G1857" s="145">
        <f>+Datos!G1848</f>
        <v>1</v>
      </c>
      <c r="H1857" s="143">
        <f t="shared" si="339"/>
        <v>6.8</v>
      </c>
      <c r="I1857" s="146">
        <f t="shared" si="340"/>
        <v>-6.8</v>
      </c>
      <c r="J1857" s="29">
        <f t="shared" si="341"/>
        <v>86.59291731332145</v>
      </c>
      <c r="K1857" s="147">
        <f t="shared" si="336"/>
        <v>120.27473549513962</v>
      </c>
      <c r="L1857" s="29">
        <f t="shared" si="347"/>
        <v>-3.2187356400611407</v>
      </c>
      <c r="M1857" s="30">
        <f t="shared" si="345"/>
        <v>3.2187356400611407</v>
      </c>
      <c r="N1857" s="148">
        <f t="shared" si="346"/>
        <v>3.5812643599388592</v>
      </c>
      <c r="O1857" s="148">
        <f t="shared" si="342"/>
        <v>0</v>
      </c>
      <c r="P1857" s="148">
        <f t="shared" si="343"/>
        <v>-3.5812643599388592</v>
      </c>
      <c r="Q1857" s="149">
        <f t="shared" si="337"/>
        <v>6.2747354951396233</v>
      </c>
      <c r="R1857" s="150">
        <f t="shared" si="338"/>
        <v>120.27473549513962</v>
      </c>
      <c r="S1857" s="13"/>
      <c r="T1857" s="13"/>
      <c r="U1857" s="13"/>
      <c r="V1857" s="13"/>
      <c r="W1857" s="49">
        <f t="shared" si="344"/>
        <v>38735</v>
      </c>
    </row>
    <row r="1858" spans="1:23" s="11" customFormat="1">
      <c r="A1858" s="13"/>
      <c r="B1858" s="140">
        <f>+Datos!B1849</f>
        <v>2006</v>
      </c>
      <c r="C1858" s="141">
        <f>+Datos!C1849</f>
        <v>1</v>
      </c>
      <c r="D1858" s="142">
        <f>+Datos!D1849</f>
        <v>19</v>
      </c>
      <c r="E1858" s="143">
        <f>+Datos!E1849</f>
        <v>0</v>
      </c>
      <c r="F1858" s="144">
        <f>+Datos!F1849</f>
        <v>7</v>
      </c>
      <c r="G1858" s="145">
        <f>+Datos!G1849</f>
        <v>1</v>
      </c>
      <c r="H1858" s="143">
        <f t="shared" si="339"/>
        <v>7</v>
      </c>
      <c r="I1858" s="146">
        <f t="shared" si="340"/>
        <v>-7</v>
      </c>
      <c r="J1858" s="29">
        <f t="shared" si="341"/>
        <v>83.399964770212776</v>
      </c>
      <c r="K1858" s="147">
        <f t="shared" si="336"/>
        <v>117.08178295203095</v>
      </c>
      <c r="L1858" s="29">
        <f t="shared" si="347"/>
        <v>-3.1929525431086745</v>
      </c>
      <c r="M1858" s="30">
        <f t="shared" si="345"/>
        <v>3.1929525431086745</v>
      </c>
      <c r="N1858" s="148">
        <f t="shared" si="346"/>
        <v>3.8070474568913255</v>
      </c>
      <c r="O1858" s="148">
        <f t="shared" si="342"/>
        <v>0</v>
      </c>
      <c r="P1858" s="148">
        <f t="shared" si="343"/>
        <v>-3.8070474568913255</v>
      </c>
      <c r="Q1858" s="149">
        <f t="shared" si="337"/>
        <v>3.0817829520309488</v>
      </c>
      <c r="R1858" s="150">
        <f t="shared" si="338"/>
        <v>117.08178295203095</v>
      </c>
      <c r="S1858" s="13"/>
      <c r="T1858" s="13"/>
      <c r="U1858" s="13"/>
      <c r="V1858" s="13"/>
      <c r="W1858" s="49">
        <f t="shared" si="344"/>
        <v>38736</v>
      </c>
    </row>
    <row r="1859" spans="1:23" s="11" customFormat="1">
      <c r="A1859" s="13"/>
      <c r="B1859" s="140">
        <f>+Datos!B1850</f>
        <v>2006</v>
      </c>
      <c r="C1859" s="141">
        <f>+Datos!C1850</f>
        <v>1</v>
      </c>
      <c r="D1859" s="142">
        <f>+Datos!D1850</f>
        <v>20</v>
      </c>
      <c r="E1859" s="143">
        <f>+Datos!E1850</f>
        <v>0</v>
      </c>
      <c r="F1859" s="144">
        <f>+Datos!F1850</f>
        <v>4.8</v>
      </c>
      <c r="G1859" s="145">
        <f>+Datos!G1850</f>
        <v>1</v>
      </c>
      <c r="H1859" s="143">
        <f t="shared" si="339"/>
        <v>4.8</v>
      </c>
      <c r="I1859" s="146">
        <f t="shared" si="340"/>
        <v>-4.8</v>
      </c>
      <c r="J1859" s="29">
        <f t="shared" si="341"/>
        <v>81.278823240447977</v>
      </c>
      <c r="K1859" s="147">
        <f t="shared" si="336"/>
        <v>114.96064142226615</v>
      </c>
      <c r="L1859" s="29">
        <f t="shared" si="347"/>
        <v>-2.1211415297647989</v>
      </c>
      <c r="M1859" s="30">
        <f t="shared" si="345"/>
        <v>2.1211415297647989</v>
      </c>
      <c r="N1859" s="148">
        <f t="shared" si="346"/>
        <v>2.678858470235201</v>
      </c>
      <c r="O1859" s="148">
        <f t="shared" si="342"/>
        <v>0</v>
      </c>
      <c r="P1859" s="148">
        <f t="shared" si="343"/>
        <v>-2.678858470235201</v>
      </c>
      <c r="Q1859" s="149">
        <f t="shared" si="337"/>
        <v>0.9606414222661499</v>
      </c>
      <c r="R1859" s="150">
        <f t="shared" si="338"/>
        <v>114.96064142226615</v>
      </c>
      <c r="S1859" s="13"/>
      <c r="T1859" s="13"/>
      <c r="U1859" s="13"/>
      <c r="V1859" s="13"/>
      <c r="W1859" s="49">
        <f t="shared" si="344"/>
        <v>38737</v>
      </c>
    </row>
    <row r="1860" spans="1:23" s="11" customFormat="1">
      <c r="A1860" s="13"/>
      <c r="B1860" s="140">
        <f>+Datos!B1851</f>
        <v>2006</v>
      </c>
      <c r="C1860" s="141">
        <f>+Datos!C1851</f>
        <v>1</v>
      </c>
      <c r="D1860" s="142">
        <f>+Datos!D1851</f>
        <v>21</v>
      </c>
      <c r="E1860" s="143">
        <f>+Datos!E1851</f>
        <v>0</v>
      </c>
      <c r="F1860" s="144">
        <f>+Datos!F1851</f>
        <v>5</v>
      </c>
      <c r="G1860" s="145">
        <f>+Datos!G1851</f>
        <v>1</v>
      </c>
      <c r="H1860" s="143">
        <f t="shared" si="339"/>
        <v>5</v>
      </c>
      <c r="I1860" s="146">
        <f t="shared" si="340"/>
        <v>-5</v>
      </c>
      <c r="J1860" s="29">
        <f t="shared" si="341"/>
        <v>79.126646750742097</v>
      </c>
      <c r="K1860" s="147">
        <f t="shared" si="336"/>
        <v>112.80846493256027</v>
      </c>
      <c r="L1860" s="29">
        <f t="shared" si="347"/>
        <v>-2.1521764897058802</v>
      </c>
      <c r="M1860" s="30">
        <f t="shared" si="345"/>
        <v>2.1521764897058802</v>
      </c>
      <c r="N1860" s="148">
        <f t="shared" si="346"/>
        <v>2.8478235102941198</v>
      </c>
      <c r="O1860" s="148">
        <f t="shared" si="342"/>
        <v>0</v>
      </c>
      <c r="P1860" s="148">
        <f t="shared" si="343"/>
        <v>-2.8478235102941198</v>
      </c>
      <c r="Q1860" s="149">
        <f t="shared" si="337"/>
        <v>0</v>
      </c>
      <c r="R1860" s="150">
        <f t="shared" si="338"/>
        <v>112.80846493256027</v>
      </c>
      <c r="S1860" s="13"/>
      <c r="T1860" s="13"/>
      <c r="U1860" s="13"/>
      <c r="V1860" s="13"/>
      <c r="W1860" s="49">
        <f t="shared" si="344"/>
        <v>38738</v>
      </c>
    </row>
    <row r="1861" spans="1:23" s="11" customFormat="1">
      <c r="A1861" s="13"/>
      <c r="B1861" s="140">
        <f>+Datos!B1852</f>
        <v>2006</v>
      </c>
      <c r="C1861" s="141">
        <f>+Datos!C1852</f>
        <v>1</v>
      </c>
      <c r="D1861" s="142">
        <f>+Datos!D1852</f>
        <v>22</v>
      </c>
      <c r="E1861" s="143">
        <f>+Datos!E1852</f>
        <v>0</v>
      </c>
      <c r="F1861" s="144">
        <f>+Datos!F1852</f>
        <v>5.6</v>
      </c>
      <c r="G1861" s="145">
        <f>+Datos!G1852</f>
        <v>1</v>
      </c>
      <c r="H1861" s="143">
        <f t="shared" si="339"/>
        <v>5.6</v>
      </c>
      <c r="I1861" s="146">
        <f t="shared" si="340"/>
        <v>-5.6</v>
      </c>
      <c r="J1861" s="29">
        <f t="shared" si="341"/>
        <v>76.78379236873819</v>
      </c>
      <c r="K1861" s="147">
        <f t="shared" si="336"/>
        <v>110.46561055055636</v>
      </c>
      <c r="L1861" s="29">
        <f t="shared" si="347"/>
        <v>-2.3428543820039067</v>
      </c>
      <c r="M1861" s="30">
        <f t="shared" si="345"/>
        <v>2.3428543820039067</v>
      </c>
      <c r="N1861" s="148">
        <f t="shared" si="346"/>
        <v>3.2571456179960929</v>
      </c>
      <c r="O1861" s="148">
        <f t="shared" si="342"/>
        <v>0</v>
      </c>
      <c r="P1861" s="148">
        <f t="shared" si="343"/>
        <v>-3.2571456179960929</v>
      </c>
      <c r="Q1861" s="149">
        <f t="shared" si="337"/>
        <v>0</v>
      </c>
      <c r="R1861" s="150">
        <f t="shared" si="338"/>
        <v>110.46561055055636</v>
      </c>
      <c r="S1861" s="13"/>
      <c r="T1861" s="13"/>
      <c r="U1861" s="13"/>
      <c r="V1861" s="13"/>
      <c r="W1861" s="49">
        <f t="shared" si="344"/>
        <v>38739</v>
      </c>
    </row>
    <row r="1862" spans="1:23" s="11" customFormat="1">
      <c r="A1862" s="13"/>
      <c r="B1862" s="140">
        <f>+Datos!B1853</f>
        <v>2006</v>
      </c>
      <c r="C1862" s="141">
        <f>+Datos!C1853</f>
        <v>1</v>
      </c>
      <c r="D1862" s="142">
        <f>+Datos!D1853</f>
        <v>23</v>
      </c>
      <c r="E1862" s="143">
        <f>+Datos!E1853</f>
        <v>0</v>
      </c>
      <c r="F1862" s="144">
        <f>+Datos!F1853</f>
        <v>5.6</v>
      </c>
      <c r="G1862" s="145">
        <f>+Datos!G1853</f>
        <v>1</v>
      </c>
      <c r="H1862" s="143">
        <f t="shared" si="339"/>
        <v>5.6</v>
      </c>
      <c r="I1862" s="146">
        <f t="shared" si="340"/>
        <v>-5.6</v>
      </c>
      <c r="J1862" s="29">
        <f t="shared" si="341"/>
        <v>74.510307369624556</v>
      </c>
      <c r="K1862" s="147">
        <f t="shared" si="336"/>
        <v>108.19212555144273</v>
      </c>
      <c r="L1862" s="29">
        <f t="shared" si="347"/>
        <v>-2.2734849991136343</v>
      </c>
      <c r="M1862" s="30">
        <f t="shared" si="345"/>
        <v>2.2734849991136343</v>
      </c>
      <c r="N1862" s="148">
        <f t="shared" si="346"/>
        <v>3.3265150008863653</v>
      </c>
      <c r="O1862" s="148">
        <f t="shared" si="342"/>
        <v>0</v>
      </c>
      <c r="P1862" s="148">
        <f t="shared" si="343"/>
        <v>-3.3265150008863653</v>
      </c>
      <c r="Q1862" s="149">
        <f t="shared" si="337"/>
        <v>0</v>
      </c>
      <c r="R1862" s="150">
        <f t="shared" si="338"/>
        <v>108.19212555144273</v>
      </c>
      <c r="S1862" s="13"/>
      <c r="T1862" s="13"/>
      <c r="U1862" s="13"/>
      <c r="V1862" s="13"/>
      <c r="W1862" s="49">
        <f t="shared" si="344"/>
        <v>38740</v>
      </c>
    </row>
    <row r="1863" spans="1:23" s="11" customFormat="1">
      <c r="A1863" s="13"/>
      <c r="B1863" s="140">
        <f>+Datos!B1854</f>
        <v>2006</v>
      </c>
      <c r="C1863" s="141">
        <f>+Datos!C1854</f>
        <v>1</v>
      </c>
      <c r="D1863" s="142">
        <f>+Datos!D1854</f>
        <v>24</v>
      </c>
      <c r="E1863" s="143">
        <f>+Datos!E1854</f>
        <v>0.8</v>
      </c>
      <c r="F1863" s="144">
        <f>+Datos!F1854</f>
        <v>3.2</v>
      </c>
      <c r="G1863" s="145">
        <f>+Datos!G1854</f>
        <v>1</v>
      </c>
      <c r="H1863" s="143">
        <f t="shared" si="339"/>
        <v>3.2</v>
      </c>
      <c r="I1863" s="146">
        <f t="shared" si="340"/>
        <v>-2.4000000000000004</v>
      </c>
      <c r="J1863" s="29">
        <f t="shared" si="341"/>
        <v>73.556681010881832</v>
      </c>
      <c r="K1863" s="147">
        <f t="shared" si="336"/>
        <v>107.2384991927</v>
      </c>
      <c r="L1863" s="29">
        <f t="shared" si="347"/>
        <v>-0.95362635874272428</v>
      </c>
      <c r="M1863" s="30">
        <f t="shared" si="345"/>
        <v>1.7536263587427243</v>
      </c>
      <c r="N1863" s="148">
        <f t="shared" si="346"/>
        <v>1.4463736412572759</v>
      </c>
      <c r="O1863" s="148">
        <f t="shared" si="342"/>
        <v>0</v>
      </c>
      <c r="P1863" s="148">
        <f t="shared" si="343"/>
        <v>-1.4463736412572759</v>
      </c>
      <c r="Q1863" s="149">
        <f t="shared" si="337"/>
        <v>0</v>
      </c>
      <c r="R1863" s="150">
        <f t="shared" si="338"/>
        <v>107.2384991927</v>
      </c>
      <c r="S1863" s="13"/>
      <c r="T1863" s="13"/>
      <c r="U1863" s="13"/>
      <c r="V1863" s="13"/>
      <c r="W1863" s="49">
        <f t="shared" si="344"/>
        <v>38741</v>
      </c>
    </row>
    <row r="1864" spans="1:23" s="11" customFormat="1">
      <c r="A1864" s="13"/>
      <c r="B1864" s="140">
        <f>+Datos!B1855</f>
        <v>2006</v>
      </c>
      <c r="C1864" s="141">
        <f>+Datos!C1855</f>
        <v>1</v>
      </c>
      <c r="D1864" s="142">
        <f>+Datos!D1855</f>
        <v>25</v>
      </c>
      <c r="E1864" s="143">
        <f>+Datos!E1855</f>
        <v>0</v>
      </c>
      <c r="F1864" s="144">
        <f>+Datos!F1855</f>
        <v>5.9</v>
      </c>
      <c r="G1864" s="145">
        <f>+Datos!G1855</f>
        <v>1</v>
      </c>
      <c r="H1864" s="143">
        <f t="shared" si="339"/>
        <v>5.9</v>
      </c>
      <c r="I1864" s="146">
        <f t="shared" si="340"/>
        <v>-5.9</v>
      </c>
      <c r="J1864" s="29">
        <f t="shared" si="341"/>
        <v>71.263909359199033</v>
      </c>
      <c r="K1864" s="147">
        <f t="shared" si="336"/>
        <v>104.94572754101722</v>
      </c>
      <c r="L1864" s="29">
        <f t="shared" si="347"/>
        <v>-2.2927716516827843</v>
      </c>
      <c r="M1864" s="30">
        <f t="shared" si="345"/>
        <v>2.2927716516827843</v>
      </c>
      <c r="N1864" s="148">
        <f t="shared" si="346"/>
        <v>3.6072283483172161</v>
      </c>
      <c r="O1864" s="148">
        <f t="shared" si="342"/>
        <v>0</v>
      </c>
      <c r="P1864" s="148">
        <f t="shared" si="343"/>
        <v>-3.6072283483172161</v>
      </c>
      <c r="Q1864" s="149">
        <f t="shared" si="337"/>
        <v>0</v>
      </c>
      <c r="R1864" s="150">
        <f t="shared" si="338"/>
        <v>104.94572754101722</v>
      </c>
      <c r="S1864" s="13"/>
      <c r="T1864" s="13"/>
      <c r="U1864" s="13"/>
      <c r="V1864" s="13"/>
      <c r="W1864" s="49">
        <f t="shared" si="344"/>
        <v>38742</v>
      </c>
    </row>
    <row r="1865" spans="1:23" s="11" customFormat="1">
      <c r="A1865" s="13"/>
      <c r="B1865" s="140">
        <f>+Datos!B1856</f>
        <v>2006</v>
      </c>
      <c r="C1865" s="141">
        <f>+Datos!C1856</f>
        <v>1</v>
      </c>
      <c r="D1865" s="142">
        <f>+Datos!D1856</f>
        <v>26</v>
      </c>
      <c r="E1865" s="143">
        <f>+Datos!E1856</f>
        <v>0</v>
      </c>
      <c r="F1865" s="144">
        <f>+Datos!F1856</f>
        <v>6.8</v>
      </c>
      <c r="G1865" s="145">
        <f>+Datos!G1856</f>
        <v>1</v>
      </c>
      <c r="H1865" s="143">
        <f t="shared" si="339"/>
        <v>6.8</v>
      </c>
      <c r="I1865" s="146">
        <f t="shared" si="340"/>
        <v>-6.8</v>
      </c>
      <c r="J1865" s="29">
        <f t="shared" si="341"/>
        <v>68.709901306105962</v>
      </c>
      <c r="K1865" s="147">
        <f t="shared" si="336"/>
        <v>102.39171948792415</v>
      </c>
      <c r="L1865" s="29">
        <f t="shared" si="347"/>
        <v>-2.5540080530930709</v>
      </c>
      <c r="M1865" s="30">
        <f t="shared" si="345"/>
        <v>2.5540080530930709</v>
      </c>
      <c r="N1865" s="148">
        <f t="shared" si="346"/>
        <v>4.2459919469069289</v>
      </c>
      <c r="O1865" s="148">
        <f t="shared" si="342"/>
        <v>0</v>
      </c>
      <c r="P1865" s="148">
        <f t="shared" si="343"/>
        <v>-4.2459919469069289</v>
      </c>
      <c r="Q1865" s="149">
        <f t="shared" si="337"/>
        <v>0</v>
      </c>
      <c r="R1865" s="150">
        <f t="shared" si="338"/>
        <v>102.39171948792415</v>
      </c>
      <c r="S1865" s="13"/>
      <c r="T1865" s="13"/>
      <c r="U1865" s="13"/>
      <c r="V1865" s="13"/>
      <c r="W1865" s="49">
        <f t="shared" si="344"/>
        <v>38743</v>
      </c>
    </row>
    <row r="1866" spans="1:23" s="11" customFormat="1">
      <c r="A1866" s="13"/>
      <c r="B1866" s="140">
        <f>+Datos!B1857</f>
        <v>2006</v>
      </c>
      <c r="C1866" s="141">
        <f>+Datos!C1857</f>
        <v>1</v>
      </c>
      <c r="D1866" s="142">
        <f>+Datos!D1857</f>
        <v>27</v>
      </c>
      <c r="E1866" s="143">
        <f>+Datos!E1857</f>
        <v>0</v>
      </c>
      <c r="F1866" s="144">
        <f>+Datos!F1857</f>
        <v>8.1</v>
      </c>
      <c r="G1866" s="145">
        <f>+Datos!G1857</f>
        <v>1</v>
      </c>
      <c r="H1866" s="143">
        <f t="shared" si="339"/>
        <v>8.1</v>
      </c>
      <c r="I1866" s="146">
        <f t="shared" si="340"/>
        <v>-8.1</v>
      </c>
      <c r="J1866" s="29">
        <f t="shared" si="341"/>
        <v>65.786805545921325</v>
      </c>
      <c r="K1866" s="147">
        <f t="shared" si="336"/>
        <v>99.468623727739498</v>
      </c>
      <c r="L1866" s="29">
        <f t="shared" si="347"/>
        <v>-2.9230957601846512</v>
      </c>
      <c r="M1866" s="30">
        <f t="shared" si="345"/>
        <v>2.9230957601846512</v>
      </c>
      <c r="N1866" s="148">
        <f t="shared" si="346"/>
        <v>5.1769042398153484</v>
      </c>
      <c r="O1866" s="148">
        <f t="shared" si="342"/>
        <v>0</v>
      </c>
      <c r="P1866" s="148">
        <f t="shared" si="343"/>
        <v>-5.1769042398153484</v>
      </c>
      <c r="Q1866" s="149">
        <f t="shared" si="337"/>
        <v>0</v>
      </c>
      <c r="R1866" s="150">
        <f t="shared" si="338"/>
        <v>99.468623727739498</v>
      </c>
      <c r="S1866" s="13"/>
      <c r="T1866" s="13"/>
      <c r="U1866" s="13"/>
      <c r="V1866" s="13"/>
      <c r="W1866" s="49">
        <f t="shared" si="344"/>
        <v>38744</v>
      </c>
    </row>
    <row r="1867" spans="1:23" s="11" customFormat="1">
      <c r="A1867" s="13"/>
      <c r="B1867" s="140">
        <f>+Datos!B1858</f>
        <v>2006</v>
      </c>
      <c r="C1867" s="141">
        <f>+Datos!C1858</f>
        <v>1</v>
      </c>
      <c r="D1867" s="142">
        <f>+Datos!D1858</f>
        <v>28</v>
      </c>
      <c r="E1867" s="143">
        <f>+Datos!E1858</f>
        <v>0</v>
      </c>
      <c r="F1867" s="144">
        <f>+Datos!F1858</f>
        <v>8.3000000000000007</v>
      </c>
      <c r="G1867" s="145">
        <f>+Datos!G1858</f>
        <v>1</v>
      </c>
      <c r="H1867" s="143">
        <f t="shared" si="339"/>
        <v>8.3000000000000007</v>
      </c>
      <c r="I1867" s="146">
        <f t="shared" si="340"/>
        <v>-8.3000000000000007</v>
      </c>
      <c r="J1867" s="29">
        <f t="shared" si="341"/>
        <v>62.920488627148359</v>
      </c>
      <c r="K1867" s="147">
        <f t="shared" si="336"/>
        <v>96.602306808966546</v>
      </c>
      <c r="L1867" s="29">
        <f t="shared" si="347"/>
        <v>-2.8663169187729522</v>
      </c>
      <c r="M1867" s="30">
        <f t="shared" si="345"/>
        <v>2.8663169187729522</v>
      </c>
      <c r="N1867" s="148">
        <f t="shared" si="346"/>
        <v>5.4336830812270485</v>
      </c>
      <c r="O1867" s="148">
        <f t="shared" si="342"/>
        <v>0</v>
      </c>
      <c r="P1867" s="148">
        <f t="shared" si="343"/>
        <v>-5.4336830812270485</v>
      </c>
      <c r="Q1867" s="149">
        <f t="shared" si="337"/>
        <v>0</v>
      </c>
      <c r="R1867" s="150">
        <f t="shared" si="338"/>
        <v>96.602306808966546</v>
      </c>
      <c r="S1867" s="13"/>
      <c r="T1867" s="13"/>
      <c r="U1867" s="13"/>
      <c r="V1867" s="13"/>
      <c r="W1867" s="49">
        <f t="shared" si="344"/>
        <v>38745</v>
      </c>
    </row>
    <row r="1868" spans="1:23" s="11" customFormat="1">
      <c r="A1868" s="13"/>
      <c r="B1868" s="140">
        <f>+Datos!B1859</f>
        <v>2006</v>
      </c>
      <c r="C1868" s="141">
        <f>+Datos!C1859</f>
        <v>1</v>
      </c>
      <c r="D1868" s="142">
        <f>+Datos!D1859</f>
        <v>29</v>
      </c>
      <c r="E1868" s="143">
        <f>+Datos!E1859</f>
        <v>0</v>
      </c>
      <c r="F1868" s="144">
        <f>+Datos!F1859</f>
        <v>8.1</v>
      </c>
      <c r="G1868" s="145">
        <f>+Datos!G1859</f>
        <v>1</v>
      </c>
      <c r="H1868" s="143">
        <f t="shared" si="339"/>
        <v>8.1</v>
      </c>
      <c r="I1868" s="146">
        <f t="shared" si="340"/>
        <v>-8.1</v>
      </c>
      <c r="J1868" s="29">
        <f t="shared" si="341"/>
        <v>60.24368935894131</v>
      </c>
      <c r="K1868" s="147">
        <f t="shared" si="336"/>
        <v>93.925507540759497</v>
      </c>
      <c r="L1868" s="29">
        <f t="shared" si="347"/>
        <v>-2.6767992682070485</v>
      </c>
      <c r="M1868" s="30">
        <f t="shared" si="345"/>
        <v>2.6767992682070485</v>
      </c>
      <c r="N1868" s="148">
        <f t="shared" si="346"/>
        <v>5.4232007317929511</v>
      </c>
      <c r="O1868" s="148">
        <f t="shared" si="342"/>
        <v>0</v>
      </c>
      <c r="P1868" s="148">
        <f t="shared" si="343"/>
        <v>-5.4232007317929511</v>
      </c>
      <c r="Q1868" s="149">
        <f t="shared" si="337"/>
        <v>0</v>
      </c>
      <c r="R1868" s="150">
        <f t="shared" si="338"/>
        <v>93.925507540759497</v>
      </c>
      <c r="S1868" s="13"/>
      <c r="T1868" s="13"/>
      <c r="U1868" s="13"/>
      <c r="V1868" s="13"/>
      <c r="W1868" s="49">
        <f t="shared" si="344"/>
        <v>38746</v>
      </c>
    </row>
    <row r="1869" spans="1:23" s="11" customFormat="1">
      <c r="A1869" s="13"/>
      <c r="B1869" s="140">
        <f>+Datos!B1860</f>
        <v>2006</v>
      </c>
      <c r="C1869" s="141">
        <f>+Datos!C1860</f>
        <v>1</v>
      </c>
      <c r="D1869" s="142">
        <f>+Datos!D1860</f>
        <v>30</v>
      </c>
      <c r="E1869" s="143">
        <f>+Datos!E1860</f>
        <v>0</v>
      </c>
      <c r="F1869" s="144">
        <f>+Datos!F1860</f>
        <v>5.2</v>
      </c>
      <c r="G1869" s="145">
        <f>+Datos!G1860</f>
        <v>1</v>
      </c>
      <c r="H1869" s="143">
        <f t="shared" si="339"/>
        <v>5.2</v>
      </c>
      <c r="I1869" s="146">
        <f t="shared" si="340"/>
        <v>-5.2</v>
      </c>
      <c r="J1869" s="29">
        <f t="shared" si="341"/>
        <v>58.585579331000424</v>
      </c>
      <c r="K1869" s="147">
        <f t="shared" si="336"/>
        <v>92.267397512818604</v>
      </c>
      <c r="L1869" s="29">
        <f t="shared" si="347"/>
        <v>-1.6581100279408929</v>
      </c>
      <c r="M1869" s="30">
        <f t="shared" si="345"/>
        <v>1.6581100279408929</v>
      </c>
      <c r="N1869" s="148">
        <f t="shared" si="346"/>
        <v>3.5418899720591073</v>
      </c>
      <c r="O1869" s="148">
        <f t="shared" si="342"/>
        <v>0</v>
      </c>
      <c r="P1869" s="148">
        <f t="shared" si="343"/>
        <v>-3.5418899720591073</v>
      </c>
      <c r="Q1869" s="149">
        <f t="shared" si="337"/>
        <v>0</v>
      </c>
      <c r="R1869" s="150">
        <f t="shared" si="338"/>
        <v>92.267397512818604</v>
      </c>
      <c r="S1869" s="13"/>
      <c r="T1869" s="13"/>
      <c r="U1869" s="13"/>
      <c r="V1869" s="13"/>
      <c r="W1869" s="49">
        <f t="shared" si="344"/>
        <v>38747</v>
      </c>
    </row>
    <row r="1870" spans="1:23" s="11" customFormat="1">
      <c r="A1870" s="13"/>
      <c r="B1870" s="140">
        <f>+Datos!B1861</f>
        <v>2006</v>
      </c>
      <c r="C1870" s="141">
        <f>+Datos!C1861</f>
        <v>1</v>
      </c>
      <c r="D1870" s="142">
        <f>+Datos!D1861</f>
        <v>31</v>
      </c>
      <c r="E1870" s="143">
        <f>+Datos!E1861</f>
        <v>0</v>
      </c>
      <c r="F1870" s="144">
        <f>+Datos!F1861</f>
        <v>6.7</v>
      </c>
      <c r="G1870" s="145">
        <f>+Datos!G1861</f>
        <v>1</v>
      </c>
      <c r="H1870" s="143">
        <f t="shared" si="339"/>
        <v>6.7</v>
      </c>
      <c r="I1870" s="146">
        <f t="shared" si="340"/>
        <v>-6.7</v>
      </c>
      <c r="J1870" s="29">
        <f t="shared" si="341"/>
        <v>56.51627159687721</v>
      </c>
      <c r="K1870" s="147">
        <f t="shared" ref="K1870:K1933" si="348">+J1870+$U$21</f>
        <v>90.19808977869539</v>
      </c>
      <c r="L1870" s="29">
        <f t="shared" si="347"/>
        <v>-2.069307734123214</v>
      </c>
      <c r="M1870" s="30">
        <f t="shared" si="345"/>
        <v>2.069307734123214</v>
      </c>
      <c r="N1870" s="148">
        <f t="shared" si="346"/>
        <v>4.6306922658767862</v>
      </c>
      <c r="O1870" s="148">
        <f t="shared" si="342"/>
        <v>0</v>
      </c>
      <c r="P1870" s="148">
        <f t="shared" si="343"/>
        <v>-4.6306922658767862</v>
      </c>
      <c r="Q1870" s="149">
        <f t="shared" ref="Q1870:Q1933" si="349">IF(K1870-$U$15&gt;0,K1870-$U$15,0)</f>
        <v>0</v>
      </c>
      <c r="R1870" s="150">
        <f t="shared" ref="R1870:R1933" si="350">+O1870+K1870</f>
        <v>90.19808977869539</v>
      </c>
      <c r="S1870" s="13"/>
      <c r="T1870" s="13"/>
      <c r="U1870" s="13"/>
      <c r="V1870" s="13"/>
      <c r="W1870" s="49">
        <f t="shared" si="344"/>
        <v>38748</v>
      </c>
    </row>
    <row r="1871" spans="1:23" s="11" customFormat="1">
      <c r="A1871" s="13"/>
      <c r="B1871" s="140">
        <f>+Datos!B1862</f>
        <v>2006</v>
      </c>
      <c r="C1871" s="141">
        <f>+Datos!C1862</f>
        <v>2</v>
      </c>
      <c r="D1871" s="142">
        <f>+Datos!D1862</f>
        <v>1</v>
      </c>
      <c r="E1871" s="143">
        <f>+Datos!E1862</f>
        <v>0</v>
      </c>
      <c r="F1871" s="144">
        <f>+Datos!F1862</f>
        <v>4.9000000000000004</v>
      </c>
      <c r="G1871" s="145">
        <f>+Datos!G1862</f>
        <v>1</v>
      </c>
      <c r="H1871" s="143">
        <f t="shared" ref="H1871:H1934" si="351">+F1871*G1871</f>
        <v>4.9000000000000004</v>
      </c>
      <c r="I1871" s="146">
        <f t="shared" ref="I1871:I1934" si="352">+E1871-H1871</f>
        <v>-4.9000000000000004</v>
      </c>
      <c r="J1871" s="29">
        <f t="shared" ref="J1871:J1934" si="353">IF(I1871&lt;0,J1870*EXP(I1871/$U$20),IF((I1871+J1870)&gt;$U$20,+$U$20,I1871+J1870))</f>
        <v>55.049318983194169</v>
      </c>
      <c r="K1871" s="147">
        <f t="shared" si="348"/>
        <v>88.731137165012342</v>
      </c>
      <c r="L1871" s="29">
        <f t="shared" si="347"/>
        <v>-1.4669526136830484</v>
      </c>
      <c r="M1871" s="30">
        <f t="shared" si="345"/>
        <v>1.4669526136830484</v>
      </c>
      <c r="N1871" s="148">
        <f t="shared" si="346"/>
        <v>3.4330473863169519</v>
      </c>
      <c r="O1871" s="148">
        <f t="shared" ref="O1871:O1934" si="354">IF(K1870+I1871-$U$14&gt;0,K1870+I1871-$U$14,0)</f>
        <v>0</v>
      </c>
      <c r="P1871" s="148">
        <f t="shared" ref="P1871:P1934" si="355">+IF(N1871&gt;0,(-1)*N1871,O1871)</f>
        <v>-3.4330473863169519</v>
      </c>
      <c r="Q1871" s="149">
        <f t="shared" si="349"/>
        <v>0</v>
      </c>
      <c r="R1871" s="150">
        <f t="shared" si="350"/>
        <v>88.731137165012342</v>
      </c>
      <c r="S1871" s="13"/>
      <c r="T1871" s="13"/>
      <c r="U1871" s="13"/>
      <c r="V1871" s="13"/>
      <c r="W1871" s="49">
        <f t="shared" ref="W1871:W1934" si="356">+DATE(B1871,C1871,D1871)</f>
        <v>38749</v>
      </c>
    </row>
    <row r="1872" spans="1:23" s="11" customFormat="1">
      <c r="A1872" s="13"/>
      <c r="B1872" s="140">
        <f>+Datos!B1863</f>
        <v>2006</v>
      </c>
      <c r="C1872" s="141">
        <f>+Datos!C1863</f>
        <v>2</v>
      </c>
      <c r="D1872" s="142">
        <f>+Datos!D1863</f>
        <v>2</v>
      </c>
      <c r="E1872" s="143">
        <f>+Datos!E1863</f>
        <v>0</v>
      </c>
      <c r="F1872" s="144">
        <f>+Datos!F1863</f>
        <v>6.4</v>
      </c>
      <c r="G1872" s="145">
        <f>+Datos!G1863</f>
        <v>1</v>
      </c>
      <c r="H1872" s="143">
        <f t="shared" si="351"/>
        <v>6.4</v>
      </c>
      <c r="I1872" s="146">
        <f t="shared" si="352"/>
        <v>-6.4</v>
      </c>
      <c r="J1872" s="29">
        <f t="shared" si="353"/>
        <v>53.190491586151303</v>
      </c>
      <c r="K1872" s="147">
        <f t="shared" si="348"/>
        <v>86.872309767969483</v>
      </c>
      <c r="L1872" s="29">
        <f t="shared" si="347"/>
        <v>-1.8588273970428588</v>
      </c>
      <c r="M1872" s="30">
        <f t="shared" ref="M1872:M1935" si="357">IF(I1872&gt;=0,+H1872,+E1872+ABS(L1872))</f>
        <v>1.8588273970428588</v>
      </c>
      <c r="N1872" s="148">
        <f t="shared" ref="N1872:N1935" si="358">+H1872-M1872</f>
        <v>4.5411726029571415</v>
      </c>
      <c r="O1872" s="148">
        <f t="shared" si="354"/>
        <v>0</v>
      </c>
      <c r="P1872" s="148">
        <f t="shared" si="355"/>
        <v>-4.5411726029571415</v>
      </c>
      <c r="Q1872" s="149">
        <f t="shared" si="349"/>
        <v>0</v>
      </c>
      <c r="R1872" s="150">
        <f t="shared" si="350"/>
        <v>86.872309767969483</v>
      </c>
      <c r="S1872" s="13"/>
      <c r="T1872" s="13"/>
      <c r="U1872" s="13"/>
      <c r="V1872" s="13"/>
      <c r="W1872" s="49">
        <f t="shared" si="356"/>
        <v>38750</v>
      </c>
    </row>
    <row r="1873" spans="1:23" s="11" customFormat="1">
      <c r="A1873" s="13"/>
      <c r="B1873" s="140">
        <f>+Datos!B1864</f>
        <v>2006</v>
      </c>
      <c r="C1873" s="141">
        <f>+Datos!C1864</f>
        <v>2</v>
      </c>
      <c r="D1873" s="142">
        <f>+Datos!D1864</f>
        <v>3</v>
      </c>
      <c r="E1873" s="143">
        <f>+Datos!E1864</f>
        <v>0</v>
      </c>
      <c r="F1873" s="144">
        <f>+Datos!F1864</f>
        <v>3.9</v>
      </c>
      <c r="G1873" s="145">
        <f>+Datos!G1864</f>
        <v>1</v>
      </c>
      <c r="H1873" s="143">
        <f t="shared" si="351"/>
        <v>3.9</v>
      </c>
      <c r="I1873" s="146">
        <f t="shared" si="352"/>
        <v>-3.9</v>
      </c>
      <c r="J1873" s="29">
        <f t="shared" si="353"/>
        <v>52.088683411397518</v>
      </c>
      <c r="K1873" s="147">
        <f t="shared" si="348"/>
        <v>85.770501593215698</v>
      </c>
      <c r="L1873" s="29">
        <f t="shared" ref="L1873:L1936" si="359">+K1873-K1872</f>
        <v>-1.1018081747537849</v>
      </c>
      <c r="M1873" s="30">
        <f t="shared" si="357"/>
        <v>1.1018081747537849</v>
      </c>
      <c r="N1873" s="148">
        <f t="shared" si="358"/>
        <v>2.798191825246215</v>
      </c>
      <c r="O1873" s="148">
        <f t="shared" si="354"/>
        <v>0</v>
      </c>
      <c r="P1873" s="148">
        <f t="shared" si="355"/>
        <v>-2.798191825246215</v>
      </c>
      <c r="Q1873" s="149">
        <f t="shared" si="349"/>
        <v>0</v>
      </c>
      <c r="R1873" s="150">
        <f t="shared" si="350"/>
        <v>85.770501593215698</v>
      </c>
      <c r="S1873" s="13"/>
      <c r="T1873" s="13"/>
      <c r="U1873" s="13"/>
      <c r="V1873" s="13"/>
      <c r="W1873" s="49">
        <f t="shared" si="356"/>
        <v>38751</v>
      </c>
    </row>
    <row r="1874" spans="1:23" s="11" customFormat="1">
      <c r="A1874" s="13"/>
      <c r="B1874" s="140">
        <f>+Datos!B1865</f>
        <v>2006</v>
      </c>
      <c r="C1874" s="141">
        <f>+Datos!C1865</f>
        <v>2</v>
      </c>
      <c r="D1874" s="142">
        <f>+Datos!D1865</f>
        <v>4</v>
      </c>
      <c r="E1874" s="143">
        <f>+Datos!E1865</f>
        <v>36.200000000000003</v>
      </c>
      <c r="F1874" s="144">
        <f>+Datos!F1865</f>
        <v>3.1</v>
      </c>
      <c r="G1874" s="145">
        <f>+Datos!G1865</f>
        <v>1</v>
      </c>
      <c r="H1874" s="143">
        <f t="shared" si="351"/>
        <v>3.1</v>
      </c>
      <c r="I1874" s="146">
        <f t="shared" si="352"/>
        <v>33.1</v>
      </c>
      <c r="J1874" s="29">
        <f t="shared" si="353"/>
        <v>85.18868341139752</v>
      </c>
      <c r="K1874" s="147">
        <f t="shared" si="348"/>
        <v>118.87050159321569</v>
      </c>
      <c r="L1874" s="29">
        <f t="shared" si="359"/>
        <v>33.099999999999994</v>
      </c>
      <c r="M1874" s="30">
        <f t="shared" si="357"/>
        <v>3.1</v>
      </c>
      <c r="N1874" s="148">
        <f t="shared" si="358"/>
        <v>0</v>
      </c>
      <c r="O1874" s="148">
        <f t="shared" si="354"/>
        <v>0</v>
      </c>
      <c r="P1874" s="148">
        <f t="shared" si="355"/>
        <v>0</v>
      </c>
      <c r="Q1874" s="149">
        <f t="shared" si="349"/>
        <v>4.8705015932156925</v>
      </c>
      <c r="R1874" s="150">
        <f t="shared" si="350"/>
        <v>118.87050159321569</v>
      </c>
      <c r="S1874" s="13"/>
      <c r="T1874" s="13"/>
      <c r="U1874" s="13"/>
      <c r="V1874" s="13"/>
      <c r="W1874" s="49">
        <f t="shared" si="356"/>
        <v>38752</v>
      </c>
    </row>
    <row r="1875" spans="1:23" s="11" customFormat="1">
      <c r="A1875" s="13"/>
      <c r="B1875" s="140">
        <f>+Datos!B1866</f>
        <v>2006</v>
      </c>
      <c r="C1875" s="141">
        <f>+Datos!C1866</f>
        <v>2</v>
      </c>
      <c r="D1875" s="142">
        <f>+Datos!D1866</f>
        <v>5</v>
      </c>
      <c r="E1875" s="143">
        <f>+Datos!E1866</f>
        <v>0</v>
      </c>
      <c r="F1875" s="144">
        <f>+Datos!F1866</f>
        <v>5.3</v>
      </c>
      <c r="G1875" s="145">
        <f>+Datos!G1866</f>
        <v>1</v>
      </c>
      <c r="H1875" s="143">
        <f t="shared" si="351"/>
        <v>5.3</v>
      </c>
      <c r="I1875" s="146">
        <f t="shared" si="352"/>
        <v>-5.3</v>
      </c>
      <c r="J1875" s="29">
        <f t="shared" si="353"/>
        <v>82.799551008483675</v>
      </c>
      <c r="K1875" s="147">
        <f t="shared" si="348"/>
        <v>116.48136919030185</v>
      </c>
      <c r="L1875" s="29">
        <f t="shared" si="359"/>
        <v>-2.3891324029138445</v>
      </c>
      <c r="M1875" s="30">
        <f t="shared" si="357"/>
        <v>2.3891324029138445</v>
      </c>
      <c r="N1875" s="148">
        <f t="shared" si="358"/>
        <v>2.9108675970861553</v>
      </c>
      <c r="O1875" s="148">
        <f t="shared" si="354"/>
        <v>0</v>
      </c>
      <c r="P1875" s="148">
        <f t="shared" si="355"/>
        <v>-2.9108675970861553</v>
      </c>
      <c r="Q1875" s="149">
        <f t="shared" si="349"/>
        <v>2.481369190301848</v>
      </c>
      <c r="R1875" s="150">
        <f t="shared" si="350"/>
        <v>116.48136919030185</v>
      </c>
      <c r="S1875" s="13"/>
      <c r="T1875" s="13"/>
      <c r="U1875" s="13"/>
      <c r="V1875" s="13"/>
      <c r="W1875" s="49">
        <f t="shared" si="356"/>
        <v>38753</v>
      </c>
    </row>
    <row r="1876" spans="1:23" s="11" customFormat="1">
      <c r="A1876" s="13"/>
      <c r="B1876" s="140">
        <f>+Datos!B1867</f>
        <v>2006</v>
      </c>
      <c r="C1876" s="141">
        <f>+Datos!C1867</f>
        <v>2</v>
      </c>
      <c r="D1876" s="142">
        <f>+Datos!D1867</f>
        <v>6</v>
      </c>
      <c r="E1876" s="143">
        <f>+Datos!E1867</f>
        <v>0.2</v>
      </c>
      <c r="F1876" s="144">
        <f>+Datos!F1867</f>
        <v>3.9</v>
      </c>
      <c r="G1876" s="145">
        <f>+Datos!G1867</f>
        <v>1</v>
      </c>
      <c r="H1876" s="143">
        <f t="shared" si="351"/>
        <v>3.9</v>
      </c>
      <c r="I1876" s="146">
        <f t="shared" si="352"/>
        <v>-3.6999999999999997</v>
      </c>
      <c r="J1876" s="29">
        <f t="shared" si="353"/>
        <v>81.171494834550543</v>
      </c>
      <c r="K1876" s="147">
        <f t="shared" si="348"/>
        <v>114.85331301636873</v>
      </c>
      <c r="L1876" s="29">
        <f t="shared" si="359"/>
        <v>-1.6280561739331176</v>
      </c>
      <c r="M1876" s="30">
        <f t="shared" si="357"/>
        <v>1.8280561739331176</v>
      </c>
      <c r="N1876" s="148">
        <f t="shared" si="358"/>
        <v>2.0719438260668825</v>
      </c>
      <c r="O1876" s="148">
        <f t="shared" si="354"/>
        <v>0</v>
      </c>
      <c r="P1876" s="148">
        <f t="shared" si="355"/>
        <v>-2.0719438260668825</v>
      </c>
      <c r="Q1876" s="149">
        <f t="shared" si="349"/>
        <v>0.85331301636873036</v>
      </c>
      <c r="R1876" s="150">
        <f t="shared" si="350"/>
        <v>114.85331301636873</v>
      </c>
      <c r="S1876" s="13"/>
      <c r="T1876" s="13"/>
      <c r="U1876" s="13"/>
      <c r="V1876" s="13"/>
      <c r="W1876" s="49">
        <f t="shared" si="356"/>
        <v>38754</v>
      </c>
    </row>
    <row r="1877" spans="1:23" s="11" customFormat="1">
      <c r="A1877" s="13"/>
      <c r="B1877" s="140">
        <f>+Datos!B1868</f>
        <v>2006</v>
      </c>
      <c r="C1877" s="141">
        <f>+Datos!C1868</f>
        <v>2</v>
      </c>
      <c r="D1877" s="142">
        <f>+Datos!D1868</f>
        <v>7</v>
      </c>
      <c r="E1877" s="143">
        <f>+Datos!E1868</f>
        <v>0</v>
      </c>
      <c r="F1877" s="144">
        <f>+Datos!F1868</f>
        <v>4.8</v>
      </c>
      <c r="G1877" s="145">
        <f>+Datos!G1868</f>
        <v>1</v>
      </c>
      <c r="H1877" s="143">
        <f t="shared" si="351"/>
        <v>4.8</v>
      </c>
      <c r="I1877" s="146">
        <f t="shared" si="352"/>
        <v>-4.8</v>
      </c>
      <c r="J1877" s="29">
        <f t="shared" si="353"/>
        <v>79.10703078830015</v>
      </c>
      <c r="K1877" s="147">
        <f t="shared" si="348"/>
        <v>112.78884897011832</v>
      </c>
      <c r="L1877" s="29">
        <f t="shared" si="359"/>
        <v>-2.0644640462504071</v>
      </c>
      <c r="M1877" s="30">
        <f t="shared" si="357"/>
        <v>2.0644640462504071</v>
      </c>
      <c r="N1877" s="148">
        <f t="shared" si="358"/>
        <v>2.7355359537495927</v>
      </c>
      <c r="O1877" s="148">
        <f t="shared" si="354"/>
        <v>0</v>
      </c>
      <c r="P1877" s="148">
        <f t="shared" si="355"/>
        <v>-2.7355359537495927</v>
      </c>
      <c r="Q1877" s="149">
        <f t="shared" si="349"/>
        <v>0</v>
      </c>
      <c r="R1877" s="150">
        <f t="shared" si="350"/>
        <v>112.78884897011832</v>
      </c>
      <c r="S1877" s="13"/>
      <c r="T1877" s="13"/>
      <c r="U1877" s="13"/>
      <c r="V1877" s="13"/>
      <c r="W1877" s="49">
        <f t="shared" si="356"/>
        <v>38755</v>
      </c>
    </row>
    <row r="1878" spans="1:23" s="11" customFormat="1">
      <c r="A1878" s="13"/>
      <c r="B1878" s="140">
        <f>+Datos!B1869</f>
        <v>2006</v>
      </c>
      <c r="C1878" s="141">
        <f>+Datos!C1869</f>
        <v>2</v>
      </c>
      <c r="D1878" s="142">
        <f>+Datos!D1869</f>
        <v>8</v>
      </c>
      <c r="E1878" s="143">
        <f>+Datos!E1869</f>
        <v>11.9</v>
      </c>
      <c r="F1878" s="144">
        <f>+Datos!F1869</f>
        <v>2.6</v>
      </c>
      <c r="G1878" s="145">
        <f>+Datos!G1869</f>
        <v>1</v>
      </c>
      <c r="H1878" s="143">
        <f t="shared" si="351"/>
        <v>2.6</v>
      </c>
      <c r="I1878" s="146">
        <f t="shared" si="352"/>
        <v>9.3000000000000007</v>
      </c>
      <c r="J1878" s="29">
        <f t="shared" si="353"/>
        <v>88.407030788300148</v>
      </c>
      <c r="K1878" s="147">
        <f t="shared" si="348"/>
        <v>122.08884897011833</v>
      </c>
      <c r="L1878" s="29">
        <f t="shared" si="359"/>
        <v>9.3000000000000114</v>
      </c>
      <c r="M1878" s="30">
        <f t="shared" si="357"/>
        <v>2.6</v>
      </c>
      <c r="N1878" s="148">
        <f t="shared" si="358"/>
        <v>0</v>
      </c>
      <c r="O1878" s="148">
        <f t="shared" si="354"/>
        <v>0</v>
      </c>
      <c r="P1878" s="148">
        <f t="shared" si="355"/>
        <v>0</v>
      </c>
      <c r="Q1878" s="149">
        <f t="shared" si="349"/>
        <v>8.0888489701183346</v>
      </c>
      <c r="R1878" s="150">
        <f t="shared" si="350"/>
        <v>122.08884897011833</v>
      </c>
      <c r="S1878" s="13"/>
      <c r="T1878" s="13"/>
      <c r="U1878" s="13"/>
      <c r="V1878" s="13"/>
      <c r="W1878" s="49">
        <f t="shared" si="356"/>
        <v>38756</v>
      </c>
    </row>
    <row r="1879" spans="1:23" s="11" customFormat="1">
      <c r="A1879" s="13"/>
      <c r="B1879" s="140">
        <f>+Datos!B1870</f>
        <v>2006</v>
      </c>
      <c r="C1879" s="141">
        <f>+Datos!C1870</f>
        <v>2</v>
      </c>
      <c r="D1879" s="142">
        <f>+Datos!D1870</f>
        <v>9</v>
      </c>
      <c r="E1879" s="143">
        <f>+Datos!E1870</f>
        <v>0.8</v>
      </c>
      <c r="F1879" s="144">
        <f>+Datos!F1870</f>
        <v>2</v>
      </c>
      <c r="G1879" s="145">
        <f>+Datos!G1870</f>
        <v>1</v>
      </c>
      <c r="H1879" s="143">
        <f t="shared" si="351"/>
        <v>2</v>
      </c>
      <c r="I1879" s="146">
        <f t="shared" si="352"/>
        <v>-1.2</v>
      </c>
      <c r="J1879" s="29">
        <f t="shared" si="353"/>
        <v>87.839466571865245</v>
      </c>
      <c r="K1879" s="147">
        <f t="shared" si="348"/>
        <v>121.52128475368343</v>
      </c>
      <c r="L1879" s="29">
        <f t="shared" si="359"/>
        <v>-0.56756421643490285</v>
      </c>
      <c r="M1879" s="30">
        <f t="shared" si="357"/>
        <v>1.3675642164349029</v>
      </c>
      <c r="N1879" s="148">
        <f t="shared" si="358"/>
        <v>0.63243578356509711</v>
      </c>
      <c r="O1879" s="148">
        <f t="shared" si="354"/>
        <v>0</v>
      </c>
      <c r="P1879" s="148">
        <f t="shared" si="355"/>
        <v>-0.63243578356509711</v>
      </c>
      <c r="Q1879" s="149">
        <f t="shared" si="349"/>
        <v>7.5212847536834317</v>
      </c>
      <c r="R1879" s="150">
        <f t="shared" si="350"/>
        <v>121.52128475368343</v>
      </c>
      <c r="S1879" s="13"/>
      <c r="T1879" s="13"/>
      <c r="U1879" s="13"/>
      <c r="V1879" s="13"/>
      <c r="W1879" s="49">
        <f t="shared" si="356"/>
        <v>38757</v>
      </c>
    </row>
    <row r="1880" spans="1:23" s="11" customFormat="1">
      <c r="A1880" s="13"/>
      <c r="B1880" s="140">
        <f>+Datos!B1871</f>
        <v>2006</v>
      </c>
      <c r="C1880" s="141">
        <f>+Datos!C1871</f>
        <v>2</v>
      </c>
      <c r="D1880" s="142">
        <f>+Datos!D1871</f>
        <v>10</v>
      </c>
      <c r="E1880" s="143">
        <f>+Datos!E1871</f>
        <v>0</v>
      </c>
      <c r="F1880" s="144">
        <f>+Datos!F1871</f>
        <v>4.5</v>
      </c>
      <c r="G1880" s="145">
        <f>+Datos!G1871</f>
        <v>1</v>
      </c>
      <c r="H1880" s="143">
        <f t="shared" si="351"/>
        <v>4.5</v>
      </c>
      <c r="I1880" s="146">
        <f t="shared" si="352"/>
        <v>-4.5</v>
      </c>
      <c r="J1880" s="29">
        <f t="shared" si="353"/>
        <v>85.743362068200753</v>
      </c>
      <c r="K1880" s="147">
        <f t="shared" si="348"/>
        <v>119.42518025001894</v>
      </c>
      <c r="L1880" s="29">
        <f t="shared" si="359"/>
        <v>-2.0961045036644919</v>
      </c>
      <c r="M1880" s="30">
        <f t="shared" si="357"/>
        <v>2.0961045036644919</v>
      </c>
      <c r="N1880" s="148">
        <f t="shared" si="358"/>
        <v>2.4038954963355081</v>
      </c>
      <c r="O1880" s="148">
        <f t="shared" si="354"/>
        <v>0</v>
      </c>
      <c r="P1880" s="148">
        <f t="shared" si="355"/>
        <v>-2.4038954963355081</v>
      </c>
      <c r="Q1880" s="149">
        <f t="shared" si="349"/>
        <v>5.4251802500189399</v>
      </c>
      <c r="R1880" s="150">
        <f t="shared" si="350"/>
        <v>119.42518025001894</v>
      </c>
      <c r="S1880" s="13"/>
      <c r="T1880" s="13"/>
      <c r="U1880" s="13"/>
      <c r="V1880" s="13"/>
      <c r="W1880" s="49">
        <f t="shared" si="356"/>
        <v>38758</v>
      </c>
    </row>
    <row r="1881" spans="1:23" s="11" customFormat="1">
      <c r="A1881" s="13"/>
      <c r="B1881" s="140">
        <f>+Datos!B1872</f>
        <v>2006</v>
      </c>
      <c r="C1881" s="141">
        <f>+Datos!C1872</f>
        <v>2</v>
      </c>
      <c r="D1881" s="142">
        <f>+Datos!D1872</f>
        <v>11</v>
      </c>
      <c r="E1881" s="143">
        <f>+Datos!E1872</f>
        <v>0</v>
      </c>
      <c r="F1881" s="144">
        <f>+Datos!F1872</f>
        <v>5.6</v>
      </c>
      <c r="G1881" s="145">
        <f>+Datos!G1872</f>
        <v>1</v>
      </c>
      <c r="H1881" s="143">
        <f t="shared" si="351"/>
        <v>5.6</v>
      </c>
      <c r="I1881" s="146">
        <f t="shared" si="352"/>
        <v>-5.6</v>
      </c>
      <c r="J1881" s="29">
        <f t="shared" si="353"/>
        <v>83.204593906041183</v>
      </c>
      <c r="K1881" s="147">
        <f t="shared" si="348"/>
        <v>116.88641208785936</v>
      </c>
      <c r="L1881" s="29">
        <f t="shared" si="359"/>
        <v>-2.5387681621595846</v>
      </c>
      <c r="M1881" s="30">
        <f t="shared" si="357"/>
        <v>2.5387681621595846</v>
      </c>
      <c r="N1881" s="148">
        <f t="shared" si="358"/>
        <v>3.0612318378404151</v>
      </c>
      <c r="O1881" s="148">
        <f t="shared" si="354"/>
        <v>0</v>
      </c>
      <c r="P1881" s="148">
        <f t="shared" si="355"/>
        <v>-3.0612318378404151</v>
      </c>
      <c r="Q1881" s="149">
        <f t="shared" si="349"/>
        <v>2.8864120878593553</v>
      </c>
      <c r="R1881" s="150">
        <f t="shared" si="350"/>
        <v>116.88641208785936</v>
      </c>
      <c r="S1881" s="13"/>
      <c r="T1881" s="13"/>
      <c r="U1881" s="13"/>
      <c r="V1881" s="13"/>
      <c r="W1881" s="49">
        <f t="shared" si="356"/>
        <v>38759</v>
      </c>
    </row>
    <row r="1882" spans="1:23" s="11" customFormat="1">
      <c r="A1882" s="13"/>
      <c r="B1882" s="140">
        <f>+Datos!B1873</f>
        <v>2006</v>
      </c>
      <c r="C1882" s="141">
        <f>+Datos!C1873</f>
        <v>2</v>
      </c>
      <c r="D1882" s="142">
        <f>+Datos!D1873</f>
        <v>12</v>
      </c>
      <c r="E1882" s="143">
        <f>+Datos!E1873</f>
        <v>10</v>
      </c>
      <c r="F1882" s="144">
        <f>+Datos!F1873</f>
        <v>4.7</v>
      </c>
      <c r="G1882" s="145">
        <f>+Datos!G1873</f>
        <v>1</v>
      </c>
      <c r="H1882" s="143">
        <f t="shared" si="351"/>
        <v>4.7</v>
      </c>
      <c r="I1882" s="146">
        <f t="shared" si="352"/>
        <v>5.3</v>
      </c>
      <c r="J1882" s="29">
        <f t="shared" si="353"/>
        <v>88.50459390604118</v>
      </c>
      <c r="K1882" s="147">
        <f t="shared" si="348"/>
        <v>122.18641208785937</v>
      </c>
      <c r="L1882" s="29">
        <f t="shared" si="359"/>
        <v>5.3000000000000114</v>
      </c>
      <c r="M1882" s="30">
        <f t="shared" si="357"/>
        <v>4.7</v>
      </c>
      <c r="N1882" s="148">
        <f t="shared" si="358"/>
        <v>0</v>
      </c>
      <c r="O1882" s="148">
        <f t="shared" si="354"/>
        <v>0</v>
      </c>
      <c r="P1882" s="148">
        <f t="shared" si="355"/>
        <v>0</v>
      </c>
      <c r="Q1882" s="149">
        <f t="shared" si="349"/>
        <v>8.1864120878593667</v>
      </c>
      <c r="R1882" s="150">
        <f t="shared" si="350"/>
        <v>122.18641208785937</v>
      </c>
      <c r="S1882" s="13"/>
      <c r="T1882" s="13"/>
      <c r="U1882" s="13"/>
      <c r="V1882" s="13"/>
      <c r="W1882" s="49">
        <f t="shared" si="356"/>
        <v>38760</v>
      </c>
    </row>
    <row r="1883" spans="1:23" s="11" customFormat="1">
      <c r="A1883" s="13"/>
      <c r="B1883" s="140">
        <f>+Datos!B1874</f>
        <v>2006</v>
      </c>
      <c r="C1883" s="141">
        <f>+Datos!C1874</f>
        <v>2</v>
      </c>
      <c r="D1883" s="142">
        <f>+Datos!D1874</f>
        <v>13</v>
      </c>
      <c r="E1883" s="143">
        <f>+Datos!E1874</f>
        <v>0</v>
      </c>
      <c r="F1883" s="144">
        <f>+Datos!F1874</f>
        <v>5.6</v>
      </c>
      <c r="G1883" s="145">
        <f>+Datos!G1874</f>
        <v>1</v>
      </c>
      <c r="H1883" s="143">
        <f t="shared" si="351"/>
        <v>5.6</v>
      </c>
      <c r="I1883" s="146">
        <f t="shared" si="352"/>
        <v>-5.6</v>
      </c>
      <c r="J1883" s="29">
        <f t="shared" si="353"/>
        <v>85.884068657278505</v>
      </c>
      <c r="K1883" s="147">
        <f t="shared" si="348"/>
        <v>119.56588683909669</v>
      </c>
      <c r="L1883" s="29">
        <f t="shared" si="359"/>
        <v>-2.6205252487626751</v>
      </c>
      <c r="M1883" s="30">
        <f t="shared" si="357"/>
        <v>2.6205252487626751</v>
      </c>
      <c r="N1883" s="148">
        <f t="shared" si="358"/>
        <v>2.9794747512373245</v>
      </c>
      <c r="O1883" s="148">
        <f t="shared" si="354"/>
        <v>0</v>
      </c>
      <c r="P1883" s="148">
        <f t="shared" si="355"/>
        <v>-2.9794747512373245</v>
      </c>
      <c r="Q1883" s="149">
        <f t="shared" si="349"/>
        <v>5.5658868390966916</v>
      </c>
      <c r="R1883" s="150">
        <f t="shared" si="350"/>
        <v>119.56588683909669</v>
      </c>
      <c r="S1883" s="13"/>
      <c r="T1883" s="13"/>
      <c r="U1883" s="13"/>
      <c r="V1883" s="13"/>
      <c r="W1883" s="49">
        <f t="shared" si="356"/>
        <v>38761</v>
      </c>
    </row>
    <row r="1884" spans="1:23" s="11" customFormat="1">
      <c r="A1884" s="13"/>
      <c r="B1884" s="140">
        <f>+Datos!B1875</f>
        <v>2006</v>
      </c>
      <c r="C1884" s="141">
        <f>+Datos!C1875</f>
        <v>2</v>
      </c>
      <c r="D1884" s="142">
        <f>+Datos!D1875</f>
        <v>14</v>
      </c>
      <c r="E1884" s="143">
        <f>+Datos!E1875</f>
        <v>0</v>
      </c>
      <c r="F1884" s="144">
        <f>+Datos!F1875</f>
        <v>5.7</v>
      </c>
      <c r="G1884" s="145">
        <f>+Datos!G1875</f>
        <v>1</v>
      </c>
      <c r="H1884" s="143">
        <f t="shared" si="351"/>
        <v>5.7</v>
      </c>
      <c r="I1884" s="146">
        <f t="shared" si="352"/>
        <v>-5.7</v>
      </c>
      <c r="J1884" s="29">
        <f t="shared" si="353"/>
        <v>83.296415784001198</v>
      </c>
      <c r="K1884" s="147">
        <f t="shared" si="348"/>
        <v>116.97823396581938</v>
      </c>
      <c r="L1884" s="29">
        <f t="shared" si="359"/>
        <v>-2.5876528732773068</v>
      </c>
      <c r="M1884" s="30">
        <f t="shared" si="357"/>
        <v>2.5876528732773068</v>
      </c>
      <c r="N1884" s="148">
        <f t="shared" si="358"/>
        <v>3.1123471267226934</v>
      </c>
      <c r="O1884" s="148">
        <f t="shared" si="354"/>
        <v>0</v>
      </c>
      <c r="P1884" s="148">
        <f t="shared" si="355"/>
        <v>-3.1123471267226934</v>
      </c>
      <c r="Q1884" s="149">
        <f t="shared" si="349"/>
        <v>2.9782339658193848</v>
      </c>
      <c r="R1884" s="150">
        <f t="shared" si="350"/>
        <v>116.97823396581938</v>
      </c>
      <c r="S1884" s="13"/>
      <c r="T1884" s="13"/>
      <c r="U1884" s="13"/>
      <c r="V1884" s="13"/>
      <c r="W1884" s="49">
        <f t="shared" si="356"/>
        <v>38762</v>
      </c>
    </row>
    <row r="1885" spans="1:23" s="11" customFormat="1">
      <c r="A1885" s="13"/>
      <c r="B1885" s="140">
        <f>+Datos!B1876</f>
        <v>2006</v>
      </c>
      <c r="C1885" s="141">
        <f>+Datos!C1876</f>
        <v>2</v>
      </c>
      <c r="D1885" s="142">
        <f>+Datos!D1876</f>
        <v>15</v>
      </c>
      <c r="E1885" s="143">
        <f>+Datos!E1876</f>
        <v>0</v>
      </c>
      <c r="F1885" s="144">
        <f>+Datos!F1876</f>
        <v>7.4</v>
      </c>
      <c r="G1885" s="145">
        <f>+Datos!G1876</f>
        <v>1</v>
      </c>
      <c r="H1885" s="143">
        <f t="shared" si="351"/>
        <v>7.4</v>
      </c>
      <c r="I1885" s="146">
        <f t="shared" si="352"/>
        <v>-7.4</v>
      </c>
      <c r="J1885" s="29">
        <f t="shared" si="353"/>
        <v>80.052968057176741</v>
      </c>
      <c r="K1885" s="147">
        <f t="shared" si="348"/>
        <v>113.73478623899493</v>
      </c>
      <c r="L1885" s="29">
        <f t="shared" si="359"/>
        <v>-3.2434477268244564</v>
      </c>
      <c r="M1885" s="30">
        <f t="shared" si="357"/>
        <v>3.2434477268244564</v>
      </c>
      <c r="N1885" s="148">
        <f t="shared" si="358"/>
        <v>4.156552273175544</v>
      </c>
      <c r="O1885" s="148">
        <f t="shared" si="354"/>
        <v>0</v>
      </c>
      <c r="P1885" s="148">
        <f t="shared" si="355"/>
        <v>-4.156552273175544</v>
      </c>
      <c r="Q1885" s="149">
        <f t="shared" si="349"/>
        <v>0</v>
      </c>
      <c r="R1885" s="150">
        <f t="shared" si="350"/>
        <v>113.73478623899493</v>
      </c>
      <c r="S1885" s="13"/>
      <c r="T1885" s="13"/>
      <c r="U1885" s="13"/>
      <c r="V1885" s="13"/>
      <c r="W1885" s="49">
        <f t="shared" si="356"/>
        <v>38763</v>
      </c>
    </row>
    <row r="1886" spans="1:23" s="11" customFormat="1">
      <c r="A1886" s="13"/>
      <c r="B1886" s="140">
        <f>+Datos!B1877</f>
        <v>2006</v>
      </c>
      <c r="C1886" s="141">
        <f>+Datos!C1877</f>
        <v>2</v>
      </c>
      <c r="D1886" s="142">
        <f>+Datos!D1877</f>
        <v>16</v>
      </c>
      <c r="E1886" s="143">
        <f>+Datos!E1877</f>
        <v>0</v>
      </c>
      <c r="F1886" s="144">
        <f>+Datos!F1877</f>
        <v>7.1</v>
      </c>
      <c r="G1886" s="145">
        <f>+Datos!G1877</f>
        <v>1</v>
      </c>
      <c r="H1886" s="143">
        <f t="shared" si="351"/>
        <v>7.1</v>
      </c>
      <c r="I1886" s="146">
        <f t="shared" si="352"/>
        <v>-7.1</v>
      </c>
      <c r="J1886" s="29">
        <f t="shared" si="353"/>
        <v>77.059793615721134</v>
      </c>
      <c r="K1886" s="147">
        <f t="shared" si="348"/>
        <v>110.74161179753932</v>
      </c>
      <c r="L1886" s="29">
        <f t="shared" si="359"/>
        <v>-2.9931744414556078</v>
      </c>
      <c r="M1886" s="30">
        <f t="shared" si="357"/>
        <v>2.9931744414556078</v>
      </c>
      <c r="N1886" s="148">
        <f t="shared" si="358"/>
        <v>4.1068255585443918</v>
      </c>
      <c r="O1886" s="148">
        <f t="shared" si="354"/>
        <v>0</v>
      </c>
      <c r="P1886" s="148">
        <f t="shared" si="355"/>
        <v>-4.1068255585443918</v>
      </c>
      <c r="Q1886" s="149">
        <f t="shared" si="349"/>
        <v>0</v>
      </c>
      <c r="R1886" s="150">
        <f t="shared" si="350"/>
        <v>110.74161179753932</v>
      </c>
      <c r="S1886" s="13"/>
      <c r="T1886" s="13"/>
      <c r="U1886" s="13"/>
      <c r="V1886" s="13"/>
      <c r="W1886" s="49">
        <f t="shared" si="356"/>
        <v>38764</v>
      </c>
    </row>
    <row r="1887" spans="1:23" s="11" customFormat="1">
      <c r="A1887" s="13"/>
      <c r="B1887" s="140">
        <f>+Datos!B1878</f>
        <v>2006</v>
      </c>
      <c r="C1887" s="141">
        <f>+Datos!C1878</f>
        <v>2</v>
      </c>
      <c r="D1887" s="142">
        <f>+Datos!D1878</f>
        <v>17</v>
      </c>
      <c r="E1887" s="143">
        <f>+Datos!E1878</f>
        <v>0</v>
      </c>
      <c r="F1887" s="144">
        <f>+Datos!F1878</f>
        <v>6.2</v>
      </c>
      <c r="G1887" s="145">
        <f>+Datos!G1878</f>
        <v>1</v>
      </c>
      <c r="H1887" s="143">
        <f t="shared" si="351"/>
        <v>6.2</v>
      </c>
      <c r="I1887" s="146">
        <f t="shared" si="352"/>
        <v>-6.2</v>
      </c>
      <c r="J1887" s="29">
        <f t="shared" si="353"/>
        <v>74.537715982901545</v>
      </c>
      <c r="K1887" s="147">
        <f t="shared" si="348"/>
        <v>108.21953416471973</v>
      </c>
      <c r="L1887" s="29">
        <f t="shared" si="359"/>
        <v>-2.5220776328195882</v>
      </c>
      <c r="M1887" s="30">
        <f t="shared" si="357"/>
        <v>2.5220776328195882</v>
      </c>
      <c r="N1887" s="148">
        <f t="shared" si="358"/>
        <v>3.677922367180412</v>
      </c>
      <c r="O1887" s="148">
        <f t="shared" si="354"/>
        <v>0</v>
      </c>
      <c r="P1887" s="148">
        <f t="shared" si="355"/>
        <v>-3.677922367180412</v>
      </c>
      <c r="Q1887" s="149">
        <f t="shared" si="349"/>
        <v>0</v>
      </c>
      <c r="R1887" s="150">
        <f t="shared" si="350"/>
        <v>108.21953416471973</v>
      </c>
      <c r="S1887" s="13"/>
      <c r="T1887" s="13"/>
      <c r="U1887" s="13"/>
      <c r="V1887" s="13"/>
      <c r="W1887" s="49">
        <f t="shared" si="356"/>
        <v>38765</v>
      </c>
    </row>
    <row r="1888" spans="1:23" s="11" customFormat="1">
      <c r="A1888" s="13"/>
      <c r="B1888" s="140">
        <f>+Datos!B1879</f>
        <v>2006</v>
      </c>
      <c r="C1888" s="141">
        <f>+Datos!C1879</f>
        <v>2</v>
      </c>
      <c r="D1888" s="142">
        <f>+Datos!D1879</f>
        <v>18</v>
      </c>
      <c r="E1888" s="143">
        <f>+Datos!E1879</f>
        <v>0</v>
      </c>
      <c r="F1888" s="144">
        <f>+Datos!F1879</f>
        <v>7.4</v>
      </c>
      <c r="G1888" s="145">
        <f>+Datos!G1879</f>
        <v>1</v>
      </c>
      <c r="H1888" s="143">
        <f t="shared" si="351"/>
        <v>7.4</v>
      </c>
      <c r="I1888" s="146">
        <f t="shared" si="352"/>
        <v>-7.4</v>
      </c>
      <c r="J1888" s="29">
        <f t="shared" si="353"/>
        <v>71.635319965114377</v>
      </c>
      <c r="K1888" s="147">
        <f t="shared" si="348"/>
        <v>105.31713814693256</v>
      </c>
      <c r="L1888" s="29">
        <f t="shared" si="359"/>
        <v>-2.9023960177871686</v>
      </c>
      <c r="M1888" s="30">
        <f t="shared" si="357"/>
        <v>2.9023960177871686</v>
      </c>
      <c r="N1888" s="148">
        <f t="shared" si="358"/>
        <v>4.4976039822128318</v>
      </c>
      <c r="O1888" s="148">
        <f t="shared" si="354"/>
        <v>0</v>
      </c>
      <c r="P1888" s="148">
        <f t="shared" si="355"/>
        <v>-4.4976039822128318</v>
      </c>
      <c r="Q1888" s="149">
        <f t="shared" si="349"/>
        <v>0</v>
      </c>
      <c r="R1888" s="150">
        <f t="shared" si="350"/>
        <v>105.31713814693256</v>
      </c>
      <c r="S1888" s="13"/>
      <c r="T1888" s="13"/>
      <c r="U1888" s="13"/>
      <c r="V1888" s="13"/>
      <c r="W1888" s="49">
        <f t="shared" si="356"/>
        <v>38766</v>
      </c>
    </row>
    <row r="1889" spans="1:23" s="11" customFormat="1">
      <c r="A1889" s="13"/>
      <c r="B1889" s="140">
        <f>+Datos!B1880</f>
        <v>2006</v>
      </c>
      <c r="C1889" s="141">
        <f>+Datos!C1880</f>
        <v>2</v>
      </c>
      <c r="D1889" s="142">
        <f>+Datos!D1880</f>
        <v>19</v>
      </c>
      <c r="E1889" s="143">
        <f>+Datos!E1880</f>
        <v>0</v>
      </c>
      <c r="F1889" s="144">
        <f>+Datos!F1880</f>
        <v>7.1</v>
      </c>
      <c r="G1889" s="145">
        <f>+Datos!G1880</f>
        <v>1</v>
      </c>
      <c r="H1889" s="143">
        <f t="shared" si="351"/>
        <v>7.1</v>
      </c>
      <c r="I1889" s="146">
        <f t="shared" si="352"/>
        <v>-7.1</v>
      </c>
      <c r="J1889" s="29">
        <f t="shared" si="353"/>
        <v>68.956880751318693</v>
      </c>
      <c r="K1889" s="147">
        <f t="shared" si="348"/>
        <v>102.63869893313688</v>
      </c>
      <c r="L1889" s="29">
        <f t="shared" si="359"/>
        <v>-2.6784392137956843</v>
      </c>
      <c r="M1889" s="30">
        <f t="shared" si="357"/>
        <v>2.6784392137956843</v>
      </c>
      <c r="N1889" s="148">
        <f t="shared" si="358"/>
        <v>4.4215607862043154</v>
      </c>
      <c r="O1889" s="148">
        <f t="shared" si="354"/>
        <v>0</v>
      </c>
      <c r="P1889" s="148">
        <f t="shared" si="355"/>
        <v>-4.4215607862043154</v>
      </c>
      <c r="Q1889" s="149">
        <f t="shared" si="349"/>
        <v>0</v>
      </c>
      <c r="R1889" s="150">
        <f t="shared" si="350"/>
        <v>102.63869893313688</v>
      </c>
      <c r="S1889" s="13"/>
      <c r="T1889" s="13"/>
      <c r="U1889" s="13"/>
      <c r="V1889" s="13"/>
      <c r="W1889" s="49">
        <f t="shared" si="356"/>
        <v>38767</v>
      </c>
    </row>
    <row r="1890" spans="1:23" s="11" customFormat="1">
      <c r="A1890" s="13"/>
      <c r="B1890" s="140">
        <f>+Datos!B1881</f>
        <v>2006</v>
      </c>
      <c r="C1890" s="141">
        <f>+Datos!C1881</f>
        <v>2</v>
      </c>
      <c r="D1890" s="142">
        <f>+Datos!D1881</f>
        <v>20</v>
      </c>
      <c r="E1890" s="143">
        <f>+Datos!E1881</f>
        <v>0</v>
      </c>
      <c r="F1890" s="144">
        <f>+Datos!F1881</f>
        <v>7.1</v>
      </c>
      <c r="G1890" s="145">
        <f>+Datos!G1881</f>
        <v>1</v>
      </c>
      <c r="H1890" s="143">
        <f t="shared" si="351"/>
        <v>7.1</v>
      </c>
      <c r="I1890" s="146">
        <f t="shared" si="352"/>
        <v>-7.1</v>
      </c>
      <c r="J1890" s="29">
        <f t="shared" si="353"/>
        <v>66.378588177832455</v>
      </c>
      <c r="K1890" s="147">
        <f t="shared" si="348"/>
        <v>100.06040635965064</v>
      </c>
      <c r="L1890" s="29">
        <f t="shared" si="359"/>
        <v>-2.5782925734862374</v>
      </c>
      <c r="M1890" s="30">
        <f t="shared" si="357"/>
        <v>2.5782925734862374</v>
      </c>
      <c r="N1890" s="148">
        <f t="shared" si="358"/>
        <v>4.5217074265137622</v>
      </c>
      <c r="O1890" s="148">
        <f t="shared" si="354"/>
        <v>0</v>
      </c>
      <c r="P1890" s="148">
        <f t="shared" si="355"/>
        <v>-4.5217074265137622</v>
      </c>
      <c r="Q1890" s="149">
        <f t="shared" si="349"/>
        <v>0</v>
      </c>
      <c r="R1890" s="150">
        <f t="shared" si="350"/>
        <v>100.06040635965064</v>
      </c>
      <c r="S1890" s="13"/>
      <c r="T1890" s="13"/>
      <c r="U1890" s="13"/>
      <c r="V1890" s="13"/>
      <c r="W1890" s="49">
        <f t="shared" si="356"/>
        <v>38768</v>
      </c>
    </row>
    <row r="1891" spans="1:23" s="11" customFormat="1">
      <c r="A1891" s="13"/>
      <c r="B1891" s="140">
        <f>+Datos!B1882</f>
        <v>2006</v>
      </c>
      <c r="C1891" s="141">
        <f>+Datos!C1882</f>
        <v>2</v>
      </c>
      <c r="D1891" s="142">
        <f>+Datos!D1882</f>
        <v>21</v>
      </c>
      <c r="E1891" s="143">
        <f>+Datos!E1882</f>
        <v>16.8</v>
      </c>
      <c r="F1891" s="144">
        <f>+Datos!F1882</f>
        <v>6.4</v>
      </c>
      <c r="G1891" s="145">
        <f>+Datos!G1882</f>
        <v>1</v>
      </c>
      <c r="H1891" s="143">
        <f t="shared" si="351"/>
        <v>6.4</v>
      </c>
      <c r="I1891" s="146">
        <f t="shared" si="352"/>
        <v>10.4</v>
      </c>
      <c r="J1891" s="29">
        <f t="shared" si="353"/>
        <v>76.778588177832461</v>
      </c>
      <c r="K1891" s="147">
        <f t="shared" si="348"/>
        <v>110.46040635965065</v>
      </c>
      <c r="L1891" s="29">
        <f t="shared" si="359"/>
        <v>10.400000000000006</v>
      </c>
      <c r="M1891" s="30">
        <f t="shared" si="357"/>
        <v>6.4</v>
      </c>
      <c r="N1891" s="148">
        <f t="shared" si="358"/>
        <v>0</v>
      </c>
      <c r="O1891" s="148">
        <f t="shared" si="354"/>
        <v>0</v>
      </c>
      <c r="P1891" s="148">
        <f t="shared" si="355"/>
        <v>0</v>
      </c>
      <c r="Q1891" s="149">
        <f t="shared" si="349"/>
        <v>0</v>
      </c>
      <c r="R1891" s="150">
        <f t="shared" si="350"/>
        <v>110.46040635965065</v>
      </c>
      <c r="S1891" s="13"/>
      <c r="T1891" s="13"/>
      <c r="U1891" s="13"/>
      <c r="V1891" s="13"/>
      <c r="W1891" s="49">
        <f t="shared" si="356"/>
        <v>38769</v>
      </c>
    </row>
    <row r="1892" spans="1:23" s="11" customFormat="1">
      <c r="A1892" s="13"/>
      <c r="B1892" s="140">
        <f>+Datos!B1883</f>
        <v>2006</v>
      </c>
      <c r="C1892" s="141">
        <f>+Datos!C1883</f>
        <v>2</v>
      </c>
      <c r="D1892" s="142">
        <f>+Datos!D1883</f>
        <v>22</v>
      </c>
      <c r="E1892" s="143">
        <f>+Datos!E1883</f>
        <v>22.4</v>
      </c>
      <c r="F1892" s="144">
        <f>+Datos!F1883</f>
        <v>1.7</v>
      </c>
      <c r="G1892" s="145">
        <f>+Datos!G1883</f>
        <v>1</v>
      </c>
      <c r="H1892" s="143">
        <f t="shared" si="351"/>
        <v>1.7</v>
      </c>
      <c r="I1892" s="146">
        <f t="shared" si="352"/>
        <v>20.7</v>
      </c>
      <c r="J1892" s="29">
        <f t="shared" si="353"/>
        <v>97.478588177832464</v>
      </c>
      <c r="K1892" s="147">
        <f t="shared" si="348"/>
        <v>131.16040635965064</v>
      </c>
      <c r="L1892" s="29">
        <f t="shared" si="359"/>
        <v>20.699999999999989</v>
      </c>
      <c r="M1892" s="30">
        <f t="shared" si="357"/>
        <v>1.7</v>
      </c>
      <c r="N1892" s="148">
        <f t="shared" si="358"/>
        <v>0</v>
      </c>
      <c r="O1892" s="148">
        <f t="shared" si="354"/>
        <v>0</v>
      </c>
      <c r="P1892" s="148">
        <f t="shared" si="355"/>
        <v>0</v>
      </c>
      <c r="Q1892" s="149">
        <f t="shared" si="349"/>
        <v>17.160406359650636</v>
      </c>
      <c r="R1892" s="150">
        <f t="shared" si="350"/>
        <v>131.16040635965064</v>
      </c>
      <c r="S1892" s="13"/>
      <c r="T1892" s="13"/>
      <c r="U1892" s="13"/>
      <c r="V1892" s="13"/>
      <c r="W1892" s="49">
        <f t="shared" si="356"/>
        <v>38770</v>
      </c>
    </row>
    <row r="1893" spans="1:23" s="11" customFormat="1">
      <c r="A1893" s="13"/>
      <c r="B1893" s="140">
        <f>+Datos!B1884</f>
        <v>2006</v>
      </c>
      <c r="C1893" s="141">
        <f>+Datos!C1884</f>
        <v>2</v>
      </c>
      <c r="D1893" s="142">
        <f>+Datos!D1884</f>
        <v>23</v>
      </c>
      <c r="E1893" s="143">
        <f>+Datos!E1884</f>
        <v>40.6</v>
      </c>
      <c r="F1893" s="144">
        <f>+Datos!F1884</f>
        <v>1.4</v>
      </c>
      <c r="G1893" s="145">
        <f>+Datos!G1884</f>
        <v>1</v>
      </c>
      <c r="H1893" s="143">
        <f t="shared" si="351"/>
        <v>1.4</v>
      </c>
      <c r="I1893" s="146">
        <f t="shared" si="352"/>
        <v>39.200000000000003</v>
      </c>
      <c r="J1893" s="29">
        <f t="shared" si="353"/>
        <v>136.67858817783247</v>
      </c>
      <c r="K1893" s="147">
        <f t="shared" si="348"/>
        <v>170.36040635965065</v>
      </c>
      <c r="L1893" s="29">
        <f t="shared" si="359"/>
        <v>39.200000000000017</v>
      </c>
      <c r="M1893" s="30">
        <f t="shared" si="357"/>
        <v>1.4</v>
      </c>
      <c r="N1893" s="148">
        <f t="shared" si="358"/>
        <v>0</v>
      </c>
      <c r="O1893" s="148">
        <f t="shared" si="354"/>
        <v>0</v>
      </c>
      <c r="P1893" s="148">
        <f t="shared" si="355"/>
        <v>0</v>
      </c>
      <c r="Q1893" s="149">
        <f t="shared" si="349"/>
        <v>56.360406359650653</v>
      </c>
      <c r="R1893" s="150">
        <f t="shared" si="350"/>
        <v>170.36040635965065</v>
      </c>
      <c r="S1893" s="13"/>
      <c r="T1893" s="13"/>
      <c r="U1893" s="13"/>
      <c r="V1893" s="13"/>
      <c r="W1893" s="49">
        <f t="shared" si="356"/>
        <v>38771</v>
      </c>
    </row>
    <row r="1894" spans="1:23" s="11" customFormat="1">
      <c r="A1894" s="13"/>
      <c r="B1894" s="140">
        <f>+Datos!B1885</f>
        <v>2006</v>
      </c>
      <c r="C1894" s="141">
        <f>+Datos!C1885</f>
        <v>2</v>
      </c>
      <c r="D1894" s="142">
        <f>+Datos!D1885</f>
        <v>24</v>
      </c>
      <c r="E1894" s="143">
        <f>+Datos!E1885</f>
        <v>0</v>
      </c>
      <c r="F1894" s="144">
        <f>+Datos!F1885</f>
        <v>2.7</v>
      </c>
      <c r="G1894" s="145">
        <f>+Datos!G1885</f>
        <v>1</v>
      </c>
      <c r="H1894" s="143">
        <f t="shared" si="351"/>
        <v>2.7</v>
      </c>
      <c r="I1894" s="146">
        <f t="shared" si="352"/>
        <v>-2.7</v>
      </c>
      <c r="J1894" s="29">
        <f t="shared" si="353"/>
        <v>134.71221448003809</v>
      </c>
      <c r="K1894" s="147">
        <f t="shared" si="348"/>
        <v>168.39403266185627</v>
      </c>
      <c r="L1894" s="29">
        <f t="shared" si="359"/>
        <v>-1.9663736977943813</v>
      </c>
      <c r="M1894" s="30">
        <f t="shared" si="357"/>
        <v>1.9663736977943813</v>
      </c>
      <c r="N1894" s="148">
        <f t="shared" si="358"/>
        <v>0.73362630220561886</v>
      </c>
      <c r="O1894" s="148">
        <f t="shared" si="354"/>
        <v>0</v>
      </c>
      <c r="P1894" s="148">
        <f t="shared" si="355"/>
        <v>-0.73362630220561886</v>
      </c>
      <c r="Q1894" s="149">
        <f t="shared" si="349"/>
        <v>54.394032661856272</v>
      </c>
      <c r="R1894" s="150">
        <f t="shared" si="350"/>
        <v>168.39403266185627</v>
      </c>
      <c r="S1894" s="13"/>
      <c r="T1894" s="13"/>
      <c r="U1894" s="13"/>
      <c r="V1894" s="13"/>
      <c r="W1894" s="49">
        <f t="shared" si="356"/>
        <v>38772</v>
      </c>
    </row>
    <row r="1895" spans="1:23" s="11" customFormat="1">
      <c r="A1895" s="13"/>
      <c r="B1895" s="140">
        <f>+Datos!B1886</f>
        <v>2006</v>
      </c>
      <c r="C1895" s="141">
        <f>+Datos!C1886</f>
        <v>2</v>
      </c>
      <c r="D1895" s="142">
        <f>+Datos!D1886</f>
        <v>25</v>
      </c>
      <c r="E1895" s="143">
        <f>+Datos!E1886</f>
        <v>0</v>
      </c>
      <c r="F1895" s="144">
        <f>+Datos!F1886</f>
        <v>3.4</v>
      </c>
      <c r="G1895" s="145">
        <f>+Datos!G1886</f>
        <v>1</v>
      </c>
      <c r="H1895" s="143">
        <f t="shared" si="351"/>
        <v>3.4</v>
      </c>
      <c r="I1895" s="146">
        <f t="shared" si="352"/>
        <v>-3.4</v>
      </c>
      <c r="J1895" s="29">
        <f t="shared" si="353"/>
        <v>132.27623233218483</v>
      </c>
      <c r="K1895" s="147">
        <f t="shared" si="348"/>
        <v>165.95805051400302</v>
      </c>
      <c r="L1895" s="29">
        <f t="shared" si="359"/>
        <v>-2.4359821478532524</v>
      </c>
      <c r="M1895" s="30">
        <f t="shared" si="357"/>
        <v>2.4359821478532524</v>
      </c>
      <c r="N1895" s="148">
        <f t="shared" si="358"/>
        <v>0.96401785214674751</v>
      </c>
      <c r="O1895" s="148">
        <f t="shared" si="354"/>
        <v>0</v>
      </c>
      <c r="P1895" s="148">
        <f t="shared" si="355"/>
        <v>-0.96401785214674751</v>
      </c>
      <c r="Q1895" s="149">
        <f t="shared" si="349"/>
        <v>51.95805051400302</v>
      </c>
      <c r="R1895" s="150">
        <f t="shared" si="350"/>
        <v>165.95805051400302</v>
      </c>
      <c r="S1895" s="13"/>
      <c r="T1895" s="13"/>
      <c r="U1895" s="13"/>
      <c r="V1895" s="13"/>
      <c r="W1895" s="49">
        <f t="shared" si="356"/>
        <v>38773</v>
      </c>
    </row>
    <row r="1896" spans="1:23" s="11" customFormat="1">
      <c r="A1896" s="13"/>
      <c r="B1896" s="140">
        <f>+Datos!B1887</f>
        <v>2006</v>
      </c>
      <c r="C1896" s="141">
        <f>+Datos!C1887</f>
        <v>2</v>
      </c>
      <c r="D1896" s="142">
        <f>+Datos!D1887</f>
        <v>26</v>
      </c>
      <c r="E1896" s="143">
        <f>+Datos!E1887</f>
        <v>3.5</v>
      </c>
      <c r="F1896" s="144">
        <f>+Datos!F1887</f>
        <v>4.5999999999999996</v>
      </c>
      <c r="G1896" s="145">
        <f>+Datos!G1887</f>
        <v>1</v>
      </c>
      <c r="H1896" s="143">
        <f t="shared" si="351"/>
        <v>4.5999999999999996</v>
      </c>
      <c r="I1896" s="146">
        <f t="shared" si="352"/>
        <v>-1.0999999999999996</v>
      </c>
      <c r="J1896" s="29">
        <f t="shared" si="353"/>
        <v>131.4975902286578</v>
      </c>
      <c r="K1896" s="147">
        <f t="shared" si="348"/>
        <v>165.17940841047599</v>
      </c>
      <c r="L1896" s="29">
        <f t="shared" si="359"/>
        <v>-0.77864210352703367</v>
      </c>
      <c r="M1896" s="30">
        <f t="shared" si="357"/>
        <v>4.2786421035270337</v>
      </c>
      <c r="N1896" s="148">
        <f t="shared" si="358"/>
        <v>0.32135789647296598</v>
      </c>
      <c r="O1896" s="148">
        <f t="shared" si="354"/>
        <v>0</v>
      </c>
      <c r="P1896" s="148">
        <f t="shared" si="355"/>
        <v>-0.32135789647296598</v>
      </c>
      <c r="Q1896" s="149">
        <f t="shared" si="349"/>
        <v>51.179408410475986</v>
      </c>
      <c r="R1896" s="150">
        <f t="shared" si="350"/>
        <v>165.17940841047599</v>
      </c>
      <c r="S1896" s="13"/>
      <c r="T1896" s="13"/>
      <c r="U1896" s="13"/>
      <c r="V1896" s="13"/>
      <c r="W1896" s="49">
        <f t="shared" si="356"/>
        <v>38774</v>
      </c>
    </row>
    <row r="1897" spans="1:23" s="11" customFormat="1">
      <c r="A1897" s="13"/>
      <c r="B1897" s="140">
        <f>+Datos!B1888</f>
        <v>2006</v>
      </c>
      <c r="C1897" s="141">
        <f>+Datos!C1888</f>
        <v>2</v>
      </c>
      <c r="D1897" s="142">
        <f>+Datos!D1888</f>
        <v>27</v>
      </c>
      <c r="E1897" s="143">
        <f>+Datos!E1888</f>
        <v>0</v>
      </c>
      <c r="F1897" s="144">
        <f>+Datos!F1888</f>
        <v>4.4000000000000004</v>
      </c>
      <c r="G1897" s="145">
        <f>+Datos!G1888</f>
        <v>1</v>
      </c>
      <c r="H1897" s="143">
        <f t="shared" si="351"/>
        <v>4.4000000000000004</v>
      </c>
      <c r="I1897" s="146">
        <f t="shared" si="352"/>
        <v>-4.4000000000000004</v>
      </c>
      <c r="J1897" s="29">
        <f t="shared" si="353"/>
        <v>128.42858745603951</v>
      </c>
      <c r="K1897" s="147">
        <f t="shared" si="348"/>
        <v>162.1104056378577</v>
      </c>
      <c r="L1897" s="29">
        <f t="shared" si="359"/>
        <v>-3.0690027726182905</v>
      </c>
      <c r="M1897" s="30">
        <f t="shared" si="357"/>
        <v>3.0690027726182905</v>
      </c>
      <c r="N1897" s="148">
        <f t="shared" si="358"/>
        <v>1.3309972273817099</v>
      </c>
      <c r="O1897" s="148">
        <f t="shared" si="354"/>
        <v>0</v>
      </c>
      <c r="P1897" s="148">
        <f t="shared" si="355"/>
        <v>-1.3309972273817099</v>
      </c>
      <c r="Q1897" s="149">
        <f t="shared" si="349"/>
        <v>48.110405637857696</v>
      </c>
      <c r="R1897" s="150">
        <f t="shared" si="350"/>
        <v>162.1104056378577</v>
      </c>
      <c r="S1897" s="13"/>
      <c r="T1897" s="13"/>
      <c r="U1897" s="13"/>
      <c r="V1897" s="13"/>
      <c r="W1897" s="49">
        <f t="shared" si="356"/>
        <v>38775</v>
      </c>
    </row>
    <row r="1898" spans="1:23" s="11" customFormat="1">
      <c r="A1898" s="13"/>
      <c r="B1898" s="140">
        <f>+Datos!B1889</f>
        <v>2006</v>
      </c>
      <c r="C1898" s="141">
        <f>+Datos!C1889</f>
        <v>2</v>
      </c>
      <c r="D1898" s="142">
        <f>+Datos!D1889</f>
        <v>28</v>
      </c>
      <c r="E1898" s="143">
        <f>+Datos!E1889</f>
        <v>0</v>
      </c>
      <c r="F1898" s="144">
        <f>+Datos!F1889</f>
        <v>5.3</v>
      </c>
      <c r="G1898" s="145">
        <f>+Datos!G1889</f>
        <v>1</v>
      </c>
      <c r="H1898" s="143">
        <f t="shared" si="351"/>
        <v>5.3</v>
      </c>
      <c r="I1898" s="146">
        <f t="shared" si="352"/>
        <v>-5.3</v>
      </c>
      <c r="J1898" s="29">
        <f t="shared" si="353"/>
        <v>124.82678393631723</v>
      </c>
      <c r="K1898" s="147">
        <f t="shared" si="348"/>
        <v>158.5086021181354</v>
      </c>
      <c r="L1898" s="29">
        <f t="shared" si="359"/>
        <v>-3.6018035197222957</v>
      </c>
      <c r="M1898" s="30">
        <f t="shared" si="357"/>
        <v>3.6018035197222957</v>
      </c>
      <c r="N1898" s="148">
        <f t="shared" si="358"/>
        <v>1.6981964802777041</v>
      </c>
      <c r="O1898" s="148">
        <f t="shared" si="354"/>
        <v>0</v>
      </c>
      <c r="P1898" s="148">
        <f t="shared" si="355"/>
        <v>-1.6981964802777041</v>
      </c>
      <c r="Q1898" s="149">
        <f t="shared" si="349"/>
        <v>44.5086021181354</v>
      </c>
      <c r="R1898" s="150">
        <f t="shared" si="350"/>
        <v>158.5086021181354</v>
      </c>
      <c r="S1898" s="13"/>
      <c r="T1898" s="13"/>
      <c r="U1898" s="13"/>
      <c r="V1898" s="13"/>
      <c r="W1898" s="49">
        <f t="shared" si="356"/>
        <v>38776</v>
      </c>
    </row>
    <row r="1899" spans="1:23" s="11" customFormat="1">
      <c r="A1899" s="13"/>
      <c r="B1899" s="140">
        <f>+Datos!B1890</f>
        <v>2006</v>
      </c>
      <c r="C1899" s="141">
        <f>+Datos!C1890</f>
        <v>3</v>
      </c>
      <c r="D1899" s="142">
        <f>+Datos!D1890</f>
        <v>1</v>
      </c>
      <c r="E1899" s="143">
        <f>+Datos!E1890</f>
        <v>5.3</v>
      </c>
      <c r="F1899" s="144">
        <f>+Datos!F1890</f>
        <v>4.3</v>
      </c>
      <c r="G1899" s="145">
        <f>+Datos!G1890</f>
        <v>1</v>
      </c>
      <c r="H1899" s="143">
        <f t="shared" si="351"/>
        <v>4.3</v>
      </c>
      <c r="I1899" s="146">
        <f t="shared" si="352"/>
        <v>1</v>
      </c>
      <c r="J1899" s="29">
        <f t="shared" si="353"/>
        <v>125.82678393631723</v>
      </c>
      <c r="K1899" s="147">
        <f t="shared" si="348"/>
        <v>159.5086021181354</v>
      </c>
      <c r="L1899" s="29">
        <f t="shared" si="359"/>
        <v>1</v>
      </c>
      <c r="M1899" s="30">
        <f t="shared" si="357"/>
        <v>4.3</v>
      </c>
      <c r="N1899" s="148">
        <f t="shared" si="358"/>
        <v>0</v>
      </c>
      <c r="O1899" s="148">
        <f t="shared" si="354"/>
        <v>0</v>
      </c>
      <c r="P1899" s="148">
        <f t="shared" si="355"/>
        <v>0</v>
      </c>
      <c r="Q1899" s="149">
        <f t="shared" si="349"/>
        <v>45.5086021181354</v>
      </c>
      <c r="R1899" s="150">
        <f t="shared" si="350"/>
        <v>159.5086021181354</v>
      </c>
      <c r="S1899" s="13"/>
      <c r="T1899" s="13"/>
      <c r="U1899" s="13"/>
      <c r="V1899" s="13"/>
      <c r="W1899" s="49">
        <f t="shared" si="356"/>
        <v>38777</v>
      </c>
    </row>
    <row r="1900" spans="1:23" s="11" customFormat="1">
      <c r="A1900" s="13"/>
      <c r="B1900" s="140">
        <f>+Datos!B1891</f>
        <v>2006</v>
      </c>
      <c r="C1900" s="141">
        <f>+Datos!C1891</f>
        <v>3</v>
      </c>
      <c r="D1900" s="142">
        <f>+Datos!D1891</f>
        <v>2</v>
      </c>
      <c r="E1900" s="143">
        <f>+Datos!E1891</f>
        <v>0</v>
      </c>
      <c r="F1900" s="144">
        <f>+Datos!F1891</f>
        <v>4.8</v>
      </c>
      <c r="G1900" s="145">
        <f>+Datos!G1891</f>
        <v>1</v>
      </c>
      <c r="H1900" s="143">
        <f t="shared" si="351"/>
        <v>4.8</v>
      </c>
      <c r="I1900" s="146">
        <f t="shared" si="352"/>
        <v>-4.8</v>
      </c>
      <c r="J1900" s="29">
        <f t="shared" si="353"/>
        <v>122.62658573839917</v>
      </c>
      <c r="K1900" s="147">
        <f t="shared" si="348"/>
        <v>156.30840392021736</v>
      </c>
      <c r="L1900" s="29">
        <f t="shared" si="359"/>
        <v>-3.2001981979180414</v>
      </c>
      <c r="M1900" s="30">
        <f t="shared" si="357"/>
        <v>3.2001981979180414</v>
      </c>
      <c r="N1900" s="148">
        <f t="shared" si="358"/>
        <v>1.5998018020819584</v>
      </c>
      <c r="O1900" s="148">
        <f t="shared" si="354"/>
        <v>0</v>
      </c>
      <c r="P1900" s="148">
        <f t="shared" si="355"/>
        <v>-1.5998018020819584</v>
      </c>
      <c r="Q1900" s="149">
        <f t="shared" si="349"/>
        <v>42.308403920217359</v>
      </c>
      <c r="R1900" s="150">
        <f t="shared" si="350"/>
        <v>156.30840392021736</v>
      </c>
      <c r="S1900" s="13"/>
      <c r="T1900" s="13"/>
      <c r="U1900" s="13"/>
      <c r="V1900" s="13"/>
      <c r="W1900" s="49">
        <f t="shared" si="356"/>
        <v>38778</v>
      </c>
    </row>
    <row r="1901" spans="1:23" s="11" customFormat="1">
      <c r="A1901" s="13"/>
      <c r="B1901" s="140">
        <f>+Datos!B1892</f>
        <v>2006</v>
      </c>
      <c r="C1901" s="141">
        <f>+Datos!C1892</f>
        <v>3</v>
      </c>
      <c r="D1901" s="142">
        <f>+Datos!D1892</f>
        <v>3</v>
      </c>
      <c r="E1901" s="143">
        <f>+Datos!E1892</f>
        <v>0</v>
      </c>
      <c r="F1901" s="144">
        <f>+Datos!F1892</f>
        <v>2.2999999999999998</v>
      </c>
      <c r="G1901" s="145">
        <f>+Datos!G1892</f>
        <v>1</v>
      </c>
      <c r="H1901" s="143">
        <f t="shared" si="351"/>
        <v>2.2999999999999998</v>
      </c>
      <c r="I1901" s="146">
        <f t="shared" si="352"/>
        <v>-2.2999999999999998</v>
      </c>
      <c r="J1901" s="29">
        <f t="shared" si="353"/>
        <v>121.12212996946187</v>
      </c>
      <c r="K1901" s="147">
        <f t="shared" si="348"/>
        <v>154.80394815128005</v>
      </c>
      <c r="L1901" s="29">
        <f t="shared" si="359"/>
        <v>-1.504455768937305</v>
      </c>
      <c r="M1901" s="30">
        <f t="shared" si="357"/>
        <v>1.504455768937305</v>
      </c>
      <c r="N1901" s="148">
        <f t="shared" si="358"/>
        <v>0.79554423106269478</v>
      </c>
      <c r="O1901" s="148">
        <f t="shared" si="354"/>
        <v>0</v>
      </c>
      <c r="P1901" s="148">
        <f t="shared" si="355"/>
        <v>-0.79554423106269478</v>
      </c>
      <c r="Q1901" s="149">
        <f t="shared" si="349"/>
        <v>40.803948151280053</v>
      </c>
      <c r="R1901" s="150">
        <f t="shared" si="350"/>
        <v>154.80394815128005</v>
      </c>
      <c r="S1901" s="13"/>
      <c r="T1901" s="13"/>
      <c r="U1901" s="13"/>
      <c r="V1901" s="13"/>
      <c r="W1901" s="49">
        <f t="shared" si="356"/>
        <v>38779</v>
      </c>
    </row>
    <row r="1902" spans="1:23" s="11" customFormat="1">
      <c r="A1902" s="13"/>
      <c r="B1902" s="140">
        <f>+Datos!B1893</f>
        <v>2006</v>
      </c>
      <c r="C1902" s="141">
        <f>+Datos!C1893</f>
        <v>3</v>
      </c>
      <c r="D1902" s="142">
        <f>+Datos!D1893</f>
        <v>4</v>
      </c>
      <c r="E1902" s="143">
        <f>+Datos!E1893</f>
        <v>0</v>
      </c>
      <c r="F1902" s="144">
        <f>+Datos!F1893</f>
        <v>4.2</v>
      </c>
      <c r="G1902" s="145">
        <f>+Datos!G1893</f>
        <v>1</v>
      </c>
      <c r="H1902" s="143">
        <f t="shared" si="351"/>
        <v>4.2</v>
      </c>
      <c r="I1902" s="146">
        <f t="shared" si="352"/>
        <v>-4.2</v>
      </c>
      <c r="J1902" s="29">
        <f t="shared" si="353"/>
        <v>118.4223287058973</v>
      </c>
      <c r="K1902" s="147">
        <f t="shared" si="348"/>
        <v>152.10414688771547</v>
      </c>
      <c r="L1902" s="29">
        <f t="shared" si="359"/>
        <v>-2.6998012635645807</v>
      </c>
      <c r="M1902" s="30">
        <f t="shared" si="357"/>
        <v>2.6998012635645807</v>
      </c>
      <c r="N1902" s="148">
        <f t="shared" si="358"/>
        <v>1.5001987364354195</v>
      </c>
      <c r="O1902" s="148">
        <f t="shared" si="354"/>
        <v>0</v>
      </c>
      <c r="P1902" s="148">
        <f t="shared" si="355"/>
        <v>-1.5001987364354195</v>
      </c>
      <c r="Q1902" s="149">
        <f t="shared" si="349"/>
        <v>38.104146887715473</v>
      </c>
      <c r="R1902" s="150">
        <f t="shared" si="350"/>
        <v>152.10414688771547</v>
      </c>
      <c r="S1902" s="13"/>
      <c r="T1902" s="13"/>
      <c r="U1902" s="13"/>
      <c r="V1902" s="13"/>
      <c r="W1902" s="49">
        <f t="shared" si="356"/>
        <v>38780</v>
      </c>
    </row>
    <row r="1903" spans="1:23" s="11" customFormat="1">
      <c r="A1903" s="13"/>
      <c r="B1903" s="140">
        <f>+Datos!B1894</f>
        <v>2006</v>
      </c>
      <c r="C1903" s="141">
        <f>+Datos!C1894</f>
        <v>3</v>
      </c>
      <c r="D1903" s="142">
        <f>+Datos!D1894</f>
        <v>5</v>
      </c>
      <c r="E1903" s="143">
        <f>+Datos!E1894</f>
        <v>0</v>
      </c>
      <c r="F1903" s="144">
        <f>+Datos!F1894</f>
        <v>5.2</v>
      </c>
      <c r="G1903" s="145">
        <f>+Datos!G1894</f>
        <v>1</v>
      </c>
      <c r="H1903" s="143">
        <f t="shared" si="351"/>
        <v>5.2</v>
      </c>
      <c r="I1903" s="146">
        <f t="shared" si="352"/>
        <v>-5.2</v>
      </c>
      <c r="J1903" s="29">
        <f t="shared" si="353"/>
        <v>115.16294580872058</v>
      </c>
      <c r="K1903" s="147">
        <f t="shared" si="348"/>
        <v>148.84476399053875</v>
      </c>
      <c r="L1903" s="29">
        <f t="shared" si="359"/>
        <v>-3.2593828971767209</v>
      </c>
      <c r="M1903" s="30">
        <f t="shared" si="357"/>
        <v>3.2593828971767209</v>
      </c>
      <c r="N1903" s="148">
        <f t="shared" si="358"/>
        <v>1.9406171028232793</v>
      </c>
      <c r="O1903" s="148">
        <f t="shared" si="354"/>
        <v>0</v>
      </c>
      <c r="P1903" s="148">
        <f t="shared" si="355"/>
        <v>-1.9406171028232793</v>
      </c>
      <c r="Q1903" s="149">
        <f t="shared" si="349"/>
        <v>34.844763990538752</v>
      </c>
      <c r="R1903" s="150">
        <f t="shared" si="350"/>
        <v>148.84476399053875</v>
      </c>
      <c r="S1903" s="13"/>
      <c r="T1903" s="13"/>
      <c r="U1903" s="13"/>
      <c r="V1903" s="13"/>
      <c r="W1903" s="49">
        <f t="shared" si="356"/>
        <v>38781</v>
      </c>
    </row>
    <row r="1904" spans="1:23" s="11" customFormat="1">
      <c r="A1904" s="13"/>
      <c r="B1904" s="140">
        <f>+Datos!B1895</f>
        <v>2006</v>
      </c>
      <c r="C1904" s="141">
        <f>+Datos!C1895</f>
        <v>3</v>
      </c>
      <c r="D1904" s="142">
        <f>+Datos!D1895</f>
        <v>6</v>
      </c>
      <c r="E1904" s="143">
        <f>+Datos!E1895</f>
        <v>3.8</v>
      </c>
      <c r="F1904" s="144">
        <f>+Datos!F1895</f>
        <v>5.2</v>
      </c>
      <c r="G1904" s="145">
        <f>+Datos!G1895</f>
        <v>1</v>
      </c>
      <c r="H1904" s="143">
        <f t="shared" si="351"/>
        <v>5.2</v>
      </c>
      <c r="I1904" s="146">
        <f t="shared" si="352"/>
        <v>-1.4000000000000004</v>
      </c>
      <c r="J1904" s="29">
        <f t="shared" si="353"/>
        <v>114.30085118871199</v>
      </c>
      <c r="K1904" s="147">
        <f t="shared" si="348"/>
        <v>147.98266937053018</v>
      </c>
      <c r="L1904" s="29">
        <f t="shared" si="359"/>
        <v>-0.86209462000857684</v>
      </c>
      <c r="M1904" s="30">
        <f t="shared" si="357"/>
        <v>4.6620946200085767</v>
      </c>
      <c r="N1904" s="148">
        <f t="shared" si="358"/>
        <v>0.53790537999142352</v>
      </c>
      <c r="O1904" s="148">
        <f t="shared" si="354"/>
        <v>0</v>
      </c>
      <c r="P1904" s="148">
        <f t="shared" si="355"/>
        <v>-0.53790537999142352</v>
      </c>
      <c r="Q1904" s="149">
        <f t="shared" si="349"/>
        <v>33.982669370530175</v>
      </c>
      <c r="R1904" s="150">
        <f t="shared" si="350"/>
        <v>147.98266937053018</v>
      </c>
      <c r="S1904" s="13"/>
      <c r="T1904" s="13"/>
      <c r="U1904" s="13"/>
      <c r="V1904" s="13"/>
      <c r="W1904" s="49">
        <f t="shared" si="356"/>
        <v>38782</v>
      </c>
    </row>
    <row r="1905" spans="1:23" s="11" customFormat="1">
      <c r="A1905" s="13"/>
      <c r="B1905" s="140">
        <f>+Datos!B1896</f>
        <v>2006</v>
      </c>
      <c r="C1905" s="141">
        <f>+Datos!C1896</f>
        <v>3</v>
      </c>
      <c r="D1905" s="142">
        <f>+Datos!D1896</f>
        <v>7</v>
      </c>
      <c r="E1905" s="143">
        <f>+Datos!E1896</f>
        <v>0</v>
      </c>
      <c r="F1905" s="144">
        <f>+Datos!F1896</f>
        <v>3.6</v>
      </c>
      <c r="G1905" s="145">
        <f>+Datos!G1896</f>
        <v>1</v>
      </c>
      <c r="H1905" s="143">
        <f t="shared" si="351"/>
        <v>3.6</v>
      </c>
      <c r="I1905" s="146">
        <f t="shared" si="352"/>
        <v>-3.6</v>
      </c>
      <c r="J1905" s="29">
        <f t="shared" si="353"/>
        <v>112.11355391826983</v>
      </c>
      <c r="K1905" s="147">
        <f t="shared" si="348"/>
        <v>145.795372100088</v>
      </c>
      <c r="L1905" s="29">
        <f t="shared" si="359"/>
        <v>-2.1872972704421727</v>
      </c>
      <c r="M1905" s="30">
        <f t="shared" si="357"/>
        <v>2.1872972704421727</v>
      </c>
      <c r="N1905" s="148">
        <f t="shared" si="358"/>
        <v>1.4127027295578274</v>
      </c>
      <c r="O1905" s="148">
        <f t="shared" si="354"/>
        <v>0</v>
      </c>
      <c r="P1905" s="148">
        <f t="shared" si="355"/>
        <v>-1.4127027295578274</v>
      </c>
      <c r="Q1905" s="149">
        <f t="shared" si="349"/>
        <v>31.795372100088002</v>
      </c>
      <c r="R1905" s="150">
        <f t="shared" si="350"/>
        <v>145.795372100088</v>
      </c>
      <c r="S1905" s="13"/>
      <c r="T1905" s="13"/>
      <c r="U1905" s="13"/>
      <c r="V1905" s="13"/>
      <c r="W1905" s="49">
        <f t="shared" si="356"/>
        <v>38783</v>
      </c>
    </row>
    <row r="1906" spans="1:23" s="11" customFormat="1">
      <c r="A1906" s="13"/>
      <c r="B1906" s="140">
        <f>+Datos!B1897</f>
        <v>2006</v>
      </c>
      <c r="C1906" s="141">
        <f>+Datos!C1897</f>
        <v>3</v>
      </c>
      <c r="D1906" s="142">
        <f>+Datos!D1897</f>
        <v>8</v>
      </c>
      <c r="E1906" s="143">
        <f>+Datos!E1897</f>
        <v>0</v>
      </c>
      <c r="F1906" s="144">
        <f>+Datos!F1897</f>
        <v>6.4</v>
      </c>
      <c r="G1906" s="145">
        <f>+Datos!G1897</f>
        <v>1</v>
      </c>
      <c r="H1906" s="143">
        <f t="shared" si="351"/>
        <v>6.4</v>
      </c>
      <c r="I1906" s="146">
        <f t="shared" si="352"/>
        <v>-6.4</v>
      </c>
      <c r="J1906" s="29">
        <f t="shared" si="353"/>
        <v>108.32786229751166</v>
      </c>
      <c r="K1906" s="147">
        <f t="shared" si="348"/>
        <v>142.00968047932983</v>
      </c>
      <c r="L1906" s="29">
        <f t="shared" si="359"/>
        <v>-3.7856916207581719</v>
      </c>
      <c r="M1906" s="30">
        <f t="shared" si="357"/>
        <v>3.7856916207581719</v>
      </c>
      <c r="N1906" s="148">
        <f t="shared" si="358"/>
        <v>2.6143083792418285</v>
      </c>
      <c r="O1906" s="148">
        <f t="shared" si="354"/>
        <v>0</v>
      </c>
      <c r="P1906" s="148">
        <f t="shared" si="355"/>
        <v>-2.6143083792418285</v>
      </c>
      <c r="Q1906" s="149">
        <f t="shared" si="349"/>
        <v>28.00968047932983</v>
      </c>
      <c r="R1906" s="150">
        <f t="shared" si="350"/>
        <v>142.00968047932983</v>
      </c>
      <c r="S1906" s="13"/>
      <c r="T1906" s="13"/>
      <c r="U1906" s="13"/>
      <c r="V1906" s="13"/>
      <c r="W1906" s="49">
        <f t="shared" si="356"/>
        <v>38784</v>
      </c>
    </row>
    <row r="1907" spans="1:23" s="11" customFormat="1">
      <c r="A1907" s="13"/>
      <c r="B1907" s="140">
        <f>+Datos!B1898</f>
        <v>2006</v>
      </c>
      <c r="C1907" s="141">
        <f>+Datos!C1898</f>
        <v>3</v>
      </c>
      <c r="D1907" s="142">
        <f>+Datos!D1898</f>
        <v>9</v>
      </c>
      <c r="E1907" s="143">
        <f>+Datos!E1898</f>
        <v>0</v>
      </c>
      <c r="F1907" s="144">
        <f>+Datos!F1898</f>
        <v>5.2</v>
      </c>
      <c r="G1907" s="145">
        <f>+Datos!G1898</f>
        <v>1</v>
      </c>
      <c r="H1907" s="143">
        <f t="shared" si="351"/>
        <v>5.2</v>
      </c>
      <c r="I1907" s="146">
        <f t="shared" si="352"/>
        <v>-5.2</v>
      </c>
      <c r="J1907" s="29">
        <f t="shared" si="353"/>
        <v>105.34631324744099</v>
      </c>
      <c r="K1907" s="147">
        <f t="shared" si="348"/>
        <v>139.02813142925916</v>
      </c>
      <c r="L1907" s="29">
        <f t="shared" si="359"/>
        <v>-2.9815490500706687</v>
      </c>
      <c r="M1907" s="30">
        <f t="shared" si="357"/>
        <v>2.9815490500706687</v>
      </c>
      <c r="N1907" s="148">
        <f t="shared" si="358"/>
        <v>2.2184509499293315</v>
      </c>
      <c r="O1907" s="148">
        <f t="shared" si="354"/>
        <v>0</v>
      </c>
      <c r="P1907" s="148">
        <f t="shared" si="355"/>
        <v>-2.2184509499293315</v>
      </c>
      <c r="Q1907" s="149">
        <f t="shared" si="349"/>
        <v>25.028131429259162</v>
      </c>
      <c r="R1907" s="150">
        <f t="shared" si="350"/>
        <v>139.02813142925916</v>
      </c>
      <c r="S1907" s="13"/>
      <c r="T1907" s="13"/>
      <c r="U1907" s="13"/>
      <c r="V1907" s="13"/>
      <c r="W1907" s="49">
        <f t="shared" si="356"/>
        <v>38785</v>
      </c>
    </row>
    <row r="1908" spans="1:23" s="11" customFormat="1">
      <c r="A1908" s="13"/>
      <c r="B1908" s="140">
        <f>+Datos!B1899</f>
        <v>2006</v>
      </c>
      <c r="C1908" s="141">
        <f>+Datos!C1899</f>
        <v>3</v>
      </c>
      <c r="D1908" s="142">
        <f>+Datos!D1899</f>
        <v>10</v>
      </c>
      <c r="E1908" s="143">
        <f>+Datos!E1899</f>
        <v>0</v>
      </c>
      <c r="F1908" s="144">
        <f>+Datos!F1899</f>
        <v>4.0999999999999996</v>
      </c>
      <c r="G1908" s="145">
        <f>+Datos!G1899</f>
        <v>1</v>
      </c>
      <c r="H1908" s="143">
        <f t="shared" si="351"/>
        <v>4.0999999999999996</v>
      </c>
      <c r="I1908" s="146">
        <f t="shared" si="352"/>
        <v>-4.0999999999999996</v>
      </c>
      <c r="J1908" s="29">
        <f t="shared" si="353"/>
        <v>103.05344912684018</v>
      </c>
      <c r="K1908" s="147">
        <f t="shared" si="348"/>
        <v>136.73526730865836</v>
      </c>
      <c r="L1908" s="29">
        <f t="shared" si="359"/>
        <v>-2.2928641206007967</v>
      </c>
      <c r="M1908" s="30">
        <f t="shared" si="357"/>
        <v>2.2928641206007967</v>
      </c>
      <c r="N1908" s="148">
        <f t="shared" si="358"/>
        <v>1.8071358793992029</v>
      </c>
      <c r="O1908" s="148">
        <f t="shared" si="354"/>
        <v>0</v>
      </c>
      <c r="P1908" s="148">
        <f t="shared" si="355"/>
        <v>-1.8071358793992029</v>
      </c>
      <c r="Q1908" s="149">
        <f t="shared" si="349"/>
        <v>22.735267308658365</v>
      </c>
      <c r="R1908" s="150">
        <f t="shared" si="350"/>
        <v>136.73526730865836</v>
      </c>
      <c r="S1908" s="13"/>
      <c r="T1908" s="13"/>
      <c r="U1908" s="13"/>
      <c r="V1908" s="13"/>
      <c r="W1908" s="49">
        <f t="shared" si="356"/>
        <v>38786</v>
      </c>
    </row>
    <row r="1909" spans="1:23" s="11" customFormat="1">
      <c r="A1909" s="13"/>
      <c r="B1909" s="140">
        <f>+Datos!B1900</f>
        <v>2006</v>
      </c>
      <c r="C1909" s="141">
        <f>+Datos!C1900</f>
        <v>3</v>
      </c>
      <c r="D1909" s="142">
        <f>+Datos!D1900</f>
        <v>11</v>
      </c>
      <c r="E1909" s="143">
        <f>+Datos!E1900</f>
        <v>0</v>
      </c>
      <c r="F1909" s="144">
        <f>+Datos!F1900</f>
        <v>1.9</v>
      </c>
      <c r="G1909" s="145">
        <f>+Datos!G1900</f>
        <v>1</v>
      </c>
      <c r="H1909" s="143">
        <f t="shared" si="351"/>
        <v>1.9</v>
      </c>
      <c r="I1909" s="146">
        <f t="shared" si="352"/>
        <v>-1.9</v>
      </c>
      <c r="J1909" s="29">
        <f t="shared" si="353"/>
        <v>102.00789048862678</v>
      </c>
      <c r="K1909" s="147">
        <f t="shared" si="348"/>
        <v>135.68970867044496</v>
      </c>
      <c r="L1909" s="29">
        <f t="shared" si="359"/>
        <v>-1.0455586382134072</v>
      </c>
      <c r="M1909" s="30">
        <f t="shared" si="357"/>
        <v>1.0455586382134072</v>
      </c>
      <c r="N1909" s="148">
        <f t="shared" si="358"/>
        <v>0.85444136178659269</v>
      </c>
      <c r="O1909" s="148">
        <f t="shared" si="354"/>
        <v>0</v>
      </c>
      <c r="P1909" s="148">
        <f t="shared" si="355"/>
        <v>-0.85444136178659269</v>
      </c>
      <c r="Q1909" s="149">
        <f t="shared" si="349"/>
        <v>21.689708670444958</v>
      </c>
      <c r="R1909" s="150">
        <f t="shared" si="350"/>
        <v>135.68970867044496</v>
      </c>
      <c r="S1909" s="13"/>
      <c r="T1909" s="13"/>
      <c r="U1909" s="13"/>
      <c r="V1909" s="13"/>
      <c r="W1909" s="49">
        <f t="shared" si="356"/>
        <v>38787</v>
      </c>
    </row>
    <row r="1910" spans="1:23" s="11" customFormat="1">
      <c r="A1910" s="13"/>
      <c r="B1910" s="140">
        <f>+Datos!B1901</f>
        <v>2006</v>
      </c>
      <c r="C1910" s="141">
        <f>+Datos!C1901</f>
        <v>3</v>
      </c>
      <c r="D1910" s="142">
        <f>+Datos!D1901</f>
        <v>12</v>
      </c>
      <c r="E1910" s="143">
        <f>+Datos!E1901</f>
        <v>0</v>
      </c>
      <c r="F1910" s="144">
        <f>+Datos!F1901</f>
        <v>4.2</v>
      </c>
      <c r="G1910" s="145">
        <f>+Datos!G1901</f>
        <v>1</v>
      </c>
      <c r="H1910" s="143">
        <f t="shared" si="351"/>
        <v>4.2</v>
      </c>
      <c r="I1910" s="146">
        <f t="shared" si="352"/>
        <v>-4.2</v>
      </c>
      <c r="J1910" s="29">
        <f t="shared" si="353"/>
        <v>99.734143885060732</v>
      </c>
      <c r="K1910" s="147">
        <f t="shared" si="348"/>
        <v>133.4159620668789</v>
      </c>
      <c r="L1910" s="29">
        <f t="shared" si="359"/>
        <v>-2.2737466035660532</v>
      </c>
      <c r="M1910" s="30">
        <f t="shared" si="357"/>
        <v>2.2737466035660532</v>
      </c>
      <c r="N1910" s="148">
        <f t="shared" si="358"/>
        <v>1.926253396433947</v>
      </c>
      <c r="O1910" s="148">
        <f t="shared" si="354"/>
        <v>0</v>
      </c>
      <c r="P1910" s="148">
        <f t="shared" si="355"/>
        <v>-1.926253396433947</v>
      </c>
      <c r="Q1910" s="149">
        <f t="shared" si="349"/>
        <v>19.415962066878905</v>
      </c>
      <c r="R1910" s="150">
        <f t="shared" si="350"/>
        <v>133.4159620668789</v>
      </c>
      <c r="S1910" s="13"/>
      <c r="T1910" s="13"/>
      <c r="U1910" s="13"/>
      <c r="V1910" s="13"/>
      <c r="W1910" s="49">
        <f t="shared" si="356"/>
        <v>38788</v>
      </c>
    </row>
    <row r="1911" spans="1:23" s="11" customFormat="1">
      <c r="A1911" s="13"/>
      <c r="B1911" s="140">
        <f>+Datos!B1902</f>
        <v>2006</v>
      </c>
      <c r="C1911" s="141">
        <f>+Datos!C1902</f>
        <v>3</v>
      </c>
      <c r="D1911" s="142">
        <f>+Datos!D1902</f>
        <v>13</v>
      </c>
      <c r="E1911" s="143">
        <f>+Datos!E1902</f>
        <v>3</v>
      </c>
      <c r="F1911" s="144">
        <f>+Datos!F1902</f>
        <v>4.4000000000000004</v>
      </c>
      <c r="G1911" s="145">
        <f>+Datos!G1902</f>
        <v>1</v>
      </c>
      <c r="H1911" s="143">
        <f t="shared" si="351"/>
        <v>4.4000000000000004</v>
      </c>
      <c r="I1911" s="146">
        <f t="shared" si="352"/>
        <v>-1.4000000000000004</v>
      </c>
      <c r="J1911" s="29">
        <f t="shared" si="353"/>
        <v>98.987547240882478</v>
      </c>
      <c r="K1911" s="147">
        <f t="shared" si="348"/>
        <v>132.66936542270065</v>
      </c>
      <c r="L1911" s="29">
        <f t="shared" si="359"/>
        <v>-0.74659664417825411</v>
      </c>
      <c r="M1911" s="30">
        <f t="shared" si="357"/>
        <v>3.7465966441782541</v>
      </c>
      <c r="N1911" s="148">
        <f t="shared" si="358"/>
        <v>0.65340335582174625</v>
      </c>
      <c r="O1911" s="148">
        <f t="shared" si="354"/>
        <v>0</v>
      </c>
      <c r="P1911" s="148">
        <f t="shared" si="355"/>
        <v>-0.65340335582174625</v>
      </c>
      <c r="Q1911" s="149">
        <f t="shared" si="349"/>
        <v>18.66936542270065</v>
      </c>
      <c r="R1911" s="150">
        <f t="shared" si="350"/>
        <v>132.66936542270065</v>
      </c>
      <c r="S1911" s="13"/>
      <c r="T1911" s="13"/>
      <c r="U1911" s="13"/>
      <c r="V1911" s="13"/>
      <c r="W1911" s="49">
        <f t="shared" si="356"/>
        <v>38789</v>
      </c>
    </row>
    <row r="1912" spans="1:23" s="11" customFormat="1">
      <c r="A1912" s="13"/>
      <c r="B1912" s="140">
        <f>+Datos!B1903</f>
        <v>2006</v>
      </c>
      <c r="C1912" s="141">
        <f>+Datos!C1903</f>
        <v>3</v>
      </c>
      <c r="D1912" s="142">
        <f>+Datos!D1903</f>
        <v>14</v>
      </c>
      <c r="E1912" s="143">
        <f>+Datos!E1903</f>
        <v>0</v>
      </c>
      <c r="F1912" s="144">
        <f>+Datos!F1903</f>
        <v>4.0999999999999996</v>
      </c>
      <c r="G1912" s="145">
        <f>+Datos!G1903</f>
        <v>1</v>
      </c>
      <c r="H1912" s="143">
        <f t="shared" si="351"/>
        <v>4.0999999999999996</v>
      </c>
      <c r="I1912" s="146">
        <f t="shared" si="352"/>
        <v>-4.0999999999999996</v>
      </c>
      <c r="J1912" s="29">
        <f t="shared" si="353"/>
        <v>96.833081759762194</v>
      </c>
      <c r="K1912" s="147">
        <f t="shared" si="348"/>
        <v>130.51489994158038</v>
      </c>
      <c r="L1912" s="29">
        <f t="shared" si="359"/>
        <v>-2.154465481120269</v>
      </c>
      <c r="M1912" s="30">
        <f t="shared" si="357"/>
        <v>2.154465481120269</v>
      </c>
      <c r="N1912" s="148">
        <f t="shared" si="358"/>
        <v>1.9455345188797306</v>
      </c>
      <c r="O1912" s="148">
        <f t="shared" si="354"/>
        <v>0</v>
      </c>
      <c r="P1912" s="148">
        <f t="shared" si="355"/>
        <v>-1.9455345188797306</v>
      </c>
      <c r="Q1912" s="149">
        <f t="shared" si="349"/>
        <v>16.514899941580381</v>
      </c>
      <c r="R1912" s="150">
        <f t="shared" si="350"/>
        <v>130.51489994158038</v>
      </c>
      <c r="S1912" s="13"/>
      <c r="T1912" s="13"/>
      <c r="U1912" s="13"/>
      <c r="V1912" s="13"/>
      <c r="W1912" s="49">
        <f t="shared" si="356"/>
        <v>38790</v>
      </c>
    </row>
    <row r="1913" spans="1:23" s="11" customFormat="1">
      <c r="A1913" s="13"/>
      <c r="B1913" s="140">
        <f>+Datos!B1904</f>
        <v>2006</v>
      </c>
      <c r="C1913" s="141">
        <f>+Datos!C1904</f>
        <v>3</v>
      </c>
      <c r="D1913" s="142">
        <f>+Datos!D1904</f>
        <v>15</v>
      </c>
      <c r="E1913" s="143">
        <f>+Datos!E1904</f>
        <v>3</v>
      </c>
      <c r="F1913" s="144">
        <f>+Datos!F1904</f>
        <v>3.3</v>
      </c>
      <c r="G1913" s="145">
        <f>+Datos!G1904</f>
        <v>1</v>
      </c>
      <c r="H1913" s="143">
        <f t="shared" si="351"/>
        <v>3.3</v>
      </c>
      <c r="I1913" s="146">
        <f t="shared" si="352"/>
        <v>-0.29999999999999982</v>
      </c>
      <c r="J1913" s="29">
        <f t="shared" si="353"/>
        <v>96.677291544115008</v>
      </c>
      <c r="K1913" s="147">
        <f t="shared" si="348"/>
        <v>130.35910972593319</v>
      </c>
      <c r="L1913" s="29">
        <f t="shared" si="359"/>
        <v>-0.15579021564718687</v>
      </c>
      <c r="M1913" s="30">
        <f t="shared" si="357"/>
        <v>3.1557902156471869</v>
      </c>
      <c r="N1913" s="148">
        <f t="shared" si="358"/>
        <v>0.14420978435281295</v>
      </c>
      <c r="O1913" s="148">
        <f t="shared" si="354"/>
        <v>0</v>
      </c>
      <c r="P1913" s="148">
        <f t="shared" si="355"/>
        <v>-0.14420978435281295</v>
      </c>
      <c r="Q1913" s="149">
        <f t="shared" si="349"/>
        <v>16.359109725933195</v>
      </c>
      <c r="R1913" s="150">
        <f t="shared" si="350"/>
        <v>130.35910972593319</v>
      </c>
      <c r="S1913" s="13"/>
      <c r="T1913" s="13"/>
      <c r="U1913" s="13"/>
      <c r="V1913" s="13"/>
      <c r="W1913" s="49">
        <f t="shared" si="356"/>
        <v>38791</v>
      </c>
    </row>
    <row r="1914" spans="1:23" s="11" customFormat="1">
      <c r="A1914" s="13"/>
      <c r="B1914" s="140">
        <f>+Datos!B1905</f>
        <v>2006</v>
      </c>
      <c r="C1914" s="141">
        <f>+Datos!C1905</f>
        <v>3</v>
      </c>
      <c r="D1914" s="142">
        <f>+Datos!D1905</f>
        <v>16</v>
      </c>
      <c r="E1914" s="143">
        <f>+Datos!E1905</f>
        <v>0</v>
      </c>
      <c r="F1914" s="144">
        <f>+Datos!F1905</f>
        <v>3.7</v>
      </c>
      <c r="G1914" s="145">
        <f>+Datos!G1905</f>
        <v>1</v>
      </c>
      <c r="H1914" s="143">
        <f t="shared" si="351"/>
        <v>3.7</v>
      </c>
      <c r="I1914" s="146">
        <f t="shared" si="352"/>
        <v>-3.7</v>
      </c>
      <c r="J1914" s="29">
        <f t="shared" si="353"/>
        <v>94.776362620461754</v>
      </c>
      <c r="K1914" s="147">
        <f t="shared" si="348"/>
        <v>128.45818080227994</v>
      </c>
      <c r="L1914" s="29">
        <f t="shared" si="359"/>
        <v>-1.9009289236532538</v>
      </c>
      <c r="M1914" s="30">
        <f t="shared" si="357"/>
        <v>1.9009289236532538</v>
      </c>
      <c r="N1914" s="148">
        <f t="shared" si="358"/>
        <v>1.7990710763467463</v>
      </c>
      <c r="O1914" s="148">
        <f t="shared" si="354"/>
        <v>0</v>
      </c>
      <c r="P1914" s="148">
        <f t="shared" si="355"/>
        <v>-1.7990710763467463</v>
      </c>
      <c r="Q1914" s="149">
        <f t="shared" si="349"/>
        <v>14.458180802279941</v>
      </c>
      <c r="R1914" s="150">
        <f t="shared" si="350"/>
        <v>128.45818080227994</v>
      </c>
      <c r="S1914" s="13"/>
      <c r="T1914" s="13"/>
      <c r="U1914" s="13"/>
      <c r="V1914" s="13"/>
      <c r="W1914" s="49">
        <f t="shared" si="356"/>
        <v>38792</v>
      </c>
    </row>
    <row r="1915" spans="1:23" s="11" customFormat="1">
      <c r="A1915" s="13"/>
      <c r="B1915" s="140">
        <f>+Datos!B1906</f>
        <v>2006</v>
      </c>
      <c r="C1915" s="141">
        <f>+Datos!C1906</f>
        <v>3</v>
      </c>
      <c r="D1915" s="142">
        <f>+Datos!D1906</f>
        <v>17</v>
      </c>
      <c r="E1915" s="143">
        <f>+Datos!E1906</f>
        <v>0</v>
      </c>
      <c r="F1915" s="144">
        <f>+Datos!F1906</f>
        <v>3.9</v>
      </c>
      <c r="G1915" s="145">
        <f>+Datos!G1906</f>
        <v>1</v>
      </c>
      <c r="H1915" s="143">
        <f t="shared" si="351"/>
        <v>3.9</v>
      </c>
      <c r="I1915" s="146">
        <f t="shared" si="352"/>
        <v>-3.9</v>
      </c>
      <c r="J1915" s="29">
        <f t="shared" si="353"/>
        <v>92.813128816925285</v>
      </c>
      <c r="K1915" s="147">
        <f t="shared" si="348"/>
        <v>126.49494699874347</v>
      </c>
      <c r="L1915" s="29">
        <f t="shared" si="359"/>
        <v>-1.9632338035364683</v>
      </c>
      <c r="M1915" s="30">
        <f t="shared" si="357"/>
        <v>1.9632338035364683</v>
      </c>
      <c r="N1915" s="148">
        <f t="shared" si="358"/>
        <v>1.9367661964635317</v>
      </c>
      <c r="O1915" s="148">
        <f t="shared" si="354"/>
        <v>0</v>
      </c>
      <c r="P1915" s="148">
        <f t="shared" si="355"/>
        <v>-1.9367661964635317</v>
      </c>
      <c r="Q1915" s="149">
        <f t="shared" si="349"/>
        <v>12.494946998743472</v>
      </c>
      <c r="R1915" s="150">
        <f t="shared" si="350"/>
        <v>126.49494699874347</v>
      </c>
      <c r="S1915" s="13"/>
      <c r="T1915" s="13"/>
      <c r="U1915" s="13"/>
      <c r="V1915" s="13"/>
      <c r="W1915" s="49">
        <f t="shared" si="356"/>
        <v>38793</v>
      </c>
    </row>
    <row r="1916" spans="1:23" s="11" customFormat="1">
      <c r="A1916" s="13"/>
      <c r="B1916" s="140">
        <f>+Datos!B1907</f>
        <v>2006</v>
      </c>
      <c r="C1916" s="141">
        <f>+Datos!C1907</f>
        <v>3</v>
      </c>
      <c r="D1916" s="142">
        <f>+Datos!D1907</f>
        <v>18</v>
      </c>
      <c r="E1916" s="143">
        <f>+Datos!E1907</f>
        <v>0</v>
      </c>
      <c r="F1916" s="144">
        <f>+Datos!F1907</f>
        <v>4.5</v>
      </c>
      <c r="G1916" s="145">
        <f>+Datos!G1907</f>
        <v>1</v>
      </c>
      <c r="H1916" s="143">
        <f t="shared" si="351"/>
        <v>4.5</v>
      </c>
      <c r="I1916" s="146">
        <f t="shared" si="352"/>
        <v>-4.5</v>
      </c>
      <c r="J1916" s="29">
        <f t="shared" si="353"/>
        <v>90.598338302991749</v>
      </c>
      <c r="K1916" s="147">
        <f t="shared" si="348"/>
        <v>124.28015648480994</v>
      </c>
      <c r="L1916" s="29">
        <f t="shared" si="359"/>
        <v>-2.2147905139335364</v>
      </c>
      <c r="M1916" s="30">
        <f t="shared" si="357"/>
        <v>2.2147905139335364</v>
      </c>
      <c r="N1916" s="148">
        <f t="shared" si="358"/>
        <v>2.2852094860664636</v>
      </c>
      <c r="O1916" s="148">
        <f t="shared" si="354"/>
        <v>0</v>
      </c>
      <c r="P1916" s="148">
        <f t="shared" si="355"/>
        <v>-2.2852094860664636</v>
      </c>
      <c r="Q1916" s="149">
        <f t="shared" si="349"/>
        <v>10.280156484809936</v>
      </c>
      <c r="R1916" s="150">
        <f t="shared" si="350"/>
        <v>124.28015648480994</v>
      </c>
      <c r="S1916" s="13"/>
      <c r="T1916" s="13"/>
      <c r="U1916" s="13"/>
      <c r="V1916" s="13"/>
      <c r="W1916" s="49">
        <f t="shared" si="356"/>
        <v>38794</v>
      </c>
    </row>
    <row r="1917" spans="1:23" s="11" customFormat="1">
      <c r="A1917" s="13"/>
      <c r="B1917" s="140">
        <f>+Datos!B1908</f>
        <v>2006</v>
      </c>
      <c r="C1917" s="141">
        <f>+Datos!C1908</f>
        <v>3</v>
      </c>
      <c r="D1917" s="142">
        <f>+Datos!D1908</f>
        <v>19</v>
      </c>
      <c r="E1917" s="143">
        <f>+Datos!E1908</f>
        <v>0</v>
      </c>
      <c r="F1917" s="144">
        <f>+Datos!F1908</f>
        <v>5.3</v>
      </c>
      <c r="G1917" s="145">
        <f>+Datos!G1908</f>
        <v>1</v>
      </c>
      <c r="H1917" s="143">
        <f t="shared" si="351"/>
        <v>5.3</v>
      </c>
      <c r="I1917" s="146">
        <f t="shared" si="352"/>
        <v>-5.3</v>
      </c>
      <c r="J1917" s="29">
        <f t="shared" si="353"/>
        <v>88.057491126794289</v>
      </c>
      <c r="K1917" s="147">
        <f t="shared" si="348"/>
        <v>121.73930930861246</v>
      </c>
      <c r="L1917" s="29">
        <f t="shared" si="359"/>
        <v>-2.5408471761974738</v>
      </c>
      <c r="M1917" s="30">
        <f t="shared" si="357"/>
        <v>2.5408471761974738</v>
      </c>
      <c r="N1917" s="148">
        <f t="shared" si="358"/>
        <v>2.759152823802526</v>
      </c>
      <c r="O1917" s="148">
        <f t="shared" si="354"/>
        <v>0</v>
      </c>
      <c r="P1917" s="148">
        <f t="shared" si="355"/>
        <v>-2.759152823802526</v>
      </c>
      <c r="Q1917" s="149">
        <f t="shared" si="349"/>
        <v>7.7393093086124622</v>
      </c>
      <c r="R1917" s="150">
        <f t="shared" si="350"/>
        <v>121.73930930861246</v>
      </c>
      <c r="S1917" s="13"/>
      <c r="T1917" s="13"/>
      <c r="U1917" s="13"/>
      <c r="V1917" s="13"/>
      <c r="W1917" s="49">
        <f t="shared" si="356"/>
        <v>38795</v>
      </c>
    </row>
    <row r="1918" spans="1:23" s="11" customFormat="1">
      <c r="A1918" s="13"/>
      <c r="B1918" s="140">
        <f>+Datos!B1909</f>
        <v>2006</v>
      </c>
      <c r="C1918" s="141">
        <f>+Datos!C1909</f>
        <v>3</v>
      </c>
      <c r="D1918" s="142">
        <f>+Datos!D1909</f>
        <v>20</v>
      </c>
      <c r="E1918" s="143">
        <f>+Datos!E1909</f>
        <v>0</v>
      </c>
      <c r="F1918" s="144">
        <f>+Datos!F1909</f>
        <v>3.6</v>
      </c>
      <c r="G1918" s="145">
        <f>+Datos!G1909</f>
        <v>1</v>
      </c>
      <c r="H1918" s="143">
        <f t="shared" si="351"/>
        <v>3.6</v>
      </c>
      <c r="I1918" s="146">
        <f t="shared" si="352"/>
        <v>-3.6</v>
      </c>
      <c r="J1918" s="29">
        <f t="shared" si="353"/>
        <v>86.372395101869472</v>
      </c>
      <c r="K1918" s="147">
        <f t="shared" si="348"/>
        <v>120.05421328368766</v>
      </c>
      <c r="L1918" s="29">
        <f t="shared" si="359"/>
        <v>-1.6850960249248033</v>
      </c>
      <c r="M1918" s="30">
        <f t="shared" si="357"/>
        <v>1.6850960249248033</v>
      </c>
      <c r="N1918" s="148">
        <f t="shared" si="358"/>
        <v>1.9149039750751968</v>
      </c>
      <c r="O1918" s="148">
        <f t="shared" si="354"/>
        <v>0</v>
      </c>
      <c r="P1918" s="148">
        <f t="shared" si="355"/>
        <v>-1.9149039750751968</v>
      </c>
      <c r="Q1918" s="149">
        <f t="shared" si="349"/>
        <v>6.054213283687659</v>
      </c>
      <c r="R1918" s="150">
        <f t="shared" si="350"/>
        <v>120.05421328368766</v>
      </c>
      <c r="S1918" s="13"/>
      <c r="T1918" s="13"/>
      <c r="U1918" s="13"/>
      <c r="V1918" s="13"/>
      <c r="W1918" s="49">
        <f t="shared" si="356"/>
        <v>38796</v>
      </c>
    </row>
    <row r="1919" spans="1:23" s="11" customFormat="1">
      <c r="A1919" s="13"/>
      <c r="B1919" s="140">
        <f>+Datos!B1910</f>
        <v>2006</v>
      </c>
      <c r="C1919" s="141">
        <f>+Datos!C1910</f>
        <v>3</v>
      </c>
      <c r="D1919" s="142">
        <f>+Datos!D1910</f>
        <v>21</v>
      </c>
      <c r="E1919" s="143">
        <f>+Datos!E1910</f>
        <v>0</v>
      </c>
      <c r="F1919" s="144">
        <f>+Datos!F1910</f>
        <v>4.3</v>
      </c>
      <c r="G1919" s="145">
        <f>+Datos!G1910</f>
        <v>1</v>
      </c>
      <c r="H1919" s="143">
        <f t="shared" si="351"/>
        <v>4.3</v>
      </c>
      <c r="I1919" s="146">
        <f t="shared" si="352"/>
        <v>-4.3</v>
      </c>
      <c r="J1919" s="29">
        <f t="shared" si="353"/>
        <v>84.401850263558984</v>
      </c>
      <c r="K1919" s="147">
        <f t="shared" si="348"/>
        <v>118.08366844537716</v>
      </c>
      <c r="L1919" s="29">
        <f t="shared" si="359"/>
        <v>-1.9705448383105022</v>
      </c>
      <c r="M1919" s="30">
        <f t="shared" si="357"/>
        <v>1.9705448383105022</v>
      </c>
      <c r="N1919" s="148">
        <f t="shared" si="358"/>
        <v>2.3294551616894976</v>
      </c>
      <c r="O1919" s="148">
        <f t="shared" si="354"/>
        <v>0</v>
      </c>
      <c r="P1919" s="148">
        <f t="shared" si="355"/>
        <v>-2.3294551616894976</v>
      </c>
      <c r="Q1919" s="149">
        <f t="shared" si="349"/>
        <v>4.0836684453771568</v>
      </c>
      <c r="R1919" s="150">
        <f t="shared" si="350"/>
        <v>118.08366844537716</v>
      </c>
      <c r="S1919" s="13"/>
      <c r="T1919" s="13"/>
      <c r="U1919" s="13"/>
      <c r="V1919" s="13"/>
      <c r="W1919" s="49">
        <f t="shared" si="356"/>
        <v>38797</v>
      </c>
    </row>
    <row r="1920" spans="1:23" s="11" customFormat="1">
      <c r="A1920" s="13"/>
      <c r="B1920" s="140">
        <f>+Datos!B1911</f>
        <v>2006</v>
      </c>
      <c r="C1920" s="141">
        <f>+Datos!C1911</f>
        <v>3</v>
      </c>
      <c r="D1920" s="142">
        <f>+Datos!D1911</f>
        <v>22</v>
      </c>
      <c r="E1920" s="143">
        <f>+Datos!E1911</f>
        <v>0</v>
      </c>
      <c r="F1920" s="144">
        <f>+Datos!F1911</f>
        <v>4.2</v>
      </c>
      <c r="G1920" s="145">
        <f>+Datos!G1911</f>
        <v>1</v>
      </c>
      <c r="H1920" s="143">
        <f t="shared" si="351"/>
        <v>4.2</v>
      </c>
      <c r="I1920" s="146">
        <f t="shared" si="352"/>
        <v>-4.2</v>
      </c>
      <c r="J1920" s="29">
        <f t="shared" si="353"/>
        <v>82.520540695718694</v>
      </c>
      <c r="K1920" s="147">
        <f t="shared" si="348"/>
        <v>116.20235887753688</v>
      </c>
      <c r="L1920" s="29">
        <f t="shared" si="359"/>
        <v>-1.881309567840276</v>
      </c>
      <c r="M1920" s="30">
        <f t="shared" si="357"/>
        <v>1.881309567840276</v>
      </c>
      <c r="N1920" s="148">
        <f t="shared" si="358"/>
        <v>2.3186904321597241</v>
      </c>
      <c r="O1920" s="148">
        <f t="shared" si="354"/>
        <v>0</v>
      </c>
      <c r="P1920" s="148">
        <f t="shared" si="355"/>
        <v>-2.3186904321597241</v>
      </c>
      <c r="Q1920" s="149">
        <f t="shared" si="349"/>
        <v>2.2023588775368808</v>
      </c>
      <c r="R1920" s="150">
        <f t="shared" si="350"/>
        <v>116.20235887753688</v>
      </c>
      <c r="S1920" s="13"/>
      <c r="T1920" s="13"/>
      <c r="U1920" s="13"/>
      <c r="V1920" s="13"/>
      <c r="W1920" s="49">
        <f t="shared" si="356"/>
        <v>38798</v>
      </c>
    </row>
    <row r="1921" spans="1:23" s="11" customFormat="1">
      <c r="A1921" s="13"/>
      <c r="B1921" s="140">
        <f>+Datos!B1912</f>
        <v>2006</v>
      </c>
      <c r="C1921" s="141">
        <f>+Datos!C1912</f>
        <v>3</v>
      </c>
      <c r="D1921" s="142">
        <f>+Datos!D1912</f>
        <v>23</v>
      </c>
      <c r="E1921" s="143">
        <f>+Datos!E1912</f>
        <v>2</v>
      </c>
      <c r="F1921" s="144">
        <f>+Datos!F1912</f>
        <v>4.8</v>
      </c>
      <c r="G1921" s="145">
        <f>+Datos!G1912</f>
        <v>1</v>
      </c>
      <c r="H1921" s="143">
        <f t="shared" si="351"/>
        <v>4.8</v>
      </c>
      <c r="I1921" s="146">
        <f t="shared" si="352"/>
        <v>-2.8</v>
      </c>
      <c r="J1921" s="29">
        <f t="shared" si="353"/>
        <v>81.289689236959063</v>
      </c>
      <c r="K1921" s="147">
        <f t="shared" si="348"/>
        <v>114.97150741877724</v>
      </c>
      <c r="L1921" s="29">
        <f t="shared" si="359"/>
        <v>-1.2308514587596449</v>
      </c>
      <c r="M1921" s="30">
        <f t="shared" si="357"/>
        <v>3.2308514587596449</v>
      </c>
      <c r="N1921" s="148">
        <f t="shared" si="358"/>
        <v>1.569148541240355</v>
      </c>
      <c r="O1921" s="148">
        <f t="shared" si="354"/>
        <v>0</v>
      </c>
      <c r="P1921" s="148">
        <f t="shared" si="355"/>
        <v>-1.569148541240355</v>
      </c>
      <c r="Q1921" s="149">
        <f t="shared" si="349"/>
        <v>0.9715074187772359</v>
      </c>
      <c r="R1921" s="150">
        <f t="shared" si="350"/>
        <v>114.97150741877724</v>
      </c>
      <c r="S1921" s="13"/>
      <c r="T1921" s="13"/>
      <c r="U1921" s="13"/>
      <c r="V1921" s="13"/>
      <c r="W1921" s="49">
        <f t="shared" si="356"/>
        <v>38799</v>
      </c>
    </row>
    <row r="1922" spans="1:23" s="11" customFormat="1">
      <c r="A1922" s="13"/>
      <c r="B1922" s="140">
        <f>+Datos!B1913</f>
        <v>2006</v>
      </c>
      <c r="C1922" s="141">
        <f>+Datos!C1913</f>
        <v>3</v>
      </c>
      <c r="D1922" s="142">
        <f>+Datos!D1913</f>
        <v>24</v>
      </c>
      <c r="E1922" s="143">
        <f>+Datos!E1913</f>
        <v>0</v>
      </c>
      <c r="F1922" s="144">
        <f>+Datos!F1913</f>
        <v>2.7</v>
      </c>
      <c r="G1922" s="145">
        <f>+Datos!G1913</f>
        <v>1</v>
      </c>
      <c r="H1922" s="143">
        <f t="shared" si="351"/>
        <v>2.7</v>
      </c>
      <c r="I1922" s="146">
        <f t="shared" si="352"/>
        <v>-2.7</v>
      </c>
      <c r="J1922" s="29">
        <f t="shared" si="353"/>
        <v>80.120187057075114</v>
      </c>
      <c r="K1922" s="147">
        <f t="shared" si="348"/>
        <v>113.80200523889329</v>
      </c>
      <c r="L1922" s="29">
        <f t="shared" si="359"/>
        <v>-1.1695021798839491</v>
      </c>
      <c r="M1922" s="30">
        <f t="shared" si="357"/>
        <v>1.1695021798839491</v>
      </c>
      <c r="N1922" s="148">
        <f t="shared" si="358"/>
        <v>1.5304978201160511</v>
      </c>
      <c r="O1922" s="148">
        <f t="shared" si="354"/>
        <v>0</v>
      </c>
      <c r="P1922" s="148">
        <f t="shared" si="355"/>
        <v>-1.5304978201160511</v>
      </c>
      <c r="Q1922" s="149">
        <f t="shared" si="349"/>
        <v>0</v>
      </c>
      <c r="R1922" s="150">
        <f t="shared" si="350"/>
        <v>113.80200523889329</v>
      </c>
      <c r="S1922" s="13"/>
      <c r="T1922" s="13"/>
      <c r="U1922" s="13"/>
      <c r="V1922" s="13"/>
      <c r="W1922" s="49">
        <f t="shared" si="356"/>
        <v>38800</v>
      </c>
    </row>
    <row r="1923" spans="1:23" s="11" customFormat="1">
      <c r="A1923" s="13"/>
      <c r="B1923" s="140">
        <f>+Datos!B1914</f>
        <v>2006</v>
      </c>
      <c r="C1923" s="141">
        <f>+Datos!C1914</f>
        <v>3</v>
      </c>
      <c r="D1923" s="142">
        <f>+Datos!D1914</f>
        <v>25</v>
      </c>
      <c r="E1923" s="143">
        <f>+Datos!E1914</f>
        <v>0</v>
      </c>
      <c r="F1923" s="144">
        <f>+Datos!F1914</f>
        <v>4</v>
      </c>
      <c r="G1923" s="145">
        <f>+Datos!G1914</f>
        <v>1</v>
      </c>
      <c r="H1923" s="143">
        <f t="shared" si="351"/>
        <v>4</v>
      </c>
      <c r="I1923" s="146">
        <f t="shared" si="352"/>
        <v>-4</v>
      </c>
      <c r="J1923" s="29">
        <f t="shared" si="353"/>
        <v>78.418447123057106</v>
      </c>
      <c r="K1923" s="147">
        <f t="shared" si="348"/>
        <v>112.10026530487528</v>
      </c>
      <c r="L1923" s="29">
        <f t="shared" si="359"/>
        <v>-1.7017399340180077</v>
      </c>
      <c r="M1923" s="30">
        <f t="shared" si="357"/>
        <v>1.7017399340180077</v>
      </c>
      <c r="N1923" s="148">
        <f t="shared" si="358"/>
        <v>2.2982600659819923</v>
      </c>
      <c r="O1923" s="148">
        <f t="shared" si="354"/>
        <v>0</v>
      </c>
      <c r="P1923" s="148">
        <f t="shared" si="355"/>
        <v>-2.2982600659819923</v>
      </c>
      <c r="Q1923" s="149">
        <f t="shared" si="349"/>
        <v>0</v>
      </c>
      <c r="R1923" s="150">
        <f t="shared" si="350"/>
        <v>112.10026530487528</v>
      </c>
      <c r="S1923" s="13"/>
      <c r="T1923" s="13"/>
      <c r="U1923" s="13"/>
      <c r="V1923" s="13"/>
      <c r="W1923" s="49">
        <f t="shared" si="356"/>
        <v>38801</v>
      </c>
    </row>
    <row r="1924" spans="1:23" s="11" customFormat="1">
      <c r="A1924" s="13"/>
      <c r="B1924" s="140">
        <f>+Datos!B1915</f>
        <v>2006</v>
      </c>
      <c r="C1924" s="141">
        <f>+Datos!C1915</f>
        <v>3</v>
      </c>
      <c r="D1924" s="142">
        <f>+Datos!D1915</f>
        <v>26</v>
      </c>
      <c r="E1924" s="143">
        <f>+Datos!E1915</f>
        <v>0</v>
      </c>
      <c r="F1924" s="144">
        <f>+Datos!F1915</f>
        <v>4.4000000000000004</v>
      </c>
      <c r="G1924" s="145">
        <f>+Datos!G1915</f>
        <v>1</v>
      </c>
      <c r="H1924" s="143">
        <f t="shared" si="351"/>
        <v>4.4000000000000004</v>
      </c>
      <c r="I1924" s="146">
        <f t="shared" si="352"/>
        <v>-4.4000000000000004</v>
      </c>
      <c r="J1924" s="29">
        <f t="shared" si="353"/>
        <v>76.588250605945319</v>
      </c>
      <c r="K1924" s="147">
        <f t="shared" si="348"/>
        <v>110.27006878776351</v>
      </c>
      <c r="L1924" s="29">
        <f t="shared" si="359"/>
        <v>-1.8301965171117729</v>
      </c>
      <c r="M1924" s="30">
        <f t="shared" si="357"/>
        <v>1.8301965171117729</v>
      </c>
      <c r="N1924" s="148">
        <f t="shared" si="358"/>
        <v>2.5698034828882275</v>
      </c>
      <c r="O1924" s="148">
        <f t="shared" si="354"/>
        <v>0</v>
      </c>
      <c r="P1924" s="148">
        <f t="shared" si="355"/>
        <v>-2.5698034828882275</v>
      </c>
      <c r="Q1924" s="149">
        <f t="shared" si="349"/>
        <v>0</v>
      </c>
      <c r="R1924" s="150">
        <f t="shared" si="350"/>
        <v>110.27006878776351</v>
      </c>
      <c r="S1924" s="13"/>
      <c r="T1924" s="13"/>
      <c r="U1924" s="13"/>
      <c r="V1924" s="13"/>
      <c r="W1924" s="49">
        <f t="shared" si="356"/>
        <v>38802</v>
      </c>
    </row>
    <row r="1925" spans="1:23" s="11" customFormat="1">
      <c r="A1925" s="13"/>
      <c r="B1925" s="140">
        <f>+Datos!B1916</f>
        <v>2006</v>
      </c>
      <c r="C1925" s="141">
        <f>+Datos!C1916</f>
        <v>3</v>
      </c>
      <c r="D1925" s="142">
        <f>+Datos!D1916</f>
        <v>27</v>
      </c>
      <c r="E1925" s="143">
        <f>+Datos!E1916</f>
        <v>0</v>
      </c>
      <c r="F1925" s="144">
        <f>+Datos!F1916</f>
        <v>4</v>
      </c>
      <c r="G1925" s="145">
        <f>+Datos!G1916</f>
        <v>1</v>
      </c>
      <c r="H1925" s="143">
        <f t="shared" si="351"/>
        <v>4</v>
      </c>
      <c r="I1925" s="146">
        <f t="shared" si="352"/>
        <v>-4</v>
      </c>
      <c r="J1925" s="29">
        <f t="shared" si="353"/>
        <v>74.96152843616467</v>
      </c>
      <c r="K1925" s="147">
        <f t="shared" si="348"/>
        <v>108.64334661798284</v>
      </c>
      <c r="L1925" s="29">
        <f t="shared" si="359"/>
        <v>-1.6267221697806633</v>
      </c>
      <c r="M1925" s="30">
        <f t="shared" si="357"/>
        <v>1.6267221697806633</v>
      </c>
      <c r="N1925" s="148">
        <f t="shared" si="358"/>
        <v>2.3732778302193367</v>
      </c>
      <c r="O1925" s="148">
        <f t="shared" si="354"/>
        <v>0</v>
      </c>
      <c r="P1925" s="148">
        <f t="shared" si="355"/>
        <v>-2.3732778302193367</v>
      </c>
      <c r="Q1925" s="149">
        <f t="shared" si="349"/>
        <v>0</v>
      </c>
      <c r="R1925" s="150">
        <f t="shared" si="350"/>
        <v>108.64334661798284</v>
      </c>
      <c r="S1925" s="13"/>
      <c r="T1925" s="13"/>
      <c r="U1925" s="13"/>
      <c r="V1925" s="13"/>
      <c r="W1925" s="49">
        <f t="shared" si="356"/>
        <v>38803</v>
      </c>
    </row>
    <row r="1926" spans="1:23" s="11" customFormat="1">
      <c r="A1926" s="13"/>
      <c r="B1926" s="140">
        <f>+Datos!B1917</f>
        <v>2006</v>
      </c>
      <c r="C1926" s="141">
        <f>+Datos!C1917</f>
        <v>3</v>
      </c>
      <c r="D1926" s="142">
        <f>+Datos!D1917</f>
        <v>28</v>
      </c>
      <c r="E1926" s="143">
        <f>+Datos!E1917</f>
        <v>0</v>
      </c>
      <c r="F1926" s="144">
        <f>+Datos!F1917</f>
        <v>3.3</v>
      </c>
      <c r="G1926" s="145">
        <f>+Datos!G1917</f>
        <v>1</v>
      </c>
      <c r="H1926" s="143">
        <f t="shared" si="351"/>
        <v>3.3</v>
      </c>
      <c r="I1926" s="146">
        <f t="shared" si="352"/>
        <v>-3.3</v>
      </c>
      <c r="J1926" s="29">
        <f t="shared" si="353"/>
        <v>73.64552574025322</v>
      </c>
      <c r="K1926" s="147">
        <f t="shared" si="348"/>
        <v>107.32734392207141</v>
      </c>
      <c r="L1926" s="29">
        <f t="shared" si="359"/>
        <v>-1.3160026959114361</v>
      </c>
      <c r="M1926" s="30">
        <f t="shared" si="357"/>
        <v>1.3160026959114361</v>
      </c>
      <c r="N1926" s="148">
        <f t="shared" si="358"/>
        <v>1.9839973040885637</v>
      </c>
      <c r="O1926" s="148">
        <f t="shared" si="354"/>
        <v>0</v>
      </c>
      <c r="P1926" s="148">
        <f t="shared" si="355"/>
        <v>-1.9839973040885637</v>
      </c>
      <c r="Q1926" s="149">
        <f t="shared" si="349"/>
        <v>0</v>
      </c>
      <c r="R1926" s="150">
        <f t="shared" si="350"/>
        <v>107.32734392207141</v>
      </c>
      <c r="S1926" s="13"/>
      <c r="T1926" s="13"/>
      <c r="U1926" s="13"/>
      <c r="V1926" s="13"/>
      <c r="W1926" s="49">
        <f t="shared" si="356"/>
        <v>38804</v>
      </c>
    </row>
    <row r="1927" spans="1:23" s="11" customFormat="1">
      <c r="A1927" s="13"/>
      <c r="B1927" s="140">
        <f>+Datos!B1918</f>
        <v>2006</v>
      </c>
      <c r="C1927" s="141">
        <f>+Datos!C1918</f>
        <v>3</v>
      </c>
      <c r="D1927" s="142">
        <f>+Datos!D1918</f>
        <v>29</v>
      </c>
      <c r="E1927" s="143">
        <f>+Datos!E1918</f>
        <v>0</v>
      </c>
      <c r="F1927" s="144">
        <f>+Datos!F1918</f>
        <v>3.3</v>
      </c>
      <c r="G1927" s="145">
        <f>+Datos!G1918</f>
        <v>1</v>
      </c>
      <c r="H1927" s="143">
        <f t="shared" si="351"/>
        <v>3.3</v>
      </c>
      <c r="I1927" s="146">
        <f t="shared" si="352"/>
        <v>-3.3</v>
      </c>
      <c r="J1927" s="29">
        <f t="shared" si="353"/>
        <v>72.352626403248337</v>
      </c>
      <c r="K1927" s="147">
        <f t="shared" si="348"/>
        <v>106.03444458506652</v>
      </c>
      <c r="L1927" s="29">
        <f t="shared" si="359"/>
        <v>-1.2928993370048829</v>
      </c>
      <c r="M1927" s="30">
        <f t="shared" si="357"/>
        <v>1.2928993370048829</v>
      </c>
      <c r="N1927" s="148">
        <f t="shared" si="358"/>
        <v>2.0071006629951169</v>
      </c>
      <c r="O1927" s="148">
        <f t="shared" si="354"/>
        <v>0</v>
      </c>
      <c r="P1927" s="148">
        <f t="shared" si="355"/>
        <v>-2.0071006629951169</v>
      </c>
      <c r="Q1927" s="149">
        <f t="shared" si="349"/>
        <v>0</v>
      </c>
      <c r="R1927" s="150">
        <f t="shared" si="350"/>
        <v>106.03444458506652</v>
      </c>
      <c r="S1927" s="13"/>
      <c r="T1927" s="13"/>
      <c r="U1927" s="13"/>
      <c r="V1927" s="13"/>
      <c r="W1927" s="49">
        <f t="shared" si="356"/>
        <v>38805</v>
      </c>
    </row>
    <row r="1928" spans="1:23" s="11" customFormat="1">
      <c r="A1928" s="13"/>
      <c r="B1928" s="140">
        <f>+Datos!B1919</f>
        <v>2006</v>
      </c>
      <c r="C1928" s="141">
        <f>+Datos!C1919</f>
        <v>3</v>
      </c>
      <c r="D1928" s="142">
        <f>+Datos!D1919</f>
        <v>30</v>
      </c>
      <c r="E1928" s="143">
        <f>+Datos!E1919</f>
        <v>0</v>
      </c>
      <c r="F1928" s="144">
        <f>+Datos!F1919</f>
        <v>4.3</v>
      </c>
      <c r="G1928" s="145">
        <f>+Datos!G1919</f>
        <v>1</v>
      </c>
      <c r="H1928" s="143">
        <f t="shared" si="351"/>
        <v>4.3</v>
      </c>
      <c r="I1928" s="146">
        <f t="shared" si="352"/>
        <v>-4.3</v>
      </c>
      <c r="J1928" s="29">
        <f t="shared" si="353"/>
        <v>70.701935874995954</v>
      </c>
      <c r="K1928" s="147">
        <f t="shared" si="348"/>
        <v>104.38375405681413</v>
      </c>
      <c r="L1928" s="29">
        <f t="shared" si="359"/>
        <v>-1.6506905282523974</v>
      </c>
      <c r="M1928" s="30">
        <f t="shared" si="357"/>
        <v>1.6506905282523974</v>
      </c>
      <c r="N1928" s="148">
        <f t="shared" si="358"/>
        <v>2.6493094717476025</v>
      </c>
      <c r="O1928" s="148">
        <f t="shared" si="354"/>
        <v>0</v>
      </c>
      <c r="P1928" s="148">
        <f t="shared" si="355"/>
        <v>-2.6493094717476025</v>
      </c>
      <c r="Q1928" s="149">
        <f t="shared" si="349"/>
        <v>0</v>
      </c>
      <c r="R1928" s="150">
        <f t="shared" si="350"/>
        <v>104.38375405681413</v>
      </c>
      <c r="S1928" s="13"/>
      <c r="T1928" s="13"/>
      <c r="U1928" s="13"/>
      <c r="V1928" s="13"/>
      <c r="W1928" s="49">
        <f t="shared" si="356"/>
        <v>38806</v>
      </c>
    </row>
    <row r="1929" spans="1:23" s="11" customFormat="1">
      <c r="A1929" s="13"/>
      <c r="B1929" s="140">
        <f>+Datos!B1920</f>
        <v>2006</v>
      </c>
      <c r="C1929" s="141">
        <f>+Datos!C1920</f>
        <v>3</v>
      </c>
      <c r="D1929" s="142">
        <f>+Datos!D1920</f>
        <v>31</v>
      </c>
      <c r="E1929" s="143">
        <f>+Datos!E1920</f>
        <v>0</v>
      </c>
      <c r="F1929" s="144">
        <f>+Datos!F1920</f>
        <v>2.8</v>
      </c>
      <c r="G1929" s="145">
        <f>+Datos!G1920</f>
        <v>1</v>
      </c>
      <c r="H1929" s="143">
        <f t="shared" si="351"/>
        <v>2.8</v>
      </c>
      <c r="I1929" s="146">
        <f t="shared" si="352"/>
        <v>-2.8</v>
      </c>
      <c r="J1929" s="29">
        <f t="shared" si="353"/>
        <v>69.647367155799671</v>
      </c>
      <c r="K1929" s="147">
        <f t="shared" si="348"/>
        <v>103.32918533761784</v>
      </c>
      <c r="L1929" s="29">
        <f t="shared" si="359"/>
        <v>-1.0545687191962827</v>
      </c>
      <c r="M1929" s="30">
        <f t="shared" si="357"/>
        <v>1.0545687191962827</v>
      </c>
      <c r="N1929" s="148">
        <f t="shared" si="358"/>
        <v>1.7454312808037171</v>
      </c>
      <c r="O1929" s="148">
        <f t="shared" si="354"/>
        <v>0</v>
      </c>
      <c r="P1929" s="148">
        <f t="shared" si="355"/>
        <v>-1.7454312808037171</v>
      </c>
      <c r="Q1929" s="149">
        <f t="shared" si="349"/>
        <v>0</v>
      </c>
      <c r="R1929" s="150">
        <f t="shared" si="350"/>
        <v>103.32918533761784</v>
      </c>
      <c r="S1929" s="13"/>
      <c r="T1929" s="13"/>
      <c r="U1929" s="13"/>
      <c r="V1929" s="13"/>
      <c r="W1929" s="49">
        <f t="shared" si="356"/>
        <v>38807</v>
      </c>
    </row>
    <row r="1930" spans="1:23" s="11" customFormat="1">
      <c r="A1930" s="13"/>
      <c r="B1930" s="140">
        <f>+Datos!B1921</f>
        <v>2006</v>
      </c>
      <c r="C1930" s="141">
        <f>+Datos!C1921</f>
        <v>4</v>
      </c>
      <c r="D1930" s="142">
        <f>+Datos!D1921</f>
        <v>1</v>
      </c>
      <c r="E1930" s="143">
        <f>+Datos!E1921</f>
        <v>0</v>
      </c>
      <c r="F1930" s="144">
        <f>+Datos!F1921</f>
        <v>3.9</v>
      </c>
      <c r="G1930" s="145">
        <f>+Datos!G1921</f>
        <v>1</v>
      </c>
      <c r="H1930" s="143">
        <f t="shared" si="351"/>
        <v>3.9</v>
      </c>
      <c r="I1930" s="146">
        <f t="shared" si="352"/>
        <v>-3.9</v>
      </c>
      <c r="J1930" s="29">
        <f t="shared" si="353"/>
        <v>68.204664969863899</v>
      </c>
      <c r="K1930" s="147">
        <f t="shared" si="348"/>
        <v>101.88648315168209</v>
      </c>
      <c r="L1930" s="29">
        <f t="shared" si="359"/>
        <v>-1.4427021859357581</v>
      </c>
      <c r="M1930" s="30">
        <f t="shared" si="357"/>
        <v>1.4427021859357581</v>
      </c>
      <c r="N1930" s="148">
        <f t="shared" si="358"/>
        <v>2.4572978140642419</v>
      </c>
      <c r="O1930" s="148">
        <f t="shared" si="354"/>
        <v>0</v>
      </c>
      <c r="P1930" s="148">
        <f t="shared" si="355"/>
        <v>-2.4572978140642419</v>
      </c>
      <c r="Q1930" s="149">
        <f t="shared" si="349"/>
        <v>0</v>
      </c>
      <c r="R1930" s="150">
        <f t="shared" si="350"/>
        <v>101.88648315168209</v>
      </c>
      <c r="S1930" s="13"/>
      <c r="T1930" s="13"/>
      <c r="U1930" s="13"/>
      <c r="V1930" s="13"/>
      <c r="W1930" s="49">
        <f t="shared" si="356"/>
        <v>38808</v>
      </c>
    </row>
    <row r="1931" spans="1:23" s="11" customFormat="1">
      <c r="A1931" s="13"/>
      <c r="B1931" s="140">
        <f>+Datos!B1922</f>
        <v>2006</v>
      </c>
      <c r="C1931" s="141">
        <f>+Datos!C1922</f>
        <v>4</v>
      </c>
      <c r="D1931" s="142">
        <f>+Datos!D1922</f>
        <v>2</v>
      </c>
      <c r="E1931" s="143">
        <f>+Datos!E1922</f>
        <v>0</v>
      </c>
      <c r="F1931" s="144">
        <f>+Datos!F1922</f>
        <v>4.2</v>
      </c>
      <c r="G1931" s="145">
        <f>+Datos!G1922</f>
        <v>1</v>
      </c>
      <c r="H1931" s="143">
        <f t="shared" si="351"/>
        <v>4.2</v>
      </c>
      <c r="I1931" s="146">
        <f t="shared" si="352"/>
        <v>-4.2</v>
      </c>
      <c r="J1931" s="29">
        <f t="shared" si="353"/>
        <v>66.684389189434157</v>
      </c>
      <c r="K1931" s="147">
        <f t="shared" si="348"/>
        <v>100.36620737125233</v>
      </c>
      <c r="L1931" s="29">
        <f t="shared" si="359"/>
        <v>-1.5202757804297562</v>
      </c>
      <c r="M1931" s="30">
        <f t="shared" si="357"/>
        <v>1.5202757804297562</v>
      </c>
      <c r="N1931" s="148">
        <f t="shared" si="358"/>
        <v>2.679724219570244</v>
      </c>
      <c r="O1931" s="148">
        <f t="shared" si="354"/>
        <v>0</v>
      </c>
      <c r="P1931" s="148">
        <f t="shared" si="355"/>
        <v>-2.679724219570244</v>
      </c>
      <c r="Q1931" s="149">
        <f t="shared" si="349"/>
        <v>0</v>
      </c>
      <c r="R1931" s="150">
        <f t="shared" si="350"/>
        <v>100.36620737125233</v>
      </c>
      <c r="S1931" s="13"/>
      <c r="T1931" s="13"/>
      <c r="U1931" s="13"/>
      <c r="V1931" s="13"/>
      <c r="W1931" s="49">
        <f t="shared" si="356"/>
        <v>38809</v>
      </c>
    </row>
    <row r="1932" spans="1:23" s="11" customFormat="1">
      <c r="A1932" s="13"/>
      <c r="B1932" s="140">
        <f>+Datos!B1923</f>
        <v>2006</v>
      </c>
      <c r="C1932" s="141">
        <f>+Datos!C1923</f>
        <v>4</v>
      </c>
      <c r="D1932" s="142">
        <f>+Datos!D1923</f>
        <v>3</v>
      </c>
      <c r="E1932" s="143">
        <f>+Datos!E1923</f>
        <v>0.7</v>
      </c>
      <c r="F1932" s="144">
        <f>+Datos!F1923</f>
        <v>3.5</v>
      </c>
      <c r="G1932" s="145">
        <f>+Datos!G1923</f>
        <v>1</v>
      </c>
      <c r="H1932" s="143">
        <f t="shared" si="351"/>
        <v>3.5</v>
      </c>
      <c r="I1932" s="146">
        <f t="shared" si="352"/>
        <v>-2.8</v>
      </c>
      <c r="J1932" s="29">
        <f t="shared" si="353"/>
        <v>65.689744983054538</v>
      </c>
      <c r="K1932" s="147">
        <f t="shared" si="348"/>
        <v>99.371563164872725</v>
      </c>
      <c r="L1932" s="29">
        <f t="shared" si="359"/>
        <v>-0.99464420637960416</v>
      </c>
      <c r="M1932" s="30">
        <f t="shared" si="357"/>
        <v>1.6946442063796041</v>
      </c>
      <c r="N1932" s="148">
        <f t="shared" si="358"/>
        <v>1.8053557936203959</v>
      </c>
      <c r="O1932" s="148">
        <f t="shared" si="354"/>
        <v>0</v>
      </c>
      <c r="P1932" s="148">
        <f t="shared" si="355"/>
        <v>-1.8053557936203959</v>
      </c>
      <c r="Q1932" s="149">
        <f t="shared" si="349"/>
        <v>0</v>
      </c>
      <c r="R1932" s="150">
        <f t="shared" si="350"/>
        <v>99.371563164872725</v>
      </c>
      <c r="S1932" s="13"/>
      <c r="T1932" s="13"/>
      <c r="U1932" s="13"/>
      <c r="V1932" s="13"/>
      <c r="W1932" s="49">
        <f t="shared" si="356"/>
        <v>38810</v>
      </c>
    </row>
    <row r="1933" spans="1:23" s="11" customFormat="1">
      <c r="A1933" s="13"/>
      <c r="B1933" s="140">
        <f>+Datos!B1924</f>
        <v>2006</v>
      </c>
      <c r="C1933" s="141">
        <f>+Datos!C1924</f>
        <v>4</v>
      </c>
      <c r="D1933" s="142">
        <f>+Datos!D1924</f>
        <v>4</v>
      </c>
      <c r="E1933" s="143">
        <f>+Datos!E1924</f>
        <v>0</v>
      </c>
      <c r="F1933" s="144">
        <f>+Datos!F1924</f>
        <v>3.4</v>
      </c>
      <c r="G1933" s="145">
        <f>+Datos!G1924</f>
        <v>1</v>
      </c>
      <c r="H1933" s="143">
        <f t="shared" si="351"/>
        <v>3.4</v>
      </c>
      <c r="I1933" s="146">
        <f t="shared" si="352"/>
        <v>-3.4</v>
      </c>
      <c r="J1933" s="29">
        <f t="shared" si="353"/>
        <v>64.501886504939591</v>
      </c>
      <c r="K1933" s="147">
        <f t="shared" si="348"/>
        <v>98.183704686757778</v>
      </c>
      <c r="L1933" s="29">
        <f t="shared" si="359"/>
        <v>-1.187858478114947</v>
      </c>
      <c r="M1933" s="30">
        <f t="shared" si="357"/>
        <v>1.187858478114947</v>
      </c>
      <c r="N1933" s="148">
        <f t="shared" si="358"/>
        <v>2.2121415218850529</v>
      </c>
      <c r="O1933" s="148">
        <f t="shared" si="354"/>
        <v>0</v>
      </c>
      <c r="P1933" s="148">
        <f t="shared" si="355"/>
        <v>-2.2121415218850529</v>
      </c>
      <c r="Q1933" s="149">
        <f t="shared" si="349"/>
        <v>0</v>
      </c>
      <c r="R1933" s="150">
        <f t="shared" si="350"/>
        <v>98.183704686757778</v>
      </c>
      <c r="S1933" s="13"/>
      <c r="T1933" s="13"/>
      <c r="U1933" s="13"/>
      <c r="V1933" s="13"/>
      <c r="W1933" s="49">
        <f t="shared" si="356"/>
        <v>38811</v>
      </c>
    </row>
    <row r="1934" spans="1:23" s="11" customFormat="1">
      <c r="A1934" s="13"/>
      <c r="B1934" s="140">
        <f>+Datos!B1925</f>
        <v>2006</v>
      </c>
      <c r="C1934" s="141">
        <f>+Datos!C1925</f>
        <v>4</v>
      </c>
      <c r="D1934" s="142">
        <f>+Datos!D1925</f>
        <v>5</v>
      </c>
      <c r="E1934" s="143">
        <f>+Datos!E1925</f>
        <v>0</v>
      </c>
      <c r="F1934" s="144">
        <f>+Datos!F1925</f>
        <v>2.4</v>
      </c>
      <c r="G1934" s="145">
        <f>+Datos!G1925</f>
        <v>1</v>
      </c>
      <c r="H1934" s="143">
        <f t="shared" si="351"/>
        <v>2.4</v>
      </c>
      <c r="I1934" s="146">
        <f t="shared" si="352"/>
        <v>-2.4</v>
      </c>
      <c r="J1934" s="29">
        <f t="shared" si="353"/>
        <v>63.676353752073538</v>
      </c>
      <c r="K1934" s="147">
        <f t="shared" ref="K1934:K1997" si="360">+J1934+$U$21</f>
        <v>97.358171933891725</v>
      </c>
      <c r="L1934" s="29">
        <f t="shared" si="359"/>
        <v>-0.82553275286605299</v>
      </c>
      <c r="M1934" s="30">
        <f t="shared" si="357"/>
        <v>0.82553275286605299</v>
      </c>
      <c r="N1934" s="148">
        <f t="shared" si="358"/>
        <v>1.5744672471339469</v>
      </c>
      <c r="O1934" s="148">
        <f t="shared" si="354"/>
        <v>0</v>
      </c>
      <c r="P1934" s="148">
        <f t="shared" si="355"/>
        <v>-1.5744672471339469</v>
      </c>
      <c r="Q1934" s="149">
        <f t="shared" ref="Q1934:Q1997" si="361">IF(K1934-$U$15&gt;0,K1934-$U$15,0)</f>
        <v>0</v>
      </c>
      <c r="R1934" s="150">
        <f t="shared" ref="R1934:R1997" si="362">+O1934+K1934</f>
        <v>97.358171933891725</v>
      </c>
      <c r="S1934" s="13"/>
      <c r="T1934" s="13"/>
      <c r="U1934" s="13"/>
      <c r="V1934" s="13"/>
      <c r="W1934" s="49">
        <f t="shared" si="356"/>
        <v>38812</v>
      </c>
    </row>
    <row r="1935" spans="1:23" s="11" customFormat="1">
      <c r="A1935" s="13"/>
      <c r="B1935" s="140">
        <f>+Datos!B1926</f>
        <v>2006</v>
      </c>
      <c r="C1935" s="141">
        <f>+Datos!C1926</f>
        <v>4</v>
      </c>
      <c r="D1935" s="142">
        <f>+Datos!D1926</f>
        <v>6</v>
      </c>
      <c r="E1935" s="143">
        <f>+Datos!E1926</f>
        <v>0</v>
      </c>
      <c r="F1935" s="144">
        <f>+Datos!F1926</f>
        <v>3.4</v>
      </c>
      <c r="G1935" s="145">
        <f>+Datos!G1926</f>
        <v>1</v>
      </c>
      <c r="H1935" s="143">
        <f t="shared" ref="H1935:H1998" si="363">+F1935*G1935</f>
        <v>3.4</v>
      </c>
      <c r="I1935" s="146">
        <f t="shared" ref="I1935:I1998" si="364">+E1935-H1935</f>
        <v>-3.4</v>
      </c>
      <c r="J1935" s="29">
        <f t="shared" ref="J1935:J1998" si="365">IF(I1935&lt;0,J1934*EXP(I1935/$U$20),IF((I1935+J1934)&gt;$U$20,+$U$20,I1935+J1934))</f>
        <v>62.524903146208665</v>
      </c>
      <c r="K1935" s="147">
        <f t="shared" si="360"/>
        <v>96.206721328026845</v>
      </c>
      <c r="L1935" s="29">
        <f t="shared" si="359"/>
        <v>-1.1514506058648806</v>
      </c>
      <c r="M1935" s="30">
        <f t="shared" si="357"/>
        <v>1.1514506058648806</v>
      </c>
      <c r="N1935" s="148">
        <f t="shared" si="358"/>
        <v>2.2485493941351193</v>
      </c>
      <c r="O1935" s="148">
        <f t="shared" ref="O1935:O1998" si="366">IF(K1934+I1935-$U$14&gt;0,K1934+I1935-$U$14,0)</f>
        <v>0</v>
      </c>
      <c r="P1935" s="148">
        <f t="shared" ref="P1935:P1998" si="367">+IF(N1935&gt;0,(-1)*N1935,O1935)</f>
        <v>-2.2485493941351193</v>
      </c>
      <c r="Q1935" s="149">
        <f t="shared" si="361"/>
        <v>0</v>
      </c>
      <c r="R1935" s="150">
        <f t="shared" si="362"/>
        <v>96.206721328026845</v>
      </c>
      <c r="S1935" s="13"/>
      <c r="T1935" s="13"/>
      <c r="U1935" s="13"/>
      <c r="V1935" s="13"/>
      <c r="W1935" s="49">
        <f t="shared" ref="W1935:W1998" si="368">+DATE(B1935,C1935,D1935)</f>
        <v>38813</v>
      </c>
    </row>
    <row r="1936" spans="1:23" s="11" customFormat="1">
      <c r="A1936" s="13"/>
      <c r="B1936" s="140">
        <f>+Datos!B1927</f>
        <v>2006</v>
      </c>
      <c r="C1936" s="141">
        <f>+Datos!C1927</f>
        <v>4</v>
      </c>
      <c r="D1936" s="142">
        <f>+Datos!D1927</f>
        <v>7</v>
      </c>
      <c r="E1936" s="143">
        <f>+Datos!E1927</f>
        <v>0</v>
      </c>
      <c r="F1936" s="144">
        <f>+Datos!F1927</f>
        <v>4.0999999999999996</v>
      </c>
      <c r="G1936" s="145">
        <f>+Datos!G1927</f>
        <v>1</v>
      </c>
      <c r="H1936" s="143">
        <f t="shared" si="363"/>
        <v>4.0999999999999996</v>
      </c>
      <c r="I1936" s="146">
        <f t="shared" si="364"/>
        <v>-4.0999999999999996</v>
      </c>
      <c r="J1936" s="29">
        <f t="shared" si="365"/>
        <v>61.16404767202372</v>
      </c>
      <c r="K1936" s="147">
        <f t="shared" si="360"/>
        <v>94.8458658538419</v>
      </c>
      <c r="L1936" s="29">
        <f t="shared" si="359"/>
        <v>-1.3608554741849446</v>
      </c>
      <c r="M1936" s="30">
        <f t="shared" ref="M1936:M1999" si="369">IF(I1936&gt;=0,+H1936,+E1936+ABS(L1936))</f>
        <v>1.3608554741849446</v>
      </c>
      <c r="N1936" s="148">
        <f t="shared" ref="N1936:N1999" si="370">+H1936-M1936</f>
        <v>2.7391445258150551</v>
      </c>
      <c r="O1936" s="148">
        <f t="shared" si="366"/>
        <v>0</v>
      </c>
      <c r="P1936" s="148">
        <f t="shared" si="367"/>
        <v>-2.7391445258150551</v>
      </c>
      <c r="Q1936" s="149">
        <f t="shared" si="361"/>
        <v>0</v>
      </c>
      <c r="R1936" s="150">
        <f t="shared" si="362"/>
        <v>94.8458658538419</v>
      </c>
      <c r="S1936" s="13"/>
      <c r="T1936" s="13"/>
      <c r="U1936" s="13"/>
      <c r="V1936" s="13"/>
      <c r="W1936" s="49">
        <f t="shared" si="368"/>
        <v>38814</v>
      </c>
    </row>
    <row r="1937" spans="1:23" s="11" customFormat="1">
      <c r="A1937" s="13"/>
      <c r="B1937" s="140">
        <f>+Datos!B1928</f>
        <v>2006</v>
      </c>
      <c r="C1937" s="141">
        <f>+Datos!C1928</f>
        <v>4</v>
      </c>
      <c r="D1937" s="142">
        <f>+Datos!D1928</f>
        <v>8</v>
      </c>
      <c r="E1937" s="143">
        <f>+Datos!E1928</f>
        <v>0</v>
      </c>
      <c r="F1937" s="144">
        <f>+Datos!F1928</f>
        <v>2.4</v>
      </c>
      <c r="G1937" s="145">
        <f>+Datos!G1928</f>
        <v>1</v>
      </c>
      <c r="H1937" s="143">
        <f t="shared" si="363"/>
        <v>2.4</v>
      </c>
      <c r="I1937" s="146">
        <f t="shared" si="364"/>
        <v>-2.4</v>
      </c>
      <c r="J1937" s="29">
        <f t="shared" si="365"/>
        <v>60.381234526748514</v>
      </c>
      <c r="K1937" s="147">
        <f t="shared" si="360"/>
        <v>94.063052708566687</v>
      </c>
      <c r="L1937" s="29">
        <f t="shared" ref="L1937:L2000" si="371">+K1937-K1936</f>
        <v>-0.78281314527521317</v>
      </c>
      <c r="M1937" s="30">
        <f t="shared" si="369"/>
        <v>0.78281314527521317</v>
      </c>
      <c r="N1937" s="148">
        <f t="shared" si="370"/>
        <v>1.6171868547247867</v>
      </c>
      <c r="O1937" s="148">
        <f t="shared" si="366"/>
        <v>0</v>
      </c>
      <c r="P1937" s="148">
        <f t="shared" si="367"/>
        <v>-1.6171868547247867</v>
      </c>
      <c r="Q1937" s="149">
        <f t="shared" si="361"/>
        <v>0</v>
      </c>
      <c r="R1937" s="150">
        <f t="shared" si="362"/>
        <v>94.063052708566687</v>
      </c>
      <c r="S1937" s="13"/>
      <c r="T1937" s="13"/>
      <c r="U1937" s="13"/>
      <c r="V1937" s="13"/>
      <c r="W1937" s="49">
        <f t="shared" si="368"/>
        <v>38815</v>
      </c>
    </row>
    <row r="1938" spans="1:23" s="11" customFormat="1">
      <c r="A1938" s="13"/>
      <c r="B1938" s="140">
        <f>+Datos!B1929</f>
        <v>2006</v>
      </c>
      <c r="C1938" s="141">
        <f>+Datos!C1929</f>
        <v>4</v>
      </c>
      <c r="D1938" s="142">
        <f>+Datos!D1929</f>
        <v>9</v>
      </c>
      <c r="E1938" s="143">
        <f>+Datos!E1929</f>
        <v>0</v>
      </c>
      <c r="F1938" s="144">
        <f>+Datos!F1929</f>
        <v>3.3</v>
      </c>
      <c r="G1938" s="145">
        <f>+Datos!G1929</f>
        <v>1</v>
      </c>
      <c r="H1938" s="143">
        <f t="shared" si="363"/>
        <v>3.3</v>
      </c>
      <c r="I1938" s="146">
        <f t="shared" si="364"/>
        <v>-3.3</v>
      </c>
      <c r="J1938" s="29">
        <f t="shared" si="365"/>
        <v>59.321199211602419</v>
      </c>
      <c r="K1938" s="147">
        <f t="shared" si="360"/>
        <v>93.003017393420606</v>
      </c>
      <c r="L1938" s="29">
        <f t="shared" si="371"/>
        <v>-1.0600353151460808</v>
      </c>
      <c r="M1938" s="30">
        <f t="shared" si="369"/>
        <v>1.0600353151460808</v>
      </c>
      <c r="N1938" s="148">
        <f t="shared" si="370"/>
        <v>2.239964684853919</v>
      </c>
      <c r="O1938" s="148">
        <f t="shared" si="366"/>
        <v>0</v>
      </c>
      <c r="P1938" s="148">
        <f t="shared" si="367"/>
        <v>-2.239964684853919</v>
      </c>
      <c r="Q1938" s="149">
        <f t="shared" si="361"/>
        <v>0</v>
      </c>
      <c r="R1938" s="150">
        <f t="shared" si="362"/>
        <v>93.003017393420606</v>
      </c>
      <c r="S1938" s="13"/>
      <c r="T1938" s="13"/>
      <c r="U1938" s="13"/>
      <c r="V1938" s="13"/>
      <c r="W1938" s="49">
        <f t="shared" si="368"/>
        <v>38816</v>
      </c>
    </row>
    <row r="1939" spans="1:23" s="11" customFormat="1">
      <c r="A1939" s="13"/>
      <c r="B1939" s="140">
        <f>+Datos!B1930</f>
        <v>2006</v>
      </c>
      <c r="C1939" s="141">
        <f>+Datos!C1930</f>
        <v>4</v>
      </c>
      <c r="D1939" s="142">
        <f>+Datos!D1930</f>
        <v>10</v>
      </c>
      <c r="E1939" s="143">
        <f>+Datos!E1930</f>
        <v>0</v>
      </c>
      <c r="F1939" s="144">
        <f>+Datos!F1930</f>
        <v>3</v>
      </c>
      <c r="G1939" s="145">
        <f>+Datos!G1930</f>
        <v>1</v>
      </c>
      <c r="H1939" s="143">
        <f t="shared" si="363"/>
        <v>3</v>
      </c>
      <c r="I1939" s="146">
        <f t="shared" si="364"/>
        <v>-3</v>
      </c>
      <c r="J1939" s="29">
        <f t="shared" si="365"/>
        <v>58.373688263277501</v>
      </c>
      <c r="K1939" s="147">
        <f t="shared" si="360"/>
        <v>92.055506445095688</v>
      </c>
      <c r="L1939" s="29">
        <f t="shared" si="371"/>
        <v>-0.94751094832491844</v>
      </c>
      <c r="M1939" s="30">
        <f t="shared" si="369"/>
        <v>0.94751094832491844</v>
      </c>
      <c r="N1939" s="148">
        <f t="shared" si="370"/>
        <v>2.0524890516750816</v>
      </c>
      <c r="O1939" s="148">
        <f t="shared" si="366"/>
        <v>0</v>
      </c>
      <c r="P1939" s="148">
        <f t="shared" si="367"/>
        <v>-2.0524890516750816</v>
      </c>
      <c r="Q1939" s="149">
        <f t="shared" si="361"/>
        <v>0</v>
      </c>
      <c r="R1939" s="150">
        <f t="shared" si="362"/>
        <v>92.055506445095688</v>
      </c>
      <c r="S1939" s="13"/>
      <c r="T1939" s="13"/>
      <c r="U1939" s="13"/>
      <c r="V1939" s="13"/>
      <c r="W1939" s="49">
        <f t="shared" si="368"/>
        <v>38817</v>
      </c>
    </row>
    <row r="1940" spans="1:23" s="11" customFormat="1">
      <c r="A1940" s="13"/>
      <c r="B1940" s="140">
        <f>+Datos!B1931</f>
        <v>2006</v>
      </c>
      <c r="C1940" s="141">
        <f>+Datos!C1931</f>
        <v>4</v>
      </c>
      <c r="D1940" s="142">
        <f>+Datos!D1931</f>
        <v>11</v>
      </c>
      <c r="E1940" s="143">
        <f>+Datos!E1931</f>
        <v>0</v>
      </c>
      <c r="F1940" s="144">
        <f>+Datos!F1931</f>
        <v>3.7</v>
      </c>
      <c r="G1940" s="145">
        <f>+Datos!G1931</f>
        <v>1</v>
      </c>
      <c r="H1940" s="143">
        <f t="shared" si="363"/>
        <v>3.7</v>
      </c>
      <c r="I1940" s="146">
        <f t="shared" si="364"/>
        <v>-3.7</v>
      </c>
      <c r="J1940" s="29">
        <f t="shared" si="365"/>
        <v>57.22590856622891</v>
      </c>
      <c r="K1940" s="147">
        <f t="shared" si="360"/>
        <v>90.907726748047082</v>
      </c>
      <c r="L1940" s="29">
        <f t="shared" si="371"/>
        <v>-1.1477796970486054</v>
      </c>
      <c r="M1940" s="30">
        <f t="shared" si="369"/>
        <v>1.1477796970486054</v>
      </c>
      <c r="N1940" s="148">
        <f t="shared" si="370"/>
        <v>2.5522203029513948</v>
      </c>
      <c r="O1940" s="148">
        <f t="shared" si="366"/>
        <v>0</v>
      </c>
      <c r="P1940" s="148">
        <f t="shared" si="367"/>
        <v>-2.5522203029513948</v>
      </c>
      <c r="Q1940" s="149">
        <f t="shared" si="361"/>
        <v>0</v>
      </c>
      <c r="R1940" s="150">
        <f t="shared" si="362"/>
        <v>90.907726748047082</v>
      </c>
      <c r="S1940" s="13"/>
      <c r="T1940" s="13"/>
      <c r="U1940" s="13"/>
      <c r="V1940" s="13"/>
      <c r="W1940" s="49">
        <f t="shared" si="368"/>
        <v>38818</v>
      </c>
    </row>
    <row r="1941" spans="1:23" s="11" customFormat="1">
      <c r="A1941" s="13"/>
      <c r="B1941" s="140">
        <f>+Datos!B1932</f>
        <v>2006</v>
      </c>
      <c r="C1941" s="141">
        <f>+Datos!C1932</f>
        <v>4</v>
      </c>
      <c r="D1941" s="142">
        <f>+Datos!D1932</f>
        <v>12</v>
      </c>
      <c r="E1941" s="143">
        <f>+Datos!E1932</f>
        <v>20.5</v>
      </c>
      <c r="F1941" s="144">
        <f>+Datos!F1932</f>
        <v>3.6</v>
      </c>
      <c r="G1941" s="145">
        <f>+Datos!G1932</f>
        <v>1</v>
      </c>
      <c r="H1941" s="143">
        <f t="shared" si="363"/>
        <v>3.6</v>
      </c>
      <c r="I1941" s="146">
        <f t="shared" si="364"/>
        <v>16.899999999999999</v>
      </c>
      <c r="J1941" s="29">
        <f t="shared" si="365"/>
        <v>74.125908566228901</v>
      </c>
      <c r="K1941" s="147">
        <f t="shared" si="360"/>
        <v>107.80772674804709</v>
      </c>
      <c r="L1941" s="29">
        <f t="shared" si="371"/>
        <v>16.900000000000006</v>
      </c>
      <c r="M1941" s="30">
        <f t="shared" si="369"/>
        <v>3.6</v>
      </c>
      <c r="N1941" s="148">
        <f t="shared" si="370"/>
        <v>0</v>
      </c>
      <c r="O1941" s="148">
        <f t="shared" si="366"/>
        <v>0</v>
      </c>
      <c r="P1941" s="148">
        <f t="shared" si="367"/>
        <v>0</v>
      </c>
      <c r="Q1941" s="149">
        <f t="shared" si="361"/>
        <v>0</v>
      </c>
      <c r="R1941" s="150">
        <f t="shared" si="362"/>
        <v>107.80772674804709</v>
      </c>
      <c r="S1941" s="13"/>
      <c r="T1941" s="13"/>
      <c r="U1941" s="13"/>
      <c r="V1941" s="13"/>
      <c r="W1941" s="49">
        <f t="shared" si="368"/>
        <v>38819</v>
      </c>
    </row>
    <row r="1942" spans="1:23" s="11" customFormat="1">
      <c r="A1942" s="13"/>
      <c r="B1942" s="140">
        <f>+Datos!B1933</f>
        <v>2006</v>
      </c>
      <c r="C1942" s="141">
        <f>+Datos!C1933</f>
        <v>4</v>
      </c>
      <c r="D1942" s="142">
        <f>+Datos!D1933</f>
        <v>13</v>
      </c>
      <c r="E1942" s="143">
        <f>+Datos!E1933</f>
        <v>4.9000000000000004</v>
      </c>
      <c r="F1942" s="144">
        <f>+Datos!F1933</f>
        <v>1.1000000000000001</v>
      </c>
      <c r="G1942" s="145">
        <f>+Datos!G1933</f>
        <v>1</v>
      </c>
      <c r="H1942" s="143">
        <f t="shared" si="363"/>
        <v>1.1000000000000001</v>
      </c>
      <c r="I1942" s="146">
        <f t="shared" si="364"/>
        <v>3.8000000000000003</v>
      </c>
      <c r="J1942" s="29">
        <f t="shared" si="365"/>
        <v>77.925908566228898</v>
      </c>
      <c r="K1942" s="147">
        <f t="shared" si="360"/>
        <v>111.60772674804707</v>
      </c>
      <c r="L1942" s="29">
        <f t="shared" si="371"/>
        <v>3.7999999999999829</v>
      </c>
      <c r="M1942" s="30">
        <f t="shared" si="369"/>
        <v>1.1000000000000001</v>
      </c>
      <c r="N1942" s="148">
        <f t="shared" si="370"/>
        <v>0</v>
      </c>
      <c r="O1942" s="148">
        <f t="shared" si="366"/>
        <v>0</v>
      </c>
      <c r="P1942" s="148">
        <f t="shared" si="367"/>
        <v>0</v>
      </c>
      <c r="Q1942" s="149">
        <f t="shared" si="361"/>
        <v>0</v>
      </c>
      <c r="R1942" s="150">
        <f t="shared" si="362"/>
        <v>111.60772674804707</v>
      </c>
      <c r="S1942" s="13"/>
      <c r="T1942" s="13"/>
      <c r="U1942" s="13"/>
      <c r="V1942" s="13"/>
      <c r="W1942" s="49">
        <f t="shared" si="368"/>
        <v>38820</v>
      </c>
    </row>
    <row r="1943" spans="1:23" s="11" customFormat="1">
      <c r="A1943" s="13"/>
      <c r="B1943" s="140">
        <f>+Datos!B1934</f>
        <v>2006</v>
      </c>
      <c r="C1943" s="141">
        <f>+Datos!C1934</f>
        <v>4</v>
      </c>
      <c r="D1943" s="142">
        <f>+Datos!D1934</f>
        <v>14</v>
      </c>
      <c r="E1943" s="143">
        <f>+Datos!E1934</f>
        <v>5.7</v>
      </c>
      <c r="F1943" s="144">
        <f>+Datos!F1934</f>
        <v>1.8</v>
      </c>
      <c r="G1943" s="145">
        <f>+Datos!G1934</f>
        <v>1</v>
      </c>
      <c r="H1943" s="143">
        <f t="shared" si="363"/>
        <v>1.8</v>
      </c>
      <c r="I1943" s="146">
        <f t="shared" si="364"/>
        <v>3.9000000000000004</v>
      </c>
      <c r="J1943" s="29">
        <f t="shared" si="365"/>
        <v>81.825908566228904</v>
      </c>
      <c r="K1943" s="147">
        <f t="shared" si="360"/>
        <v>115.50772674804708</v>
      </c>
      <c r="L1943" s="29">
        <f t="shared" si="371"/>
        <v>3.9000000000000057</v>
      </c>
      <c r="M1943" s="30">
        <f t="shared" si="369"/>
        <v>1.8</v>
      </c>
      <c r="N1943" s="148">
        <f t="shared" si="370"/>
        <v>0</v>
      </c>
      <c r="O1943" s="148">
        <f t="shared" si="366"/>
        <v>0</v>
      </c>
      <c r="P1943" s="148">
        <f t="shared" si="367"/>
        <v>0</v>
      </c>
      <c r="Q1943" s="149">
        <f t="shared" si="361"/>
        <v>1.5077267480470766</v>
      </c>
      <c r="R1943" s="150">
        <f t="shared" si="362"/>
        <v>115.50772674804708</v>
      </c>
      <c r="S1943" s="13"/>
      <c r="T1943" s="13"/>
      <c r="U1943" s="13"/>
      <c r="V1943" s="13"/>
      <c r="W1943" s="49">
        <f t="shared" si="368"/>
        <v>38821</v>
      </c>
    </row>
    <row r="1944" spans="1:23" s="11" customFormat="1">
      <c r="A1944" s="13"/>
      <c r="B1944" s="140">
        <f>+Datos!B1935</f>
        <v>2006</v>
      </c>
      <c r="C1944" s="141">
        <f>+Datos!C1935</f>
        <v>4</v>
      </c>
      <c r="D1944" s="142">
        <f>+Datos!D1935</f>
        <v>15</v>
      </c>
      <c r="E1944" s="143">
        <f>+Datos!E1935</f>
        <v>0</v>
      </c>
      <c r="F1944" s="144">
        <f>+Datos!F1935</f>
        <v>2.1</v>
      </c>
      <c r="G1944" s="145">
        <f>+Datos!G1935</f>
        <v>1</v>
      </c>
      <c r="H1944" s="143">
        <f t="shared" si="363"/>
        <v>2.1</v>
      </c>
      <c r="I1944" s="146">
        <f t="shared" si="364"/>
        <v>-2.1</v>
      </c>
      <c r="J1944" s="29">
        <f t="shared" si="365"/>
        <v>80.90882329893924</v>
      </c>
      <c r="K1944" s="147">
        <f t="shared" si="360"/>
        <v>114.59064148075743</v>
      </c>
      <c r="L1944" s="29">
        <f t="shared" si="371"/>
        <v>-0.91708526728965012</v>
      </c>
      <c r="M1944" s="30">
        <f t="shared" si="369"/>
        <v>0.91708526728965012</v>
      </c>
      <c r="N1944" s="148">
        <f t="shared" si="370"/>
        <v>1.18291473271035</v>
      </c>
      <c r="O1944" s="148">
        <f t="shared" si="366"/>
        <v>0</v>
      </c>
      <c r="P1944" s="148">
        <f t="shared" si="367"/>
        <v>-1.18291473271035</v>
      </c>
      <c r="Q1944" s="149">
        <f t="shared" si="361"/>
        <v>0.59064148075742651</v>
      </c>
      <c r="R1944" s="150">
        <f t="shared" si="362"/>
        <v>114.59064148075743</v>
      </c>
      <c r="S1944" s="13"/>
      <c r="T1944" s="13"/>
      <c r="U1944" s="13"/>
      <c r="V1944" s="13"/>
      <c r="W1944" s="49">
        <f t="shared" si="368"/>
        <v>38822</v>
      </c>
    </row>
    <row r="1945" spans="1:23" s="11" customFormat="1">
      <c r="A1945" s="13"/>
      <c r="B1945" s="140">
        <f>+Datos!B1936</f>
        <v>2006</v>
      </c>
      <c r="C1945" s="141">
        <f>+Datos!C1936</f>
        <v>4</v>
      </c>
      <c r="D1945" s="142">
        <f>+Datos!D1936</f>
        <v>16</v>
      </c>
      <c r="E1945" s="143">
        <f>+Datos!E1936</f>
        <v>0</v>
      </c>
      <c r="F1945" s="144">
        <f>+Datos!F1936</f>
        <v>2.1</v>
      </c>
      <c r="G1945" s="145">
        <f>+Datos!G1936</f>
        <v>1</v>
      </c>
      <c r="H1945" s="143">
        <f t="shared" si="363"/>
        <v>2.1</v>
      </c>
      <c r="I1945" s="146">
        <f t="shared" si="364"/>
        <v>-2.1</v>
      </c>
      <c r="J1945" s="29">
        <f t="shared" si="365"/>
        <v>80.002016504595574</v>
      </c>
      <c r="K1945" s="147">
        <f t="shared" si="360"/>
        <v>113.68383468641375</v>
      </c>
      <c r="L1945" s="29">
        <f t="shared" si="371"/>
        <v>-0.90680679434368017</v>
      </c>
      <c r="M1945" s="30">
        <f t="shared" si="369"/>
        <v>0.90680679434368017</v>
      </c>
      <c r="N1945" s="148">
        <f t="shared" si="370"/>
        <v>1.1931932056563199</v>
      </c>
      <c r="O1945" s="148">
        <f t="shared" si="366"/>
        <v>0</v>
      </c>
      <c r="P1945" s="148">
        <f t="shared" si="367"/>
        <v>-1.1931932056563199</v>
      </c>
      <c r="Q1945" s="149">
        <f t="shared" si="361"/>
        <v>0</v>
      </c>
      <c r="R1945" s="150">
        <f t="shared" si="362"/>
        <v>113.68383468641375</v>
      </c>
      <c r="S1945" s="13"/>
      <c r="T1945" s="13"/>
      <c r="U1945" s="13"/>
      <c r="V1945" s="13"/>
      <c r="W1945" s="49">
        <f t="shared" si="368"/>
        <v>38823</v>
      </c>
    </row>
    <row r="1946" spans="1:23" s="11" customFormat="1">
      <c r="A1946" s="13"/>
      <c r="B1946" s="140">
        <f>+Datos!B1937</f>
        <v>2006</v>
      </c>
      <c r="C1946" s="141">
        <f>+Datos!C1937</f>
        <v>4</v>
      </c>
      <c r="D1946" s="142">
        <f>+Datos!D1937</f>
        <v>17</v>
      </c>
      <c r="E1946" s="143">
        <f>+Datos!E1937</f>
        <v>0</v>
      </c>
      <c r="F1946" s="144">
        <f>+Datos!F1937</f>
        <v>2.5</v>
      </c>
      <c r="G1946" s="145">
        <f>+Datos!G1937</f>
        <v>1</v>
      </c>
      <c r="H1946" s="143">
        <f t="shared" si="363"/>
        <v>2.5</v>
      </c>
      <c r="I1946" s="146">
        <f t="shared" si="364"/>
        <v>-2.5</v>
      </c>
      <c r="J1946" s="29">
        <f t="shared" si="365"/>
        <v>78.935726590027826</v>
      </c>
      <c r="K1946" s="147">
        <f t="shared" si="360"/>
        <v>112.61754477184601</v>
      </c>
      <c r="L1946" s="29">
        <f t="shared" si="371"/>
        <v>-1.0662899145677329</v>
      </c>
      <c r="M1946" s="30">
        <f t="shared" si="369"/>
        <v>1.0662899145677329</v>
      </c>
      <c r="N1946" s="148">
        <f t="shared" si="370"/>
        <v>1.4337100854322671</v>
      </c>
      <c r="O1946" s="148">
        <f t="shared" si="366"/>
        <v>0</v>
      </c>
      <c r="P1946" s="148">
        <f t="shared" si="367"/>
        <v>-1.4337100854322671</v>
      </c>
      <c r="Q1946" s="149">
        <f t="shared" si="361"/>
        <v>0</v>
      </c>
      <c r="R1946" s="150">
        <f t="shared" si="362"/>
        <v>112.61754477184601</v>
      </c>
      <c r="S1946" s="13"/>
      <c r="T1946" s="13"/>
      <c r="U1946" s="13"/>
      <c r="V1946" s="13"/>
      <c r="W1946" s="49">
        <f t="shared" si="368"/>
        <v>38824</v>
      </c>
    </row>
    <row r="1947" spans="1:23" s="11" customFormat="1">
      <c r="A1947" s="13"/>
      <c r="B1947" s="140">
        <f>+Datos!B1938</f>
        <v>2006</v>
      </c>
      <c r="C1947" s="141">
        <f>+Datos!C1938</f>
        <v>4</v>
      </c>
      <c r="D1947" s="142">
        <f>+Datos!D1938</f>
        <v>18</v>
      </c>
      <c r="E1947" s="143">
        <f>+Datos!E1938</f>
        <v>0</v>
      </c>
      <c r="F1947" s="144">
        <f>+Datos!F1938</f>
        <v>4</v>
      </c>
      <c r="G1947" s="145">
        <f>+Datos!G1938</f>
        <v>1</v>
      </c>
      <c r="H1947" s="143">
        <f t="shared" si="363"/>
        <v>4</v>
      </c>
      <c r="I1947" s="146">
        <f t="shared" si="364"/>
        <v>-4</v>
      </c>
      <c r="J1947" s="29">
        <f t="shared" si="365"/>
        <v>77.25914440652285</v>
      </c>
      <c r="K1947" s="147">
        <f t="shared" si="360"/>
        <v>110.94096258834102</v>
      </c>
      <c r="L1947" s="29">
        <f t="shared" si="371"/>
        <v>-1.6765821835049906</v>
      </c>
      <c r="M1947" s="30">
        <f t="shared" si="369"/>
        <v>1.6765821835049906</v>
      </c>
      <c r="N1947" s="148">
        <f t="shared" si="370"/>
        <v>2.3234178164950094</v>
      </c>
      <c r="O1947" s="148">
        <f t="shared" si="366"/>
        <v>0</v>
      </c>
      <c r="P1947" s="148">
        <f t="shared" si="367"/>
        <v>-2.3234178164950094</v>
      </c>
      <c r="Q1947" s="149">
        <f t="shared" si="361"/>
        <v>0</v>
      </c>
      <c r="R1947" s="150">
        <f t="shared" si="362"/>
        <v>110.94096258834102</v>
      </c>
      <c r="S1947" s="13"/>
      <c r="T1947" s="13"/>
      <c r="U1947" s="13"/>
      <c r="V1947" s="13"/>
      <c r="W1947" s="49">
        <f t="shared" si="368"/>
        <v>38825</v>
      </c>
    </row>
    <row r="1948" spans="1:23" s="11" customFormat="1">
      <c r="A1948" s="13"/>
      <c r="B1948" s="140">
        <f>+Datos!B1939</f>
        <v>2006</v>
      </c>
      <c r="C1948" s="141">
        <f>+Datos!C1939</f>
        <v>4</v>
      </c>
      <c r="D1948" s="142">
        <f>+Datos!D1939</f>
        <v>19</v>
      </c>
      <c r="E1948" s="143">
        <f>+Datos!E1939</f>
        <v>0.1</v>
      </c>
      <c r="F1948" s="144">
        <f>+Datos!F1939</f>
        <v>4.4000000000000004</v>
      </c>
      <c r="G1948" s="145">
        <f>+Datos!G1939</f>
        <v>1</v>
      </c>
      <c r="H1948" s="143">
        <f t="shared" si="363"/>
        <v>4.4000000000000004</v>
      </c>
      <c r="I1948" s="146">
        <f t="shared" si="364"/>
        <v>-4.3000000000000007</v>
      </c>
      <c r="J1948" s="29">
        <f t="shared" si="365"/>
        <v>75.496514019314063</v>
      </c>
      <c r="K1948" s="147">
        <f t="shared" si="360"/>
        <v>109.17833220113224</v>
      </c>
      <c r="L1948" s="29">
        <f t="shared" si="371"/>
        <v>-1.7626303872087874</v>
      </c>
      <c r="M1948" s="30">
        <f t="shared" si="369"/>
        <v>1.8626303872087875</v>
      </c>
      <c r="N1948" s="148">
        <f t="shared" si="370"/>
        <v>2.5373696127912129</v>
      </c>
      <c r="O1948" s="148">
        <f t="shared" si="366"/>
        <v>0</v>
      </c>
      <c r="P1948" s="148">
        <f t="shared" si="367"/>
        <v>-2.5373696127912129</v>
      </c>
      <c r="Q1948" s="149">
        <f t="shared" si="361"/>
        <v>0</v>
      </c>
      <c r="R1948" s="150">
        <f t="shared" si="362"/>
        <v>109.17833220113224</v>
      </c>
      <c r="S1948" s="13"/>
      <c r="T1948" s="13"/>
      <c r="U1948" s="13"/>
      <c r="V1948" s="13"/>
      <c r="W1948" s="49">
        <f t="shared" si="368"/>
        <v>38826</v>
      </c>
    </row>
    <row r="1949" spans="1:23" s="11" customFormat="1">
      <c r="A1949" s="13"/>
      <c r="B1949" s="140">
        <f>+Datos!B1940</f>
        <v>2006</v>
      </c>
      <c r="C1949" s="141">
        <f>+Datos!C1940</f>
        <v>4</v>
      </c>
      <c r="D1949" s="142">
        <f>+Datos!D1940</f>
        <v>20</v>
      </c>
      <c r="E1949" s="143">
        <f>+Datos!E1940</f>
        <v>0</v>
      </c>
      <c r="F1949" s="144">
        <f>+Datos!F1940</f>
        <v>2.2000000000000002</v>
      </c>
      <c r="G1949" s="145">
        <f>+Datos!G1940</f>
        <v>1</v>
      </c>
      <c r="H1949" s="143">
        <f t="shared" si="363"/>
        <v>2.2000000000000002</v>
      </c>
      <c r="I1949" s="146">
        <f t="shared" si="364"/>
        <v>-2.2000000000000002</v>
      </c>
      <c r="J1949" s="29">
        <f t="shared" si="365"/>
        <v>74.610311779892129</v>
      </c>
      <c r="K1949" s="147">
        <f t="shared" si="360"/>
        <v>108.29212996171032</v>
      </c>
      <c r="L1949" s="29">
        <f t="shared" si="371"/>
        <v>-0.88620223942191956</v>
      </c>
      <c r="M1949" s="30">
        <f t="shared" si="369"/>
        <v>0.88620223942191956</v>
      </c>
      <c r="N1949" s="148">
        <f t="shared" si="370"/>
        <v>1.3137977605780806</v>
      </c>
      <c r="O1949" s="148">
        <f t="shared" si="366"/>
        <v>0</v>
      </c>
      <c r="P1949" s="148">
        <f t="shared" si="367"/>
        <v>-1.3137977605780806</v>
      </c>
      <c r="Q1949" s="149">
        <f t="shared" si="361"/>
        <v>0</v>
      </c>
      <c r="R1949" s="150">
        <f t="shared" si="362"/>
        <v>108.29212996171032</v>
      </c>
      <c r="S1949" s="13"/>
      <c r="T1949" s="13"/>
      <c r="U1949" s="13"/>
      <c r="V1949" s="13"/>
      <c r="W1949" s="49">
        <f t="shared" si="368"/>
        <v>38827</v>
      </c>
    </row>
    <row r="1950" spans="1:23" s="11" customFormat="1">
      <c r="A1950" s="13"/>
      <c r="B1950" s="140">
        <f>+Datos!B1941</f>
        <v>2006</v>
      </c>
      <c r="C1950" s="141">
        <f>+Datos!C1941</f>
        <v>4</v>
      </c>
      <c r="D1950" s="142">
        <f>+Datos!D1941</f>
        <v>21</v>
      </c>
      <c r="E1950" s="143">
        <f>+Datos!E1941</f>
        <v>0</v>
      </c>
      <c r="F1950" s="144">
        <f>+Datos!F1941</f>
        <v>2.7</v>
      </c>
      <c r="G1950" s="145">
        <f>+Datos!G1941</f>
        <v>1</v>
      </c>
      <c r="H1950" s="143">
        <f t="shared" si="363"/>
        <v>2.7</v>
      </c>
      <c r="I1950" s="146">
        <f t="shared" si="364"/>
        <v>-2.7</v>
      </c>
      <c r="J1950" s="29">
        <f t="shared" si="365"/>
        <v>73.536904769883137</v>
      </c>
      <c r="K1950" s="147">
        <f t="shared" si="360"/>
        <v>107.21872295170132</v>
      </c>
      <c r="L1950" s="29">
        <f t="shared" si="371"/>
        <v>-1.0734070100089923</v>
      </c>
      <c r="M1950" s="30">
        <f t="shared" si="369"/>
        <v>1.0734070100089923</v>
      </c>
      <c r="N1950" s="148">
        <f t="shared" si="370"/>
        <v>1.6265929899910079</v>
      </c>
      <c r="O1950" s="148">
        <f t="shared" si="366"/>
        <v>0</v>
      </c>
      <c r="P1950" s="148">
        <f t="shared" si="367"/>
        <v>-1.6265929899910079</v>
      </c>
      <c r="Q1950" s="149">
        <f t="shared" si="361"/>
        <v>0</v>
      </c>
      <c r="R1950" s="150">
        <f t="shared" si="362"/>
        <v>107.21872295170132</v>
      </c>
      <c r="S1950" s="13"/>
      <c r="T1950" s="13"/>
      <c r="U1950" s="13"/>
      <c r="V1950" s="13"/>
      <c r="W1950" s="49">
        <f t="shared" si="368"/>
        <v>38828</v>
      </c>
    </row>
    <row r="1951" spans="1:23" s="11" customFormat="1">
      <c r="A1951" s="13"/>
      <c r="B1951" s="140">
        <f>+Datos!B1942</f>
        <v>2006</v>
      </c>
      <c r="C1951" s="141">
        <f>+Datos!C1942</f>
        <v>4</v>
      </c>
      <c r="D1951" s="142">
        <f>+Datos!D1942</f>
        <v>22</v>
      </c>
      <c r="E1951" s="143">
        <f>+Datos!E1942</f>
        <v>0</v>
      </c>
      <c r="F1951" s="144">
        <f>+Datos!F1942</f>
        <v>2.7</v>
      </c>
      <c r="G1951" s="145">
        <f>+Datos!G1942</f>
        <v>1</v>
      </c>
      <c r="H1951" s="143">
        <f t="shared" si="363"/>
        <v>2.7</v>
      </c>
      <c r="I1951" s="146">
        <f t="shared" si="364"/>
        <v>-2.7</v>
      </c>
      <c r="J1951" s="29">
        <f t="shared" si="365"/>
        <v>72.478940700422839</v>
      </c>
      <c r="K1951" s="147">
        <f t="shared" si="360"/>
        <v>106.16075888224103</v>
      </c>
      <c r="L1951" s="29">
        <f t="shared" si="371"/>
        <v>-1.0579640694602972</v>
      </c>
      <c r="M1951" s="30">
        <f t="shared" si="369"/>
        <v>1.0579640694602972</v>
      </c>
      <c r="N1951" s="148">
        <f t="shared" si="370"/>
        <v>1.642035930539703</v>
      </c>
      <c r="O1951" s="148">
        <f t="shared" si="366"/>
        <v>0</v>
      </c>
      <c r="P1951" s="148">
        <f t="shared" si="367"/>
        <v>-1.642035930539703</v>
      </c>
      <c r="Q1951" s="149">
        <f t="shared" si="361"/>
        <v>0</v>
      </c>
      <c r="R1951" s="150">
        <f t="shared" si="362"/>
        <v>106.16075888224103</v>
      </c>
      <c r="S1951" s="13"/>
      <c r="T1951" s="13"/>
      <c r="U1951" s="13"/>
      <c r="V1951" s="13"/>
      <c r="W1951" s="49">
        <f t="shared" si="368"/>
        <v>38829</v>
      </c>
    </row>
    <row r="1952" spans="1:23" s="11" customFormat="1">
      <c r="A1952" s="13"/>
      <c r="B1952" s="140">
        <f>+Datos!B1943</f>
        <v>2006</v>
      </c>
      <c r="C1952" s="141">
        <f>+Datos!C1943</f>
        <v>4</v>
      </c>
      <c r="D1952" s="142">
        <f>+Datos!D1943</f>
        <v>23</v>
      </c>
      <c r="E1952" s="143">
        <f>+Datos!E1943</f>
        <v>0</v>
      </c>
      <c r="F1952" s="144">
        <f>+Datos!F1943</f>
        <v>3</v>
      </c>
      <c r="G1952" s="145">
        <f>+Datos!G1943</f>
        <v>1</v>
      </c>
      <c r="H1952" s="143">
        <f t="shared" si="363"/>
        <v>3</v>
      </c>
      <c r="I1952" s="146">
        <f t="shared" si="364"/>
        <v>-3</v>
      </c>
      <c r="J1952" s="29">
        <f t="shared" si="365"/>
        <v>71.321267039921196</v>
      </c>
      <c r="K1952" s="147">
        <f t="shared" si="360"/>
        <v>105.00308522173938</v>
      </c>
      <c r="L1952" s="29">
        <f t="shared" si="371"/>
        <v>-1.1576736605016436</v>
      </c>
      <c r="M1952" s="30">
        <f t="shared" si="369"/>
        <v>1.1576736605016436</v>
      </c>
      <c r="N1952" s="148">
        <f t="shared" si="370"/>
        <v>1.8423263394983564</v>
      </c>
      <c r="O1952" s="148">
        <f t="shared" si="366"/>
        <v>0</v>
      </c>
      <c r="P1952" s="148">
        <f t="shared" si="367"/>
        <v>-1.8423263394983564</v>
      </c>
      <c r="Q1952" s="149">
        <f t="shared" si="361"/>
        <v>0</v>
      </c>
      <c r="R1952" s="150">
        <f t="shared" si="362"/>
        <v>105.00308522173938</v>
      </c>
      <c r="S1952" s="13"/>
      <c r="T1952" s="13"/>
      <c r="U1952" s="13"/>
      <c r="V1952" s="13"/>
      <c r="W1952" s="49">
        <f t="shared" si="368"/>
        <v>38830</v>
      </c>
    </row>
    <row r="1953" spans="1:23" s="11" customFormat="1">
      <c r="A1953" s="13"/>
      <c r="B1953" s="140">
        <f>+Datos!B1944</f>
        <v>2006</v>
      </c>
      <c r="C1953" s="141">
        <f>+Datos!C1944</f>
        <v>4</v>
      </c>
      <c r="D1953" s="142">
        <f>+Datos!D1944</f>
        <v>24</v>
      </c>
      <c r="E1953" s="143">
        <f>+Datos!E1944</f>
        <v>0</v>
      </c>
      <c r="F1953" s="144">
        <f>+Datos!F1944</f>
        <v>3.1</v>
      </c>
      <c r="G1953" s="145">
        <f>+Datos!G1944</f>
        <v>1</v>
      </c>
      <c r="H1953" s="143">
        <f t="shared" si="363"/>
        <v>3.1</v>
      </c>
      <c r="I1953" s="146">
        <f t="shared" si="364"/>
        <v>-3.1</v>
      </c>
      <c r="J1953" s="29">
        <f t="shared" si="365"/>
        <v>70.144426622301836</v>
      </c>
      <c r="K1953" s="147">
        <f t="shared" si="360"/>
        <v>103.82624480412002</v>
      </c>
      <c r="L1953" s="29">
        <f t="shared" si="371"/>
        <v>-1.1768404176193599</v>
      </c>
      <c r="M1953" s="30">
        <f t="shared" si="369"/>
        <v>1.1768404176193599</v>
      </c>
      <c r="N1953" s="148">
        <f t="shared" si="370"/>
        <v>1.9231595823806402</v>
      </c>
      <c r="O1953" s="148">
        <f t="shared" si="366"/>
        <v>0</v>
      </c>
      <c r="P1953" s="148">
        <f t="shared" si="367"/>
        <v>-1.9231595823806402</v>
      </c>
      <c r="Q1953" s="149">
        <f t="shared" si="361"/>
        <v>0</v>
      </c>
      <c r="R1953" s="150">
        <f t="shared" si="362"/>
        <v>103.82624480412002</v>
      </c>
      <c r="S1953" s="13"/>
      <c r="T1953" s="13"/>
      <c r="U1953" s="13"/>
      <c r="V1953" s="13"/>
      <c r="W1953" s="49">
        <f t="shared" si="368"/>
        <v>38831</v>
      </c>
    </row>
    <row r="1954" spans="1:23" s="11" customFormat="1">
      <c r="A1954" s="13"/>
      <c r="B1954" s="140">
        <f>+Datos!B1945</f>
        <v>2006</v>
      </c>
      <c r="C1954" s="141">
        <f>+Datos!C1945</f>
        <v>4</v>
      </c>
      <c r="D1954" s="142">
        <f>+Datos!D1945</f>
        <v>25</v>
      </c>
      <c r="E1954" s="143">
        <f>+Datos!E1945</f>
        <v>0</v>
      </c>
      <c r="F1954" s="144">
        <f>+Datos!F1945</f>
        <v>1.6</v>
      </c>
      <c r="G1954" s="145">
        <f>+Datos!G1945</f>
        <v>1</v>
      </c>
      <c r="H1954" s="143">
        <f t="shared" si="363"/>
        <v>1.6</v>
      </c>
      <c r="I1954" s="146">
        <f t="shared" si="364"/>
        <v>-1.6</v>
      </c>
      <c r="J1954" s="29">
        <f t="shared" si="365"/>
        <v>69.544643133828998</v>
      </c>
      <c r="K1954" s="147">
        <f t="shared" si="360"/>
        <v>103.22646131564719</v>
      </c>
      <c r="L1954" s="29">
        <f t="shared" si="371"/>
        <v>-0.59978348847283769</v>
      </c>
      <c r="M1954" s="30">
        <f t="shared" si="369"/>
        <v>0.59978348847283769</v>
      </c>
      <c r="N1954" s="148">
        <f t="shared" si="370"/>
        <v>1.0002165115271624</v>
      </c>
      <c r="O1954" s="148">
        <f t="shared" si="366"/>
        <v>0</v>
      </c>
      <c r="P1954" s="148">
        <f t="shared" si="367"/>
        <v>-1.0002165115271624</v>
      </c>
      <c r="Q1954" s="149">
        <f t="shared" si="361"/>
        <v>0</v>
      </c>
      <c r="R1954" s="150">
        <f t="shared" si="362"/>
        <v>103.22646131564719</v>
      </c>
      <c r="S1954" s="13"/>
      <c r="T1954" s="13"/>
      <c r="U1954" s="13"/>
      <c r="V1954" s="13"/>
      <c r="W1954" s="49">
        <f t="shared" si="368"/>
        <v>38832</v>
      </c>
    </row>
    <row r="1955" spans="1:23" s="11" customFormat="1">
      <c r="A1955" s="13"/>
      <c r="B1955" s="140">
        <f>+Datos!B1946</f>
        <v>2006</v>
      </c>
      <c r="C1955" s="141">
        <f>+Datos!C1946</f>
        <v>4</v>
      </c>
      <c r="D1955" s="142">
        <f>+Datos!D1946</f>
        <v>26</v>
      </c>
      <c r="E1955" s="143">
        <f>+Datos!E1946</f>
        <v>0</v>
      </c>
      <c r="F1955" s="144">
        <f>+Datos!F1946</f>
        <v>3.5</v>
      </c>
      <c r="G1955" s="145">
        <f>+Datos!G1946</f>
        <v>1</v>
      </c>
      <c r="H1955" s="143">
        <f t="shared" si="363"/>
        <v>3.5</v>
      </c>
      <c r="I1955" s="146">
        <f t="shared" si="364"/>
        <v>-3.5</v>
      </c>
      <c r="J1955" s="29">
        <f t="shared" si="365"/>
        <v>68.25043611951935</v>
      </c>
      <c r="K1955" s="147">
        <f t="shared" si="360"/>
        <v>101.93225430133754</v>
      </c>
      <c r="L1955" s="29">
        <f t="shared" si="371"/>
        <v>-1.2942070143096487</v>
      </c>
      <c r="M1955" s="30">
        <f t="shared" si="369"/>
        <v>1.2942070143096487</v>
      </c>
      <c r="N1955" s="148">
        <f t="shared" si="370"/>
        <v>2.2057929856903513</v>
      </c>
      <c r="O1955" s="148">
        <f t="shared" si="366"/>
        <v>0</v>
      </c>
      <c r="P1955" s="148">
        <f t="shared" si="367"/>
        <v>-2.2057929856903513</v>
      </c>
      <c r="Q1955" s="149">
        <f t="shared" si="361"/>
        <v>0</v>
      </c>
      <c r="R1955" s="150">
        <f t="shared" si="362"/>
        <v>101.93225430133754</v>
      </c>
      <c r="S1955" s="13"/>
      <c r="T1955" s="13"/>
      <c r="U1955" s="13"/>
      <c r="V1955" s="13"/>
      <c r="W1955" s="49">
        <f t="shared" si="368"/>
        <v>38833</v>
      </c>
    </row>
    <row r="1956" spans="1:23" s="11" customFormat="1">
      <c r="A1956" s="13"/>
      <c r="B1956" s="140">
        <f>+Datos!B1947</f>
        <v>2006</v>
      </c>
      <c r="C1956" s="141">
        <f>+Datos!C1947</f>
        <v>4</v>
      </c>
      <c r="D1956" s="142">
        <f>+Datos!D1947</f>
        <v>27</v>
      </c>
      <c r="E1956" s="143">
        <f>+Datos!E1947</f>
        <v>0</v>
      </c>
      <c r="F1956" s="144">
        <f>+Datos!F1947</f>
        <v>2.7</v>
      </c>
      <c r="G1956" s="145">
        <f>+Datos!G1947</f>
        <v>1</v>
      </c>
      <c r="H1956" s="143">
        <f t="shared" si="363"/>
        <v>2.7</v>
      </c>
      <c r="I1956" s="146">
        <f t="shared" si="364"/>
        <v>-2.7</v>
      </c>
      <c r="J1956" s="29">
        <f t="shared" si="365"/>
        <v>67.268527656477559</v>
      </c>
      <c r="K1956" s="147">
        <f t="shared" si="360"/>
        <v>100.95034583829573</v>
      </c>
      <c r="L1956" s="29">
        <f t="shared" si="371"/>
        <v>-0.98190846304180468</v>
      </c>
      <c r="M1956" s="30">
        <f t="shared" si="369"/>
        <v>0.98190846304180468</v>
      </c>
      <c r="N1956" s="148">
        <f t="shared" si="370"/>
        <v>1.7180915369581955</v>
      </c>
      <c r="O1956" s="148">
        <f t="shared" si="366"/>
        <v>0</v>
      </c>
      <c r="P1956" s="148">
        <f t="shared" si="367"/>
        <v>-1.7180915369581955</v>
      </c>
      <c r="Q1956" s="149">
        <f t="shared" si="361"/>
        <v>0</v>
      </c>
      <c r="R1956" s="150">
        <f t="shared" si="362"/>
        <v>100.95034583829573</v>
      </c>
      <c r="S1956" s="13"/>
      <c r="T1956" s="13"/>
      <c r="U1956" s="13"/>
      <c r="V1956" s="13"/>
      <c r="W1956" s="49">
        <f t="shared" si="368"/>
        <v>38834</v>
      </c>
    </row>
    <row r="1957" spans="1:23" s="11" customFormat="1">
      <c r="A1957" s="13"/>
      <c r="B1957" s="140">
        <f>+Datos!B1948</f>
        <v>2006</v>
      </c>
      <c r="C1957" s="141">
        <f>+Datos!C1948</f>
        <v>4</v>
      </c>
      <c r="D1957" s="142">
        <f>+Datos!D1948</f>
        <v>28</v>
      </c>
      <c r="E1957" s="143">
        <f>+Datos!E1948</f>
        <v>5.2</v>
      </c>
      <c r="F1957" s="144">
        <f>+Datos!F1948</f>
        <v>2</v>
      </c>
      <c r="G1957" s="145">
        <f>+Datos!G1948</f>
        <v>1</v>
      </c>
      <c r="H1957" s="143">
        <f t="shared" si="363"/>
        <v>2</v>
      </c>
      <c r="I1957" s="146">
        <f t="shared" si="364"/>
        <v>3.2</v>
      </c>
      <c r="J1957" s="29">
        <f t="shared" si="365"/>
        <v>70.468527656477562</v>
      </c>
      <c r="K1957" s="147">
        <f t="shared" si="360"/>
        <v>104.15034583829575</v>
      </c>
      <c r="L1957" s="29">
        <f t="shared" si="371"/>
        <v>3.2000000000000171</v>
      </c>
      <c r="M1957" s="30">
        <f t="shared" si="369"/>
        <v>2</v>
      </c>
      <c r="N1957" s="148">
        <f t="shared" si="370"/>
        <v>0</v>
      </c>
      <c r="O1957" s="148">
        <f t="shared" si="366"/>
        <v>0</v>
      </c>
      <c r="P1957" s="148">
        <f t="shared" si="367"/>
        <v>0</v>
      </c>
      <c r="Q1957" s="149">
        <f t="shared" si="361"/>
        <v>0</v>
      </c>
      <c r="R1957" s="150">
        <f t="shared" si="362"/>
        <v>104.15034583829575</v>
      </c>
      <c r="S1957" s="13"/>
      <c r="T1957" s="13"/>
      <c r="U1957" s="13"/>
      <c r="V1957" s="13"/>
      <c r="W1957" s="49">
        <f t="shared" si="368"/>
        <v>38835</v>
      </c>
    </row>
    <row r="1958" spans="1:23" s="11" customFormat="1">
      <c r="A1958" s="13"/>
      <c r="B1958" s="140">
        <f>+Datos!B1949</f>
        <v>2006</v>
      </c>
      <c r="C1958" s="141">
        <f>+Datos!C1949</f>
        <v>4</v>
      </c>
      <c r="D1958" s="142">
        <f>+Datos!D1949</f>
        <v>29</v>
      </c>
      <c r="E1958" s="143">
        <f>+Datos!E1949</f>
        <v>0</v>
      </c>
      <c r="F1958" s="144">
        <f>+Datos!F1949</f>
        <v>2.6</v>
      </c>
      <c r="G1958" s="145">
        <f>+Datos!G1949</f>
        <v>1</v>
      </c>
      <c r="H1958" s="143">
        <f t="shared" si="363"/>
        <v>2.6</v>
      </c>
      <c r="I1958" s="146">
        <f t="shared" si="364"/>
        <v>-2.6</v>
      </c>
      <c r="J1958" s="29">
        <f t="shared" si="365"/>
        <v>69.491995331125096</v>
      </c>
      <c r="K1958" s="147">
        <f t="shared" si="360"/>
        <v>103.17381351294327</v>
      </c>
      <c r="L1958" s="29">
        <f t="shared" si="371"/>
        <v>-0.9765323253524798</v>
      </c>
      <c r="M1958" s="30">
        <f t="shared" si="369"/>
        <v>0.9765323253524798</v>
      </c>
      <c r="N1958" s="148">
        <f t="shared" si="370"/>
        <v>1.6234676746475203</v>
      </c>
      <c r="O1958" s="148">
        <f t="shared" si="366"/>
        <v>0</v>
      </c>
      <c r="P1958" s="148">
        <f t="shared" si="367"/>
        <v>-1.6234676746475203</v>
      </c>
      <c r="Q1958" s="149">
        <f t="shared" si="361"/>
        <v>0</v>
      </c>
      <c r="R1958" s="150">
        <f t="shared" si="362"/>
        <v>103.17381351294327</v>
      </c>
      <c r="S1958" s="13"/>
      <c r="T1958" s="13"/>
      <c r="U1958" s="13"/>
      <c r="V1958" s="13"/>
      <c r="W1958" s="49">
        <f t="shared" si="368"/>
        <v>38836</v>
      </c>
    </row>
    <row r="1959" spans="1:23" s="11" customFormat="1">
      <c r="A1959" s="13"/>
      <c r="B1959" s="140">
        <f>+Datos!B1950</f>
        <v>2006</v>
      </c>
      <c r="C1959" s="141">
        <f>+Datos!C1950</f>
        <v>4</v>
      </c>
      <c r="D1959" s="142">
        <f>+Datos!D1950</f>
        <v>30</v>
      </c>
      <c r="E1959" s="143">
        <f>+Datos!E1950</f>
        <v>4</v>
      </c>
      <c r="F1959" s="144">
        <f>+Datos!F1950</f>
        <v>2</v>
      </c>
      <c r="G1959" s="145">
        <f>+Datos!G1950</f>
        <v>1</v>
      </c>
      <c r="H1959" s="143">
        <f t="shared" si="363"/>
        <v>2</v>
      </c>
      <c r="I1959" s="146">
        <f t="shared" si="364"/>
        <v>2</v>
      </c>
      <c r="J1959" s="29">
        <f t="shared" si="365"/>
        <v>71.491995331125096</v>
      </c>
      <c r="K1959" s="147">
        <f t="shared" si="360"/>
        <v>105.17381351294327</v>
      </c>
      <c r="L1959" s="29">
        <f t="shared" si="371"/>
        <v>2</v>
      </c>
      <c r="M1959" s="30">
        <f t="shared" si="369"/>
        <v>2</v>
      </c>
      <c r="N1959" s="148">
        <f t="shared" si="370"/>
        <v>0</v>
      </c>
      <c r="O1959" s="148">
        <f t="shared" si="366"/>
        <v>0</v>
      </c>
      <c r="P1959" s="148">
        <f t="shared" si="367"/>
        <v>0</v>
      </c>
      <c r="Q1959" s="149">
        <f t="shared" si="361"/>
        <v>0</v>
      </c>
      <c r="R1959" s="150">
        <f t="shared" si="362"/>
        <v>105.17381351294327</v>
      </c>
      <c r="S1959" s="13"/>
      <c r="T1959" s="13"/>
      <c r="U1959" s="13"/>
      <c r="V1959" s="13"/>
      <c r="W1959" s="49">
        <f t="shared" si="368"/>
        <v>38837</v>
      </c>
    </row>
    <row r="1960" spans="1:23" s="11" customFormat="1">
      <c r="A1960" s="13"/>
      <c r="B1960" s="140">
        <f>+Datos!B1951</f>
        <v>2006</v>
      </c>
      <c r="C1960" s="141">
        <f>+Datos!C1951</f>
        <v>5</v>
      </c>
      <c r="D1960" s="142">
        <f>+Datos!D1951</f>
        <v>1</v>
      </c>
      <c r="E1960" s="143">
        <f>+Datos!E1951</f>
        <v>0.1</v>
      </c>
      <c r="F1960" s="144">
        <f>+Datos!F1951</f>
        <v>1.3</v>
      </c>
      <c r="G1960" s="145">
        <f>+Datos!G1951</f>
        <v>1</v>
      </c>
      <c r="H1960" s="143">
        <f t="shared" si="363"/>
        <v>1.3</v>
      </c>
      <c r="I1960" s="146">
        <f t="shared" si="364"/>
        <v>-1.2</v>
      </c>
      <c r="J1960" s="29">
        <f t="shared" si="365"/>
        <v>71.033023935415159</v>
      </c>
      <c r="K1960" s="147">
        <f t="shared" si="360"/>
        <v>104.71484211723333</v>
      </c>
      <c r="L1960" s="29">
        <f t="shared" si="371"/>
        <v>-0.45897139570993772</v>
      </c>
      <c r="M1960" s="30">
        <f t="shared" si="369"/>
        <v>0.5589713957099377</v>
      </c>
      <c r="N1960" s="148">
        <f t="shared" si="370"/>
        <v>0.74102860429006234</v>
      </c>
      <c r="O1960" s="148">
        <f t="shared" si="366"/>
        <v>0</v>
      </c>
      <c r="P1960" s="148">
        <f t="shared" si="367"/>
        <v>-0.74102860429006234</v>
      </c>
      <c r="Q1960" s="149">
        <f t="shared" si="361"/>
        <v>0</v>
      </c>
      <c r="R1960" s="150">
        <f t="shared" si="362"/>
        <v>104.71484211723333</v>
      </c>
      <c r="S1960" s="13"/>
      <c r="T1960" s="13"/>
      <c r="U1960" s="13"/>
      <c r="V1960" s="13"/>
      <c r="W1960" s="49">
        <f t="shared" si="368"/>
        <v>38838</v>
      </c>
    </row>
    <row r="1961" spans="1:23" s="11" customFormat="1">
      <c r="A1961" s="13"/>
      <c r="B1961" s="140">
        <f>+Datos!B1952</f>
        <v>2006</v>
      </c>
      <c r="C1961" s="141">
        <f>+Datos!C1952</f>
        <v>5</v>
      </c>
      <c r="D1961" s="142">
        <f>+Datos!D1952</f>
        <v>2</v>
      </c>
      <c r="E1961" s="143">
        <f>+Datos!E1952</f>
        <v>0</v>
      </c>
      <c r="F1961" s="144">
        <f>+Datos!F1952</f>
        <v>1.3</v>
      </c>
      <c r="G1961" s="145">
        <f>+Datos!G1952</f>
        <v>1</v>
      </c>
      <c r="H1961" s="143">
        <f t="shared" si="363"/>
        <v>1.3</v>
      </c>
      <c r="I1961" s="146">
        <f t="shared" si="364"/>
        <v>-1.3</v>
      </c>
      <c r="J1961" s="29">
        <f t="shared" si="365"/>
        <v>70.53912942943218</v>
      </c>
      <c r="K1961" s="147">
        <f t="shared" si="360"/>
        <v>104.22094761125035</v>
      </c>
      <c r="L1961" s="29">
        <f t="shared" si="371"/>
        <v>-0.49389450598297913</v>
      </c>
      <c r="M1961" s="30">
        <f t="shared" si="369"/>
        <v>0.49389450598297913</v>
      </c>
      <c r="N1961" s="148">
        <f t="shared" si="370"/>
        <v>0.80610549401702092</v>
      </c>
      <c r="O1961" s="148">
        <f t="shared" si="366"/>
        <v>0</v>
      </c>
      <c r="P1961" s="148">
        <f t="shared" si="367"/>
        <v>-0.80610549401702092</v>
      </c>
      <c r="Q1961" s="149">
        <f t="shared" si="361"/>
        <v>0</v>
      </c>
      <c r="R1961" s="150">
        <f t="shared" si="362"/>
        <v>104.22094761125035</v>
      </c>
      <c r="S1961" s="13"/>
      <c r="T1961" s="13"/>
      <c r="U1961" s="13"/>
      <c r="V1961" s="13"/>
      <c r="W1961" s="49">
        <f t="shared" si="368"/>
        <v>38839</v>
      </c>
    </row>
    <row r="1962" spans="1:23" s="11" customFormat="1">
      <c r="A1962" s="13"/>
      <c r="B1962" s="140">
        <f>+Datos!B1953</f>
        <v>2006</v>
      </c>
      <c r="C1962" s="141">
        <f>+Datos!C1953</f>
        <v>5</v>
      </c>
      <c r="D1962" s="142">
        <f>+Datos!D1953</f>
        <v>3</v>
      </c>
      <c r="E1962" s="143">
        <f>+Datos!E1953</f>
        <v>0</v>
      </c>
      <c r="F1962" s="144">
        <f>+Datos!F1953</f>
        <v>1.7</v>
      </c>
      <c r="G1962" s="145">
        <f>+Datos!G1953</f>
        <v>1</v>
      </c>
      <c r="H1962" s="143">
        <f t="shared" si="363"/>
        <v>1.7</v>
      </c>
      <c r="I1962" s="146">
        <f t="shared" si="364"/>
        <v>-1.7</v>
      </c>
      <c r="J1962" s="29">
        <f t="shared" si="365"/>
        <v>69.898445255854881</v>
      </c>
      <c r="K1962" s="147">
        <f t="shared" si="360"/>
        <v>103.58026343767307</v>
      </c>
      <c r="L1962" s="29">
        <f t="shared" si="371"/>
        <v>-0.64068417357728435</v>
      </c>
      <c r="M1962" s="30">
        <f t="shared" si="369"/>
        <v>0.64068417357728435</v>
      </c>
      <c r="N1962" s="148">
        <f t="shared" si="370"/>
        <v>1.0593158264227156</v>
      </c>
      <c r="O1962" s="148">
        <f t="shared" si="366"/>
        <v>0</v>
      </c>
      <c r="P1962" s="148">
        <f t="shared" si="367"/>
        <v>-1.0593158264227156</v>
      </c>
      <c r="Q1962" s="149">
        <f t="shared" si="361"/>
        <v>0</v>
      </c>
      <c r="R1962" s="150">
        <f t="shared" si="362"/>
        <v>103.58026343767307</v>
      </c>
      <c r="S1962" s="13"/>
      <c r="T1962" s="13"/>
      <c r="U1962" s="13"/>
      <c r="V1962" s="13"/>
      <c r="W1962" s="49">
        <f t="shared" si="368"/>
        <v>38840</v>
      </c>
    </row>
    <row r="1963" spans="1:23" s="11" customFormat="1">
      <c r="A1963" s="13"/>
      <c r="B1963" s="140">
        <f>+Datos!B1954</f>
        <v>2006</v>
      </c>
      <c r="C1963" s="141">
        <f>+Datos!C1954</f>
        <v>5</v>
      </c>
      <c r="D1963" s="142">
        <f>+Datos!D1954</f>
        <v>4</v>
      </c>
      <c r="E1963" s="143">
        <f>+Datos!E1954</f>
        <v>0</v>
      </c>
      <c r="F1963" s="144">
        <f>+Datos!F1954</f>
        <v>2.2999999999999998</v>
      </c>
      <c r="G1963" s="145">
        <f>+Datos!G1954</f>
        <v>1</v>
      </c>
      <c r="H1963" s="143">
        <f t="shared" si="363"/>
        <v>2.2999999999999998</v>
      </c>
      <c r="I1963" s="146">
        <f t="shared" si="364"/>
        <v>-2.2999999999999998</v>
      </c>
      <c r="J1963" s="29">
        <f t="shared" si="365"/>
        <v>69.040889624083022</v>
      </c>
      <c r="K1963" s="147">
        <f t="shared" si="360"/>
        <v>102.72270780590119</v>
      </c>
      <c r="L1963" s="29">
        <f t="shared" si="371"/>
        <v>-0.85755563177187355</v>
      </c>
      <c r="M1963" s="30">
        <f t="shared" si="369"/>
        <v>0.85755563177187355</v>
      </c>
      <c r="N1963" s="148">
        <f t="shared" si="370"/>
        <v>1.4424443682281263</v>
      </c>
      <c r="O1963" s="148">
        <f t="shared" si="366"/>
        <v>0</v>
      </c>
      <c r="P1963" s="148">
        <f t="shared" si="367"/>
        <v>-1.4424443682281263</v>
      </c>
      <c r="Q1963" s="149">
        <f t="shared" si="361"/>
        <v>0</v>
      </c>
      <c r="R1963" s="150">
        <f t="shared" si="362"/>
        <v>102.72270780590119</v>
      </c>
      <c r="S1963" s="13"/>
      <c r="T1963" s="13"/>
      <c r="U1963" s="13"/>
      <c r="V1963" s="13"/>
      <c r="W1963" s="49">
        <f t="shared" si="368"/>
        <v>38841</v>
      </c>
    </row>
    <row r="1964" spans="1:23" s="11" customFormat="1">
      <c r="A1964" s="13"/>
      <c r="B1964" s="140">
        <f>+Datos!B1955</f>
        <v>2006</v>
      </c>
      <c r="C1964" s="141">
        <f>+Datos!C1955</f>
        <v>5</v>
      </c>
      <c r="D1964" s="142">
        <f>+Datos!D1955</f>
        <v>5</v>
      </c>
      <c r="E1964" s="143">
        <f>+Datos!E1955</f>
        <v>0.7</v>
      </c>
      <c r="F1964" s="144">
        <f>+Datos!F1955</f>
        <v>0.8</v>
      </c>
      <c r="G1964" s="145">
        <f>+Datos!G1955</f>
        <v>1</v>
      </c>
      <c r="H1964" s="143">
        <f t="shared" si="363"/>
        <v>0.8</v>
      </c>
      <c r="I1964" s="146">
        <f t="shared" si="364"/>
        <v>-0.10000000000000009</v>
      </c>
      <c r="J1964" s="29">
        <f t="shared" si="365"/>
        <v>69.00384419750128</v>
      </c>
      <c r="K1964" s="147">
        <f t="shared" si="360"/>
        <v>102.68566237931947</v>
      </c>
      <c r="L1964" s="29">
        <f t="shared" si="371"/>
        <v>-3.704542658172727E-2</v>
      </c>
      <c r="M1964" s="30">
        <f t="shared" si="369"/>
        <v>0.73704542658172723</v>
      </c>
      <c r="N1964" s="148">
        <f t="shared" si="370"/>
        <v>6.2954573418272819E-2</v>
      </c>
      <c r="O1964" s="148">
        <f t="shared" si="366"/>
        <v>0</v>
      </c>
      <c r="P1964" s="148">
        <f t="shared" si="367"/>
        <v>-6.2954573418272819E-2</v>
      </c>
      <c r="Q1964" s="149">
        <f t="shared" si="361"/>
        <v>0</v>
      </c>
      <c r="R1964" s="150">
        <f t="shared" si="362"/>
        <v>102.68566237931947</v>
      </c>
      <c r="S1964" s="13"/>
      <c r="T1964" s="13"/>
      <c r="U1964" s="13"/>
      <c r="V1964" s="13"/>
      <c r="W1964" s="49">
        <f t="shared" si="368"/>
        <v>38842</v>
      </c>
    </row>
    <row r="1965" spans="1:23" s="11" customFormat="1">
      <c r="A1965" s="13"/>
      <c r="B1965" s="140">
        <f>+Datos!B1956</f>
        <v>2006</v>
      </c>
      <c r="C1965" s="141">
        <f>+Datos!C1956</f>
        <v>5</v>
      </c>
      <c r="D1965" s="142">
        <f>+Datos!D1956</f>
        <v>6</v>
      </c>
      <c r="E1965" s="143">
        <f>+Datos!E1956</f>
        <v>0</v>
      </c>
      <c r="F1965" s="144">
        <f>+Datos!F1956</f>
        <v>1.4</v>
      </c>
      <c r="G1965" s="145">
        <f>+Datos!G1956</f>
        <v>1</v>
      </c>
      <c r="H1965" s="143">
        <f t="shared" si="363"/>
        <v>1.4</v>
      </c>
      <c r="I1965" s="146">
        <f t="shared" si="364"/>
        <v>-1.4</v>
      </c>
      <c r="J1965" s="29">
        <f t="shared" si="365"/>
        <v>68.487290522837711</v>
      </c>
      <c r="K1965" s="147">
        <f t="shared" si="360"/>
        <v>102.16910870465588</v>
      </c>
      <c r="L1965" s="29">
        <f t="shared" si="371"/>
        <v>-0.51655367466358371</v>
      </c>
      <c r="M1965" s="30">
        <f t="shared" si="369"/>
        <v>0.51655367466358371</v>
      </c>
      <c r="N1965" s="148">
        <f t="shared" si="370"/>
        <v>0.8834463253364162</v>
      </c>
      <c r="O1965" s="148">
        <f t="shared" si="366"/>
        <v>0</v>
      </c>
      <c r="P1965" s="148">
        <f t="shared" si="367"/>
        <v>-0.8834463253364162</v>
      </c>
      <c r="Q1965" s="149">
        <f t="shared" si="361"/>
        <v>0</v>
      </c>
      <c r="R1965" s="150">
        <f t="shared" si="362"/>
        <v>102.16910870465588</v>
      </c>
      <c r="S1965" s="13"/>
      <c r="T1965" s="13"/>
      <c r="U1965" s="13"/>
      <c r="V1965" s="13"/>
      <c r="W1965" s="49">
        <f t="shared" si="368"/>
        <v>38843</v>
      </c>
    </row>
    <row r="1966" spans="1:23" s="11" customFormat="1">
      <c r="A1966" s="13"/>
      <c r="B1966" s="140">
        <f>+Datos!B1957</f>
        <v>2006</v>
      </c>
      <c r="C1966" s="141">
        <f>+Datos!C1957</f>
        <v>5</v>
      </c>
      <c r="D1966" s="142">
        <f>+Datos!D1957</f>
        <v>7</v>
      </c>
      <c r="E1966" s="143">
        <f>+Datos!E1957</f>
        <v>0</v>
      </c>
      <c r="F1966" s="144">
        <f>+Datos!F1957</f>
        <v>1.2</v>
      </c>
      <c r="G1966" s="145">
        <f>+Datos!G1957</f>
        <v>1</v>
      </c>
      <c r="H1966" s="143">
        <f t="shared" si="363"/>
        <v>1.2</v>
      </c>
      <c r="I1966" s="146">
        <f t="shared" si="364"/>
        <v>-1.2</v>
      </c>
      <c r="J1966" s="29">
        <f t="shared" si="365"/>
        <v>68.047609028789751</v>
      </c>
      <c r="K1966" s="147">
        <f t="shared" si="360"/>
        <v>101.72942721060792</v>
      </c>
      <c r="L1966" s="29">
        <f t="shared" si="371"/>
        <v>-0.43968149404796009</v>
      </c>
      <c r="M1966" s="30">
        <f t="shared" si="369"/>
        <v>0.43968149404796009</v>
      </c>
      <c r="N1966" s="148">
        <f t="shared" si="370"/>
        <v>0.76031850595203987</v>
      </c>
      <c r="O1966" s="148">
        <f t="shared" si="366"/>
        <v>0</v>
      </c>
      <c r="P1966" s="148">
        <f t="shared" si="367"/>
        <v>-0.76031850595203987</v>
      </c>
      <c r="Q1966" s="149">
        <f t="shared" si="361"/>
        <v>0</v>
      </c>
      <c r="R1966" s="150">
        <f t="shared" si="362"/>
        <v>101.72942721060792</v>
      </c>
      <c r="S1966" s="13"/>
      <c r="T1966" s="13"/>
      <c r="U1966" s="13"/>
      <c r="V1966" s="13"/>
      <c r="W1966" s="49">
        <f t="shared" si="368"/>
        <v>38844</v>
      </c>
    </row>
    <row r="1967" spans="1:23" s="11" customFormat="1">
      <c r="A1967" s="13"/>
      <c r="B1967" s="140">
        <f>+Datos!B1958</f>
        <v>2006</v>
      </c>
      <c r="C1967" s="141">
        <f>+Datos!C1958</f>
        <v>5</v>
      </c>
      <c r="D1967" s="142">
        <f>+Datos!D1958</f>
        <v>8</v>
      </c>
      <c r="E1967" s="143">
        <f>+Datos!E1958</f>
        <v>0</v>
      </c>
      <c r="F1967" s="144">
        <f>+Datos!F1958</f>
        <v>2</v>
      </c>
      <c r="G1967" s="145">
        <f>+Datos!G1958</f>
        <v>1</v>
      </c>
      <c r="H1967" s="143">
        <f t="shared" si="363"/>
        <v>2</v>
      </c>
      <c r="I1967" s="146">
        <f t="shared" si="364"/>
        <v>-2</v>
      </c>
      <c r="J1967" s="29">
        <f t="shared" si="365"/>
        <v>67.321070275734073</v>
      </c>
      <c r="K1967" s="147">
        <f t="shared" si="360"/>
        <v>101.00288845755225</v>
      </c>
      <c r="L1967" s="29">
        <f t="shared" si="371"/>
        <v>-0.72653875305567794</v>
      </c>
      <c r="M1967" s="30">
        <f t="shared" si="369"/>
        <v>0.72653875305567794</v>
      </c>
      <c r="N1967" s="148">
        <f t="shared" si="370"/>
        <v>1.2734612469443221</v>
      </c>
      <c r="O1967" s="148">
        <f t="shared" si="366"/>
        <v>0</v>
      </c>
      <c r="P1967" s="148">
        <f t="shared" si="367"/>
        <v>-1.2734612469443221</v>
      </c>
      <c r="Q1967" s="149">
        <f t="shared" si="361"/>
        <v>0</v>
      </c>
      <c r="R1967" s="150">
        <f t="shared" si="362"/>
        <v>101.00288845755225</v>
      </c>
      <c r="S1967" s="13"/>
      <c r="T1967" s="13"/>
      <c r="U1967" s="13"/>
      <c r="V1967" s="13"/>
      <c r="W1967" s="49">
        <f t="shared" si="368"/>
        <v>38845</v>
      </c>
    </row>
    <row r="1968" spans="1:23" s="11" customFormat="1">
      <c r="A1968" s="13"/>
      <c r="B1968" s="140">
        <f>+Datos!B1959</f>
        <v>2006</v>
      </c>
      <c r="C1968" s="141">
        <f>+Datos!C1959</f>
        <v>5</v>
      </c>
      <c r="D1968" s="142">
        <f>+Datos!D1959</f>
        <v>9</v>
      </c>
      <c r="E1968" s="143">
        <f>+Datos!E1959</f>
        <v>0</v>
      </c>
      <c r="F1968" s="144">
        <f>+Datos!F1959</f>
        <v>1.8</v>
      </c>
      <c r="G1968" s="145">
        <f>+Datos!G1959</f>
        <v>1</v>
      </c>
      <c r="H1968" s="143">
        <f t="shared" si="363"/>
        <v>1.8</v>
      </c>
      <c r="I1968" s="146">
        <f t="shared" si="364"/>
        <v>-1.8</v>
      </c>
      <c r="J1968" s="29">
        <f t="shared" si="365"/>
        <v>66.67382016696331</v>
      </c>
      <c r="K1968" s="147">
        <f t="shared" si="360"/>
        <v>100.3556383487815</v>
      </c>
      <c r="L1968" s="29">
        <f t="shared" si="371"/>
        <v>-0.64725010877074851</v>
      </c>
      <c r="M1968" s="30">
        <f t="shared" si="369"/>
        <v>0.64725010877074851</v>
      </c>
      <c r="N1968" s="148">
        <f t="shared" si="370"/>
        <v>1.1527498912292515</v>
      </c>
      <c r="O1968" s="148">
        <f t="shared" si="366"/>
        <v>0</v>
      </c>
      <c r="P1968" s="148">
        <f t="shared" si="367"/>
        <v>-1.1527498912292515</v>
      </c>
      <c r="Q1968" s="149">
        <f t="shared" si="361"/>
        <v>0</v>
      </c>
      <c r="R1968" s="150">
        <f t="shared" si="362"/>
        <v>100.3556383487815</v>
      </c>
      <c r="S1968" s="13"/>
      <c r="T1968" s="13"/>
      <c r="U1968" s="13"/>
      <c r="V1968" s="13"/>
      <c r="W1968" s="49">
        <f t="shared" si="368"/>
        <v>38846</v>
      </c>
    </row>
    <row r="1969" spans="1:23" s="11" customFormat="1">
      <c r="A1969" s="13"/>
      <c r="B1969" s="140">
        <f>+Datos!B1960</f>
        <v>2006</v>
      </c>
      <c r="C1969" s="141">
        <f>+Datos!C1960</f>
        <v>5</v>
      </c>
      <c r="D1969" s="142">
        <f>+Datos!D1960</f>
        <v>10</v>
      </c>
      <c r="E1969" s="143">
        <f>+Datos!E1960</f>
        <v>0</v>
      </c>
      <c r="F1969" s="144">
        <f>+Datos!F1960</f>
        <v>2.2000000000000002</v>
      </c>
      <c r="G1969" s="145">
        <f>+Datos!G1960</f>
        <v>1</v>
      </c>
      <c r="H1969" s="143">
        <f t="shared" si="363"/>
        <v>2.2000000000000002</v>
      </c>
      <c r="I1969" s="146">
        <f t="shared" si="364"/>
        <v>-2.2000000000000002</v>
      </c>
      <c r="J1969" s="29">
        <f t="shared" si="365"/>
        <v>65.891181531122953</v>
      </c>
      <c r="K1969" s="147">
        <f t="shared" si="360"/>
        <v>99.57299971294114</v>
      </c>
      <c r="L1969" s="29">
        <f t="shared" si="371"/>
        <v>-0.78263863584035676</v>
      </c>
      <c r="M1969" s="30">
        <f t="shared" si="369"/>
        <v>0.78263863584035676</v>
      </c>
      <c r="N1969" s="148">
        <f t="shared" si="370"/>
        <v>1.4173613641596434</v>
      </c>
      <c r="O1969" s="148">
        <f t="shared" si="366"/>
        <v>0</v>
      </c>
      <c r="P1969" s="148">
        <f t="shared" si="367"/>
        <v>-1.4173613641596434</v>
      </c>
      <c r="Q1969" s="149">
        <f t="shared" si="361"/>
        <v>0</v>
      </c>
      <c r="R1969" s="150">
        <f t="shared" si="362"/>
        <v>99.57299971294114</v>
      </c>
      <c r="S1969" s="13"/>
      <c r="T1969" s="13"/>
      <c r="U1969" s="13"/>
      <c r="V1969" s="13"/>
      <c r="W1969" s="49">
        <f t="shared" si="368"/>
        <v>38847</v>
      </c>
    </row>
    <row r="1970" spans="1:23" s="11" customFormat="1">
      <c r="A1970" s="13"/>
      <c r="B1970" s="140">
        <f>+Datos!B1961</f>
        <v>2006</v>
      </c>
      <c r="C1970" s="141">
        <f>+Datos!C1961</f>
        <v>5</v>
      </c>
      <c r="D1970" s="142">
        <f>+Datos!D1961</f>
        <v>11</v>
      </c>
      <c r="E1970" s="143">
        <f>+Datos!E1961</f>
        <v>0</v>
      </c>
      <c r="F1970" s="144">
        <f>+Datos!F1961</f>
        <v>1.4</v>
      </c>
      <c r="G1970" s="145">
        <f>+Datos!G1961</f>
        <v>1</v>
      </c>
      <c r="H1970" s="143">
        <f t="shared" si="363"/>
        <v>1.4</v>
      </c>
      <c r="I1970" s="146">
        <f t="shared" si="364"/>
        <v>-1.4</v>
      </c>
      <c r="J1970" s="29">
        <f t="shared" si="365"/>
        <v>65.397928838556894</v>
      </c>
      <c r="K1970" s="147">
        <f t="shared" si="360"/>
        <v>99.079747020375066</v>
      </c>
      <c r="L1970" s="29">
        <f t="shared" si="371"/>
        <v>-0.49325269256607385</v>
      </c>
      <c r="M1970" s="30">
        <f t="shared" si="369"/>
        <v>0.49325269256607385</v>
      </c>
      <c r="N1970" s="148">
        <f t="shared" si="370"/>
        <v>0.90674730743392606</v>
      </c>
      <c r="O1970" s="148">
        <f t="shared" si="366"/>
        <v>0</v>
      </c>
      <c r="P1970" s="148">
        <f t="shared" si="367"/>
        <v>-0.90674730743392606</v>
      </c>
      <c r="Q1970" s="149">
        <f t="shared" si="361"/>
        <v>0</v>
      </c>
      <c r="R1970" s="150">
        <f t="shared" si="362"/>
        <v>99.079747020375066</v>
      </c>
      <c r="S1970" s="13"/>
      <c r="T1970" s="13"/>
      <c r="U1970" s="13"/>
      <c r="V1970" s="13"/>
      <c r="W1970" s="49">
        <f t="shared" si="368"/>
        <v>38848</v>
      </c>
    </row>
    <row r="1971" spans="1:23" s="11" customFormat="1">
      <c r="A1971" s="13"/>
      <c r="B1971" s="140">
        <f>+Datos!B1962</f>
        <v>2006</v>
      </c>
      <c r="C1971" s="141">
        <f>+Datos!C1962</f>
        <v>5</v>
      </c>
      <c r="D1971" s="142">
        <f>+Datos!D1962</f>
        <v>12</v>
      </c>
      <c r="E1971" s="143">
        <f>+Datos!E1962</f>
        <v>0</v>
      </c>
      <c r="F1971" s="144">
        <f>+Datos!F1962</f>
        <v>1.2</v>
      </c>
      <c r="G1971" s="145">
        <f>+Datos!G1962</f>
        <v>1</v>
      </c>
      <c r="H1971" s="143">
        <f t="shared" si="363"/>
        <v>1.2</v>
      </c>
      <c r="I1971" s="146">
        <f t="shared" si="364"/>
        <v>-1.2</v>
      </c>
      <c r="J1971" s="29">
        <f t="shared" si="365"/>
        <v>64.978080734771993</v>
      </c>
      <c r="K1971" s="147">
        <f t="shared" si="360"/>
        <v>98.65989891659018</v>
      </c>
      <c r="L1971" s="29">
        <f t="shared" si="371"/>
        <v>-0.41984810378488646</v>
      </c>
      <c r="M1971" s="30">
        <f t="shared" si="369"/>
        <v>0.41984810378488646</v>
      </c>
      <c r="N1971" s="148">
        <f t="shared" si="370"/>
        <v>0.78015189621511349</v>
      </c>
      <c r="O1971" s="148">
        <f t="shared" si="366"/>
        <v>0</v>
      </c>
      <c r="P1971" s="148">
        <f t="shared" si="367"/>
        <v>-0.78015189621511349</v>
      </c>
      <c r="Q1971" s="149">
        <f t="shared" si="361"/>
        <v>0</v>
      </c>
      <c r="R1971" s="150">
        <f t="shared" si="362"/>
        <v>98.65989891659018</v>
      </c>
      <c r="S1971" s="13"/>
      <c r="T1971" s="13"/>
      <c r="U1971" s="13"/>
      <c r="V1971" s="13"/>
      <c r="W1971" s="49">
        <f t="shared" si="368"/>
        <v>38849</v>
      </c>
    </row>
    <row r="1972" spans="1:23" s="11" customFormat="1">
      <c r="A1972" s="13"/>
      <c r="B1972" s="140">
        <f>+Datos!B1963</f>
        <v>2006</v>
      </c>
      <c r="C1972" s="141">
        <f>+Datos!C1963</f>
        <v>5</v>
      </c>
      <c r="D1972" s="142">
        <f>+Datos!D1963</f>
        <v>13</v>
      </c>
      <c r="E1972" s="143">
        <f>+Datos!E1963</f>
        <v>0</v>
      </c>
      <c r="F1972" s="144">
        <f>+Datos!F1963</f>
        <v>2.2000000000000002</v>
      </c>
      <c r="G1972" s="145">
        <f>+Datos!G1963</f>
        <v>1</v>
      </c>
      <c r="H1972" s="143">
        <f t="shared" si="363"/>
        <v>2.2000000000000002</v>
      </c>
      <c r="I1972" s="146">
        <f t="shared" si="364"/>
        <v>-2.2000000000000002</v>
      </c>
      <c r="J1972" s="29">
        <f t="shared" si="365"/>
        <v>64.215347231000379</v>
      </c>
      <c r="K1972" s="147">
        <f t="shared" si="360"/>
        <v>97.897165412818566</v>
      </c>
      <c r="L1972" s="29">
        <f t="shared" si="371"/>
        <v>-0.76273350377161364</v>
      </c>
      <c r="M1972" s="30">
        <f t="shared" si="369"/>
        <v>0.76273350377161364</v>
      </c>
      <c r="N1972" s="148">
        <f t="shared" si="370"/>
        <v>1.4372664962283865</v>
      </c>
      <c r="O1972" s="148">
        <f t="shared" si="366"/>
        <v>0</v>
      </c>
      <c r="P1972" s="148">
        <f t="shared" si="367"/>
        <v>-1.4372664962283865</v>
      </c>
      <c r="Q1972" s="149">
        <f t="shared" si="361"/>
        <v>0</v>
      </c>
      <c r="R1972" s="150">
        <f t="shared" si="362"/>
        <v>97.897165412818566</v>
      </c>
      <c r="S1972" s="13"/>
      <c r="T1972" s="13"/>
      <c r="U1972" s="13"/>
      <c r="V1972" s="13"/>
      <c r="W1972" s="49">
        <f t="shared" si="368"/>
        <v>38850</v>
      </c>
    </row>
    <row r="1973" spans="1:23" s="11" customFormat="1">
      <c r="A1973" s="13"/>
      <c r="B1973" s="140">
        <f>+Datos!B1964</f>
        <v>2006</v>
      </c>
      <c r="C1973" s="141">
        <f>+Datos!C1964</f>
        <v>5</v>
      </c>
      <c r="D1973" s="142">
        <f>+Datos!D1964</f>
        <v>14</v>
      </c>
      <c r="E1973" s="143">
        <f>+Datos!E1964</f>
        <v>0</v>
      </c>
      <c r="F1973" s="144">
        <f>+Datos!F1964</f>
        <v>2.2999999999999998</v>
      </c>
      <c r="G1973" s="145">
        <f>+Datos!G1964</f>
        <v>1</v>
      </c>
      <c r="H1973" s="143">
        <f t="shared" si="363"/>
        <v>2.2999999999999998</v>
      </c>
      <c r="I1973" s="146">
        <f t="shared" si="364"/>
        <v>-2.2999999999999998</v>
      </c>
      <c r="J1973" s="29">
        <f t="shared" si="365"/>
        <v>63.427515220394717</v>
      </c>
      <c r="K1973" s="147">
        <f t="shared" si="360"/>
        <v>97.109333402212897</v>
      </c>
      <c r="L1973" s="29">
        <f t="shared" si="371"/>
        <v>-0.7878320106056691</v>
      </c>
      <c r="M1973" s="30">
        <f t="shared" si="369"/>
        <v>0.7878320106056691</v>
      </c>
      <c r="N1973" s="148">
        <f t="shared" si="370"/>
        <v>1.5121679893943307</v>
      </c>
      <c r="O1973" s="148">
        <f t="shared" si="366"/>
        <v>0</v>
      </c>
      <c r="P1973" s="148">
        <f t="shared" si="367"/>
        <v>-1.5121679893943307</v>
      </c>
      <c r="Q1973" s="149">
        <f t="shared" si="361"/>
        <v>0</v>
      </c>
      <c r="R1973" s="150">
        <f t="shared" si="362"/>
        <v>97.109333402212897</v>
      </c>
      <c r="S1973" s="13"/>
      <c r="T1973" s="13"/>
      <c r="U1973" s="13"/>
      <c r="V1973" s="13"/>
      <c r="W1973" s="49">
        <f t="shared" si="368"/>
        <v>38851</v>
      </c>
    </row>
    <row r="1974" spans="1:23" s="11" customFormat="1">
      <c r="A1974" s="13"/>
      <c r="B1974" s="140">
        <f>+Datos!B1965</f>
        <v>2006</v>
      </c>
      <c r="C1974" s="141">
        <f>+Datos!C1965</f>
        <v>5</v>
      </c>
      <c r="D1974" s="142">
        <f>+Datos!D1965</f>
        <v>15</v>
      </c>
      <c r="E1974" s="143">
        <f>+Datos!E1965</f>
        <v>0</v>
      </c>
      <c r="F1974" s="144">
        <f>+Datos!F1965</f>
        <v>2.5</v>
      </c>
      <c r="G1974" s="145">
        <f>+Datos!G1965</f>
        <v>1</v>
      </c>
      <c r="H1974" s="143">
        <f t="shared" si="363"/>
        <v>2.5</v>
      </c>
      <c r="I1974" s="146">
        <f t="shared" si="364"/>
        <v>-2.5</v>
      </c>
      <c r="J1974" s="29">
        <f t="shared" si="365"/>
        <v>62.582135031987669</v>
      </c>
      <c r="K1974" s="147">
        <f t="shared" si="360"/>
        <v>96.263953213805848</v>
      </c>
      <c r="L1974" s="29">
        <f t="shared" si="371"/>
        <v>-0.84538018840704865</v>
      </c>
      <c r="M1974" s="30">
        <f t="shared" si="369"/>
        <v>0.84538018840704865</v>
      </c>
      <c r="N1974" s="148">
        <f t="shared" si="370"/>
        <v>1.6546198115929514</v>
      </c>
      <c r="O1974" s="148">
        <f t="shared" si="366"/>
        <v>0</v>
      </c>
      <c r="P1974" s="148">
        <f t="shared" si="367"/>
        <v>-1.6546198115929514</v>
      </c>
      <c r="Q1974" s="149">
        <f t="shared" si="361"/>
        <v>0</v>
      </c>
      <c r="R1974" s="150">
        <f t="shared" si="362"/>
        <v>96.263953213805848</v>
      </c>
      <c r="S1974" s="13"/>
      <c r="T1974" s="13"/>
      <c r="U1974" s="13"/>
      <c r="V1974" s="13"/>
      <c r="W1974" s="49">
        <f t="shared" si="368"/>
        <v>38852</v>
      </c>
    </row>
    <row r="1975" spans="1:23" s="11" customFormat="1">
      <c r="A1975" s="13"/>
      <c r="B1975" s="140">
        <f>+Datos!B1966</f>
        <v>2006</v>
      </c>
      <c r="C1975" s="141">
        <f>+Datos!C1966</f>
        <v>5</v>
      </c>
      <c r="D1975" s="142">
        <f>+Datos!D1966</f>
        <v>16</v>
      </c>
      <c r="E1975" s="143">
        <f>+Datos!E1966</f>
        <v>0</v>
      </c>
      <c r="F1975" s="144">
        <f>+Datos!F1966</f>
        <v>1.8</v>
      </c>
      <c r="G1975" s="145">
        <f>+Datos!G1966</f>
        <v>1</v>
      </c>
      <c r="H1975" s="143">
        <f t="shared" si="363"/>
        <v>1.8</v>
      </c>
      <c r="I1975" s="146">
        <f t="shared" si="364"/>
        <v>-1.8</v>
      </c>
      <c r="J1975" s="29">
        <f t="shared" si="365"/>
        <v>61.980446830349536</v>
      </c>
      <c r="K1975" s="147">
        <f t="shared" si="360"/>
        <v>95.662265012167722</v>
      </c>
      <c r="L1975" s="29">
        <f t="shared" si="371"/>
        <v>-0.60168820163812597</v>
      </c>
      <c r="M1975" s="30">
        <f t="shared" si="369"/>
        <v>0.60168820163812597</v>
      </c>
      <c r="N1975" s="148">
        <f t="shared" si="370"/>
        <v>1.1983117983618741</v>
      </c>
      <c r="O1975" s="148">
        <f t="shared" si="366"/>
        <v>0</v>
      </c>
      <c r="P1975" s="148">
        <f t="shared" si="367"/>
        <v>-1.1983117983618741</v>
      </c>
      <c r="Q1975" s="149">
        <f t="shared" si="361"/>
        <v>0</v>
      </c>
      <c r="R1975" s="150">
        <f t="shared" si="362"/>
        <v>95.662265012167722</v>
      </c>
      <c r="S1975" s="13"/>
      <c r="T1975" s="13"/>
      <c r="U1975" s="13"/>
      <c r="V1975" s="13"/>
      <c r="W1975" s="49">
        <f t="shared" si="368"/>
        <v>38853</v>
      </c>
    </row>
    <row r="1976" spans="1:23" s="11" customFormat="1">
      <c r="A1976" s="13"/>
      <c r="B1976" s="140">
        <f>+Datos!B1967</f>
        <v>2006</v>
      </c>
      <c r="C1976" s="141">
        <f>+Datos!C1967</f>
        <v>5</v>
      </c>
      <c r="D1976" s="142">
        <f>+Datos!D1967</f>
        <v>17</v>
      </c>
      <c r="E1976" s="143">
        <f>+Datos!E1967</f>
        <v>0</v>
      </c>
      <c r="F1976" s="144">
        <f>+Datos!F1967</f>
        <v>2.4</v>
      </c>
      <c r="G1976" s="145">
        <f>+Datos!G1967</f>
        <v>1</v>
      </c>
      <c r="H1976" s="143">
        <f t="shared" si="363"/>
        <v>2.4</v>
      </c>
      <c r="I1976" s="146">
        <f t="shared" si="364"/>
        <v>-2.4</v>
      </c>
      <c r="J1976" s="29">
        <f t="shared" si="365"/>
        <v>61.187184932624916</v>
      </c>
      <c r="K1976" s="147">
        <f t="shared" si="360"/>
        <v>94.869003114443103</v>
      </c>
      <c r="L1976" s="29">
        <f t="shared" si="371"/>
        <v>-0.7932618977246193</v>
      </c>
      <c r="M1976" s="30">
        <f t="shared" si="369"/>
        <v>0.7932618977246193</v>
      </c>
      <c r="N1976" s="148">
        <f t="shared" si="370"/>
        <v>1.6067381022753806</v>
      </c>
      <c r="O1976" s="148">
        <f t="shared" si="366"/>
        <v>0</v>
      </c>
      <c r="P1976" s="148">
        <f t="shared" si="367"/>
        <v>-1.6067381022753806</v>
      </c>
      <c r="Q1976" s="149">
        <f t="shared" si="361"/>
        <v>0</v>
      </c>
      <c r="R1976" s="150">
        <f t="shared" si="362"/>
        <v>94.869003114443103</v>
      </c>
      <c r="S1976" s="13"/>
      <c r="T1976" s="13"/>
      <c r="U1976" s="13"/>
      <c r="V1976" s="13"/>
      <c r="W1976" s="49">
        <f t="shared" si="368"/>
        <v>38854</v>
      </c>
    </row>
    <row r="1977" spans="1:23" s="11" customFormat="1">
      <c r="A1977" s="13"/>
      <c r="B1977" s="140">
        <f>+Datos!B1968</f>
        <v>2006</v>
      </c>
      <c r="C1977" s="141">
        <f>+Datos!C1968</f>
        <v>5</v>
      </c>
      <c r="D1977" s="142">
        <f>+Datos!D1968</f>
        <v>18</v>
      </c>
      <c r="E1977" s="143">
        <f>+Datos!E1968</f>
        <v>0</v>
      </c>
      <c r="F1977" s="144">
        <f>+Datos!F1968</f>
        <v>2.1</v>
      </c>
      <c r="G1977" s="145">
        <f>+Datos!G1968</f>
        <v>1</v>
      </c>
      <c r="H1977" s="143">
        <f t="shared" si="363"/>
        <v>2.1</v>
      </c>
      <c r="I1977" s="146">
        <f t="shared" si="364"/>
        <v>-2.1</v>
      </c>
      <c r="J1977" s="29">
        <f t="shared" si="365"/>
        <v>60.501413557373752</v>
      </c>
      <c r="K1977" s="147">
        <f t="shared" si="360"/>
        <v>94.183231739191939</v>
      </c>
      <c r="L1977" s="29">
        <f t="shared" si="371"/>
        <v>-0.68577137525116427</v>
      </c>
      <c r="M1977" s="30">
        <f t="shared" si="369"/>
        <v>0.68577137525116427</v>
      </c>
      <c r="N1977" s="148">
        <f t="shared" si="370"/>
        <v>1.4142286247488358</v>
      </c>
      <c r="O1977" s="148">
        <f t="shared" si="366"/>
        <v>0</v>
      </c>
      <c r="P1977" s="148">
        <f t="shared" si="367"/>
        <v>-1.4142286247488358</v>
      </c>
      <c r="Q1977" s="149">
        <f t="shared" si="361"/>
        <v>0</v>
      </c>
      <c r="R1977" s="150">
        <f t="shared" si="362"/>
        <v>94.183231739191939</v>
      </c>
      <c r="S1977" s="13"/>
      <c r="T1977" s="13"/>
      <c r="U1977" s="13"/>
      <c r="V1977" s="13"/>
      <c r="W1977" s="49">
        <f t="shared" si="368"/>
        <v>38855</v>
      </c>
    </row>
    <row r="1978" spans="1:23" s="11" customFormat="1">
      <c r="A1978" s="13"/>
      <c r="B1978" s="140">
        <f>+Datos!B1969</f>
        <v>2006</v>
      </c>
      <c r="C1978" s="141">
        <f>+Datos!C1969</f>
        <v>5</v>
      </c>
      <c r="D1978" s="142">
        <f>+Datos!D1969</f>
        <v>19</v>
      </c>
      <c r="E1978" s="143">
        <f>+Datos!E1969</f>
        <v>0</v>
      </c>
      <c r="F1978" s="144">
        <f>+Datos!F1969</f>
        <v>1.3</v>
      </c>
      <c r="G1978" s="145">
        <f>+Datos!G1969</f>
        <v>1</v>
      </c>
      <c r="H1978" s="143">
        <f t="shared" si="363"/>
        <v>1.3</v>
      </c>
      <c r="I1978" s="146">
        <f t="shared" si="364"/>
        <v>-1.3</v>
      </c>
      <c r="J1978" s="29">
        <f t="shared" si="365"/>
        <v>60.080745618650489</v>
      </c>
      <c r="K1978" s="147">
        <f t="shared" si="360"/>
        <v>93.762563800468669</v>
      </c>
      <c r="L1978" s="29">
        <f t="shared" si="371"/>
        <v>-0.42066793872326969</v>
      </c>
      <c r="M1978" s="30">
        <f t="shared" si="369"/>
        <v>0.42066793872326969</v>
      </c>
      <c r="N1978" s="148">
        <f t="shared" si="370"/>
        <v>0.87933206127673036</v>
      </c>
      <c r="O1978" s="148">
        <f t="shared" si="366"/>
        <v>0</v>
      </c>
      <c r="P1978" s="148">
        <f t="shared" si="367"/>
        <v>-0.87933206127673036</v>
      </c>
      <c r="Q1978" s="149">
        <f t="shared" si="361"/>
        <v>0</v>
      </c>
      <c r="R1978" s="150">
        <f t="shared" si="362"/>
        <v>93.762563800468669</v>
      </c>
      <c r="S1978" s="13"/>
      <c r="T1978" s="13"/>
      <c r="U1978" s="13"/>
      <c r="V1978" s="13"/>
      <c r="W1978" s="49">
        <f t="shared" si="368"/>
        <v>38856</v>
      </c>
    </row>
    <row r="1979" spans="1:23" s="11" customFormat="1">
      <c r="A1979" s="13"/>
      <c r="B1979" s="140">
        <f>+Datos!B1970</f>
        <v>2006</v>
      </c>
      <c r="C1979" s="141">
        <f>+Datos!C1970</f>
        <v>5</v>
      </c>
      <c r="D1979" s="142">
        <f>+Datos!D1970</f>
        <v>20</v>
      </c>
      <c r="E1979" s="143">
        <f>+Datos!E1970</f>
        <v>0</v>
      </c>
      <c r="F1979" s="144">
        <f>+Datos!F1970</f>
        <v>1.2</v>
      </c>
      <c r="G1979" s="145">
        <f>+Datos!G1970</f>
        <v>1</v>
      </c>
      <c r="H1979" s="143">
        <f t="shared" si="363"/>
        <v>1.2</v>
      </c>
      <c r="I1979" s="146">
        <f t="shared" si="364"/>
        <v>-1.2</v>
      </c>
      <c r="J1979" s="29">
        <f t="shared" si="365"/>
        <v>59.695033294576071</v>
      </c>
      <c r="K1979" s="147">
        <f t="shared" si="360"/>
        <v>93.376851476394251</v>
      </c>
      <c r="L1979" s="29">
        <f t="shared" si="371"/>
        <v>-0.38571232407441869</v>
      </c>
      <c r="M1979" s="30">
        <f t="shared" si="369"/>
        <v>0.38571232407441869</v>
      </c>
      <c r="N1979" s="148">
        <f t="shared" si="370"/>
        <v>0.81428767592558127</v>
      </c>
      <c r="O1979" s="148">
        <f t="shared" si="366"/>
        <v>0</v>
      </c>
      <c r="P1979" s="148">
        <f t="shared" si="367"/>
        <v>-0.81428767592558127</v>
      </c>
      <c r="Q1979" s="149">
        <f t="shared" si="361"/>
        <v>0</v>
      </c>
      <c r="R1979" s="150">
        <f t="shared" si="362"/>
        <v>93.376851476394251</v>
      </c>
      <c r="S1979" s="13"/>
      <c r="T1979" s="13"/>
      <c r="U1979" s="13"/>
      <c r="V1979" s="13"/>
      <c r="W1979" s="49">
        <f t="shared" si="368"/>
        <v>38857</v>
      </c>
    </row>
    <row r="1980" spans="1:23" s="11" customFormat="1">
      <c r="A1980" s="13"/>
      <c r="B1980" s="140">
        <f>+Datos!B1971</f>
        <v>2006</v>
      </c>
      <c r="C1980" s="141">
        <f>+Datos!C1971</f>
        <v>5</v>
      </c>
      <c r="D1980" s="142">
        <f>+Datos!D1971</f>
        <v>21</v>
      </c>
      <c r="E1980" s="143">
        <f>+Datos!E1971</f>
        <v>0</v>
      </c>
      <c r="F1980" s="144">
        <f>+Datos!F1971</f>
        <v>1.4</v>
      </c>
      <c r="G1980" s="145">
        <f>+Datos!G1971</f>
        <v>1</v>
      </c>
      <c r="H1980" s="143">
        <f t="shared" si="363"/>
        <v>1.4</v>
      </c>
      <c r="I1980" s="146">
        <f t="shared" si="364"/>
        <v>-1.4</v>
      </c>
      <c r="J1980" s="29">
        <f t="shared" si="365"/>
        <v>59.248164150311865</v>
      </c>
      <c r="K1980" s="147">
        <f t="shared" si="360"/>
        <v>92.929982332130038</v>
      </c>
      <c r="L1980" s="29">
        <f t="shared" si="371"/>
        <v>-0.44686914426421254</v>
      </c>
      <c r="M1980" s="30">
        <f t="shared" si="369"/>
        <v>0.44686914426421254</v>
      </c>
      <c r="N1980" s="148">
        <f t="shared" si="370"/>
        <v>0.95313085573578737</v>
      </c>
      <c r="O1980" s="148">
        <f t="shared" si="366"/>
        <v>0</v>
      </c>
      <c r="P1980" s="148">
        <f t="shared" si="367"/>
        <v>-0.95313085573578737</v>
      </c>
      <c r="Q1980" s="149">
        <f t="shared" si="361"/>
        <v>0</v>
      </c>
      <c r="R1980" s="150">
        <f t="shared" si="362"/>
        <v>92.929982332130038</v>
      </c>
      <c r="S1980" s="13"/>
      <c r="T1980" s="13"/>
      <c r="U1980" s="13"/>
      <c r="V1980" s="13"/>
      <c r="W1980" s="49">
        <f t="shared" si="368"/>
        <v>38858</v>
      </c>
    </row>
    <row r="1981" spans="1:23" s="11" customFormat="1">
      <c r="A1981" s="13"/>
      <c r="B1981" s="140">
        <f>+Datos!B1972</f>
        <v>2006</v>
      </c>
      <c r="C1981" s="141">
        <f>+Datos!C1972</f>
        <v>5</v>
      </c>
      <c r="D1981" s="142">
        <f>+Datos!D1972</f>
        <v>22</v>
      </c>
      <c r="E1981" s="143">
        <f>+Datos!E1972</f>
        <v>0</v>
      </c>
      <c r="F1981" s="144">
        <f>+Datos!F1972</f>
        <v>0.9</v>
      </c>
      <c r="G1981" s="145">
        <f>+Datos!G1972</f>
        <v>1</v>
      </c>
      <c r="H1981" s="143">
        <f t="shared" si="363"/>
        <v>0.9</v>
      </c>
      <c r="I1981" s="146">
        <f t="shared" si="364"/>
        <v>-0.9</v>
      </c>
      <c r="J1981" s="29">
        <f t="shared" si="365"/>
        <v>58.962659179483936</v>
      </c>
      <c r="K1981" s="147">
        <f t="shared" si="360"/>
        <v>92.644477361302108</v>
      </c>
      <c r="L1981" s="29">
        <f t="shared" si="371"/>
        <v>-0.28550497082792958</v>
      </c>
      <c r="M1981" s="30">
        <f t="shared" si="369"/>
        <v>0.28550497082792958</v>
      </c>
      <c r="N1981" s="148">
        <f t="shared" si="370"/>
        <v>0.61449502917207044</v>
      </c>
      <c r="O1981" s="148">
        <f t="shared" si="366"/>
        <v>0</v>
      </c>
      <c r="P1981" s="148">
        <f t="shared" si="367"/>
        <v>-0.61449502917207044</v>
      </c>
      <c r="Q1981" s="149">
        <f t="shared" si="361"/>
        <v>0</v>
      </c>
      <c r="R1981" s="150">
        <f t="shared" si="362"/>
        <v>92.644477361302108</v>
      </c>
      <c r="S1981" s="13"/>
      <c r="T1981" s="13"/>
      <c r="U1981" s="13"/>
      <c r="V1981" s="13"/>
      <c r="W1981" s="49">
        <f t="shared" si="368"/>
        <v>38859</v>
      </c>
    </row>
    <row r="1982" spans="1:23" s="11" customFormat="1">
      <c r="A1982" s="13"/>
      <c r="B1982" s="140">
        <f>+Datos!B1973</f>
        <v>2006</v>
      </c>
      <c r="C1982" s="141">
        <f>+Datos!C1973</f>
        <v>5</v>
      </c>
      <c r="D1982" s="142">
        <f>+Datos!D1973</f>
        <v>23</v>
      </c>
      <c r="E1982" s="143">
        <f>+Datos!E1973</f>
        <v>0</v>
      </c>
      <c r="F1982" s="144">
        <f>+Datos!F1973</f>
        <v>1.4</v>
      </c>
      <c r="G1982" s="145">
        <f>+Datos!G1973</f>
        <v>1</v>
      </c>
      <c r="H1982" s="143">
        <f t="shared" si="363"/>
        <v>1.4</v>
      </c>
      <c r="I1982" s="146">
        <f t="shared" si="364"/>
        <v>-1.4</v>
      </c>
      <c r="J1982" s="29">
        <f t="shared" si="365"/>
        <v>58.521272491230398</v>
      </c>
      <c r="K1982" s="147">
        <f t="shared" si="360"/>
        <v>92.203090673048578</v>
      </c>
      <c r="L1982" s="29">
        <f t="shared" si="371"/>
        <v>-0.44138668825353022</v>
      </c>
      <c r="M1982" s="30">
        <f t="shared" si="369"/>
        <v>0.44138668825353022</v>
      </c>
      <c r="N1982" s="148">
        <f t="shared" si="370"/>
        <v>0.95861331174646969</v>
      </c>
      <c r="O1982" s="148">
        <f t="shared" si="366"/>
        <v>0</v>
      </c>
      <c r="P1982" s="148">
        <f t="shared" si="367"/>
        <v>-0.95861331174646969</v>
      </c>
      <c r="Q1982" s="149">
        <f t="shared" si="361"/>
        <v>0</v>
      </c>
      <c r="R1982" s="150">
        <f t="shared" si="362"/>
        <v>92.203090673048578</v>
      </c>
      <c r="S1982" s="13"/>
      <c r="T1982" s="13"/>
      <c r="U1982" s="13"/>
      <c r="V1982" s="13"/>
      <c r="W1982" s="49">
        <f t="shared" si="368"/>
        <v>38860</v>
      </c>
    </row>
    <row r="1983" spans="1:23" s="11" customFormat="1">
      <c r="A1983" s="13"/>
      <c r="B1983" s="140">
        <f>+Datos!B1974</f>
        <v>2006</v>
      </c>
      <c r="C1983" s="141">
        <f>+Datos!C1974</f>
        <v>5</v>
      </c>
      <c r="D1983" s="142">
        <f>+Datos!D1974</f>
        <v>24</v>
      </c>
      <c r="E1983" s="143">
        <f>+Datos!E1974</f>
        <v>0</v>
      </c>
      <c r="F1983" s="144">
        <f>+Datos!F1974</f>
        <v>2.1</v>
      </c>
      <c r="G1983" s="145">
        <f>+Datos!G1974</f>
        <v>1</v>
      </c>
      <c r="H1983" s="143">
        <f t="shared" si="363"/>
        <v>2.1</v>
      </c>
      <c r="I1983" s="146">
        <f t="shared" si="364"/>
        <v>-2.1</v>
      </c>
      <c r="J1983" s="29">
        <f t="shared" si="365"/>
        <v>57.865380026787889</v>
      </c>
      <c r="K1983" s="147">
        <f t="shared" si="360"/>
        <v>91.547198208606062</v>
      </c>
      <c r="L1983" s="29">
        <f t="shared" si="371"/>
        <v>-0.65589246444251614</v>
      </c>
      <c r="M1983" s="30">
        <f t="shared" si="369"/>
        <v>0.65589246444251614</v>
      </c>
      <c r="N1983" s="148">
        <f t="shared" si="370"/>
        <v>1.4441075355574839</v>
      </c>
      <c r="O1983" s="148">
        <f t="shared" si="366"/>
        <v>0</v>
      </c>
      <c r="P1983" s="148">
        <f t="shared" si="367"/>
        <v>-1.4441075355574839</v>
      </c>
      <c r="Q1983" s="149">
        <f t="shared" si="361"/>
        <v>0</v>
      </c>
      <c r="R1983" s="150">
        <f t="shared" si="362"/>
        <v>91.547198208606062</v>
      </c>
      <c r="S1983" s="13"/>
      <c r="T1983" s="13"/>
      <c r="U1983" s="13"/>
      <c r="V1983" s="13"/>
      <c r="W1983" s="49">
        <f t="shared" si="368"/>
        <v>38861</v>
      </c>
    </row>
    <row r="1984" spans="1:23" s="11" customFormat="1">
      <c r="A1984" s="13"/>
      <c r="B1984" s="140">
        <f>+Datos!B1975</f>
        <v>2006</v>
      </c>
      <c r="C1984" s="141">
        <f>+Datos!C1975</f>
        <v>5</v>
      </c>
      <c r="D1984" s="142">
        <f>+Datos!D1975</f>
        <v>25</v>
      </c>
      <c r="E1984" s="143">
        <f>+Datos!E1975</f>
        <v>0</v>
      </c>
      <c r="F1984" s="144">
        <f>+Datos!F1975</f>
        <v>1.7</v>
      </c>
      <c r="G1984" s="145">
        <f>+Datos!G1975</f>
        <v>1</v>
      </c>
      <c r="H1984" s="143">
        <f t="shared" si="363"/>
        <v>1.7</v>
      </c>
      <c r="I1984" s="146">
        <f t="shared" si="364"/>
        <v>-1.7</v>
      </c>
      <c r="J1984" s="29">
        <f t="shared" si="365"/>
        <v>57.339807433518402</v>
      </c>
      <c r="K1984" s="147">
        <f t="shared" si="360"/>
        <v>91.021625615336575</v>
      </c>
      <c r="L1984" s="29">
        <f t="shared" si="371"/>
        <v>-0.52557259326948724</v>
      </c>
      <c r="M1984" s="30">
        <f t="shared" si="369"/>
        <v>0.52557259326948724</v>
      </c>
      <c r="N1984" s="148">
        <f t="shared" si="370"/>
        <v>1.1744274067305127</v>
      </c>
      <c r="O1984" s="148">
        <f t="shared" si="366"/>
        <v>0</v>
      </c>
      <c r="P1984" s="148">
        <f t="shared" si="367"/>
        <v>-1.1744274067305127</v>
      </c>
      <c r="Q1984" s="149">
        <f t="shared" si="361"/>
        <v>0</v>
      </c>
      <c r="R1984" s="150">
        <f t="shared" si="362"/>
        <v>91.021625615336575</v>
      </c>
      <c r="S1984" s="13"/>
      <c r="T1984" s="13"/>
      <c r="U1984" s="13"/>
      <c r="V1984" s="13"/>
      <c r="W1984" s="49">
        <f t="shared" si="368"/>
        <v>38862</v>
      </c>
    </row>
    <row r="1985" spans="1:23" s="11" customFormat="1">
      <c r="A1985" s="13"/>
      <c r="B1985" s="140">
        <f>+Datos!B1976</f>
        <v>2006</v>
      </c>
      <c r="C1985" s="141">
        <f>+Datos!C1976</f>
        <v>5</v>
      </c>
      <c r="D1985" s="142">
        <f>+Datos!D1976</f>
        <v>26</v>
      </c>
      <c r="E1985" s="143">
        <f>+Datos!E1976</f>
        <v>0</v>
      </c>
      <c r="F1985" s="144">
        <f>+Datos!F1976</f>
        <v>0.8</v>
      </c>
      <c r="G1985" s="145">
        <f>+Datos!G1976</f>
        <v>1</v>
      </c>
      <c r="H1985" s="143">
        <f t="shared" si="363"/>
        <v>0.8</v>
      </c>
      <c r="I1985" s="146">
        <f t="shared" si="364"/>
        <v>-0.8</v>
      </c>
      <c r="J1985" s="29">
        <f t="shared" si="365"/>
        <v>57.094133577998065</v>
      </c>
      <c r="K1985" s="147">
        <f t="shared" si="360"/>
        <v>90.775951759816252</v>
      </c>
      <c r="L1985" s="29">
        <f t="shared" si="371"/>
        <v>-0.24567385552032306</v>
      </c>
      <c r="M1985" s="30">
        <f t="shared" si="369"/>
        <v>0.24567385552032306</v>
      </c>
      <c r="N1985" s="148">
        <f t="shared" si="370"/>
        <v>0.55432614447967699</v>
      </c>
      <c r="O1985" s="148">
        <f t="shared" si="366"/>
        <v>0</v>
      </c>
      <c r="P1985" s="148">
        <f t="shared" si="367"/>
        <v>-0.55432614447967699</v>
      </c>
      <c r="Q1985" s="149">
        <f t="shared" si="361"/>
        <v>0</v>
      </c>
      <c r="R1985" s="150">
        <f t="shared" si="362"/>
        <v>90.775951759816252</v>
      </c>
      <c r="S1985" s="13"/>
      <c r="T1985" s="13"/>
      <c r="U1985" s="13"/>
      <c r="V1985" s="13"/>
      <c r="W1985" s="49">
        <f t="shared" si="368"/>
        <v>38863</v>
      </c>
    </row>
    <row r="1986" spans="1:23" s="11" customFormat="1">
      <c r="A1986" s="13"/>
      <c r="B1986" s="140">
        <f>+Datos!B1977</f>
        <v>2006</v>
      </c>
      <c r="C1986" s="141">
        <f>+Datos!C1977</f>
        <v>5</v>
      </c>
      <c r="D1986" s="142">
        <f>+Datos!D1977</f>
        <v>27</v>
      </c>
      <c r="E1986" s="143">
        <f>+Datos!E1977</f>
        <v>0</v>
      </c>
      <c r="F1986" s="144">
        <f>+Datos!F1977</f>
        <v>1.9</v>
      </c>
      <c r="G1986" s="145">
        <f>+Datos!G1977</f>
        <v>1</v>
      </c>
      <c r="H1986" s="143">
        <f t="shared" si="363"/>
        <v>1.9</v>
      </c>
      <c r="I1986" s="146">
        <f t="shared" si="364"/>
        <v>-1.9</v>
      </c>
      <c r="J1986" s="29">
        <f t="shared" si="365"/>
        <v>56.514868497017503</v>
      </c>
      <c r="K1986" s="147">
        <f t="shared" si="360"/>
        <v>90.196686678835675</v>
      </c>
      <c r="L1986" s="29">
        <f t="shared" si="371"/>
        <v>-0.57926508098057639</v>
      </c>
      <c r="M1986" s="30">
        <f t="shared" si="369"/>
        <v>0.57926508098057639</v>
      </c>
      <c r="N1986" s="148">
        <f t="shared" si="370"/>
        <v>1.3207349190194235</v>
      </c>
      <c r="O1986" s="148">
        <f t="shared" si="366"/>
        <v>0</v>
      </c>
      <c r="P1986" s="148">
        <f t="shared" si="367"/>
        <v>-1.3207349190194235</v>
      </c>
      <c r="Q1986" s="149">
        <f t="shared" si="361"/>
        <v>0</v>
      </c>
      <c r="R1986" s="150">
        <f t="shared" si="362"/>
        <v>90.196686678835675</v>
      </c>
      <c r="S1986" s="13"/>
      <c r="T1986" s="13"/>
      <c r="U1986" s="13"/>
      <c r="V1986" s="13"/>
      <c r="W1986" s="49">
        <f t="shared" si="368"/>
        <v>38864</v>
      </c>
    </row>
    <row r="1987" spans="1:23" s="11" customFormat="1">
      <c r="A1987" s="13"/>
      <c r="B1987" s="140">
        <f>+Datos!B1978</f>
        <v>2006</v>
      </c>
      <c r="C1987" s="141">
        <f>+Datos!C1978</f>
        <v>5</v>
      </c>
      <c r="D1987" s="142">
        <f>+Datos!D1978</f>
        <v>28</v>
      </c>
      <c r="E1987" s="143">
        <f>+Datos!E1978</f>
        <v>0</v>
      </c>
      <c r="F1987" s="144">
        <f>+Datos!F1978</f>
        <v>0.8</v>
      </c>
      <c r="G1987" s="145">
        <f>+Datos!G1978</f>
        <v>1</v>
      </c>
      <c r="H1987" s="143">
        <f t="shared" si="363"/>
        <v>0.8</v>
      </c>
      <c r="I1987" s="146">
        <f t="shared" si="364"/>
        <v>-0.8</v>
      </c>
      <c r="J1987" s="29">
        <f t="shared" si="365"/>
        <v>56.272729113239755</v>
      </c>
      <c r="K1987" s="147">
        <f t="shared" si="360"/>
        <v>89.954547295057935</v>
      </c>
      <c r="L1987" s="29">
        <f t="shared" si="371"/>
        <v>-0.24213938377774014</v>
      </c>
      <c r="M1987" s="30">
        <f t="shared" si="369"/>
        <v>0.24213938377774014</v>
      </c>
      <c r="N1987" s="148">
        <f t="shared" si="370"/>
        <v>0.55786061622225991</v>
      </c>
      <c r="O1987" s="148">
        <f t="shared" si="366"/>
        <v>0</v>
      </c>
      <c r="P1987" s="148">
        <f t="shared" si="367"/>
        <v>-0.55786061622225991</v>
      </c>
      <c r="Q1987" s="149">
        <f t="shared" si="361"/>
        <v>0</v>
      </c>
      <c r="R1987" s="150">
        <f t="shared" si="362"/>
        <v>89.954547295057935</v>
      </c>
      <c r="S1987" s="13"/>
      <c r="T1987" s="13"/>
      <c r="U1987" s="13"/>
      <c r="V1987" s="13"/>
      <c r="W1987" s="49">
        <f t="shared" si="368"/>
        <v>38865</v>
      </c>
    </row>
    <row r="1988" spans="1:23" s="11" customFormat="1">
      <c r="A1988" s="13"/>
      <c r="B1988" s="140">
        <f>+Datos!B1979</f>
        <v>2006</v>
      </c>
      <c r="C1988" s="141">
        <f>+Datos!C1979</f>
        <v>5</v>
      </c>
      <c r="D1988" s="142">
        <f>+Datos!D1979</f>
        <v>29</v>
      </c>
      <c r="E1988" s="143">
        <f>+Datos!E1979</f>
        <v>0</v>
      </c>
      <c r="F1988" s="144">
        <f>+Datos!F1979</f>
        <v>0.9</v>
      </c>
      <c r="G1988" s="145">
        <f>+Datos!G1979</f>
        <v>1</v>
      </c>
      <c r="H1988" s="143">
        <f t="shared" si="363"/>
        <v>0.9</v>
      </c>
      <c r="I1988" s="146">
        <f t="shared" si="364"/>
        <v>-0.9</v>
      </c>
      <c r="J1988" s="29">
        <f t="shared" si="365"/>
        <v>56.001562164621333</v>
      </c>
      <c r="K1988" s="147">
        <f t="shared" si="360"/>
        <v>89.68338034643952</v>
      </c>
      <c r="L1988" s="29">
        <f t="shared" si="371"/>
        <v>-0.27116694861841495</v>
      </c>
      <c r="M1988" s="30">
        <f t="shared" si="369"/>
        <v>0.27116694861841495</v>
      </c>
      <c r="N1988" s="148">
        <f t="shared" si="370"/>
        <v>0.62883305138158507</v>
      </c>
      <c r="O1988" s="148">
        <f t="shared" si="366"/>
        <v>0</v>
      </c>
      <c r="P1988" s="148">
        <f t="shared" si="367"/>
        <v>-0.62883305138158507</v>
      </c>
      <c r="Q1988" s="149">
        <f t="shared" si="361"/>
        <v>0</v>
      </c>
      <c r="R1988" s="150">
        <f t="shared" si="362"/>
        <v>89.68338034643952</v>
      </c>
      <c r="S1988" s="13"/>
      <c r="T1988" s="13"/>
      <c r="U1988" s="13"/>
      <c r="V1988" s="13"/>
      <c r="W1988" s="49">
        <f t="shared" si="368"/>
        <v>38866</v>
      </c>
    </row>
    <row r="1989" spans="1:23" s="11" customFormat="1">
      <c r="A1989" s="13"/>
      <c r="B1989" s="140">
        <f>+Datos!B1980</f>
        <v>2006</v>
      </c>
      <c r="C1989" s="141">
        <f>+Datos!C1980</f>
        <v>5</v>
      </c>
      <c r="D1989" s="142">
        <f>+Datos!D1980</f>
        <v>30</v>
      </c>
      <c r="E1989" s="143">
        <f>+Datos!E1980</f>
        <v>0</v>
      </c>
      <c r="F1989" s="144">
        <f>+Datos!F1980</f>
        <v>0.9</v>
      </c>
      <c r="G1989" s="145">
        <f>+Datos!G1980</f>
        <v>1</v>
      </c>
      <c r="H1989" s="143">
        <f t="shared" si="363"/>
        <v>0.9</v>
      </c>
      <c r="I1989" s="146">
        <f t="shared" si="364"/>
        <v>-0.9</v>
      </c>
      <c r="J1989" s="29">
        <f t="shared" si="365"/>
        <v>55.731701914916961</v>
      </c>
      <c r="K1989" s="147">
        <f t="shared" si="360"/>
        <v>89.413520096735141</v>
      </c>
      <c r="L1989" s="29">
        <f t="shared" si="371"/>
        <v>-0.26986024970437938</v>
      </c>
      <c r="M1989" s="30">
        <f t="shared" si="369"/>
        <v>0.26986024970437938</v>
      </c>
      <c r="N1989" s="148">
        <f t="shared" si="370"/>
        <v>0.63013975029562064</v>
      </c>
      <c r="O1989" s="148">
        <f t="shared" si="366"/>
        <v>0</v>
      </c>
      <c r="P1989" s="148">
        <f t="shared" si="367"/>
        <v>-0.63013975029562064</v>
      </c>
      <c r="Q1989" s="149">
        <f t="shared" si="361"/>
        <v>0</v>
      </c>
      <c r="R1989" s="150">
        <f t="shared" si="362"/>
        <v>89.413520096735141</v>
      </c>
      <c r="S1989" s="13"/>
      <c r="T1989" s="13"/>
      <c r="U1989" s="13"/>
      <c r="V1989" s="13"/>
      <c r="W1989" s="49">
        <f t="shared" si="368"/>
        <v>38867</v>
      </c>
    </row>
    <row r="1990" spans="1:23" s="11" customFormat="1">
      <c r="A1990" s="13"/>
      <c r="B1990" s="140">
        <f>+Datos!B1981</f>
        <v>2006</v>
      </c>
      <c r="C1990" s="141">
        <f>+Datos!C1981</f>
        <v>5</v>
      </c>
      <c r="D1990" s="142">
        <f>+Datos!D1981</f>
        <v>31</v>
      </c>
      <c r="E1990" s="143">
        <f>+Datos!E1981</f>
        <v>0</v>
      </c>
      <c r="F1990" s="144">
        <f>+Datos!F1981</f>
        <v>1.6</v>
      </c>
      <c r="G1990" s="145">
        <f>+Datos!G1981</f>
        <v>1</v>
      </c>
      <c r="H1990" s="143">
        <f t="shared" si="363"/>
        <v>1.6</v>
      </c>
      <c r="I1990" s="146">
        <f t="shared" si="364"/>
        <v>-1.6</v>
      </c>
      <c r="J1990" s="29">
        <f t="shared" si="365"/>
        <v>55.255157217031737</v>
      </c>
      <c r="K1990" s="147">
        <f t="shared" si="360"/>
        <v>88.93697539884991</v>
      </c>
      <c r="L1990" s="29">
        <f t="shared" si="371"/>
        <v>-0.47654469788523102</v>
      </c>
      <c r="M1990" s="30">
        <f t="shared" si="369"/>
        <v>0.47654469788523102</v>
      </c>
      <c r="N1990" s="148">
        <f t="shared" si="370"/>
        <v>1.1234553021147691</v>
      </c>
      <c r="O1990" s="148">
        <f t="shared" si="366"/>
        <v>0</v>
      </c>
      <c r="P1990" s="148">
        <f t="shared" si="367"/>
        <v>-1.1234553021147691</v>
      </c>
      <c r="Q1990" s="149">
        <f t="shared" si="361"/>
        <v>0</v>
      </c>
      <c r="R1990" s="150">
        <f t="shared" si="362"/>
        <v>88.93697539884991</v>
      </c>
      <c r="S1990" s="13"/>
      <c r="T1990" s="13"/>
      <c r="U1990" s="13"/>
      <c r="V1990" s="13"/>
      <c r="W1990" s="49">
        <f t="shared" si="368"/>
        <v>38868</v>
      </c>
    </row>
    <row r="1991" spans="1:23" s="11" customFormat="1">
      <c r="A1991" s="13"/>
      <c r="B1991" s="140">
        <f>+Datos!B1982</f>
        <v>2006</v>
      </c>
      <c r="C1991" s="141">
        <f>+Datos!C1982</f>
        <v>6</v>
      </c>
      <c r="D1991" s="142">
        <f>+Datos!D1982</f>
        <v>1</v>
      </c>
      <c r="E1991" s="143">
        <f>+Datos!E1982</f>
        <v>2</v>
      </c>
      <c r="F1991" s="144">
        <f>+Datos!F1982</f>
        <v>1.9</v>
      </c>
      <c r="G1991" s="145">
        <f>+Datos!G1982</f>
        <v>1</v>
      </c>
      <c r="H1991" s="143">
        <f t="shared" si="363"/>
        <v>1.9</v>
      </c>
      <c r="I1991" s="146">
        <f t="shared" si="364"/>
        <v>0.10000000000000009</v>
      </c>
      <c r="J1991" s="29">
        <f t="shared" si="365"/>
        <v>55.355157217031739</v>
      </c>
      <c r="K1991" s="147">
        <f t="shared" si="360"/>
        <v>89.036975398849918</v>
      </c>
      <c r="L1991" s="29">
        <f t="shared" si="371"/>
        <v>0.10000000000000853</v>
      </c>
      <c r="M1991" s="30">
        <f t="shared" si="369"/>
        <v>1.9</v>
      </c>
      <c r="N1991" s="148">
        <f t="shared" si="370"/>
        <v>0</v>
      </c>
      <c r="O1991" s="148">
        <f t="shared" si="366"/>
        <v>0</v>
      </c>
      <c r="P1991" s="148">
        <f t="shared" si="367"/>
        <v>0</v>
      </c>
      <c r="Q1991" s="149">
        <f t="shared" si="361"/>
        <v>0</v>
      </c>
      <c r="R1991" s="150">
        <f t="shared" si="362"/>
        <v>89.036975398849918</v>
      </c>
      <c r="S1991" s="13"/>
      <c r="T1991" s="13"/>
      <c r="U1991" s="13"/>
      <c r="V1991" s="13"/>
      <c r="W1991" s="49">
        <f t="shared" si="368"/>
        <v>38869</v>
      </c>
    </row>
    <row r="1992" spans="1:23" s="11" customFormat="1">
      <c r="A1992" s="13"/>
      <c r="B1992" s="140">
        <f>+Datos!B1983</f>
        <v>2006</v>
      </c>
      <c r="C1992" s="141">
        <f>+Datos!C1983</f>
        <v>6</v>
      </c>
      <c r="D1992" s="142">
        <f>+Datos!D1983</f>
        <v>2</v>
      </c>
      <c r="E1992" s="143">
        <f>+Datos!E1983</f>
        <v>5.4</v>
      </c>
      <c r="F1992" s="144">
        <f>+Datos!F1983</f>
        <v>0.8</v>
      </c>
      <c r="G1992" s="145">
        <f>+Datos!G1983</f>
        <v>1</v>
      </c>
      <c r="H1992" s="143">
        <f t="shared" si="363"/>
        <v>0.8</v>
      </c>
      <c r="I1992" s="146">
        <f t="shared" si="364"/>
        <v>4.6000000000000005</v>
      </c>
      <c r="J1992" s="29">
        <f t="shared" si="365"/>
        <v>59.95515721703174</v>
      </c>
      <c r="K1992" s="147">
        <f t="shared" si="360"/>
        <v>93.636975398849927</v>
      </c>
      <c r="L1992" s="29">
        <f t="shared" si="371"/>
        <v>4.6000000000000085</v>
      </c>
      <c r="M1992" s="30">
        <f t="shared" si="369"/>
        <v>0.8</v>
      </c>
      <c r="N1992" s="148">
        <f t="shared" si="370"/>
        <v>0</v>
      </c>
      <c r="O1992" s="148">
        <f t="shared" si="366"/>
        <v>0</v>
      </c>
      <c r="P1992" s="148">
        <f t="shared" si="367"/>
        <v>0</v>
      </c>
      <c r="Q1992" s="149">
        <f t="shared" si="361"/>
        <v>0</v>
      </c>
      <c r="R1992" s="150">
        <f t="shared" si="362"/>
        <v>93.636975398849927</v>
      </c>
      <c r="S1992" s="13"/>
      <c r="T1992" s="13"/>
      <c r="U1992" s="13"/>
      <c r="V1992" s="13"/>
      <c r="W1992" s="49">
        <f t="shared" si="368"/>
        <v>38870</v>
      </c>
    </row>
    <row r="1993" spans="1:23" s="11" customFormat="1">
      <c r="A1993" s="13"/>
      <c r="B1993" s="140">
        <f>+Datos!B1984</f>
        <v>2006</v>
      </c>
      <c r="C1993" s="141">
        <f>+Datos!C1984</f>
        <v>6</v>
      </c>
      <c r="D1993" s="142">
        <f>+Datos!D1984</f>
        <v>3</v>
      </c>
      <c r="E1993" s="143">
        <f>+Datos!E1984</f>
        <v>0</v>
      </c>
      <c r="F1993" s="144">
        <f>+Datos!F1984</f>
        <v>0.7</v>
      </c>
      <c r="G1993" s="145">
        <f>+Datos!G1984</f>
        <v>1</v>
      </c>
      <c r="H1993" s="143">
        <f t="shared" si="363"/>
        <v>0.7</v>
      </c>
      <c r="I1993" s="146">
        <f t="shared" si="364"/>
        <v>-0.7</v>
      </c>
      <c r="J1993" s="29">
        <f t="shared" si="365"/>
        <v>59.73032746634977</v>
      </c>
      <c r="K1993" s="147">
        <f t="shared" si="360"/>
        <v>93.41214564816795</v>
      </c>
      <c r="L1993" s="29">
        <f t="shared" si="371"/>
        <v>-0.22482975068197675</v>
      </c>
      <c r="M1993" s="30">
        <f t="shared" si="369"/>
        <v>0.22482975068197675</v>
      </c>
      <c r="N1993" s="148">
        <f t="shared" si="370"/>
        <v>0.47517024931802321</v>
      </c>
      <c r="O1993" s="148">
        <f t="shared" si="366"/>
        <v>0</v>
      </c>
      <c r="P1993" s="148">
        <f t="shared" si="367"/>
        <v>-0.47517024931802321</v>
      </c>
      <c r="Q1993" s="149">
        <f t="shared" si="361"/>
        <v>0</v>
      </c>
      <c r="R1993" s="150">
        <f t="shared" si="362"/>
        <v>93.41214564816795</v>
      </c>
      <c r="S1993" s="13"/>
      <c r="T1993" s="13"/>
      <c r="U1993" s="13"/>
      <c r="V1993" s="13"/>
      <c r="W1993" s="49">
        <f t="shared" si="368"/>
        <v>38871</v>
      </c>
    </row>
    <row r="1994" spans="1:23" s="11" customFormat="1">
      <c r="A1994" s="13"/>
      <c r="B1994" s="140">
        <f>+Datos!B1985</f>
        <v>2006</v>
      </c>
      <c r="C1994" s="141">
        <f>+Datos!C1985</f>
        <v>6</v>
      </c>
      <c r="D1994" s="142">
        <f>+Datos!D1985</f>
        <v>4</v>
      </c>
      <c r="E1994" s="143">
        <f>+Datos!E1985</f>
        <v>0</v>
      </c>
      <c r="F1994" s="144">
        <f>+Datos!F1985</f>
        <v>1.5</v>
      </c>
      <c r="G1994" s="145">
        <f>+Datos!G1985</f>
        <v>1</v>
      </c>
      <c r="H1994" s="143">
        <f t="shared" si="363"/>
        <v>1.5</v>
      </c>
      <c r="I1994" s="146">
        <f t="shared" si="364"/>
        <v>-1.5</v>
      </c>
      <c r="J1994" s="29">
        <f t="shared" si="365"/>
        <v>59.251384396778938</v>
      </c>
      <c r="K1994" s="147">
        <f t="shared" si="360"/>
        <v>92.933202578597118</v>
      </c>
      <c r="L1994" s="29">
        <f t="shared" si="371"/>
        <v>-0.47894306957083188</v>
      </c>
      <c r="M1994" s="30">
        <f t="shared" si="369"/>
        <v>0.47894306957083188</v>
      </c>
      <c r="N1994" s="148">
        <f t="shared" si="370"/>
        <v>1.0210569304291681</v>
      </c>
      <c r="O1994" s="148">
        <f t="shared" si="366"/>
        <v>0</v>
      </c>
      <c r="P1994" s="148">
        <f t="shared" si="367"/>
        <v>-1.0210569304291681</v>
      </c>
      <c r="Q1994" s="149">
        <f t="shared" si="361"/>
        <v>0</v>
      </c>
      <c r="R1994" s="150">
        <f t="shared" si="362"/>
        <v>92.933202578597118</v>
      </c>
      <c r="S1994" s="13"/>
      <c r="T1994" s="13"/>
      <c r="U1994" s="13"/>
      <c r="V1994" s="13"/>
      <c r="W1994" s="49">
        <f t="shared" si="368"/>
        <v>38872</v>
      </c>
    </row>
    <row r="1995" spans="1:23" s="11" customFormat="1">
      <c r="A1995" s="13"/>
      <c r="B1995" s="140">
        <f>+Datos!B1986</f>
        <v>2006</v>
      </c>
      <c r="C1995" s="141">
        <f>+Datos!C1986</f>
        <v>6</v>
      </c>
      <c r="D1995" s="142">
        <f>+Datos!D1986</f>
        <v>5</v>
      </c>
      <c r="E1995" s="143">
        <f>+Datos!E1986</f>
        <v>1.2</v>
      </c>
      <c r="F1995" s="144">
        <f>+Datos!F1986</f>
        <v>0.9</v>
      </c>
      <c r="G1995" s="145">
        <f>+Datos!G1986</f>
        <v>1</v>
      </c>
      <c r="H1995" s="143">
        <f t="shared" si="363"/>
        <v>0.9</v>
      </c>
      <c r="I1995" s="146">
        <f t="shared" si="364"/>
        <v>0.29999999999999993</v>
      </c>
      <c r="J1995" s="29">
        <f t="shared" si="365"/>
        <v>59.551384396778936</v>
      </c>
      <c r="K1995" s="147">
        <f t="shared" si="360"/>
        <v>93.233202578597115</v>
      </c>
      <c r="L1995" s="29">
        <f t="shared" si="371"/>
        <v>0.29999999999999716</v>
      </c>
      <c r="M1995" s="30">
        <f t="shared" si="369"/>
        <v>0.9</v>
      </c>
      <c r="N1995" s="148">
        <f t="shared" si="370"/>
        <v>0</v>
      </c>
      <c r="O1995" s="148">
        <f t="shared" si="366"/>
        <v>0</v>
      </c>
      <c r="P1995" s="148">
        <f t="shared" si="367"/>
        <v>0</v>
      </c>
      <c r="Q1995" s="149">
        <f t="shared" si="361"/>
        <v>0</v>
      </c>
      <c r="R1995" s="150">
        <f t="shared" si="362"/>
        <v>93.233202578597115</v>
      </c>
      <c r="S1995" s="13"/>
      <c r="T1995" s="13"/>
      <c r="U1995" s="13"/>
      <c r="V1995" s="13"/>
      <c r="W1995" s="49">
        <f t="shared" si="368"/>
        <v>38873</v>
      </c>
    </row>
    <row r="1996" spans="1:23" s="11" customFormat="1">
      <c r="A1996" s="13"/>
      <c r="B1996" s="140">
        <f>+Datos!B1987</f>
        <v>2006</v>
      </c>
      <c r="C1996" s="141">
        <f>+Datos!C1987</f>
        <v>6</v>
      </c>
      <c r="D1996" s="142">
        <f>+Datos!D1987</f>
        <v>6</v>
      </c>
      <c r="E1996" s="143">
        <f>+Datos!E1987</f>
        <v>0</v>
      </c>
      <c r="F1996" s="144">
        <f>+Datos!F1987</f>
        <v>0.6</v>
      </c>
      <c r="G1996" s="145">
        <f>+Datos!G1987</f>
        <v>1</v>
      </c>
      <c r="H1996" s="143">
        <f t="shared" si="363"/>
        <v>0.6</v>
      </c>
      <c r="I1996" s="146">
        <f t="shared" si="364"/>
        <v>-0.6</v>
      </c>
      <c r="J1996" s="29">
        <f t="shared" si="365"/>
        <v>59.359919666701273</v>
      </c>
      <c r="K1996" s="147">
        <f t="shared" si="360"/>
        <v>93.04173784851946</v>
      </c>
      <c r="L1996" s="29">
        <f t="shared" si="371"/>
        <v>-0.19146473007765508</v>
      </c>
      <c r="M1996" s="30">
        <f t="shared" si="369"/>
        <v>0.19146473007765508</v>
      </c>
      <c r="N1996" s="148">
        <f t="shared" si="370"/>
        <v>0.4085352699223449</v>
      </c>
      <c r="O1996" s="148">
        <f t="shared" si="366"/>
        <v>0</v>
      </c>
      <c r="P1996" s="148">
        <f t="shared" si="367"/>
        <v>-0.4085352699223449</v>
      </c>
      <c r="Q1996" s="149">
        <f t="shared" si="361"/>
        <v>0</v>
      </c>
      <c r="R1996" s="150">
        <f t="shared" si="362"/>
        <v>93.04173784851946</v>
      </c>
      <c r="S1996" s="13"/>
      <c r="T1996" s="13"/>
      <c r="U1996" s="13"/>
      <c r="V1996" s="13"/>
      <c r="W1996" s="49">
        <f t="shared" si="368"/>
        <v>38874</v>
      </c>
    </row>
    <row r="1997" spans="1:23" s="11" customFormat="1">
      <c r="A1997" s="13"/>
      <c r="B1997" s="140">
        <f>+Datos!B1988</f>
        <v>2006</v>
      </c>
      <c r="C1997" s="141">
        <f>+Datos!C1988</f>
        <v>6</v>
      </c>
      <c r="D1997" s="142">
        <f>+Datos!D1988</f>
        <v>7</v>
      </c>
      <c r="E1997" s="143">
        <f>+Datos!E1988</f>
        <v>2.8</v>
      </c>
      <c r="F1997" s="144">
        <f>+Datos!F1988</f>
        <v>0.9</v>
      </c>
      <c r="G1997" s="145">
        <f>+Datos!G1988</f>
        <v>1</v>
      </c>
      <c r="H1997" s="143">
        <f t="shared" si="363"/>
        <v>0.9</v>
      </c>
      <c r="I1997" s="146">
        <f t="shared" si="364"/>
        <v>1.9</v>
      </c>
      <c r="J1997" s="29">
        <f t="shared" si="365"/>
        <v>61.259919666701272</v>
      </c>
      <c r="K1997" s="147">
        <f t="shared" si="360"/>
        <v>94.941737848519452</v>
      </c>
      <c r="L1997" s="29">
        <f t="shared" si="371"/>
        <v>1.8999999999999915</v>
      </c>
      <c r="M1997" s="30">
        <f t="shared" si="369"/>
        <v>0.9</v>
      </c>
      <c r="N1997" s="148">
        <f t="shared" si="370"/>
        <v>0</v>
      </c>
      <c r="O1997" s="148">
        <f t="shared" si="366"/>
        <v>0</v>
      </c>
      <c r="P1997" s="148">
        <f t="shared" si="367"/>
        <v>0</v>
      </c>
      <c r="Q1997" s="149">
        <f t="shared" si="361"/>
        <v>0</v>
      </c>
      <c r="R1997" s="150">
        <f t="shared" si="362"/>
        <v>94.941737848519452</v>
      </c>
      <c r="S1997" s="13"/>
      <c r="T1997" s="13"/>
      <c r="U1997" s="13"/>
      <c r="V1997" s="13"/>
      <c r="W1997" s="49">
        <f t="shared" si="368"/>
        <v>38875</v>
      </c>
    </row>
    <row r="1998" spans="1:23" s="11" customFormat="1">
      <c r="A1998" s="13"/>
      <c r="B1998" s="140">
        <f>+Datos!B1989</f>
        <v>2006</v>
      </c>
      <c r="C1998" s="141">
        <f>+Datos!C1989</f>
        <v>6</v>
      </c>
      <c r="D1998" s="142">
        <f>+Datos!D1989</f>
        <v>8</v>
      </c>
      <c r="E1998" s="143">
        <f>+Datos!E1989</f>
        <v>0</v>
      </c>
      <c r="F1998" s="144">
        <f>+Datos!F1989</f>
        <v>1.4</v>
      </c>
      <c r="G1998" s="145">
        <f>+Datos!G1989</f>
        <v>1</v>
      </c>
      <c r="H1998" s="143">
        <f t="shared" si="363"/>
        <v>1.4</v>
      </c>
      <c r="I1998" s="146">
        <f t="shared" si="364"/>
        <v>-1.4</v>
      </c>
      <c r="J1998" s="29">
        <f t="shared" si="365"/>
        <v>60.801335989495421</v>
      </c>
      <c r="K1998" s="147">
        <f t="shared" ref="K1998:K2061" si="372">+J1998+$U$21</f>
        <v>94.483154171313601</v>
      </c>
      <c r="L1998" s="29">
        <f t="shared" si="371"/>
        <v>-0.45858367720585136</v>
      </c>
      <c r="M1998" s="30">
        <f t="shared" si="369"/>
        <v>0.45858367720585136</v>
      </c>
      <c r="N1998" s="148">
        <f t="shared" si="370"/>
        <v>0.94141632279414855</v>
      </c>
      <c r="O1998" s="148">
        <f t="shared" si="366"/>
        <v>0</v>
      </c>
      <c r="P1998" s="148">
        <f t="shared" si="367"/>
        <v>-0.94141632279414855</v>
      </c>
      <c r="Q1998" s="149">
        <f t="shared" ref="Q1998:Q2061" si="373">IF(K1998-$U$15&gt;0,K1998-$U$15,0)</f>
        <v>0</v>
      </c>
      <c r="R1998" s="150">
        <f t="shared" ref="R1998:R2061" si="374">+O1998+K1998</f>
        <v>94.483154171313601</v>
      </c>
      <c r="S1998" s="13"/>
      <c r="T1998" s="13"/>
      <c r="U1998" s="13"/>
      <c r="V1998" s="13"/>
      <c r="W1998" s="49">
        <f t="shared" si="368"/>
        <v>38876</v>
      </c>
    </row>
    <row r="1999" spans="1:23" s="11" customFormat="1">
      <c r="A1999" s="13"/>
      <c r="B1999" s="140">
        <f>+Datos!B1990</f>
        <v>2006</v>
      </c>
      <c r="C1999" s="141">
        <f>+Datos!C1990</f>
        <v>6</v>
      </c>
      <c r="D1999" s="142">
        <f>+Datos!D1990</f>
        <v>9</v>
      </c>
      <c r="E1999" s="143">
        <f>+Datos!E1990</f>
        <v>0</v>
      </c>
      <c r="F1999" s="144">
        <f>+Datos!F1990</f>
        <v>0.9</v>
      </c>
      <c r="G1999" s="145">
        <f>+Datos!G1990</f>
        <v>1</v>
      </c>
      <c r="H1999" s="143">
        <f t="shared" ref="H1999:H2062" si="375">+F1999*G1999</f>
        <v>0.9</v>
      </c>
      <c r="I1999" s="146">
        <f t="shared" ref="I1999:I2062" si="376">+E1999-H1999</f>
        <v>-0.9</v>
      </c>
      <c r="J1999" s="29">
        <f t="shared" ref="J1999:J2062" si="377">IF(I1999&lt;0,J1998*EXP(I1999/$U$20),IF((I1999+J1998)&gt;$U$20,+$U$20,I1999+J1998))</f>
        <v>60.508346596373634</v>
      </c>
      <c r="K1999" s="147">
        <f t="shared" si="372"/>
        <v>94.190164778191814</v>
      </c>
      <c r="L1999" s="29">
        <f t="shared" si="371"/>
        <v>-0.29298939312178618</v>
      </c>
      <c r="M1999" s="30">
        <f t="shared" si="369"/>
        <v>0.29298939312178618</v>
      </c>
      <c r="N1999" s="148">
        <f t="shared" si="370"/>
        <v>0.60701060687821384</v>
      </c>
      <c r="O1999" s="148">
        <f t="shared" ref="O1999:O2062" si="378">IF(K1998+I1999-$U$14&gt;0,K1998+I1999-$U$14,0)</f>
        <v>0</v>
      </c>
      <c r="P1999" s="148">
        <f t="shared" ref="P1999:P2062" si="379">+IF(N1999&gt;0,(-1)*N1999,O1999)</f>
        <v>-0.60701060687821384</v>
      </c>
      <c r="Q1999" s="149">
        <f t="shared" si="373"/>
        <v>0</v>
      </c>
      <c r="R1999" s="150">
        <f t="shared" si="374"/>
        <v>94.190164778191814</v>
      </c>
      <c r="S1999" s="13"/>
      <c r="T1999" s="13"/>
      <c r="U1999" s="13"/>
      <c r="V1999" s="13"/>
      <c r="W1999" s="49">
        <f t="shared" ref="W1999:W2062" si="380">+DATE(B1999,C1999,D1999)</f>
        <v>38877</v>
      </c>
    </row>
    <row r="2000" spans="1:23" s="11" customFormat="1">
      <c r="A2000" s="13"/>
      <c r="B2000" s="140">
        <f>+Datos!B1991</f>
        <v>2006</v>
      </c>
      <c r="C2000" s="141">
        <f>+Datos!C1991</f>
        <v>6</v>
      </c>
      <c r="D2000" s="142">
        <f>+Datos!D1991</f>
        <v>10</v>
      </c>
      <c r="E2000" s="143">
        <f>+Datos!E1991</f>
        <v>0</v>
      </c>
      <c r="F2000" s="144">
        <f>+Datos!F1991</f>
        <v>0.9</v>
      </c>
      <c r="G2000" s="145">
        <f>+Datos!G1991</f>
        <v>1</v>
      </c>
      <c r="H2000" s="143">
        <f t="shared" si="375"/>
        <v>0.9</v>
      </c>
      <c r="I2000" s="146">
        <f t="shared" si="376"/>
        <v>-0.9</v>
      </c>
      <c r="J2000" s="29">
        <f t="shared" si="377"/>
        <v>60.216769060131057</v>
      </c>
      <c r="K2000" s="147">
        <f t="shared" si="372"/>
        <v>93.89858724194923</v>
      </c>
      <c r="L2000" s="29">
        <f t="shared" si="371"/>
        <v>-0.29157753624258476</v>
      </c>
      <c r="M2000" s="30">
        <f t="shared" ref="M2000:M2063" si="381">IF(I2000&gt;=0,+H2000,+E2000+ABS(L2000))</f>
        <v>0.29157753624258476</v>
      </c>
      <c r="N2000" s="148">
        <f t="shared" ref="N2000:N2063" si="382">+H2000-M2000</f>
        <v>0.60842246375741527</v>
      </c>
      <c r="O2000" s="148">
        <f t="shared" si="378"/>
        <v>0</v>
      </c>
      <c r="P2000" s="148">
        <f t="shared" si="379"/>
        <v>-0.60842246375741527</v>
      </c>
      <c r="Q2000" s="149">
        <f t="shared" si="373"/>
        <v>0</v>
      </c>
      <c r="R2000" s="150">
        <f t="shared" si="374"/>
        <v>93.89858724194923</v>
      </c>
      <c r="S2000" s="13"/>
      <c r="T2000" s="13"/>
      <c r="U2000" s="13"/>
      <c r="V2000" s="13"/>
      <c r="W2000" s="49">
        <f t="shared" si="380"/>
        <v>38878</v>
      </c>
    </row>
    <row r="2001" spans="1:23" s="11" customFormat="1">
      <c r="A2001" s="13"/>
      <c r="B2001" s="140">
        <f>+Datos!B1992</f>
        <v>2006</v>
      </c>
      <c r="C2001" s="141">
        <f>+Datos!C1992</f>
        <v>6</v>
      </c>
      <c r="D2001" s="142">
        <f>+Datos!D1992</f>
        <v>11</v>
      </c>
      <c r="E2001" s="143">
        <f>+Datos!E1992</f>
        <v>0</v>
      </c>
      <c r="F2001" s="144">
        <f>+Datos!F1992</f>
        <v>1.7</v>
      </c>
      <c r="G2001" s="145">
        <f>+Datos!G1992</f>
        <v>1</v>
      </c>
      <c r="H2001" s="143">
        <f t="shared" si="375"/>
        <v>1.7</v>
      </c>
      <c r="I2001" s="146">
        <f t="shared" si="376"/>
        <v>-1.7</v>
      </c>
      <c r="J2001" s="29">
        <f t="shared" si="377"/>
        <v>59.669839558266702</v>
      </c>
      <c r="K2001" s="147">
        <f t="shared" si="372"/>
        <v>93.351657740084875</v>
      </c>
      <c r="L2001" s="29">
        <f t="shared" ref="L2001:L2064" si="383">+K2001-K2000</f>
        <v>-0.54692950186435496</v>
      </c>
      <c r="M2001" s="30">
        <f t="shared" si="381"/>
        <v>0.54692950186435496</v>
      </c>
      <c r="N2001" s="148">
        <f t="shared" si="382"/>
        <v>1.153070498135645</v>
      </c>
      <c r="O2001" s="148">
        <f t="shared" si="378"/>
        <v>0</v>
      </c>
      <c r="P2001" s="148">
        <f t="shared" si="379"/>
        <v>-1.153070498135645</v>
      </c>
      <c r="Q2001" s="149">
        <f t="shared" si="373"/>
        <v>0</v>
      </c>
      <c r="R2001" s="150">
        <f t="shared" si="374"/>
        <v>93.351657740084875</v>
      </c>
      <c r="S2001" s="13"/>
      <c r="T2001" s="13"/>
      <c r="U2001" s="13"/>
      <c r="V2001" s="13"/>
      <c r="W2001" s="49">
        <f t="shared" si="380"/>
        <v>38879</v>
      </c>
    </row>
    <row r="2002" spans="1:23" s="11" customFormat="1">
      <c r="A2002" s="13"/>
      <c r="B2002" s="140">
        <f>+Datos!B1993</f>
        <v>2006</v>
      </c>
      <c r="C2002" s="141">
        <f>+Datos!C1993</f>
        <v>6</v>
      </c>
      <c r="D2002" s="142">
        <f>+Datos!D1993</f>
        <v>12</v>
      </c>
      <c r="E2002" s="143">
        <f>+Datos!E1993</f>
        <v>0</v>
      </c>
      <c r="F2002" s="144">
        <f>+Datos!F1993</f>
        <v>2.4</v>
      </c>
      <c r="G2002" s="145">
        <f>+Datos!G1993</f>
        <v>1</v>
      </c>
      <c r="H2002" s="143">
        <f t="shared" si="375"/>
        <v>2.4</v>
      </c>
      <c r="I2002" s="146">
        <f t="shared" si="376"/>
        <v>-2.4</v>
      </c>
      <c r="J2002" s="29">
        <f t="shared" si="377"/>
        <v>58.90615015966533</v>
      </c>
      <c r="K2002" s="147">
        <f t="shared" si="372"/>
        <v>92.587968341483503</v>
      </c>
      <c r="L2002" s="29">
        <f t="shared" si="383"/>
        <v>-0.76368939860137175</v>
      </c>
      <c r="M2002" s="30">
        <f t="shared" si="381"/>
        <v>0.76368939860137175</v>
      </c>
      <c r="N2002" s="148">
        <f t="shared" si="382"/>
        <v>1.6363106013986282</v>
      </c>
      <c r="O2002" s="148">
        <f t="shared" si="378"/>
        <v>0</v>
      </c>
      <c r="P2002" s="148">
        <f t="shared" si="379"/>
        <v>-1.6363106013986282</v>
      </c>
      <c r="Q2002" s="149">
        <f t="shared" si="373"/>
        <v>0</v>
      </c>
      <c r="R2002" s="150">
        <f t="shared" si="374"/>
        <v>92.587968341483503</v>
      </c>
      <c r="S2002" s="13"/>
      <c r="T2002" s="13"/>
      <c r="U2002" s="13"/>
      <c r="V2002" s="13"/>
      <c r="W2002" s="49">
        <f t="shared" si="380"/>
        <v>38880</v>
      </c>
    </row>
    <row r="2003" spans="1:23" s="11" customFormat="1">
      <c r="A2003" s="13"/>
      <c r="B2003" s="140">
        <f>+Datos!B1994</f>
        <v>2006</v>
      </c>
      <c r="C2003" s="141">
        <f>+Datos!C1994</f>
        <v>6</v>
      </c>
      <c r="D2003" s="142">
        <f>+Datos!D1994</f>
        <v>13</v>
      </c>
      <c r="E2003" s="143">
        <f>+Datos!E1994</f>
        <v>0</v>
      </c>
      <c r="F2003" s="144">
        <f>+Datos!F1994</f>
        <v>2.5</v>
      </c>
      <c r="G2003" s="145">
        <f>+Datos!G1994</f>
        <v>1</v>
      </c>
      <c r="H2003" s="143">
        <f t="shared" si="375"/>
        <v>2.5</v>
      </c>
      <c r="I2003" s="146">
        <f t="shared" si="376"/>
        <v>-2.5</v>
      </c>
      <c r="J2003" s="29">
        <f t="shared" si="377"/>
        <v>58.121032026828566</v>
      </c>
      <c r="K2003" s="147">
        <f t="shared" si="372"/>
        <v>91.802850208646746</v>
      </c>
      <c r="L2003" s="29">
        <f t="shared" si="383"/>
        <v>-0.78511813283675735</v>
      </c>
      <c r="M2003" s="30">
        <f t="shared" si="381"/>
        <v>0.78511813283675735</v>
      </c>
      <c r="N2003" s="148">
        <f t="shared" si="382"/>
        <v>1.7148818671632426</v>
      </c>
      <c r="O2003" s="148">
        <f t="shared" si="378"/>
        <v>0</v>
      </c>
      <c r="P2003" s="148">
        <f t="shared" si="379"/>
        <v>-1.7148818671632426</v>
      </c>
      <c r="Q2003" s="149">
        <f t="shared" si="373"/>
        <v>0</v>
      </c>
      <c r="R2003" s="150">
        <f t="shared" si="374"/>
        <v>91.802850208646746</v>
      </c>
      <c r="S2003" s="13"/>
      <c r="T2003" s="13"/>
      <c r="U2003" s="13"/>
      <c r="V2003" s="13"/>
      <c r="W2003" s="49">
        <f t="shared" si="380"/>
        <v>38881</v>
      </c>
    </row>
    <row r="2004" spans="1:23" s="11" customFormat="1">
      <c r="A2004" s="13"/>
      <c r="B2004" s="140">
        <f>+Datos!B1995</f>
        <v>2006</v>
      </c>
      <c r="C2004" s="141">
        <f>+Datos!C1995</f>
        <v>6</v>
      </c>
      <c r="D2004" s="142">
        <f>+Datos!D1995</f>
        <v>14</v>
      </c>
      <c r="E2004" s="143">
        <f>+Datos!E1995</f>
        <v>0</v>
      </c>
      <c r="F2004" s="144">
        <f>+Datos!F1995</f>
        <v>1.2</v>
      </c>
      <c r="G2004" s="145">
        <f>+Datos!G1995</f>
        <v>1</v>
      </c>
      <c r="H2004" s="143">
        <f t="shared" si="375"/>
        <v>1.2</v>
      </c>
      <c r="I2004" s="146">
        <f t="shared" si="376"/>
        <v>-1.2</v>
      </c>
      <c r="J2004" s="29">
        <f t="shared" si="377"/>
        <v>57.747900866257339</v>
      </c>
      <c r="K2004" s="147">
        <f t="shared" si="372"/>
        <v>91.429719048075526</v>
      </c>
      <c r="L2004" s="29">
        <f t="shared" si="383"/>
        <v>-0.37313116057121931</v>
      </c>
      <c r="M2004" s="30">
        <f t="shared" si="381"/>
        <v>0.37313116057121931</v>
      </c>
      <c r="N2004" s="148">
        <f t="shared" si="382"/>
        <v>0.82686883942878064</v>
      </c>
      <c r="O2004" s="148">
        <f t="shared" si="378"/>
        <v>0</v>
      </c>
      <c r="P2004" s="148">
        <f t="shared" si="379"/>
        <v>-0.82686883942878064</v>
      </c>
      <c r="Q2004" s="149">
        <f t="shared" si="373"/>
        <v>0</v>
      </c>
      <c r="R2004" s="150">
        <f t="shared" si="374"/>
        <v>91.429719048075526</v>
      </c>
      <c r="S2004" s="13"/>
      <c r="T2004" s="13"/>
      <c r="U2004" s="13"/>
      <c r="V2004" s="13"/>
      <c r="W2004" s="49">
        <f t="shared" si="380"/>
        <v>38882</v>
      </c>
    </row>
    <row r="2005" spans="1:23" s="11" customFormat="1">
      <c r="A2005" s="13"/>
      <c r="B2005" s="140">
        <f>+Datos!B1996</f>
        <v>2006</v>
      </c>
      <c r="C2005" s="141">
        <f>+Datos!C1996</f>
        <v>6</v>
      </c>
      <c r="D2005" s="142">
        <f>+Datos!D1996</f>
        <v>15</v>
      </c>
      <c r="E2005" s="143">
        <f>+Datos!E1996</f>
        <v>0</v>
      </c>
      <c r="F2005" s="144">
        <f>+Datos!F1996</f>
        <v>1</v>
      </c>
      <c r="G2005" s="145">
        <f>+Datos!G1996</f>
        <v>1</v>
      </c>
      <c r="H2005" s="143">
        <f t="shared" si="375"/>
        <v>1</v>
      </c>
      <c r="I2005" s="146">
        <f t="shared" si="376"/>
        <v>-1</v>
      </c>
      <c r="J2005" s="29">
        <f t="shared" si="377"/>
        <v>57.43878875495362</v>
      </c>
      <c r="K2005" s="147">
        <f t="shared" si="372"/>
        <v>91.120606936771793</v>
      </c>
      <c r="L2005" s="29">
        <f t="shared" si="383"/>
        <v>-0.30911211130373317</v>
      </c>
      <c r="M2005" s="30">
        <f t="shared" si="381"/>
        <v>0.30911211130373317</v>
      </c>
      <c r="N2005" s="148">
        <f t="shared" si="382"/>
        <v>0.69088788869626683</v>
      </c>
      <c r="O2005" s="148">
        <f t="shared" si="378"/>
        <v>0</v>
      </c>
      <c r="P2005" s="148">
        <f t="shared" si="379"/>
        <v>-0.69088788869626683</v>
      </c>
      <c r="Q2005" s="149">
        <f t="shared" si="373"/>
        <v>0</v>
      </c>
      <c r="R2005" s="150">
        <f t="shared" si="374"/>
        <v>91.120606936771793</v>
      </c>
      <c r="S2005" s="13"/>
      <c r="T2005" s="13"/>
      <c r="U2005" s="13"/>
      <c r="V2005" s="13"/>
      <c r="W2005" s="49">
        <f t="shared" si="380"/>
        <v>38883</v>
      </c>
    </row>
    <row r="2006" spans="1:23" s="11" customFormat="1">
      <c r="A2006" s="13"/>
      <c r="B2006" s="140">
        <f>+Datos!B1997</f>
        <v>2006</v>
      </c>
      <c r="C2006" s="141">
        <f>+Datos!C1997</f>
        <v>6</v>
      </c>
      <c r="D2006" s="142">
        <f>+Datos!D1997</f>
        <v>16</v>
      </c>
      <c r="E2006" s="143">
        <f>+Datos!E1997</f>
        <v>0</v>
      </c>
      <c r="F2006" s="144">
        <f>+Datos!F1997</f>
        <v>0.7</v>
      </c>
      <c r="G2006" s="145">
        <f>+Datos!G1997</f>
        <v>1</v>
      </c>
      <c r="H2006" s="143">
        <f t="shared" si="375"/>
        <v>0.7</v>
      </c>
      <c r="I2006" s="146">
        <f t="shared" si="376"/>
        <v>-0.7</v>
      </c>
      <c r="J2006" s="29">
        <f t="shared" si="377"/>
        <v>57.223395298332314</v>
      </c>
      <c r="K2006" s="147">
        <f t="shared" si="372"/>
        <v>90.905213480150493</v>
      </c>
      <c r="L2006" s="29">
        <f t="shared" si="383"/>
        <v>-0.21539345662129961</v>
      </c>
      <c r="M2006" s="30">
        <f t="shared" si="381"/>
        <v>0.21539345662129961</v>
      </c>
      <c r="N2006" s="148">
        <f t="shared" si="382"/>
        <v>0.48460654337870035</v>
      </c>
      <c r="O2006" s="148">
        <f t="shared" si="378"/>
        <v>0</v>
      </c>
      <c r="P2006" s="148">
        <f t="shared" si="379"/>
        <v>-0.48460654337870035</v>
      </c>
      <c r="Q2006" s="149">
        <f t="shared" si="373"/>
        <v>0</v>
      </c>
      <c r="R2006" s="150">
        <f t="shared" si="374"/>
        <v>90.905213480150493</v>
      </c>
      <c r="S2006" s="13"/>
      <c r="T2006" s="13"/>
      <c r="U2006" s="13"/>
      <c r="V2006" s="13"/>
      <c r="W2006" s="49">
        <f t="shared" si="380"/>
        <v>38884</v>
      </c>
    </row>
    <row r="2007" spans="1:23" s="11" customFormat="1">
      <c r="A2007" s="13"/>
      <c r="B2007" s="140">
        <f>+Datos!B1998</f>
        <v>2006</v>
      </c>
      <c r="C2007" s="141">
        <f>+Datos!C1998</f>
        <v>6</v>
      </c>
      <c r="D2007" s="142">
        <f>+Datos!D1998</f>
        <v>17</v>
      </c>
      <c r="E2007" s="143">
        <f>+Datos!E1998</f>
        <v>3.8</v>
      </c>
      <c r="F2007" s="144">
        <f>+Datos!F1998</f>
        <v>1.1000000000000001</v>
      </c>
      <c r="G2007" s="145">
        <f>+Datos!G1998</f>
        <v>1</v>
      </c>
      <c r="H2007" s="143">
        <f t="shared" si="375"/>
        <v>1.1000000000000001</v>
      </c>
      <c r="I2007" s="146">
        <f t="shared" si="376"/>
        <v>2.6999999999999997</v>
      </c>
      <c r="J2007" s="29">
        <f t="shared" si="377"/>
        <v>59.923395298332316</v>
      </c>
      <c r="K2007" s="147">
        <f t="shared" si="372"/>
        <v>93.605213480150496</v>
      </c>
      <c r="L2007" s="29">
        <f t="shared" si="383"/>
        <v>2.7000000000000028</v>
      </c>
      <c r="M2007" s="30">
        <f t="shared" si="381"/>
        <v>1.1000000000000001</v>
      </c>
      <c r="N2007" s="148">
        <f t="shared" si="382"/>
        <v>0</v>
      </c>
      <c r="O2007" s="148">
        <f t="shared" si="378"/>
        <v>0</v>
      </c>
      <c r="P2007" s="148">
        <f t="shared" si="379"/>
        <v>0</v>
      </c>
      <c r="Q2007" s="149">
        <f t="shared" si="373"/>
        <v>0</v>
      </c>
      <c r="R2007" s="150">
        <f t="shared" si="374"/>
        <v>93.605213480150496</v>
      </c>
      <c r="S2007" s="13"/>
      <c r="T2007" s="13"/>
      <c r="U2007" s="13"/>
      <c r="V2007" s="13"/>
      <c r="W2007" s="49">
        <f t="shared" si="380"/>
        <v>38885</v>
      </c>
    </row>
    <row r="2008" spans="1:23" s="11" customFormat="1">
      <c r="A2008" s="13"/>
      <c r="B2008" s="140">
        <f>+Datos!B1999</f>
        <v>2006</v>
      </c>
      <c r="C2008" s="141">
        <f>+Datos!C1999</f>
        <v>6</v>
      </c>
      <c r="D2008" s="142">
        <f>+Datos!D1999</f>
        <v>18</v>
      </c>
      <c r="E2008" s="143">
        <f>+Datos!E1999</f>
        <v>0</v>
      </c>
      <c r="F2008" s="144">
        <f>+Datos!F1999</f>
        <v>1.3</v>
      </c>
      <c r="G2008" s="145">
        <f>+Datos!G1999</f>
        <v>1</v>
      </c>
      <c r="H2008" s="143">
        <f t="shared" si="375"/>
        <v>1.3</v>
      </c>
      <c r="I2008" s="146">
        <f t="shared" si="376"/>
        <v>-1.3</v>
      </c>
      <c r="J2008" s="29">
        <f t="shared" si="377"/>
        <v>59.506746335948257</v>
      </c>
      <c r="K2008" s="147">
        <f t="shared" si="372"/>
        <v>93.188564517766437</v>
      </c>
      <c r="L2008" s="29">
        <f t="shared" si="383"/>
        <v>-0.41664896238405902</v>
      </c>
      <c r="M2008" s="30">
        <f t="shared" si="381"/>
        <v>0.41664896238405902</v>
      </c>
      <c r="N2008" s="148">
        <f t="shared" si="382"/>
        <v>0.88335103761594103</v>
      </c>
      <c r="O2008" s="148">
        <f t="shared" si="378"/>
        <v>0</v>
      </c>
      <c r="P2008" s="148">
        <f t="shared" si="379"/>
        <v>-0.88335103761594103</v>
      </c>
      <c r="Q2008" s="149">
        <f t="shared" si="373"/>
        <v>0</v>
      </c>
      <c r="R2008" s="150">
        <f t="shared" si="374"/>
        <v>93.188564517766437</v>
      </c>
      <c r="S2008" s="13"/>
      <c r="T2008" s="13"/>
      <c r="U2008" s="13"/>
      <c r="V2008" s="13"/>
      <c r="W2008" s="49">
        <f t="shared" si="380"/>
        <v>38886</v>
      </c>
    </row>
    <row r="2009" spans="1:23" s="11" customFormat="1">
      <c r="A2009" s="13"/>
      <c r="B2009" s="140">
        <f>+Datos!B2000</f>
        <v>2006</v>
      </c>
      <c r="C2009" s="141">
        <f>+Datos!C2000</f>
        <v>6</v>
      </c>
      <c r="D2009" s="142">
        <f>+Datos!D2000</f>
        <v>19</v>
      </c>
      <c r="E2009" s="143">
        <f>+Datos!E2000</f>
        <v>0</v>
      </c>
      <c r="F2009" s="144">
        <f>+Datos!F2000</f>
        <v>1.9</v>
      </c>
      <c r="G2009" s="145">
        <f>+Datos!G2000</f>
        <v>1</v>
      </c>
      <c r="H2009" s="143">
        <f t="shared" si="375"/>
        <v>1.9</v>
      </c>
      <c r="I2009" s="146">
        <f t="shared" si="376"/>
        <v>-1.9</v>
      </c>
      <c r="J2009" s="29">
        <f t="shared" si="377"/>
        <v>58.903003392934821</v>
      </c>
      <c r="K2009" s="147">
        <f t="shared" si="372"/>
        <v>92.584821574752993</v>
      </c>
      <c r="L2009" s="29">
        <f t="shared" si="383"/>
        <v>-0.60374294301344378</v>
      </c>
      <c r="M2009" s="30">
        <f t="shared" si="381"/>
        <v>0.60374294301344378</v>
      </c>
      <c r="N2009" s="148">
        <f t="shared" si="382"/>
        <v>1.2962570569865561</v>
      </c>
      <c r="O2009" s="148">
        <f t="shared" si="378"/>
        <v>0</v>
      </c>
      <c r="P2009" s="148">
        <f t="shared" si="379"/>
        <v>-1.2962570569865561</v>
      </c>
      <c r="Q2009" s="149">
        <f t="shared" si="373"/>
        <v>0</v>
      </c>
      <c r="R2009" s="150">
        <f t="shared" si="374"/>
        <v>92.584821574752993</v>
      </c>
      <c r="S2009" s="13"/>
      <c r="T2009" s="13"/>
      <c r="U2009" s="13"/>
      <c r="V2009" s="13"/>
      <c r="W2009" s="49">
        <f t="shared" si="380"/>
        <v>38887</v>
      </c>
    </row>
    <row r="2010" spans="1:23" s="11" customFormat="1">
      <c r="A2010" s="13"/>
      <c r="B2010" s="140">
        <f>+Datos!B2001</f>
        <v>2006</v>
      </c>
      <c r="C2010" s="141">
        <f>+Datos!C2001</f>
        <v>6</v>
      </c>
      <c r="D2010" s="142">
        <f>+Datos!D2001</f>
        <v>20</v>
      </c>
      <c r="E2010" s="143">
        <f>+Datos!E2001</f>
        <v>0</v>
      </c>
      <c r="F2010" s="144">
        <f>+Datos!F2001</f>
        <v>2.5</v>
      </c>
      <c r="G2010" s="145">
        <f>+Datos!G2001</f>
        <v>1</v>
      </c>
      <c r="H2010" s="143">
        <f t="shared" si="375"/>
        <v>2.5</v>
      </c>
      <c r="I2010" s="146">
        <f t="shared" si="376"/>
        <v>-2.5</v>
      </c>
      <c r="J2010" s="29">
        <f t="shared" si="377"/>
        <v>58.117927201111229</v>
      </c>
      <c r="K2010" s="147">
        <f t="shared" si="372"/>
        <v>91.799745382929416</v>
      </c>
      <c r="L2010" s="29">
        <f t="shared" si="383"/>
        <v>-0.78507619182357757</v>
      </c>
      <c r="M2010" s="30">
        <f t="shared" si="381"/>
        <v>0.78507619182357757</v>
      </c>
      <c r="N2010" s="148">
        <f t="shared" si="382"/>
        <v>1.7149238081764224</v>
      </c>
      <c r="O2010" s="148">
        <f t="shared" si="378"/>
        <v>0</v>
      </c>
      <c r="P2010" s="148">
        <f t="shared" si="379"/>
        <v>-1.7149238081764224</v>
      </c>
      <c r="Q2010" s="149">
        <f t="shared" si="373"/>
        <v>0</v>
      </c>
      <c r="R2010" s="150">
        <f t="shared" si="374"/>
        <v>91.799745382929416</v>
      </c>
      <c r="S2010" s="13"/>
      <c r="T2010" s="13"/>
      <c r="U2010" s="13"/>
      <c r="V2010" s="13"/>
      <c r="W2010" s="49">
        <f t="shared" si="380"/>
        <v>38888</v>
      </c>
    </row>
    <row r="2011" spans="1:23" s="11" customFormat="1">
      <c r="A2011" s="13"/>
      <c r="B2011" s="140">
        <f>+Datos!B2002</f>
        <v>2006</v>
      </c>
      <c r="C2011" s="141">
        <f>+Datos!C2002</f>
        <v>6</v>
      </c>
      <c r="D2011" s="142">
        <f>+Datos!D2002</f>
        <v>21</v>
      </c>
      <c r="E2011" s="143">
        <f>+Datos!E2002</f>
        <v>0</v>
      </c>
      <c r="F2011" s="144">
        <f>+Datos!F2002</f>
        <v>2</v>
      </c>
      <c r="G2011" s="145">
        <f>+Datos!G2002</f>
        <v>1</v>
      </c>
      <c r="H2011" s="143">
        <f t="shared" si="375"/>
        <v>2</v>
      </c>
      <c r="I2011" s="146">
        <f t="shared" si="376"/>
        <v>-2</v>
      </c>
      <c r="J2011" s="29">
        <f t="shared" si="377"/>
        <v>57.497406848353336</v>
      </c>
      <c r="K2011" s="147">
        <f t="shared" si="372"/>
        <v>91.179225030171523</v>
      </c>
      <c r="L2011" s="29">
        <f t="shared" si="383"/>
        <v>-0.62052035275789308</v>
      </c>
      <c r="M2011" s="30">
        <f t="shared" si="381"/>
        <v>0.62052035275789308</v>
      </c>
      <c r="N2011" s="148">
        <f t="shared" si="382"/>
        <v>1.3794796472421069</v>
      </c>
      <c r="O2011" s="148">
        <f t="shared" si="378"/>
        <v>0</v>
      </c>
      <c r="P2011" s="148">
        <f t="shared" si="379"/>
        <v>-1.3794796472421069</v>
      </c>
      <c r="Q2011" s="149">
        <f t="shared" si="373"/>
        <v>0</v>
      </c>
      <c r="R2011" s="150">
        <f t="shared" si="374"/>
        <v>91.179225030171523</v>
      </c>
      <c r="S2011" s="13"/>
      <c r="T2011" s="13"/>
      <c r="U2011" s="13"/>
      <c r="V2011" s="13"/>
      <c r="W2011" s="49">
        <f t="shared" si="380"/>
        <v>38889</v>
      </c>
    </row>
    <row r="2012" spans="1:23" s="11" customFormat="1">
      <c r="A2012" s="13"/>
      <c r="B2012" s="140">
        <f>+Datos!B2003</f>
        <v>2006</v>
      </c>
      <c r="C2012" s="141">
        <f>+Datos!C2003</f>
        <v>6</v>
      </c>
      <c r="D2012" s="142">
        <f>+Datos!D2003</f>
        <v>22</v>
      </c>
      <c r="E2012" s="143">
        <f>+Datos!E2003</f>
        <v>0</v>
      </c>
      <c r="F2012" s="144">
        <f>+Datos!F2003</f>
        <v>2.4</v>
      </c>
      <c r="G2012" s="145">
        <f>+Datos!G2003</f>
        <v>1</v>
      </c>
      <c r="H2012" s="143">
        <f t="shared" si="375"/>
        <v>2.4</v>
      </c>
      <c r="I2012" s="146">
        <f t="shared" si="376"/>
        <v>-2.4</v>
      </c>
      <c r="J2012" s="29">
        <f t="shared" si="377"/>
        <v>56.761521510262561</v>
      </c>
      <c r="K2012" s="147">
        <f t="shared" si="372"/>
        <v>90.443339692080741</v>
      </c>
      <c r="L2012" s="29">
        <f t="shared" si="383"/>
        <v>-0.73588533809078172</v>
      </c>
      <c r="M2012" s="30">
        <f t="shared" si="381"/>
        <v>0.73588533809078172</v>
      </c>
      <c r="N2012" s="148">
        <f t="shared" si="382"/>
        <v>1.6641146619092182</v>
      </c>
      <c r="O2012" s="148">
        <f t="shared" si="378"/>
        <v>0</v>
      </c>
      <c r="P2012" s="148">
        <f t="shared" si="379"/>
        <v>-1.6641146619092182</v>
      </c>
      <c r="Q2012" s="149">
        <f t="shared" si="373"/>
        <v>0</v>
      </c>
      <c r="R2012" s="150">
        <f t="shared" si="374"/>
        <v>90.443339692080741</v>
      </c>
      <c r="S2012" s="13"/>
      <c r="T2012" s="13"/>
      <c r="U2012" s="13"/>
      <c r="V2012" s="13"/>
      <c r="W2012" s="49">
        <f t="shared" si="380"/>
        <v>38890</v>
      </c>
    </row>
    <row r="2013" spans="1:23" s="11" customFormat="1">
      <c r="A2013" s="13"/>
      <c r="B2013" s="140">
        <f>+Datos!B2004</f>
        <v>2006</v>
      </c>
      <c r="C2013" s="141">
        <f>+Datos!C2004</f>
        <v>6</v>
      </c>
      <c r="D2013" s="142">
        <f>+Datos!D2004</f>
        <v>23</v>
      </c>
      <c r="E2013" s="143">
        <f>+Datos!E2004</f>
        <v>0</v>
      </c>
      <c r="F2013" s="144">
        <f>+Datos!F2004</f>
        <v>1.2</v>
      </c>
      <c r="G2013" s="145">
        <f>+Datos!G2004</f>
        <v>1</v>
      </c>
      <c r="H2013" s="143">
        <f t="shared" si="375"/>
        <v>1.2</v>
      </c>
      <c r="I2013" s="146">
        <f t="shared" si="376"/>
        <v>-1.2</v>
      </c>
      <c r="J2013" s="29">
        <f t="shared" si="377"/>
        <v>56.397118270018368</v>
      </c>
      <c r="K2013" s="147">
        <f t="shared" si="372"/>
        <v>90.07893645183654</v>
      </c>
      <c r="L2013" s="29">
        <f t="shared" si="383"/>
        <v>-0.36440324024420079</v>
      </c>
      <c r="M2013" s="30">
        <f t="shared" si="381"/>
        <v>0.36440324024420079</v>
      </c>
      <c r="N2013" s="148">
        <f t="shared" si="382"/>
        <v>0.83559675975579917</v>
      </c>
      <c r="O2013" s="148">
        <f t="shared" si="378"/>
        <v>0</v>
      </c>
      <c r="P2013" s="148">
        <f t="shared" si="379"/>
        <v>-0.83559675975579917</v>
      </c>
      <c r="Q2013" s="149">
        <f t="shared" si="373"/>
        <v>0</v>
      </c>
      <c r="R2013" s="150">
        <f t="shared" si="374"/>
        <v>90.07893645183654</v>
      </c>
      <c r="S2013" s="13"/>
      <c r="T2013" s="13"/>
      <c r="U2013" s="13"/>
      <c r="V2013" s="13"/>
      <c r="W2013" s="49">
        <f t="shared" si="380"/>
        <v>38891</v>
      </c>
    </row>
    <row r="2014" spans="1:23" s="11" customFormat="1">
      <c r="A2014" s="13"/>
      <c r="B2014" s="140">
        <f>+Datos!B2005</f>
        <v>2006</v>
      </c>
      <c r="C2014" s="141">
        <f>+Datos!C2005</f>
        <v>6</v>
      </c>
      <c r="D2014" s="142">
        <f>+Datos!D2005</f>
        <v>24</v>
      </c>
      <c r="E2014" s="143">
        <f>+Datos!E2005</f>
        <v>0.1</v>
      </c>
      <c r="F2014" s="144">
        <f>+Datos!F2005</f>
        <v>1</v>
      </c>
      <c r="G2014" s="145">
        <f>+Datos!G2005</f>
        <v>1</v>
      </c>
      <c r="H2014" s="143">
        <f t="shared" si="375"/>
        <v>1</v>
      </c>
      <c r="I2014" s="146">
        <f t="shared" si="376"/>
        <v>-0.9</v>
      </c>
      <c r="J2014" s="29">
        <f t="shared" si="377"/>
        <v>56.125351915104638</v>
      </c>
      <c r="K2014" s="147">
        <f t="shared" si="372"/>
        <v>89.807170096922817</v>
      </c>
      <c r="L2014" s="29">
        <f t="shared" si="383"/>
        <v>-0.27176635491372281</v>
      </c>
      <c r="M2014" s="30">
        <f t="shared" si="381"/>
        <v>0.37176635491372279</v>
      </c>
      <c r="N2014" s="148">
        <f t="shared" si="382"/>
        <v>0.62823364508627721</v>
      </c>
      <c r="O2014" s="148">
        <f t="shared" si="378"/>
        <v>0</v>
      </c>
      <c r="P2014" s="148">
        <f t="shared" si="379"/>
        <v>-0.62823364508627721</v>
      </c>
      <c r="Q2014" s="149">
        <f t="shared" si="373"/>
        <v>0</v>
      </c>
      <c r="R2014" s="150">
        <f t="shared" si="374"/>
        <v>89.807170096922817</v>
      </c>
      <c r="S2014" s="13"/>
      <c r="T2014" s="13"/>
      <c r="U2014" s="13"/>
      <c r="V2014" s="13"/>
      <c r="W2014" s="49">
        <f t="shared" si="380"/>
        <v>38892</v>
      </c>
    </row>
    <row r="2015" spans="1:23" s="11" customFormat="1">
      <c r="A2015" s="13"/>
      <c r="B2015" s="140">
        <f>+Datos!B2006</f>
        <v>2006</v>
      </c>
      <c r="C2015" s="141">
        <f>+Datos!C2006</f>
        <v>6</v>
      </c>
      <c r="D2015" s="142">
        <f>+Datos!D2006</f>
        <v>25</v>
      </c>
      <c r="E2015" s="143">
        <f>+Datos!E2006</f>
        <v>3</v>
      </c>
      <c r="F2015" s="144">
        <f>+Datos!F2006</f>
        <v>0.6</v>
      </c>
      <c r="G2015" s="145">
        <f>+Datos!G2006</f>
        <v>1</v>
      </c>
      <c r="H2015" s="143">
        <f t="shared" si="375"/>
        <v>0.6</v>
      </c>
      <c r="I2015" s="146">
        <f t="shared" si="376"/>
        <v>2.4</v>
      </c>
      <c r="J2015" s="29">
        <f t="shared" si="377"/>
        <v>58.525351915104636</v>
      </c>
      <c r="K2015" s="147">
        <f t="shared" si="372"/>
        <v>92.207170096922823</v>
      </c>
      <c r="L2015" s="29">
        <f t="shared" si="383"/>
        <v>2.4000000000000057</v>
      </c>
      <c r="M2015" s="30">
        <f t="shared" si="381"/>
        <v>0.6</v>
      </c>
      <c r="N2015" s="148">
        <f t="shared" si="382"/>
        <v>0</v>
      </c>
      <c r="O2015" s="148">
        <f t="shared" si="378"/>
        <v>0</v>
      </c>
      <c r="P2015" s="148">
        <f t="shared" si="379"/>
        <v>0</v>
      </c>
      <c r="Q2015" s="149">
        <f t="shared" si="373"/>
        <v>0</v>
      </c>
      <c r="R2015" s="150">
        <f t="shared" si="374"/>
        <v>92.207170096922823</v>
      </c>
      <c r="S2015" s="13"/>
      <c r="T2015" s="13"/>
      <c r="U2015" s="13"/>
      <c r="V2015" s="13"/>
      <c r="W2015" s="49">
        <f t="shared" si="380"/>
        <v>38893</v>
      </c>
    </row>
    <row r="2016" spans="1:23" s="11" customFormat="1">
      <c r="A2016" s="13"/>
      <c r="B2016" s="140">
        <f>+Datos!B2007</f>
        <v>2006</v>
      </c>
      <c r="C2016" s="141">
        <f>+Datos!C2007</f>
        <v>6</v>
      </c>
      <c r="D2016" s="142">
        <f>+Datos!D2007</f>
        <v>26</v>
      </c>
      <c r="E2016" s="143">
        <f>+Datos!E2007</f>
        <v>0.3</v>
      </c>
      <c r="F2016" s="144">
        <f>+Datos!F2007</f>
        <v>0.7</v>
      </c>
      <c r="G2016" s="145">
        <f>+Datos!G2007</f>
        <v>1</v>
      </c>
      <c r="H2016" s="143">
        <f t="shared" si="375"/>
        <v>0.7</v>
      </c>
      <c r="I2016" s="146">
        <f t="shared" si="376"/>
        <v>-0.39999999999999997</v>
      </c>
      <c r="J2016" s="29">
        <f t="shared" si="377"/>
        <v>58.399840656330916</v>
      </c>
      <c r="K2016" s="147">
        <f t="shared" si="372"/>
        <v>92.081658838149096</v>
      </c>
      <c r="L2016" s="29">
        <f t="shared" si="383"/>
        <v>-0.12551125877372726</v>
      </c>
      <c r="M2016" s="30">
        <f t="shared" si="381"/>
        <v>0.42551125877372725</v>
      </c>
      <c r="N2016" s="148">
        <f t="shared" si="382"/>
        <v>0.2744887412262727</v>
      </c>
      <c r="O2016" s="148">
        <f t="shared" si="378"/>
        <v>0</v>
      </c>
      <c r="P2016" s="148">
        <f t="shared" si="379"/>
        <v>-0.2744887412262727</v>
      </c>
      <c r="Q2016" s="149">
        <f t="shared" si="373"/>
        <v>0</v>
      </c>
      <c r="R2016" s="150">
        <f t="shared" si="374"/>
        <v>92.081658838149096</v>
      </c>
      <c r="S2016" s="13"/>
      <c r="T2016" s="13"/>
      <c r="U2016" s="13"/>
      <c r="V2016" s="13"/>
      <c r="W2016" s="49">
        <f t="shared" si="380"/>
        <v>38894</v>
      </c>
    </row>
    <row r="2017" spans="1:23" s="11" customFormat="1">
      <c r="A2017" s="13"/>
      <c r="B2017" s="140">
        <f>+Datos!B2008</f>
        <v>2006</v>
      </c>
      <c r="C2017" s="141">
        <f>+Datos!C2008</f>
        <v>6</v>
      </c>
      <c r="D2017" s="142">
        <f>+Datos!D2008</f>
        <v>27</v>
      </c>
      <c r="E2017" s="143">
        <f>+Datos!E2008</f>
        <v>0</v>
      </c>
      <c r="F2017" s="144">
        <f>+Datos!F2008</f>
        <v>0.6</v>
      </c>
      <c r="G2017" s="145">
        <f>+Datos!G2008</f>
        <v>1</v>
      </c>
      <c r="H2017" s="143">
        <f t="shared" si="375"/>
        <v>0.6</v>
      </c>
      <c r="I2017" s="146">
        <f t="shared" si="376"/>
        <v>-0.6</v>
      </c>
      <c r="J2017" s="29">
        <f t="shared" si="377"/>
        <v>58.212078275303085</v>
      </c>
      <c r="K2017" s="147">
        <f t="shared" si="372"/>
        <v>91.893896457121258</v>
      </c>
      <c r="L2017" s="29">
        <f t="shared" si="383"/>
        <v>-0.18776238102783793</v>
      </c>
      <c r="M2017" s="30">
        <f t="shared" si="381"/>
        <v>0.18776238102783793</v>
      </c>
      <c r="N2017" s="148">
        <f t="shared" si="382"/>
        <v>0.41223761897216205</v>
      </c>
      <c r="O2017" s="148">
        <f t="shared" si="378"/>
        <v>0</v>
      </c>
      <c r="P2017" s="148">
        <f t="shared" si="379"/>
        <v>-0.41223761897216205</v>
      </c>
      <c r="Q2017" s="149">
        <f t="shared" si="373"/>
        <v>0</v>
      </c>
      <c r="R2017" s="150">
        <f t="shared" si="374"/>
        <v>91.893896457121258</v>
      </c>
      <c r="S2017" s="13"/>
      <c r="T2017" s="13"/>
      <c r="U2017" s="13"/>
      <c r="V2017" s="13"/>
      <c r="W2017" s="49">
        <f t="shared" si="380"/>
        <v>38895</v>
      </c>
    </row>
    <row r="2018" spans="1:23" s="11" customFormat="1">
      <c r="A2018" s="13"/>
      <c r="B2018" s="140">
        <f>+Datos!B2009</f>
        <v>2006</v>
      </c>
      <c r="C2018" s="141">
        <f>+Datos!C2009</f>
        <v>6</v>
      </c>
      <c r="D2018" s="142">
        <f>+Datos!D2009</f>
        <v>28</v>
      </c>
      <c r="E2018" s="143">
        <f>+Datos!E2009</f>
        <v>0</v>
      </c>
      <c r="F2018" s="144">
        <f>+Datos!F2009</f>
        <v>0.9</v>
      </c>
      <c r="G2018" s="145">
        <f>+Datos!G2009</f>
        <v>1</v>
      </c>
      <c r="H2018" s="143">
        <f t="shared" si="375"/>
        <v>0.9</v>
      </c>
      <c r="I2018" s="146">
        <f t="shared" si="376"/>
        <v>-0.9</v>
      </c>
      <c r="J2018" s="29">
        <f t="shared" si="377"/>
        <v>57.931565993645563</v>
      </c>
      <c r="K2018" s="147">
        <f t="shared" si="372"/>
        <v>91.61338417546375</v>
      </c>
      <c r="L2018" s="29">
        <f t="shared" si="383"/>
        <v>-0.28051228165750786</v>
      </c>
      <c r="M2018" s="30">
        <f t="shared" si="381"/>
        <v>0.28051228165750786</v>
      </c>
      <c r="N2018" s="148">
        <f t="shared" si="382"/>
        <v>0.61948771834249217</v>
      </c>
      <c r="O2018" s="148">
        <f t="shared" si="378"/>
        <v>0</v>
      </c>
      <c r="P2018" s="148">
        <f t="shared" si="379"/>
        <v>-0.61948771834249217</v>
      </c>
      <c r="Q2018" s="149">
        <f t="shared" si="373"/>
        <v>0</v>
      </c>
      <c r="R2018" s="150">
        <f t="shared" si="374"/>
        <v>91.61338417546375</v>
      </c>
      <c r="S2018" s="13"/>
      <c r="T2018" s="13"/>
      <c r="U2018" s="13"/>
      <c r="V2018" s="13"/>
      <c r="W2018" s="49">
        <f t="shared" si="380"/>
        <v>38896</v>
      </c>
    </row>
    <row r="2019" spans="1:23" s="11" customFormat="1">
      <c r="A2019" s="13"/>
      <c r="B2019" s="140">
        <f>+Datos!B2010</f>
        <v>2006</v>
      </c>
      <c r="C2019" s="141">
        <f>+Datos!C2010</f>
        <v>6</v>
      </c>
      <c r="D2019" s="142">
        <f>+Datos!D2010</f>
        <v>29</v>
      </c>
      <c r="E2019" s="143">
        <f>+Datos!E2010</f>
        <v>0</v>
      </c>
      <c r="F2019" s="144">
        <f>+Datos!F2010</f>
        <v>1.7</v>
      </c>
      <c r="G2019" s="145">
        <f>+Datos!G2010</f>
        <v>1</v>
      </c>
      <c r="H2019" s="143">
        <f t="shared" si="375"/>
        <v>1.7</v>
      </c>
      <c r="I2019" s="146">
        <f t="shared" si="376"/>
        <v>-1.7</v>
      </c>
      <c r="J2019" s="29">
        <f t="shared" si="377"/>
        <v>57.405392254574849</v>
      </c>
      <c r="K2019" s="147">
        <f t="shared" si="372"/>
        <v>91.087210436393036</v>
      </c>
      <c r="L2019" s="29">
        <f t="shared" si="383"/>
        <v>-0.52617373907071396</v>
      </c>
      <c r="M2019" s="30">
        <f t="shared" si="381"/>
        <v>0.52617373907071396</v>
      </c>
      <c r="N2019" s="148">
        <f t="shared" si="382"/>
        <v>1.173826260929286</v>
      </c>
      <c r="O2019" s="148">
        <f t="shared" si="378"/>
        <v>0</v>
      </c>
      <c r="P2019" s="148">
        <f t="shared" si="379"/>
        <v>-1.173826260929286</v>
      </c>
      <c r="Q2019" s="149">
        <f t="shared" si="373"/>
        <v>0</v>
      </c>
      <c r="R2019" s="150">
        <f t="shared" si="374"/>
        <v>91.087210436393036</v>
      </c>
      <c r="S2019" s="13"/>
      <c r="T2019" s="13"/>
      <c r="U2019" s="13"/>
      <c r="V2019" s="13"/>
      <c r="W2019" s="49">
        <f t="shared" si="380"/>
        <v>38897</v>
      </c>
    </row>
    <row r="2020" spans="1:23" s="11" customFormat="1">
      <c r="A2020" s="13"/>
      <c r="B2020" s="140">
        <f>+Datos!B2011</f>
        <v>2006</v>
      </c>
      <c r="C2020" s="141">
        <f>+Datos!C2011</f>
        <v>6</v>
      </c>
      <c r="D2020" s="142">
        <f>+Datos!D2011</f>
        <v>30</v>
      </c>
      <c r="E2020" s="143">
        <f>+Datos!E2011</f>
        <v>0</v>
      </c>
      <c r="F2020" s="144">
        <f>+Datos!F2011</f>
        <v>1.1000000000000001</v>
      </c>
      <c r="G2020" s="145">
        <f>+Datos!G2011</f>
        <v>1</v>
      </c>
      <c r="H2020" s="143">
        <f t="shared" si="375"/>
        <v>1.1000000000000001</v>
      </c>
      <c r="I2020" s="146">
        <f t="shared" si="376"/>
        <v>-1.1000000000000001</v>
      </c>
      <c r="J2020" s="29">
        <f t="shared" si="377"/>
        <v>57.067476254165605</v>
      </c>
      <c r="K2020" s="147">
        <f t="shared" si="372"/>
        <v>90.749294435983785</v>
      </c>
      <c r="L2020" s="29">
        <f t="shared" si="383"/>
        <v>-0.33791600040925118</v>
      </c>
      <c r="M2020" s="30">
        <f t="shared" si="381"/>
        <v>0.33791600040925118</v>
      </c>
      <c r="N2020" s="148">
        <f t="shared" si="382"/>
        <v>0.76208399959074891</v>
      </c>
      <c r="O2020" s="148">
        <f t="shared" si="378"/>
        <v>0</v>
      </c>
      <c r="P2020" s="148">
        <f t="shared" si="379"/>
        <v>-0.76208399959074891</v>
      </c>
      <c r="Q2020" s="149">
        <f t="shared" si="373"/>
        <v>0</v>
      </c>
      <c r="R2020" s="150">
        <f t="shared" si="374"/>
        <v>90.749294435983785</v>
      </c>
      <c r="S2020" s="13"/>
      <c r="T2020" s="13"/>
      <c r="U2020" s="13"/>
      <c r="V2020" s="13"/>
      <c r="W2020" s="49">
        <f t="shared" si="380"/>
        <v>38898</v>
      </c>
    </row>
    <row r="2021" spans="1:23" s="11" customFormat="1">
      <c r="A2021" s="13"/>
      <c r="B2021" s="140">
        <f>+Datos!B2012</f>
        <v>2006</v>
      </c>
      <c r="C2021" s="141">
        <f>+Datos!C2012</f>
        <v>7</v>
      </c>
      <c r="D2021" s="142">
        <f>+Datos!D2012</f>
        <v>1</v>
      </c>
      <c r="E2021" s="143">
        <f>+Datos!E2012</f>
        <v>0</v>
      </c>
      <c r="F2021" s="144">
        <f>+Datos!F2012</f>
        <v>0.9</v>
      </c>
      <c r="G2021" s="145">
        <f>+Datos!G2012</f>
        <v>1</v>
      </c>
      <c r="H2021" s="143">
        <f t="shared" si="375"/>
        <v>0.9</v>
      </c>
      <c r="I2021" s="146">
        <f t="shared" si="376"/>
        <v>-0.9</v>
      </c>
      <c r="J2021" s="29">
        <f t="shared" si="377"/>
        <v>56.792479579132205</v>
      </c>
      <c r="K2021" s="147">
        <f t="shared" si="372"/>
        <v>90.474297760950378</v>
      </c>
      <c r="L2021" s="29">
        <f t="shared" si="383"/>
        <v>-0.27499667503340675</v>
      </c>
      <c r="M2021" s="30">
        <f t="shared" si="381"/>
        <v>0.27499667503340675</v>
      </c>
      <c r="N2021" s="148">
        <f t="shared" si="382"/>
        <v>0.62500332496659328</v>
      </c>
      <c r="O2021" s="148">
        <f t="shared" si="378"/>
        <v>0</v>
      </c>
      <c r="P2021" s="148">
        <f t="shared" si="379"/>
        <v>-0.62500332496659328</v>
      </c>
      <c r="Q2021" s="149">
        <f t="shared" si="373"/>
        <v>0</v>
      </c>
      <c r="R2021" s="150">
        <f t="shared" si="374"/>
        <v>90.474297760950378</v>
      </c>
      <c r="S2021" s="13"/>
      <c r="T2021" s="13"/>
      <c r="U2021" s="13"/>
      <c r="V2021" s="13"/>
      <c r="W2021" s="49">
        <f t="shared" si="380"/>
        <v>38899</v>
      </c>
    </row>
    <row r="2022" spans="1:23" s="11" customFormat="1">
      <c r="A2022" s="13"/>
      <c r="B2022" s="140">
        <f>+Datos!B2013</f>
        <v>2006</v>
      </c>
      <c r="C2022" s="141">
        <f>+Datos!C2013</f>
        <v>7</v>
      </c>
      <c r="D2022" s="142">
        <f>+Datos!D2013</f>
        <v>2</v>
      </c>
      <c r="E2022" s="143">
        <f>+Datos!E2013</f>
        <v>0</v>
      </c>
      <c r="F2022" s="144">
        <f>+Datos!F2013</f>
        <v>1.9</v>
      </c>
      <c r="G2022" s="145">
        <f>+Datos!G2013</f>
        <v>1</v>
      </c>
      <c r="H2022" s="143">
        <f t="shared" si="375"/>
        <v>1.9</v>
      </c>
      <c r="I2022" s="146">
        <f t="shared" si="376"/>
        <v>-1.9</v>
      </c>
      <c r="J2022" s="29">
        <f t="shared" si="377"/>
        <v>56.216275016231712</v>
      </c>
      <c r="K2022" s="147">
        <f t="shared" si="372"/>
        <v>89.898093198049892</v>
      </c>
      <c r="L2022" s="29">
        <f t="shared" si="383"/>
        <v>-0.57620456290048594</v>
      </c>
      <c r="M2022" s="30">
        <f t="shared" si="381"/>
        <v>0.57620456290048594</v>
      </c>
      <c r="N2022" s="148">
        <f t="shared" si="382"/>
        <v>1.323795437099514</v>
      </c>
      <c r="O2022" s="148">
        <f t="shared" si="378"/>
        <v>0</v>
      </c>
      <c r="P2022" s="148">
        <f t="shared" si="379"/>
        <v>-1.323795437099514</v>
      </c>
      <c r="Q2022" s="149">
        <f t="shared" si="373"/>
        <v>0</v>
      </c>
      <c r="R2022" s="150">
        <f t="shared" si="374"/>
        <v>89.898093198049892</v>
      </c>
      <c r="S2022" s="13"/>
      <c r="T2022" s="13"/>
      <c r="U2022" s="13"/>
      <c r="V2022" s="13"/>
      <c r="W2022" s="49">
        <f t="shared" si="380"/>
        <v>38900</v>
      </c>
    </row>
    <row r="2023" spans="1:23" s="11" customFormat="1">
      <c r="A2023" s="13"/>
      <c r="B2023" s="140">
        <f>+Datos!B2014</f>
        <v>2006</v>
      </c>
      <c r="C2023" s="141">
        <f>+Datos!C2014</f>
        <v>7</v>
      </c>
      <c r="D2023" s="142">
        <f>+Datos!D2014</f>
        <v>3</v>
      </c>
      <c r="E2023" s="143">
        <f>+Datos!E2014</f>
        <v>0</v>
      </c>
      <c r="F2023" s="144">
        <f>+Datos!F2014</f>
        <v>1.2</v>
      </c>
      <c r="G2023" s="145">
        <f>+Datos!G2014</f>
        <v>1</v>
      </c>
      <c r="H2023" s="143">
        <f t="shared" si="375"/>
        <v>1.2</v>
      </c>
      <c r="I2023" s="146">
        <f t="shared" si="376"/>
        <v>-1.2</v>
      </c>
      <c r="J2023" s="29">
        <f t="shared" si="377"/>
        <v>55.855372203457925</v>
      </c>
      <c r="K2023" s="147">
        <f t="shared" si="372"/>
        <v>89.537190385276105</v>
      </c>
      <c r="L2023" s="29">
        <f t="shared" si="383"/>
        <v>-0.36090281277378722</v>
      </c>
      <c r="M2023" s="30">
        <f t="shared" si="381"/>
        <v>0.36090281277378722</v>
      </c>
      <c r="N2023" s="148">
        <f t="shared" si="382"/>
        <v>0.83909718722621274</v>
      </c>
      <c r="O2023" s="148">
        <f t="shared" si="378"/>
        <v>0</v>
      </c>
      <c r="P2023" s="148">
        <f t="shared" si="379"/>
        <v>-0.83909718722621274</v>
      </c>
      <c r="Q2023" s="149">
        <f t="shared" si="373"/>
        <v>0</v>
      </c>
      <c r="R2023" s="150">
        <f t="shared" si="374"/>
        <v>89.537190385276105</v>
      </c>
      <c r="S2023" s="13"/>
      <c r="T2023" s="13"/>
      <c r="U2023" s="13"/>
      <c r="V2023" s="13"/>
      <c r="W2023" s="49">
        <f t="shared" si="380"/>
        <v>38901</v>
      </c>
    </row>
    <row r="2024" spans="1:23" s="11" customFormat="1">
      <c r="A2024" s="13"/>
      <c r="B2024" s="140">
        <f>+Datos!B2015</f>
        <v>2006</v>
      </c>
      <c r="C2024" s="141">
        <f>+Datos!C2015</f>
        <v>7</v>
      </c>
      <c r="D2024" s="142">
        <f>+Datos!D2015</f>
        <v>4</v>
      </c>
      <c r="E2024" s="143">
        <f>+Datos!E2015</f>
        <v>0</v>
      </c>
      <c r="F2024" s="144">
        <f>+Datos!F2015</f>
        <v>1.1000000000000001</v>
      </c>
      <c r="G2024" s="145">
        <f>+Datos!G2015</f>
        <v>1</v>
      </c>
      <c r="H2024" s="143">
        <f t="shared" si="375"/>
        <v>1.1000000000000001</v>
      </c>
      <c r="I2024" s="146">
        <f t="shared" si="376"/>
        <v>-1.1000000000000001</v>
      </c>
      <c r="J2024" s="29">
        <f t="shared" si="377"/>
        <v>55.526580373368859</v>
      </c>
      <c r="K2024" s="147">
        <f t="shared" si="372"/>
        <v>89.208398555187046</v>
      </c>
      <c r="L2024" s="29">
        <f t="shared" si="383"/>
        <v>-0.32879183008905954</v>
      </c>
      <c r="M2024" s="30">
        <f t="shared" si="381"/>
        <v>0.32879183008905954</v>
      </c>
      <c r="N2024" s="148">
        <f t="shared" si="382"/>
        <v>0.77120816991094054</v>
      </c>
      <c r="O2024" s="148">
        <f t="shared" si="378"/>
        <v>0</v>
      </c>
      <c r="P2024" s="148">
        <f t="shared" si="379"/>
        <v>-0.77120816991094054</v>
      </c>
      <c r="Q2024" s="149">
        <f t="shared" si="373"/>
        <v>0</v>
      </c>
      <c r="R2024" s="150">
        <f t="shared" si="374"/>
        <v>89.208398555187046</v>
      </c>
      <c r="S2024" s="13"/>
      <c r="T2024" s="13"/>
      <c r="U2024" s="13"/>
      <c r="V2024" s="13"/>
      <c r="W2024" s="49">
        <f t="shared" si="380"/>
        <v>38902</v>
      </c>
    </row>
    <row r="2025" spans="1:23" s="11" customFormat="1">
      <c r="A2025" s="13"/>
      <c r="B2025" s="140">
        <f>+Datos!B2016</f>
        <v>2006</v>
      </c>
      <c r="C2025" s="141">
        <f>+Datos!C2016</f>
        <v>7</v>
      </c>
      <c r="D2025" s="142">
        <f>+Datos!D2016</f>
        <v>5</v>
      </c>
      <c r="E2025" s="143">
        <f>+Datos!E2016</f>
        <v>0</v>
      </c>
      <c r="F2025" s="144">
        <f>+Datos!F2016</f>
        <v>1.6</v>
      </c>
      <c r="G2025" s="145">
        <f>+Datos!G2016</f>
        <v>1</v>
      </c>
      <c r="H2025" s="143">
        <f t="shared" si="375"/>
        <v>1.6</v>
      </c>
      <c r="I2025" s="146">
        <f t="shared" si="376"/>
        <v>-1.6</v>
      </c>
      <c r="J2025" s="29">
        <f t="shared" si="377"/>
        <v>55.051789606903064</v>
      </c>
      <c r="K2025" s="147">
        <f t="shared" si="372"/>
        <v>88.733607788721244</v>
      </c>
      <c r="L2025" s="29">
        <f t="shared" si="383"/>
        <v>-0.47479076646580154</v>
      </c>
      <c r="M2025" s="30">
        <f t="shared" si="381"/>
        <v>0.47479076646580154</v>
      </c>
      <c r="N2025" s="148">
        <f t="shared" si="382"/>
        <v>1.1252092335341985</v>
      </c>
      <c r="O2025" s="148">
        <f t="shared" si="378"/>
        <v>0</v>
      </c>
      <c r="P2025" s="148">
        <f t="shared" si="379"/>
        <v>-1.1252092335341985</v>
      </c>
      <c r="Q2025" s="149">
        <f t="shared" si="373"/>
        <v>0</v>
      </c>
      <c r="R2025" s="150">
        <f t="shared" si="374"/>
        <v>88.733607788721244</v>
      </c>
      <c r="S2025" s="13"/>
      <c r="T2025" s="13"/>
      <c r="U2025" s="13"/>
      <c r="V2025" s="13"/>
      <c r="W2025" s="49">
        <f t="shared" si="380"/>
        <v>38903</v>
      </c>
    </row>
    <row r="2026" spans="1:23" s="11" customFormat="1">
      <c r="A2026" s="13"/>
      <c r="B2026" s="140">
        <f>+Datos!B2017</f>
        <v>2006</v>
      </c>
      <c r="C2026" s="141">
        <f>+Datos!C2017</f>
        <v>7</v>
      </c>
      <c r="D2026" s="142">
        <f>+Datos!D2017</f>
        <v>6</v>
      </c>
      <c r="E2026" s="143">
        <f>+Datos!E2017</f>
        <v>0</v>
      </c>
      <c r="F2026" s="144">
        <f>+Datos!F2017</f>
        <v>1.5</v>
      </c>
      <c r="G2026" s="145">
        <f>+Datos!G2017</f>
        <v>1</v>
      </c>
      <c r="H2026" s="143">
        <f t="shared" si="375"/>
        <v>1.5</v>
      </c>
      <c r="I2026" s="146">
        <f t="shared" si="376"/>
        <v>-1.5</v>
      </c>
      <c r="J2026" s="29">
        <f t="shared" si="377"/>
        <v>54.61036103588858</v>
      </c>
      <c r="K2026" s="147">
        <f t="shared" si="372"/>
        <v>88.29217921770676</v>
      </c>
      <c r="L2026" s="29">
        <f t="shared" si="383"/>
        <v>-0.44142857101448385</v>
      </c>
      <c r="M2026" s="30">
        <f t="shared" si="381"/>
        <v>0.44142857101448385</v>
      </c>
      <c r="N2026" s="148">
        <f t="shared" si="382"/>
        <v>1.0585714289855161</v>
      </c>
      <c r="O2026" s="148">
        <f t="shared" si="378"/>
        <v>0</v>
      </c>
      <c r="P2026" s="148">
        <f t="shared" si="379"/>
        <v>-1.0585714289855161</v>
      </c>
      <c r="Q2026" s="149">
        <f t="shared" si="373"/>
        <v>0</v>
      </c>
      <c r="R2026" s="150">
        <f t="shared" si="374"/>
        <v>88.29217921770676</v>
      </c>
      <c r="S2026" s="13"/>
      <c r="T2026" s="13"/>
      <c r="U2026" s="13"/>
      <c r="V2026" s="13"/>
      <c r="W2026" s="49">
        <f t="shared" si="380"/>
        <v>38904</v>
      </c>
    </row>
    <row r="2027" spans="1:23" s="11" customFormat="1">
      <c r="A2027" s="13"/>
      <c r="B2027" s="140">
        <f>+Datos!B2018</f>
        <v>2006</v>
      </c>
      <c r="C2027" s="141">
        <f>+Datos!C2018</f>
        <v>7</v>
      </c>
      <c r="D2027" s="142">
        <f>+Datos!D2018</f>
        <v>7</v>
      </c>
      <c r="E2027" s="143">
        <f>+Datos!E2018</f>
        <v>5.5</v>
      </c>
      <c r="F2027" s="144">
        <f>+Datos!F2018</f>
        <v>1.2</v>
      </c>
      <c r="G2027" s="145">
        <f>+Datos!G2018</f>
        <v>1</v>
      </c>
      <c r="H2027" s="143">
        <f t="shared" si="375"/>
        <v>1.2</v>
      </c>
      <c r="I2027" s="146">
        <f t="shared" si="376"/>
        <v>4.3</v>
      </c>
      <c r="J2027" s="29">
        <f t="shared" si="377"/>
        <v>58.910361035888577</v>
      </c>
      <c r="K2027" s="147">
        <f t="shared" si="372"/>
        <v>92.592179217706757</v>
      </c>
      <c r="L2027" s="29">
        <f t="shared" si="383"/>
        <v>4.2999999999999972</v>
      </c>
      <c r="M2027" s="30">
        <f t="shared" si="381"/>
        <v>1.2</v>
      </c>
      <c r="N2027" s="148">
        <f t="shared" si="382"/>
        <v>0</v>
      </c>
      <c r="O2027" s="148">
        <f t="shared" si="378"/>
        <v>0</v>
      </c>
      <c r="P2027" s="148">
        <f t="shared" si="379"/>
        <v>0</v>
      </c>
      <c r="Q2027" s="149">
        <f t="shared" si="373"/>
        <v>0</v>
      </c>
      <c r="R2027" s="150">
        <f t="shared" si="374"/>
        <v>92.592179217706757</v>
      </c>
      <c r="S2027" s="13"/>
      <c r="T2027" s="13"/>
      <c r="U2027" s="13"/>
      <c r="V2027" s="13"/>
      <c r="W2027" s="49">
        <f t="shared" si="380"/>
        <v>38905</v>
      </c>
    </row>
    <row r="2028" spans="1:23" s="11" customFormat="1">
      <c r="A2028" s="13"/>
      <c r="B2028" s="140">
        <f>+Datos!B2019</f>
        <v>2006</v>
      </c>
      <c r="C2028" s="141">
        <f>+Datos!C2019</f>
        <v>7</v>
      </c>
      <c r="D2028" s="142">
        <f>+Datos!D2019</f>
        <v>8</v>
      </c>
      <c r="E2028" s="143">
        <f>+Datos!E2019</f>
        <v>0</v>
      </c>
      <c r="F2028" s="144">
        <f>+Datos!F2019</f>
        <v>1.4</v>
      </c>
      <c r="G2028" s="145">
        <f>+Datos!G2019</f>
        <v>1</v>
      </c>
      <c r="H2028" s="143">
        <f t="shared" si="375"/>
        <v>1.4</v>
      </c>
      <c r="I2028" s="146">
        <f t="shared" si="376"/>
        <v>-1.4</v>
      </c>
      <c r="J2028" s="29">
        <f t="shared" si="377"/>
        <v>58.469365844638808</v>
      </c>
      <c r="K2028" s="147">
        <f t="shared" si="372"/>
        <v>92.151184026456988</v>
      </c>
      <c r="L2028" s="29">
        <f t="shared" si="383"/>
        <v>-0.44099519124976894</v>
      </c>
      <c r="M2028" s="30">
        <f t="shared" si="381"/>
        <v>0.44099519124976894</v>
      </c>
      <c r="N2028" s="148">
        <f t="shared" si="382"/>
        <v>0.95900480875023097</v>
      </c>
      <c r="O2028" s="148">
        <f t="shared" si="378"/>
        <v>0</v>
      </c>
      <c r="P2028" s="148">
        <f t="shared" si="379"/>
        <v>-0.95900480875023097</v>
      </c>
      <c r="Q2028" s="149">
        <f t="shared" si="373"/>
        <v>0</v>
      </c>
      <c r="R2028" s="150">
        <f t="shared" si="374"/>
        <v>92.151184026456988</v>
      </c>
      <c r="S2028" s="13"/>
      <c r="T2028" s="13"/>
      <c r="U2028" s="13"/>
      <c r="V2028" s="13"/>
      <c r="W2028" s="49">
        <f t="shared" si="380"/>
        <v>38906</v>
      </c>
    </row>
    <row r="2029" spans="1:23" s="11" customFormat="1">
      <c r="A2029" s="13"/>
      <c r="B2029" s="140">
        <f>+Datos!B2020</f>
        <v>2006</v>
      </c>
      <c r="C2029" s="141">
        <f>+Datos!C2020</f>
        <v>7</v>
      </c>
      <c r="D2029" s="142">
        <f>+Datos!D2020</f>
        <v>9</v>
      </c>
      <c r="E2029" s="143">
        <f>+Datos!E2020</f>
        <v>0</v>
      </c>
      <c r="F2029" s="144">
        <f>+Datos!F2020</f>
        <v>1.8</v>
      </c>
      <c r="G2029" s="145">
        <f>+Datos!G2020</f>
        <v>1</v>
      </c>
      <c r="H2029" s="143">
        <f t="shared" si="375"/>
        <v>1.8</v>
      </c>
      <c r="I2029" s="146">
        <f t="shared" si="376"/>
        <v>-1.8</v>
      </c>
      <c r="J2029" s="29">
        <f t="shared" si="377"/>
        <v>57.907219353982953</v>
      </c>
      <c r="K2029" s="147">
        <f t="shared" si="372"/>
        <v>91.58903753580114</v>
      </c>
      <c r="L2029" s="29">
        <f t="shared" si="383"/>
        <v>-0.56214649065584865</v>
      </c>
      <c r="M2029" s="30">
        <f t="shared" si="381"/>
        <v>0.56214649065584865</v>
      </c>
      <c r="N2029" s="148">
        <f t="shared" si="382"/>
        <v>1.2378535093441514</v>
      </c>
      <c r="O2029" s="148">
        <f t="shared" si="378"/>
        <v>0</v>
      </c>
      <c r="P2029" s="148">
        <f t="shared" si="379"/>
        <v>-1.2378535093441514</v>
      </c>
      <c r="Q2029" s="149">
        <f t="shared" si="373"/>
        <v>0</v>
      </c>
      <c r="R2029" s="150">
        <f t="shared" si="374"/>
        <v>91.58903753580114</v>
      </c>
      <c r="S2029" s="13"/>
      <c r="T2029" s="13"/>
      <c r="U2029" s="13"/>
      <c r="V2029" s="13"/>
      <c r="W2029" s="49">
        <f t="shared" si="380"/>
        <v>38907</v>
      </c>
    </row>
    <row r="2030" spans="1:23" s="11" customFormat="1">
      <c r="A2030" s="13"/>
      <c r="B2030" s="140">
        <f>+Datos!B2021</f>
        <v>2006</v>
      </c>
      <c r="C2030" s="141">
        <f>+Datos!C2021</f>
        <v>7</v>
      </c>
      <c r="D2030" s="142">
        <f>+Datos!D2021</f>
        <v>10</v>
      </c>
      <c r="E2030" s="143">
        <f>+Datos!E2021</f>
        <v>0</v>
      </c>
      <c r="F2030" s="144">
        <f>+Datos!F2021</f>
        <v>2.2000000000000002</v>
      </c>
      <c r="G2030" s="145">
        <f>+Datos!G2021</f>
        <v>1</v>
      </c>
      <c r="H2030" s="143">
        <f t="shared" si="375"/>
        <v>2.2000000000000002</v>
      </c>
      <c r="I2030" s="146">
        <f t="shared" si="376"/>
        <v>-2.2000000000000002</v>
      </c>
      <c r="J2030" s="29">
        <f t="shared" si="377"/>
        <v>57.22748588367903</v>
      </c>
      <c r="K2030" s="147">
        <f t="shared" si="372"/>
        <v>90.90930406549721</v>
      </c>
      <c r="L2030" s="29">
        <f t="shared" si="383"/>
        <v>-0.67973347030392972</v>
      </c>
      <c r="M2030" s="30">
        <f t="shared" si="381"/>
        <v>0.67973347030392972</v>
      </c>
      <c r="N2030" s="148">
        <f t="shared" si="382"/>
        <v>1.5202665296960705</v>
      </c>
      <c r="O2030" s="148">
        <f t="shared" si="378"/>
        <v>0</v>
      </c>
      <c r="P2030" s="148">
        <f t="shared" si="379"/>
        <v>-1.5202665296960705</v>
      </c>
      <c r="Q2030" s="149">
        <f t="shared" si="373"/>
        <v>0</v>
      </c>
      <c r="R2030" s="150">
        <f t="shared" si="374"/>
        <v>90.90930406549721</v>
      </c>
      <c r="S2030" s="13"/>
      <c r="T2030" s="13"/>
      <c r="U2030" s="13"/>
      <c r="V2030" s="13"/>
      <c r="W2030" s="49">
        <f t="shared" si="380"/>
        <v>38908</v>
      </c>
    </row>
    <row r="2031" spans="1:23" s="11" customFormat="1">
      <c r="A2031" s="13"/>
      <c r="B2031" s="140">
        <f>+Datos!B2022</f>
        <v>2006</v>
      </c>
      <c r="C2031" s="141">
        <f>+Datos!C2022</f>
        <v>7</v>
      </c>
      <c r="D2031" s="142">
        <f>+Datos!D2022</f>
        <v>11</v>
      </c>
      <c r="E2031" s="143">
        <f>+Datos!E2022</f>
        <v>0.4</v>
      </c>
      <c r="F2031" s="144">
        <f>+Datos!F2022</f>
        <v>2.9</v>
      </c>
      <c r="G2031" s="145">
        <f>+Datos!G2022</f>
        <v>1</v>
      </c>
      <c r="H2031" s="143">
        <f t="shared" si="375"/>
        <v>2.9</v>
      </c>
      <c r="I2031" s="146">
        <f t="shared" si="376"/>
        <v>-2.5</v>
      </c>
      <c r="J2031" s="29">
        <f t="shared" si="377"/>
        <v>56.464741471726242</v>
      </c>
      <c r="K2031" s="147">
        <f t="shared" si="372"/>
        <v>90.146559653544415</v>
      </c>
      <c r="L2031" s="29">
        <f t="shared" si="383"/>
        <v>-0.76274441195279508</v>
      </c>
      <c r="M2031" s="30">
        <f t="shared" si="381"/>
        <v>1.162744411952795</v>
      </c>
      <c r="N2031" s="148">
        <f t="shared" si="382"/>
        <v>1.7372555880472049</v>
      </c>
      <c r="O2031" s="148">
        <f t="shared" si="378"/>
        <v>0</v>
      </c>
      <c r="P2031" s="148">
        <f t="shared" si="379"/>
        <v>-1.7372555880472049</v>
      </c>
      <c r="Q2031" s="149">
        <f t="shared" si="373"/>
        <v>0</v>
      </c>
      <c r="R2031" s="150">
        <f t="shared" si="374"/>
        <v>90.146559653544415</v>
      </c>
      <c r="S2031" s="13"/>
      <c r="T2031" s="13"/>
      <c r="U2031" s="13"/>
      <c r="V2031" s="13"/>
      <c r="W2031" s="49">
        <f t="shared" si="380"/>
        <v>38909</v>
      </c>
    </row>
    <row r="2032" spans="1:23" s="11" customFormat="1">
      <c r="A2032" s="13"/>
      <c r="B2032" s="140">
        <f>+Datos!B2023</f>
        <v>2006</v>
      </c>
      <c r="C2032" s="141">
        <f>+Datos!C2023</f>
        <v>7</v>
      </c>
      <c r="D2032" s="142">
        <f>+Datos!D2023</f>
        <v>12</v>
      </c>
      <c r="E2032" s="143">
        <f>+Datos!E2023</f>
        <v>0</v>
      </c>
      <c r="F2032" s="144">
        <f>+Datos!F2023</f>
        <v>1.1000000000000001</v>
      </c>
      <c r="G2032" s="145">
        <f>+Datos!G2023</f>
        <v>1</v>
      </c>
      <c r="H2032" s="143">
        <f t="shared" si="375"/>
        <v>1.1000000000000001</v>
      </c>
      <c r="I2032" s="146">
        <f t="shared" si="376"/>
        <v>-1.1000000000000001</v>
      </c>
      <c r="J2032" s="29">
        <f t="shared" si="377"/>
        <v>56.132362598367926</v>
      </c>
      <c r="K2032" s="147">
        <f t="shared" si="372"/>
        <v>89.814180780186106</v>
      </c>
      <c r="L2032" s="29">
        <f t="shared" si="383"/>
        <v>-0.33237887335830862</v>
      </c>
      <c r="M2032" s="30">
        <f t="shared" si="381"/>
        <v>0.33237887335830862</v>
      </c>
      <c r="N2032" s="148">
        <f t="shared" si="382"/>
        <v>0.76762112664169146</v>
      </c>
      <c r="O2032" s="148">
        <f t="shared" si="378"/>
        <v>0</v>
      </c>
      <c r="P2032" s="148">
        <f t="shared" si="379"/>
        <v>-0.76762112664169146</v>
      </c>
      <c r="Q2032" s="149">
        <f t="shared" si="373"/>
        <v>0</v>
      </c>
      <c r="R2032" s="150">
        <f t="shared" si="374"/>
        <v>89.814180780186106</v>
      </c>
      <c r="S2032" s="13"/>
      <c r="T2032" s="13"/>
      <c r="U2032" s="13"/>
      <c r="V2032" s="13"/>
      <c r="W2032" s="49">
        <f t="shared" si="380"/>
        <v>38910</v>
      </c>
    </row>
    <row r="2033" spans="1:23" s="11" customFormat="1">
      <c r="A2033" s="13"/>
      <c r="B2033" s="140">
        <f>+Datos!B2024</f>
        <v>2006</v>
      </c>
      <c r="C2033" s="141">
        <f>+Datos!C2024</f>
        <v>7</v>
      </c>
      <c r="D2033" s="142">
        <f>+Datos!D2024</f>
        <v>13</v>
      </c>
      <c r="E2033" s="143">
        <f>+Datos!E2024</f>
        <v>0</v>
      </c>
      <c r="F2033" s="144">
        <f>+Datos!F2024</f>
        <v>1.5</v>
      </c>
      <c r="G2033" s="145">
        <f>+Datos!G2024</f>
        <v>1</v>
      </c>
      <c r="H2033" s="143">
        <f t="shared" si="375"/>
        <v>1.5</v>
      </c>
      <c r="I2033" s="146">
        <f t="shared" si="376"/>
        <v>-1.5</v>
      </c>
      <c r="J2033" s="29">
        <f t="shared" si="377"/>
        <v>55.682269535337738</v>
      </c>
      <c r="K2033" s="147">
        <f t="shared" si="372"/>
        <v>89.364087717155911</v>
      </c>
      <c r="L2033" s="29">
        <f t="shared" si="383"/>
        <v>-0.45009306303019514</v>
      </c>
      <c r="M2033" s="30">
        <f t="shared" si="381"/>
        <v>0.45009306303019514</v>
      </c>
      <c r="N2033" s="148">
        <f t="shared" si="382"/>
        <v>1.0499069369698049</v>
      </c>
      <c r="O2033" s="148">
        <f t="shared" si="378"/>
        <v>0</v>
      </c>
      <c r="P2033" s="148">
        <f t="shared" si="379"/>
        <v>-1.0499069369698049</v>
      </c>
      <c r="Q2033" s="149">
        <f t="shared" si="373"/>
        <v>0</v>
      </c>
      <c r="R2033" s="150">
        <f t="shared" si="374"/>
        <v>89.364087717155911</v>
      </c>
      <c r="S2033" s="13"/>
      <c r="T2033" s="13"/>
      <c r="U2033" s="13"/>
      <c r="V2033" s="13"/>
      <c r="W2033" s="49">
        <f t="shared" si="380"/>
        <v>38911</v>
      </c>
    </row>
    <row r="2034" spans="1:23" s="11" customFormat="1">
      <c r="A2034" s="13"/>
      <c r="B2034" s="140">
        <f>+Datos!B2025</f>
        <v>2006</v>
      </c>
      <c r="C2034" s="141">
        <f>+Datos!C2025</f>
        <v>7</v>
      </c>
      <c r="D2034" s="142">
        <f>+Datos!D2025</f>
        <v>14</v>
      </c>
      <c r="E2034" s="143">
        <f>+Datos!E2025</f>
        <v>0</v>
      </c>
      <c r="F2034" s="144">
        <f>+Datos!F2025</f>
        <v>0.8</v>
      </c>
      <c r="G2034" s="145">
        <f>+Datos!G2025</f>
        <v>1</v>
      </c>
      <c r="H2034" s="143">
        <f t="shared" si="375"/>
        <v>0.8</v>
      </c>
      <c r="I2034" s="146">
        <f t="shared" si="376"/>
        <v>-0.8</v>
      </c>
      <c r="J2034" s="29">
        <f t="shared" si="377"/>
        <v>55.443697442874232</v>
      </c>
      <c r="K2034" s="147">
        <f t="shared" si="372"/>
        <v>89.125515624692412</v>
      </c>
      <c r="L2034" s="29">
        <f t="shared" si="383"/>
        <v>-0.23857209246349953</v>
      </c>
      <c r="M2034" s="30">
        <f t="shared" si="381"/>
        <v>0.23857209246349953</v>
      </c>
      <c r="N2034" s="148">
        <f t="shared" si="382"/>
        <v>0.56142790753650051</v>
      </c>
      <c r="O2034" s="148">
        <f t="shared" si="378"/>
        <v>0</v>
      </c>
      <c r="P2034" s="148">
        <f t="shared" si="379"/>
        <v>-0.56142790753650051</v>
      </c>
      <c r="Q2034" s="149">
        <f t="shared" si="373"/>
        <v>0</v>
      </c>
      <c r="R2034" s="150">
        <f t="shared" si="374"/>
        <v>89.125515624692412</v>
      </c>
      <c r="S2034" s="13"/>
      <c r="T2034" s="13"/>
      <c r="U2034" s="13"/>
      <c r="V2034" s="13"/>
      <c r="W2034" s="49">
        <f t="shared" si="380"/>
        <v>38912</v>
      </c>
    </row>
    <row r="2035" spans="1:23" s="11" customFormat="1">
      <c r="A2035" s="13"/>
      <c r="B2035" s="140">
        <f>+Datos!B2026</f>
        <v>2006</v>
      </c>
      <c r="C2035" s="141">
        <f>+Datos!C2026</f>
        <v>7</v>
      </c>
      <c r="D2035" s="142">
        <f>+Datos!D2026</f>
        <v>15</v>
      </c>
      <c r="E2035" s="143">
        <f>+Datos!E2026</f>
        <v>0</v>
      </c>
      <c r="F2035" s="144">
        <f>+Datos!F2026</f>
        <v>1.6</v>
      </c>
      <c r="G2035" s="145">
        <f>+Datos!G2026</f>
        <v>1</v>
      </c>
      <c r="H2035" s="143">
        <f t="shared" si="375"/>
        <v>1.6</v>
      </c>
      <c r="I2035" s="146">
        <f t="shared" si="376"/>
        <v>-1.6</v>
      </c>
      <c r="J2035" s="29">
        <f t="shared" si="377"/>
        <v>54.969615382938386</v>
      </c>
      <c r="K2035" s="147">
        <f t="shared" si="372"/>
        <v>88.651433564756559</v>
      </c>
      <c r="L2035" s="29">
        <f t="shared" si="383"/>
        <v>-0.47408205993585284</v>
      </c>
      <c r="M2035" s="30">
        <f t="shared" si="381"/>
        <v>0.47408205993585284</v>
      </c>
      <c r="N2035" s="148">
        <f t="shared" si="382"/>
        <v>1.1259179400641472</v>
      </c>
      <c r="O2035" s="148">
        <f t="shared" si="378"/>
        <v>0</v>
      </c>
      <c r="P2035" s="148">
        <f t="shared" si="379"/>
        <v>-1.1259179400641472</v>
      </c>
      <c r="Q2035" s="149">
        <f t="shared" si="373"/>
        <v>0</v>
      </c>
      <c r="R2035" s="150">
        <f t="shared" si="374"/>
        <v>88.651433564756559</v>
      </c>
      <c r="S2035" s="13"/>
      <c r="T2035" s="13"/>
      <c r="U2035" s="13"/>
      <c r="V2035" s="13"/>
      <c r="W2035" s="49">
        <f t="shared" si="380"/>
        <v>38913</v>
      </c>
    </row>
    <row r="2036" spans="1:23" s="11" customFormat="1">
      <c r="A2036" s="13"/>
      <c r="B2036" s="140">
        <f>+Datos!B2027</f>
        <v>2006</v>
      </c>
      <c r="C2036" s="141">
        <f>+Datos!C2027</f>
        <v>7</v>
      </c>
      <c r="D2036" s="142">
        <f>+Datos!D2027</f>
        <v>16</v>
      </c>
      <c r="E2036" s="143">
        <f>+Datos!E2027</f>
        <v>0</v>
      </c>
      <c r="F2036" s="144">
        <f>+Datos!F2027</f>
        <v>0.8</v>
      </c>
      <c r="G2036" s="145">
        <f>+Datos!G2027</f>
        <v>1</v>
      </c>
      <c r="H2036" s="143">
        <f t="shared" si="375"/>
        <v>0.8</v>
      </c>
      <c r="I2036" s="146">
        <f t="shared" si="376"/>
        <v>-0.8</v>
      </c>
      <c r="J2036" s="29">
        <f t="shared" si="377"/>
        <v>54.734096675219426</v>
      </c>
      <c r="K2036" s="147">
        <f t="shared" si="372"/>
        <v>88.415914857037606</v>
      </c>
      <c r="L2036" s="29">
        <f t="shared" si="383"/>
        <v>-0.23551870771895267</v>
      </c>
      <c r="M2036" s="30">
        <f t="shared" si="381"/>
        <v>0.23551870771895267</v>
      </c>
      <c r="N2036" s="148">
        <f t="shared" si="382"/>
        <v>0.56448129228104738</v>
      </c>
      <c r="O2036" s="148">
        <f t="shared" si="378"/>
        <v>0</v>
      </c>
      <c r="P2036" s="148">
        <f t="shared" si="379"/>
        <v>-0.56448129228104738</v>
      </c>
      <c r="Q2036" s="149">
        <f t="shared" si="373"/>
        <v>0</v>
      </c>
      <c r="R2036" s="150">
        <f t="shared" si="374"/>
        <v>88.415914857037606</v>
      </c>
      <c r="S2036" s="13"/>
      <c r="T2036" s="13"/>
      <c r="U2036" s="13"/>
      <c r="V2036" s="13"/>
      <c r="W2036" s="49">
        <f t="shared" si="380"/>
        <v>38914</v>
      </c>
    </row>
    <row r="2037" spans="1:23" s="11" customFormat="1">
      <c r="A2037" s="13"/>
      <c r="B2037" s="140">
        <f>+Datos!B2028</f>
        <v>2006</v>
      </c>
      <c r="C2037" s="141">
        <f>+Datos!C2028</f>
        <v>7</v>
      </c>
      <c r="D2037" s="142">
        <f>+Datos!D2028</f>
        <v>17</v>
      </c>
      <c r="E2037" s="143">
        <f>+Datos!E2028</f>
        <v>0</v>
      </c>
      <c r="F2037" s="144">
        <f>+Datos!F2028</f>
        <v>0.6</v>
      </c>
      <c r="G2037" s="145">
        <f>+Datos!G2028</f>
        <v>1</v>
      </c>
      <c r="H2037" s="143">
        <f t="shared" si="375"/>
        <v>0.6</v>
      </c>
      <c r="I2037" s="146">
        <f t="shared" si="376"/>
        <v>-0.6</v>
      </c>
      <c r="J2037" s="29">
        <f t="shared" si="377"/>
        <v>54.558120093782769</v>
      </c>
      <c r="K2037" s="147">
        <f t="shared" si="372"/>
        <v>88.239938275600949</v>
      </c>
      <c r="L2037" s="29">
        <f t="shared" si="383"/>
        <v>-0.1759765814366574</v>
      </c>
      <c r="M2037" s="30">
        <f t="shared" si="381"/>
        <v>0.1759765814366574</v>
      </c>
      <c r="N2037" s="148">
        <f t="shared" si="382"/>
        <v>0.42402341856334258</v>
      </c>
      <c r="O2037" s="148">
        <f t="shared" si="378"/>
        <v>0</v>
      </c>
      <c r="P2037" s="148">
        <f t="shared" si="379"/>
        <v>-0.42402341856334258</v>
      </c>
      <c r="Q2037" s="149">
        <f t="shared" si="373"/>
        <v>0</v>
      </c>
      <c r="R2037" s="150">
        <f t="shared" si="374"/>
        <v>88.239938275600949</v>
      </c>
      <c r="S2037" s="13"/>
      <c r="T2037" s="13"/>
      <c r="U2037" s="13"/>
      <c r="V2037" s="13"/>
      <c r="W2037" s="49">
        <f t="shared" si="380"/>
        <v>38915</v>
      </c>
    </row>
    <row r="2038" spans="1:23" s="11" customFormat="1">
      <c r="A2038" s="13"/>
      <c r="B2038" s="140">
        <f>+Datos!B2029</f>
        <v>2006</v>
      </c>
      <c r="C2038" s="141">
        <f>+Datos!C2029</f>
        <v>7</v>
      </c>
      <c r="D2038" s="142">
        <f>+Datos!D2029</f>
        <v>18</v>
      </c>
      <c r="E2038" s="143">
        <f>+Datos!E2029</f>
        <v>0</v>
      </c>
      <c r="F2038" s="144">
        <f>+Datos!F2029</f>
        <v>3.3</v>
      </c>
      <c r="G2038" s="145">
        <f>+Datos!G2029</f>
        <v>1</v>
      </c>
      <c r="H2038" s="143">
        <f t="shared" si="375"/>
        <v>3.3</v>
      </c>
      <c r="I2038" s="146">
        <f t="shared" si="376"/>
        <v>-3.3</v>
      </c>
      <c r="J2038" s="29">
        <f t="shared" si="377"/>
        <v>53.600313674608422</v>
      </c>
      <c r="K2038" s="147">
        <f t="shared" si="372"/>
        <v>87.282131856426602</v>
      </c>
      <c r="L2038" s="29">
        <f t="shared" si="383"/>
        <v>-0.9578064191743465</v>
      </c>
      <c r="M2038" s="30">
        <f t="shared" si="381"/>
        <v>0.9578064191743465</v>
      </c>
      <c r="N2038" s="148">
        <f t="shared" si="382"/>
        <v>2.3421935808256533</v>
      </c>
      <c r="O2038" s="148">
        <f t="shared" si="378"/>
        <v>0</v>
      </c>
      <c r="P2038" s="148">
        <f t="shared" si="379"/>
        <v>-2.3421935808256533</v>
      </c>
      <c r="Q2038" s="149">
        <f t="shared" si="373"/>
        <v>0</v>
      </c>
      <c r="R2038" s="150">
        <f t="shared" si="374"/>
        <v>87.282131856426602</v>
      </c>
      <c r="S2038" s="13"/>
      <c r="T2038" s="13"/>
      <c r="U2038" s="13"/>
      <c r="V2038" s="13"/>
      <c r="W2038" s="49">
        <f t="shared" si="380"/>
        <v>38916</v>
      </c>
    </row>
    <row r="2039" spans="1:23" s="11" customFormat="1">
      <c r="A2039" s="13"/>
      <c r="B2039" s="140">
        <f>+Datos!B2030</f>
        <v>2006</v>
      </c>
      <c r="C2039" s="141">
        <f>+Datos!C2030</f>
        <v>7</v>
      </c>
      <c r="D2039" s="142">
        <f>+Datos!D2030</f>
        <v>19</v>
      </c>
      <c r="E2039" s="143">
        <f>+Datos!E2030</f>
        <v>0</v>
      </c>
      <c r="F2039" s="144">
        <f>+Datos!F2030</f>
        <v>2.7</v>
      </c>
      <c r="G2039" s="145">
        <f>+Datos!G2030</f>
        <v>1</v>
      </c>
      <c r="H2039" s="143">
        <f t="shared" si="375"/>
        <v>2.7</v>
      </c>
      <c r="I2039" s="146">
        <f t="shared" si="376"/>
        <v>-2.7</v>
      </c>
      <c r="J2039" s="29">
        <f t="shared" si="377"/>
        <v>52.829174256149223</v>
      </c>
      <c r="K2039" s="147">
        <f t="shared" si="372"/>
        <v>86.510992437967403</v>
      </c>
      <c r="L2039" s="29">
        <f t="shared" si="383"/>
        <v>-0.77113941845919953</v>
      </c>
      <c r="M2039" s="30">
        <f t="shared" si="381"/>
        <v>0.77113941845919953</v>
      </c>
      <c r="N2039" s="148">
        <f t="shared" si="382"/>
        <v>1.9288605815408006</v>
      </c>
      <c r="O2039" s="148">
        <f t="shared" si="378"/>
        <v>0</v>
      </c>
      <c r="P2039" s="148">
        <f t="shared" si="379"/>
        <v>-1.9288605815408006</v>
      </c>
      <c r="Q2039" s="149">
        <f t="shared" si="373"/>
        <v>0</v>
      </c>
      <c r="R2039" s="150">
        <f t="shared" si="374"/>
        <v>86.510992437967403</v>
      </c>
      <c r="S2039" s="13"/>
      <c r="T2039" s="13"/>
      <c r="U2039" s="13"/>
      <c r="V2039" s="13"/>
      <c r="W2039" s="49">
        <f t="shared" si="380"/>
        <v>38917</v>
      </c>
    </row>
    <row r="2040" spans="1:23" s="11" customFormat="1">
      <c r="A2040" s="13"/>
      <c r="B2040" s="140">
        <f>+Datos!B2031</f>
        <v>2006</v>
      </c>
      <c r="C2040" s="141">
        <f>+Datos!C2031</f>
        <v>7</v>
      </c>
      <c r="D2040" s="142">
        <f>+Datos!D2031</f>
        <v>20</v>
      </c>
      <c r="E2040" s="143">
        <f>+Datos!E2031</f>
        <v>0</v>
      </c>
      <c r="F2040" s="144">
        <f>+Datos!F2031</f>
        <v>3.9</v>
      </c>
      <c r="G2040" s="145">
        <f>+Datos!G2031</f>
        <v>1</v>
      </c>
      <c r="H2040" s="143">
        <f t="shared" si="375"/>
        <v>3.9</v>
      </c>
      <c r="I2040" s="146">
        <f t="shared" si="376"/>
        <v>-3.9</v>
      </c>
      <c r="J2040" s="29">
        <f t="shared" si="377"/>
        <v>51.734850546682466</v>
      </c>
      <c r="K2040" s="147">
        <f t="shared" si="372"/>
        <v>85.416668728500639</v>
      </c>
      <c r="L2040" s="29">
        <f t="shared" si="383"/>
        <v>-1.0943237094667637</v>
      </c>
      <c r="M2040" s="30">
        <f t="shared" si="381"/>
        <v>1.0943237094667637</v>
      </c>
      <c r="N2040" s="148">
        <f t="shared" si="382"/>
        <v>2.8056762905332362</v>
      </c>
      <c r="O2040" s="148">
        <f t="shared" si="378"/>
        <v>0</v>
      </c>
      <c r="P2040" s="148">
        <f t="shared" si="379"/>
        <v>-2.8056762905332362</v>
      </c>
      <c r="Q2040" s="149">
        <f t="shared" si="373"/>
        <v>0</v>
      </c>
      <c r="R2040" s="150">
        <f t="shared" si="374"/>
        <v>85.416668728500639</v>
      </c>
      <c r="S2040" s="13"/>
      <c r="T2040" s="13"/>
      <c r="U2040" s="13"/>
      <c r="V2040" s="13"/>
      <c r="W2040" s="49">
        <f t="shared" si="380"/>
        <v>38918</v>
      </c>
    </row>
    <row r="2041" spans="1:23" s="11" customFormat="1">
      <c r="A2041" s="13"/>
      <c r="B2041" s="140">
        <f>+Datos!B2032</f>
        <v>2006</v>
      </c>
      <c r="C2041" s="141">
        <f>+Datos!C2032</f>
        <v>7</v>
      </c>
      <c r="D2041" s="142">
        <f>+Datos!D2032</f>
        <v>21</v>
      </c>
      <c r="E2041" s="143">
        <f>+Datos!E2032</f>
        <v>0</v>
      </c>
      <c r="F2041" s="144">
        <f>+Datos!F2032</f>
        <v>2.7</v>
      </c>
      <c r="G2041" s="145">
        <f>+Datos!G2032</f>
        <v>1</v>
      </c>
      <c r="H2041" s="143">
        <f t="shared" si="375"/>
        <v>2.7</v>
      </c>
      <c r="I2041" s="146">
        <f t="shared" si="376"/>
        <v>-2.7</v>
      </c>
      <c r="J2041" s="29">
        <f t="shared" si="377"/>
        <v>50.990549257573754</v>
      </c>
      <c r="K2041" s="147">
        <f t="shared" si="372"/>
        <v>84.672367439391934</v>
      </c>
      <c r="L2041" s="29">
        <f t="shared" si="383"/>
        <v>-0.74430128910870508</v>
      </c>
      <c r="M2041" s="30">
        <f t="shared" si="381"/>
        <v>0.74430128910870508</v>
      </c>
      <c r="N2041" s="148">
        <f t="shared" si="382"/>
        <v>1.9556987108912951</v>
      </c>
      <c r="O2041" s="148">
        <f t="shared" si="378"/>
        <v>0</v>
      </c>
      <c r="P2041" s="148">
        <f t="shared" si="379"/>
        <v>-1.9556987108912951</v>
      </c>
      <c r="Q2041" s="149">
        <f t="shared" si="373"/>
        <v>0</v>
      </c>
      <c r="R2041" s="150">
        <f t="shared" si="374"/>
        <v>84.672367439391934</v>
      </c>
      <c r="S2041" s="13"/>
      <c r="T2041" s="13"/>
      <c r="U2041" s="13"/>
      <c r="V2041" s="13"/>
      <c r="W2041" s="49">
        <f t="shared" si="380"/>
        <v>38919</v>
      </c>
    </row>
    <row r="2042" spans="1:23" s="11" customFormat="1">
      <c r="A2042" s="13"/>
      <c r="B2042" s="140">
        <f>+Datos!B2033</f>
        <v>2006</v>
      </c>
      <c r="C2042" s="141">
        <f>+Datos!C2033</f>
        <v>7</v>
      </c>
      <c r="D2042" s="142">
        <f>+Datos!D2033</f>
        <v>22</v>
      </c>
      <c r="E2042" s="143">
        <f>+Datos!E2033</f>
        <v>0</v>
      </c>
      <c r="F2042" s="144">
        <f>+Datos!F2033</f>
        <v>2.1</v>
      </c>
      <c r="G2042" s="145">
        <f>+Datos!G2033</f>
        <v>1</v>
      </c>
      <c r="H2042" s="143">
        <f t="shared" si="375"/>
        <v>2.1</v>
      </c>
      <c r="I2042" s="146">
        <f t="shared" si="376"/>
        <v>-2.1</v>
      </c>
      <c r="J2042" s="29">
        <f t="shared" si="377"/>
        <v>50.419059343015945</v>
      </c>
      <c r="K2042" s="147">
        <f t="shared" si="372"/>
        <v>84.100877524834118</v>
      </c>
      <c r="L2042" s="29">
        <f t="shared" si="383"/>
        <v>-0.57148991455781584</v>
      </c>
      <c r="M2042" s="30">
        <f t="shared" si="381"/>
        <v>0.57148991455781584</v>
      </c>
      <c r="N2042" s="148">
        <f t="shared" si="382"/>
        <v>1.5285100854421843</v>
      </c>
      <c r="O2042" s="148">
        <f t="shared" si="378"/>
        <v>0</v>
      </c>
      <c r="P2042" s="148">
        <f t="shared" si="379"/>
        <v>-1.5285100854421843</v>
      </c>
      <c r="Q2042" s="149">
        <f t="shared" si="373"/>
        <v>0</v>
      </c>
      <c r="R2042" s="150">
        <f t="shared" si="374"/>
        <v>84.100877524834118</v>
      </c>
      <c r="S2042" s="13"/>
      <c r="T2042" s="13"/>
      <c r="U2042" s="13"/>
      <c r="V2042" s="13"/>
      <c r="W2042" s="49">
        <f t="shared" si="380"/>
        <v>38920</v>
      </c>
    </row>
    <row r="2043" spans="1:23" s="11" customFormat="1">
      <c r="A2043" s="13"/>
      <c r="B2043" s="140">
        <f>+Datos!B2034</f>
        <v>2006</v>
      </c>
      <c r="C2043" s="141">
        <f>+Datos!C2034</f>
        <v>7</v>
      </c>
      <c r="D2043" s="142">
        <f>+Datos!D2034</f>
        <v>23</v>
      </c>
      <c r="E2043" s="143">
        <f>+Datos!E2034</f>
        <v>0</v>
      </c>
      <c r="F2043" s="144">
        <f>+Datos!F2034</f>
        <v>2.2999999999999998</v>
      </c>
      <c r="G2043" s="145">
        <f>+Datos!G2034</f>
        <v>1</v>
      </c>
      <c r="H2043" s="143">
        <f t="shared" si="375"/>
        <v>2.2999999999999998</v>
      </c>
      <c r="I2043" s="146">
        <f t="shared" si="376"/>
        <v>-2.2999999999999998</v>
      </c>
      <c r="J2043" s="29">
        <f t="shared" si="377"/>
        <v>49.800488384391919</v>
      </c>
      <c r="K2043" s="147">
        <f t="shared" si="372"/>
        <v>83.482306566210099</v>
      </c>
      <c r="L2043" s="29">
        <f t="shared" si="383"/>
        <v>-0.61857095862401934</v>
      </c>
      <c r="M2043" s="30">
        <f t="shared" si="381"/>
        <v>0.61857095862401934</v>
      </c>
      <c r="N2043" s="148">
        <f t="shared" si="382"/>
        <v>1.6814290413759805</v>
      </c>
      <c r="O2043" s="148">
        <f t="shared" si="378"/>
        <v>0</v>
      </c>
      <c r="P2043" s="148">
        <f t="shared" si="379"/>
        <v>-1.6814290413759805</v>
      </c>
      <c r="Q2043" s="149">
        <f t="shared" si="373"/>
        <v>0</v>
      </c>
      <c r="R2043" s="150">
        <f t="shared" si="374"/>
        <v>83.482306566210099</v>
      </c>
      <c r="S2043" s="13"/>
      <c r="T2043" s="13"/>
      <c r="U2043" s="13"/>
      <c r="V2043" s="13"/>
      <c r="W2043" s="49">
        <f t="shared" si="380"/>
        <v>38921</v>
      </c>
    </row>
    <row r="2044" spans="1:23" s="11" customFormat="1">
      <c r="A2044" s="13"/>
      <c r="B2044" s="140">
        <f>+Datos!B2035</f>
        <v>2006</v>
      </c>
      <c r="C2044" s="141">
        <f>+Datos!C2035</f>
        <v>7</v>
      </c>
      <c r="D2044" s="142">
        <f>+Datos!D2035</f>
        <v>24</v>
      </c>
      <c r="E2044" s="143">
        <f>+Datos!E2035</f>
        <v>0.3</v>
      </c>
      <c r="F2044" s="144">
        <f>+Datos!F2035</f>
        <v>2.5</v>
      </c>
      <c r="G2044" s="145">
        <f>+Datos!G2035</f>
        <v>1</v>
      </c>
      <c r="H2044" s="143">
        <f t="shared" si="375"/>
        <v>2.5</v>
      </c>
      <c r="I2044" s="146">
        <f t="shared" si="376"/>
        <v>-2.2000000000000002</v>
      </c>
      <c r="J2044" s="29">
        <f t="shared" si="377"/>
        <v>49.215914316253304</v>
      </c>
      <c r="K2044" s="147">
        <f t="shared" si="372"/>
        <v>82.897732498071491</v>
      </c>
      <c r="L2044" s="29">
        <f t="shared" si="383"/>
        <v>-0.58457406813860757</v>
      </c>
      <c r="M2044" s="30">
        <f t="shared" si="381"/>
        <v>0.88457406813860762</v>
      </c>
      <c r="N2044" s="148">
        <f t="shared" si="382"/>
        <v>1.6154259318613924</v>
      </c>
      <c r="O2044" s="148">
        <f t="shared" si="378"/>
        <v>0</v>
      </c>
      <c r="P2044" s="148">
        <f t="shared" si="379"/>
        <v>-1.6154259318613924</v>
      </c>
      <c r="Q2044" s="149">
        <f t="shared" si="373"/>
        <v>0</v>
      </c>
      <c r="R2044" s="150">
        <f t="shared" si="374"/>
        <v>82.897732498071491</v>
      </c>
      <c r="S2044" s="13"/>
      <c r="T2044" s="13"/>
      <c r="U2044" s="13"/>
      <c r="V2044" s="13"/>
      <c r="W2044" s="49">
        <f t="shared" si="380"/>
        <v>38922</v>
      </c>
    </row>
    <row r="2045" spans="1:23" s="11" customFormat="1">
      <c r="A2045" s="13"/>
      <c r="B2045" s="140">
        <f>+Datos!B2036</f>
        <v>2006</v>
      </c>
      <c r="C2045" s="141">
        <f>+Datos!C2036</f>
        <v>7</v>
      </c>
      <c r="D2045" s="142">
        <f>+Datos!D2036</f>
        <v>25</v>
      </c>
      <c r="E2045" s="143">
        <f>+Datos!E2036</f>
        <v>0.1</v>
      </c>
      <c r="F2045" s="144">
        <f>+Datos!F2036</f>
        <v>0.8</v>
      </c>
      <c r="G2045" s="145">
        <f>+Datos!G2036</f>
        <v>1</v>
      </c>
      <c r="H2045" s="143">
        <f t="shared" si="375"/>
        <v>0.8</v>
      </c>
      <c r="I2045" s="146">
        <f t="shared" si="376"/>
        <v>-0.70000000000000007</v>
      </c>
      <c r="J2045" s="29">
        <f t="shared" si="377"/>
        <v>49.03135635228611</v>
      </c>
      <c r="K2045" s="147">
        <f t="shared" si="372"/>
        <v>82.713174534104297</v>
      </c>
      <c r="L2045" s="29">
        <f t="shared" si="383"/>
        <v>-0.18455796396719393</v>
      </c>
      <c r="M2045" s="30">
        <f t="shared" si="381"/>
        <v>0.28455796396719391</v>
      </c>
      <c r="N2045" s="148">
        <f t="shared" si="382"/>
        <v>0.51544203603280614</v>
      </c>
      <c r="O2045" s="148">
        <f t="shared" si="378"/>
        <v>0</v>
      </c>
      <c r="P2045" s="148">
        <f t="shared" si="379"/>
        <v>-0.51544203603280614</v>
      </c>
      <c r="Q2045" s="149">
        <f t="shared" si="373"/>
        <v>0</v>
      </c>
      <c r="R2045" s="150">
        <f t="shared" si="374"/>
        <v>82.713174534104297</v>
      </c>
      <c r="S2045" s="13"/>
      <c r="T2045" s="13"/>
      <c r="U2045" s="13"/>
      <c r="V2045" s="13"/>
      <c r="W2045" s="49">
        <f t="shared" si="380"/>
        <v>38923</v>
      </c>
    </row>
    <row r="2046" spans="1:23" s="11" customFormat="1">
      <c r="A2046" s="13"/>
      <c r="B2046" s="140">
        <f>+Datos!B2037</f>
        <v>2006</v>
      </c>
      <c r="C2046" s="141">
        <f>+Datos!C2037</f>
        <v>7</v>
      </c>
      <c r="D2046" s="142">
        <f>+Datos!D2037</f>
        <v>26</v>
      </c>
      <c r="E2046" s="143">
        <f>+Datos!E2037</f>
        <v>26.7</v>
      </c>
      <c r="F2046" s="144">
        <f>+Datos!F2037</f>
        <v>0.7</v>
      </c>
      <c r="G2046" s="145">
        <f>+Datos!G2037</f>
        <v>1</v>
      </c>
      <c r="H2046" s="143">
        <f t="shared" si="375"/>
        <v>0.7</v>
      </c>
      <c r="I2046" s="146">
        <f t="shared" si="376"/>
        <v>26</v>
      </c>
      <c r="J2046" s="29">
        <f t="shared" si="377"/>
        <v>75.03135635228611</v>
      </c>
      <c r="K2046" s="147">
        <f t="shared" si="372"/>
        <v>108.7131745341043</v>
      </c>
      <c r="L2046" s="29">
        <f t="shared" si="383"/>
        <v>26</v>
      </c>
      <c r="M2046" s="30">
        <f t="shared" si="381"/>
        <v>0.7</v>
      </c>
      <c r="N2046" s="148">
        <f t="shared" si="382"/>
        <v>0</v>
      </c>
      <c r="O2046" s="148">
        <f t="shared" si="378"/>
        <v>0</v>
      </c>
      <c r="P2046" s="148">
        <f t="shared" si="379"/>
        <v>0</v>
      </c>
      <c r="Q2046" s="149">
        <f t="shared" si="373"/>
        <v>0</v>
      </c>
      <c r="R2046" s="150">
        <f t="shared" si="374"/>
        <v>108.7131745341043</v>
      </c>
      <c r="S2046" s="13"/>
      <c r="T2046" s="13"/>
      <c r="U2046" s="13"/>
      <c r="V2046" s="13"/>
      <c r="W2046" s="49">
        <f t="shared" si="380"/>
        <v>38924</v>
      </c>
    </row>
    <row r="2047" spans="1:23" s="11" customFormat="1">
      <c r="A2047" s="13"/>
      <c r="B2047" s="140">
        <f>+Datos!B2038</f>
        <v>2006</v>
      </c>
      <c r="C2047" s="141">
        <f>+Datos!C2038</f>
        <v>7</v>
      </c>
      <c r="D2047" s="142">
        <f>+Datos!D2038</f>
        <v>27</v>
      </c>
      <c r="E2047" s="143">
        <f>+Datos!E2038</f>
        <v>6.2</v>
      </c>
      <c r="F2047" s="144">
        <f>+Datos!F2038</f>
        <v>1</v>
      </c>
      <c r="G2047" s="145">
        <f>+Datos!G2038</f>
        <v>1</v>
      </c>
      <c r="H2047" s="143">
        <f t="shared" si="375"/>
        <v>1</v>
      </c>
      <c r="I2047" s="146">
        <f t="shared" si="376"/>
        <v>5.2</v>
      </c>
      <c r="J2047" s="29">
        <f t="shared" si="377"/>
        <v>80.231356352286113</v>
      </c>
      <c r="K2047" s="147">
        <f t="shared" si="372"/>
        <v>113.91317453410429</v>
      </c>
      <c r="L2047" s="29">
        <f t="shared" si="383"/>
        <v>5.1999999999999886</v>
      </c>
      <c r="M2047" s="30">
        <f t="shared" si="381"/>
        <v>1</v>
      </c>
      <c r="N2047" s="148">
        <f t="shared" si="382"/>
        <v>0</v>
      </c>
      <c r="O2047" s="148">
        <f t="shared" si="378"/>
        <v>0</v>
      </c>
      <c r="P2047" s="148">
        <f t="shared" si="379"/>
        <v>0</v>
      </c>
      <c r="Q2047" s="149">
        <f t="shared" si="373"/>
        <v>0</v>
      </c>
      <c r="R2047" s="150">
        <f t="shared" si="374"/>
        <v>113.91317453410429</v>
      </c>
      <c r="S2047" s="13"/>
      <c r="T2047" s="13"/>
      <c r="U2047" s="13"/>
      <c r="V2047" s="13"/>
      <c r="W2047" s="49">
        <f t="shared" si="380"/>
        <v>38925</v>
      </c>
    </row>
    <row r="2048" spans="1:23" s="11" customFormat="1">
      <c r="A2048" s="13"/>
      <c r="B2048" s="140">
        <f>+Datos!B2039</f>
        <v>2006</v>
      </c>
      <c r="C2048" s="141">
        <f>+Datos!C2039</f>
        <v>7</v>
      </c>
      <c r="D2048" s="142">
        <f>+Datos!D2039</f>
        <v>28</v>
      </c>
      <c r="E2048" s="143">
        <f>+Datos!E2039</f>
        <v>5.7</v>
      </c>
      <c r="F2048" s="144">
        <f>+Datos!F2039</f>
        <v>1</v>
      </c>
      <c r="G2048" s="145">
        <f>+Datos!G2039</f>
        <v>1</v>
      </c>
      <c r="H2048" s="143">
        <f t="shared" si="375"/>
        <v>1</v>
      </c>
      <c r="I2048" s="146">
        <f t="shared" si="376"/>
        <v>4.7</v>
      </c>
      <c r="J2048" s="29">
        <f t="shared" si="377"/>
        <v>84.931356352286116</v>
      </c>
      <c r="K2048" s="147">
        <f t="shared" si="372"/>
        <v>118.6131745341043</v>
      </c>
      <c r="L2048" s="29">
        <f t="shared" si="383"/>
        <v>4.7000000000000171</v>
      </c>
      <c r="M2048" s="30">
        <f t="shared" si="381"/>
        <v>1</v>
      </c>
      <c r="N2048" s="148">
        <f t="shared" si="382"/>
        <v>0</v>
      </c>
      <c r="O2048" s="148">
        <f t="shared" si="378"/>
        <v>0</v>
      </c>
      <c r="P2048" s="148">
        <f t="shared" si="379"/>
        <v>0</v>
      </c>
      <c r="Q2048" s="149">
        <f t="shared" si="373"/>
        <v>4.6131745341043029</v>
      </c>
      <c r="R2048" s="150">
        <f t="shared" si="374"/>
        <v>118.6131745341043</v>
      </c>
      <c r="S2048" s="13"/>
      <c r="T2048" s="13"/>
      <c r="U2048" s="13"/>
      <c r="V2048" s="13"/>
      <c r="W2048" s="49">
        <f t="shared" si="380"/>
        <v>38926</v>
      </c>
    </row>
    <row r="2049" spans="1:23" s="11" customFormat="1">
      <c r="A2049" s="13"/>
      <c r="B2049" s="140">
        <f>+Datos!B2040</f>
        <v>2006</v>
      </c>
      <c r="C2049" s="141">
        <f>+Datos!C2040</f>
        <v>7</v>
      </c>
      <c r="D2049" s="142">
        <f>+Datos!D2040</f>
        <v>29</v>
      </c>
      <c r="E2049" s="143">
        <f>+Datos!E2040</f>
        <v>3.2</v>
      </c>
      <c r="F2049" s="144">
        <f>+Datos!F2040</f>
        <v>0.9</v>
      </c>
      <c r="G2049" s="145">
        <f>+Datos!G2040</f>
        <v>1</v>
      </c>
      <c r="H2049" s="143">
        <f t="shared" si="375"/>
        <v>0.9</v>
      </c>
      <c r="I2049" s="146">
        <f t="shared" si="376"/>
        <v>2.3000000000000003</v>
      </c>
      <c r="J2049" s="29">
        <f t="shared" si="377"/>
        <v>87.231356352286113</v>
      </c>
      <c r="K2049" s="147">
        <f t="shared" si="372"/>
        <v>120.91317453410429</v>
      </c>
      <c r="L2049" s="29">
        <f t="shared" si="383"/>
        <v>2.2999999999999829</v>
      </c>
      <c r="M2049" s="30">
        <f t="shared" si="381"/>
        <v>0.9</v>
      </c>
      <c r="N2049" s="148">
        <f t="shared" si="382"/>
        <v>0</v>
      </c>
      <c r="O2049" s="148">
        <f t="shared" si="378"/>
        <v>0</v>
      </c>
      <c r="P2049" s="148">
        <f t="shared" si="379"/>
        <v>0</v>
      </c>
      <c r="Q2049" s="149">
        <f t="shared" si="373"/>
        <v>6.9131745341042858</v>
      </c>
      <c r="R2049" s="150">
        <f t="shared" si="374"/>
        <v>120.91317453410429</v>
      </c>
      <c r="S2049" s="13"/>
      <c r="T2049" s="13"/>
      <c r="U2049" s="13"/>
      <c r="V2049" s="13"/>
      <c r="W2049" s="49">
        <f t="shared" si="380"/>
        <v>38927</v>
      </c>
    </row>
    <row r="2050" spans="1:23" s="11" customFormat="1">
      <c r="A2050" s="13"/>
      <c r="B2050" s="140">
        <f>+Datos!B2041</f>
        <v>2006</v>
      </c>
      <c r="C2050" s="141">
        <f>+Datos!C2041</f>
        <v>7</v>
      </c>
      <c r="D2050" s="142">
        <f>+Datos!D2041</f>
        <v>30</v>
      </c>
      <c r="E2050" s="143">
        <f>+Datos!E2041</f>
        <v>0.5</v>
      </c>
      <c r="F2050" s="144">
        <f>+Datos!F2041</f>
        <v>0.6</v>
      </c>
      <c r="G2050" s="145">
        <f>+Datos!G2041</f>
        <v>1</v>
      </c>
      <c r="H2050" s="143">
        <f t="shared" si="375"/>
        <v>0.6</v>
      </c>
      <c r="I2050" s="146">
        <f t="shared" si="376"/>
        <v>-9.9999999999999978E-2</v>
      </c>
      <c r="J2050" s="29">
        <f t="shared" si="377"/>
        <v>87.184550425755191</v>
      </c>
      <c r="K2050" s="147">
        <f t="shared" si="372"/>
        <v>120.86636860757338</v>
      </c>
      <c r="L2050" s="29">
        <f t="shared" si="383"/>
        <v>-4.6805926530907982E-2</v>
      </c>
      <c r="M2050" s="30">
        <f t="shared" si="381"/>
        <v>0.54680592653090798</v>
      </c>
      <c r="N2050" s="148">
        <f t="shared" si="382"/>
        <v>5.3194073469091996E-2</v>
      </c>
      <c r="O2050" s="148">
        <f t="shared" si="378"/>
        <v>0</v>
      </c>
      <c r="P2050" s="148">
        <f t="shared" si="379"/>
        <v>-5.3194073469091996E-2</v>
      </c>
      <c r="Q2050" s="149">
        <f t="shared" si="373"/>
        <v>6.8663686075733779</v>
      </c>
      <c r="R2050" s="150">
        <f t="shared" si="374"/>
        <v>120.86636860757338</v>
      </c>
      <c r="S2050" s="13"/>
      <c r="T2050" s="13"/>
      <c r="U2050" s="13"/>
      <c r="V2050" s="13"/>
      <c r="W2050" s="49">
        <f t="shared" si="380"/>
        <v>38928</v>
      </c>
    </row>
    <row r="2051" spans="1:23" s="11" customFormat="1">
      <c r="A2051" s="13"/>
      <c r="B2051" s="140">
        <f>+Datos!B2042</f>
        <v>2006</v>
      </c>
      <c r="C2051" s="141">
        <f>+Datos!C2042</f>
        <v>7</v>
      </c>
      <c r="D2051" s="142">
        <f>+Datos!D2042</f>
        <v>31</v>
      </c>
      <c r="E2051" s="143">
        <f>+Datos!E2042</f>
        <v>0</v>
      </c>
      <c r="F2051" s="144">
        <f>+Datos!F2042</f>
        <v>0.9</v>
      </c>
      <c r="G2051" s="145">
        <f>+Datos!G2042</f>
        <v>1</v>
      </c>
      <c r="H2051" s="143">
        <f t="shared" si="375"/>
        <v>0.9</v>
      </c>
      <c r="I2051" s="146">
        <f t="shared" si="376"/>
        <v>-0.9</v>
      </c>
      <c r="J2051" s="29">
        <f t="shared" si="377"/>
        <v>86.764425635680652</v>
      </c>
      <c r="K2051" s="147">
        <f t="shared" si="372"/>
        <v>120.44624381749884</v>
      </c>
      <c r="L2051" s="29">
        <f t="shared" si="383"/>
        <v>-0.42012479007453862</v>
      </c>
      <c r="M2051" s="30">
        <f t="shared" si="381"/>
        <v>0.42012479007453862</v>
      </c>
      <c r="N2051" s="148">
        <f t="shared" si="382"/>
        <v>0.4798752099254614</v>
      </c>
      <c r="O2051" s="148">
        <f t="shared" si="378"/>
        <v>0</v>
      </c>
      <c r="P2051" s="148">
        <f t="shared" si="379"/>
        <v>-0.4798752099254614</v>
      </c>
      <c r="Q2051" s="149">
        <f t="shared" si="373"/>
        <v>6.4462438174988392</v>
      </c>
      <c r="R2051" s="150">
        <f t="shared" si="374"/>
        <v>120.44624381749884</v>
      </c>
      <c r="S2051" s="13"/>
      <c r="T2051" s="13"/>
      <c r="U2051" s="13"/>
      <c r="V2051" s="13"/>
      <c r="W2051" s="49">
        <f t="shared" si="380"/>
        <v>38929</v>
      </c>
    </row>
    <row r="2052" spans="1:23" s="11" customFormat="1">
      <c r="A2052" s="13"/>
      <c r="B2052" s="140">
        <f>+Datos!B2043</f>
        <v>2006</v>
      </c>
      <c r="C2052" s="141">
        <f>+Datos!C2043</f>
        <v>8</v>
      </c>
      <c r="D2052" s="142">
        <f>+Datos!D2043</f>
        <v>1</v>
      </c>
      <c r="E2052" s="143">
        <f>+Datos!E2043</f>
        <v>0</v>
      </c>
      <c r="F2052" s="144">
        <f>+Datos!F2043</f>
        <v>1</v>
      </c>
      <c r="G2052" s="145">
        <f>+Datos!G2043</f>
        <v>1</v>
      </c>
      <c r="H2052" s="143">
        <f t="shared" si="375"/>
        <v>1</v>
      </c>
      <c r="I2052" s="146">
        <f t="shared" si="376"/>
        <v>-1</v>
      </c>
      <c r="J2052" s="29">
        <f t="shared" si="377"/>
        <v>86.299994298922385</v>
      </c>
      <c r="K2052" s="147">
        <f t="shared" si="372"/>
        <v>119.98181248074056</v>
      </c>
      <c r="L2052" s="29">
        <f t="shared" si="383"/>
        <v>-0.46443133675828108</v>
      </c>
      <c r="M2052" s="30">
        <f t="shared" si="381"/>
        <v>0.46443133675828108</v>
      </c>
      <c r="N2052" s="148">
        <f t="shared" si="382"/>
        <v>0.53556866324171892</v>
      </c>
      <c r="O2052" s="148">
        <f t="shared" si="378"/>
        <v>0</v>
      </c>
      <c r="P2052" s="148">
        <f t="shared" si="379"/>
        <v>-0.53556866324171892</v>
      </c>
      <c r="Q2052" s="149">
        <f t="shared" si="373"/>
        <v>5.9818124807405582</v>
      </c>
      <c r="R2052" s="150">
        <f t="shared" si="374"/>
        <v>119.98181248074056</v>
      </c>
      <c r="S2052" s="13"/>
      <c r="T2052" s="13"/>
      <c r="U2052" s="13"/>
      <c r="V2052" s="13"/>
      <c r="W2052" s="49">
        <f t="shared" si="380"/>
        <v>38930</v>
      </c>
    </row>
    <row r="2053" spans="1:23" s="11" customFormat="1">
      <c r="A2053" s="13"/>
      <c r="B2053" s="140">
        <f>+Datos!B2044</f>
        <v>2006</v>
      </c>
      <c r="C2053" s="141">
        <f>+Datos!C2044</f>
        <v>8</v>
      </c>
      <c r="D2053" s="142">
        <f>+Datos!D2044</f>
        <v>2</v>
      </c>
      <c r="E2053" s="143">
        <f>+Datos!E2044</f>
        <v>0</v>
      </c>
      <c r="F2053" s="144">
        <f>+Datos!F2044</f>
        <v>0.7</v>
      </c>
      <c r="G2053" s="145">
        <f>+Datos!G2044</f>
        <v>1</v>
      </c>
      <c r="H2053" s="143">
        <f t="shared" si="375"/>
        <v>0.7</v>
      </c>
      <c r="I2053" s="146">
        <f t="shared" si="376"/>
        <v>-0.7</v>
      </c>
      <c r="J2053" s="29">
        <f t="shared" si="377"/>
        <v>85.976372327056879</v>
      </c>
      <c r="K2053" s="147">
        <f t="shared" si="372"/>
        <v>119.65819050887507</v>
      </c>
      <c r="L2053" s="29">
        <f t="shared" si="383"/>
        <v>-0.32362197186549224</v>
      </c>
      <c r="M2053" s="30">
        <f t="shared" si="381"/>
        <v>0.32362197186549224</v>
      </c>
      <c r="N2053" s="148">
        <f t="shared" si="382"/>
        <v>0.37637802813450771</v>
      </c>
      <c r="O2053" s="148">
        <f t="shared" si="378"/>
        <v>0</v>
      </c>
      <c r="P2053" s="148">
        <f t="shared" si="379"/>
        <v>-0.37637802813450771</v>
      </c>
      <c r="Q2053" s="149">
        <f t="shared" si="373"/>
        <v>5.6581905088750659</v>
      </c>
      <c r="R2053" s="150">
        <f t="shared" si="374"/>
        <v>119.65819050887507</v>
      </c>
      <c r="S2053" s="13"/>
      <c r="T2053" s="13"/>
      <c r="U2053" s="13"/>
      <c r="V2053" s="13"/>
      <c r="W2053" s="49">
        <f t="shared" si="380"/>
        <v>38931</v>
      </c>
    </row>
    <row r="2054" spans="1:23" s="11" customFormat="1">
      <c r="A2054" s="13"/>
      <c r="B2054" s="140">
        <f>+Datos!B2045</f>
        <v>2006</v>
      </c>
      <c r="C2054" s="141">
        <f>+Datos!C2045</f>
        <v>8</v>
      </c>
      <c r="D2054" s="142">
        <f>+Datos!D2045</f>
        <v>3</v>
      </c>
      <c r="E2054" s="143">
        <f>+Datos!E2045</f>
        <v>0</v>
      </c>
      <c r="F2054" s="144">
        <f>+Datos!F2045</f>
        <v>1.2</v>
      </c>
      <c r="G2054" s="145">
        <f>+Datos!G2045</f>
        <v>1</v>
      </c>
      <c r="H2054" s="143">
        <f t="shared" si="375"/>
        <v>1.2</v>
      </c>
      <c r="I2054" s="146">
        <f t="shared" si="376"/>
        <v>-1.2</v>
      </c>
      <c r="J2054" s="29">
        <f t="shared" si="377"/>
        <v>85.424412692663424</v>
      </c>
      <c r="K2054" s="147">
        <f t="shared" si="372"/>
        <v>119.10623087448161</v>
      </c>
      <c r="L2054" s="29">
        <f t="shared" si="383"/>
        <v>-0.55195963439345519</v>
      </c>
      <c r="M2054" s="30">
        <f t="shared" si="381"/>
        <v>0.55195963439345519</v>
      </c>
      <c r="N2054" s="148">
        <f t="shared" si="382"/>
        <v>0.64804036560654477</v>
      </c>
      <c r="O2054" s="148">
        <f t="shared" si="378"/>
        <v>0</v>
      </c>
      <c r="P2054" s="148">
        <f t="shared" si="379"/>
        <v>-0.64804036560654477</v>
      </c>
      <c r="Q2054" s="149">
        <f t="shared" si="373"/>
        <v>5.1062308744816107</v>
      </c>
      <c r="R2054" s="150">
        <f t="shared" si="374"/>
        <v>119.10623087448161</v>
      </c>
      <c r="S2054" s="13"/>
      <c r="T2054" s="13"/>
      <c r="U2054" s="13"/>
      <c r="V2054" s="13"/>
      <c r="W2054" s="49">
        <f t="shared" si="380"/>
        <v>38932</v>
      </c>
    </row>
    <row r="2055" spans="1:23" s="11" customFormat="1">
      <c r="A2055" s="13"/>
      <c r="B2055" s="140">
        <f>+Datos!B2046</f>
        <v>2006</v>
      </c>
      <c r="C2055" s="141">
        <f>+Datos!C2046</f>
        <v>8</v>
      </c>
      <c r="D2055" s="142">
        <f>+Datos!D2046</f>
        <v>4</v>
      </c>
      <c r="E2055" s="143">
        <f>+Datos!E2046</f>
        <v>0</v>
      </c>
      <c r="F2055" s="144">
        <f>+Datos!F2046</f>
        <v>0.9</v>
      </c>
      <c r="G2055" s="145">
        <f>+Datos!G2046</f>
        <v>1</v>
      </c>
      <c r="H2055" s="143">
        <f t="shared" si="375"/>
        <v>0.9</v>
      </c>
      <c r="I2055" s="146">
        <f t="shared" si="376"/>
        <v>-0.9</v>
      </c>
      <c r="J2055" s="29">
        <f t="shared" si="377"/>
        <v>85.012769651843854</v>
      </c>
      <c r="K2055" s="147">
        <f t="shared" si="372"/>
        <v>118.69458783366204</v>
      </c>
      <c r="L2055" s="29">
        <f t="shared" si="383"/>
        <v>-0.41164304081956971</v>
      </c>
      <c r="M2055" s="30">
        <f t="shared" si="381"/>
        <v>0.41164304081956971</v>
      </c>
      <c r="N2055" s="148">
        <f t="shared" si="382"/>
        <v>0.48835695918043032</v>
      </c>
      <c r="O2055" s="148">
        <f t="shared" si="378"/>
        <v>0</v>
      </c>
      <c r="P2055" s="148">
        <f t="shared" si="379"/>
        <v>-0.48835695918043032</v>
      </c>
      <c r="Q2055" s="149">
        <f t="shared" si="373"/>
        <v>4.694587833662041</v>
      </c>
      <c r="R2055" s="150">
        <f t="shared" si="374"/>
        <v>118.69458783366204</v>
      </c>
      <c r="S2055" s="13"/>
      <c r="T2055" s="13"/>
      <c r="U2055" s="13"/>
      <c r="V2055" s="13"/>
      <c r="W2055" s="49">
        <f t="shared" si="380"/>
        <v>38933</v>
      </c>
    </row>
    <row r="2056" spans="1:23" s="11" customFormat="1">
      <c r="A2056" s="13"/>
      <c r="B2056" s="140">
        <f>+Datos!B2047</f>
        <v>2006</v>
      </c>
      <c r="C2056" s="141">
        <f>+Datos!C2047</f>
        <v>8</v>
      </c>
      <c r="D2056" s="142">
        <f>+Datos!D2047</f>
        <v>5</v>
      </c>
      <c r="E2056" s="143">
        <f>+Datos!E2047</f>
        <v>0</v>
      </c>
      <c r="F2056" s="144">
        <f>+Datos!F2047</f>
        <v>1.3</v>
      </c>
      <c r="G2056" s="145">
        <f>+Datos!G2047</f>
        <v>1</v>
      </c>
      <c r="H2056" s="143">
        <f t="shared" si="375"/>
        <v>1.3</v>
      </c>
      <c r="I2056" s="146">
        <f t="shared" si="376"/>
        <v>-1.3</v>
      </c>
      <c r="J2056" s="29">
        <f t="shared" si="377"/>
        <v>84.421673601820444</v>
      </c>
      <c r="K2056" s="147">
        <f t="shared" si="372"/>
        <v>118.10349178363862</v>
      </c>
      <c r="L2056" s="29">
        <f t="shared" si="383"/>
        <v>-0.59109605002342391</v>
      </c>
      <c r="M2056" s="30">
        <f t="shared" si="381"/>
        <v>0.59109605002342391</v>
      </c>
      <c r="N2056" s="148">
        <f t="shared" si="382"/>
        <v>0.70890394997657613</v>
      </c>
      <c r="O2056" s="148">
        <f t="shared" si="378"/>
        <v>0</v>
      </c>
      <c r="P2056" s="148">
        <f t="shared" si="379"/>
        <v>-0.70890394997657613</v>
      </c>
      <c r="Q2056" s="149">
        <f t="shared" si="373"/>
        <v>4.1034917836386171</v>
      </c>
      <c r="R2056" s="150">
        <f t="shared" si="374"/>
        <v>118.10349178363862</v>
      </c>
      <c r="S2056" s="13"/>
      <c r="T2056" s="13"/>
      <c r="U2056" s="13"/>
      <c r="V2056" s="13"/>
      <c r="W2056" s="49">
        <f t="shared" si="380"/>
        <v>38934</v>
      </c>
    </row>
    <row r="2057" spans="1:23" s="11" customFormat="1">
      <c r="A2057" s="13"/>
      <c r="B2057" s="140">
        <f>+Datos!B2048</f>
        <v>2006</v>
      </c>
      <c r="C2057" s="141">
        <f>+Datos!C2048</f>
        <v>8</v>
      </c>
      <c r="D2057" s="142">
        <f>+Datos!D2048</f>
        <v>6</v>
      </c>
      <c r="E2057" s="143">
        <f>+Datos!E2048</f>
        <v>0</v>
      </c>
      <c r="F2057" s="144">
        <f>+Datos!F2048</f>
        <v>1.2</v>
      </c>
      <c r="G2057" s="145">
        <f>+Datos!G2048</f>
        <v>1</v>
      </c>
      <c r="H2057" s="143">
        <f t="shared" si="375"/>
        <v>1.2</v>
      </c>
      <c r="I2057" s="146">
        <f t="shared" si="376"/>
        <v>-1.2</v>
      </c>
      <c r="J2057" s="29">
        <f t="shared" si="377"/>
        <v>83.879694976357086</v>
      </c>
      <c r="K2057" s="147">
        <f t="shared" si="372"/>
        <v>117.56151315817527</v>
      </c>
      <c r="L2057" s="29">
        <f t="shared" si="383"/>
        <v>-0.54197862546334363</v>
      </c>
      <c r="M2057" s="30">
        <f t="shared" si="381"/>
        <v>0.54197862546334363</v>
      </c>
      <c r="N2057" s="148">
        <f t="shared" si="382"/>
        <v>0.65802137453665632</v>
      </c>
      <c r="O2057" s="148">
        <f t="shared" si="378"/>
        <v>0</v>
      </c>
      <c r="P2057" s="148">
        <f t="shared" si="379"/>
        <v>-0.65802137453665632</v>
      </c>
      <c r="Q2057" s="149">
        <f t="shared" si="373"/>
        <v>3.5615131581752735</v>
      </c>
      <c r="R2057" s="150">
        <f t="shared" si="374"/>
        <v>117.56151315817527</v>
      </c>
      <c r="S2057" s="13"/>
      <c r="T2057" s="13"/>
      <c r="U2057" s="13"/>
      <c r="V2057" s="13"/>
      <c r="W2057" s="49">
        <f t="shared" si="380"/>
        <v>38935</v>
      </c>
    </row>
    <row r="2058" spans="1:23" s="11" customFormat="1">
      <c r="A2058" s="13"/>
      <c r="B2058" s="140">
        <f>+Datos!B2049</f>
        <v>2006</v>
      </c>
      <c r="C2058" s="141">
        <f>+Datos!C2049</f>
        <v>8</v>
      </c>
      <c r="D2058" s="142">
        <f>+Datos!D2049</f>
        <v>7</v>
      </c>
      <c r="E2058" s="143">
        <f>+Datos!E2049</f>
        <v>0</v>
      </c>
      <c r="F2058" s="144">
        <f>+Datos!F2049</f>
        <v>2.1</v>
      </c>
      <c r="G2058" s="145">
        <f>+Datos!G2049</f>
        <v>1</v>
      </c>
      <c r="H2058" s="143">
        <f t="shared" si="375"/>
        <v>2.1</v>
      </c>
      <c r="I2058" s="146">
        <f t="shared" si="376"/>
        <v>-2.1</v>
      </c>
      <c r="J2058" s="29">
        <f t="shared" si="377"/>
        <v>82.939591360821836</v>
      </c>
      <c r="K2058" s="147">
        <f t="shared" si="372"/>
        <v>116.62140954264001</v>
      </c>
      <c r="L2058" s="29">
        <f t="shared" si="383"/>
        <v>-0.94010361553526423</v>
      </c>
      <c r="M2058" s="30">
        <f t="shared" si="381"/>
        <v>0.94010361553526423</v>
      </c>
      <c r="N2058" s="148">
        <f t="shared" si="382"/>
        <v>1.1598963844647359</v>
      </c>
      <c r="O2058" s="148">
        <f t="shared" si="378"/>
        <v>0</v>
      </c>
      <c r="P2058" s="148">
        <f t="shared" si="379"/>
        <v>-1.1598963844647359</v>
      </c>
      <c r="Q2058" s="149">
        <f t="shared" si="373"/>
        <v>2.6214095426400092</v>
      </c>
      <c r="R2058" s="150">
        <f t="shared" si="374"/>
        <v>116.62140954264001</v>
      </c>
      <c r="S2058" s="13"/>
      <c r="T2058" s="13"/>
      <c r="U2058" s="13"/>
      <c r="V2058" s="13"/>
      <c r="W2058" s="49">
        <f t="shared" si="380"/>
        <v>38936</v>
      </c>
    </row>
    <row r="2059" spans="1:23" s="11" customFormat="1">
      <c r="A2059" s="13"/>
      <c r="B2059" s="140">
        <f>+Datos!B2050</f>
        <v>2006</v>
      </c>
      <c r="C2059" s="141">
        <f>+Datos!C2050</f>
        <v>8</v>
      </c>
      <c r="D2059" s="142">
        <f>+Datos!D2050</f>
        <v>8</v>
      </c>
      <c r="E2059" s="143">
        <f>+Datos!E2050</f>
        <v>0</v>
      </c>
      <c r="F2059" s="144">
        <f>+Datos!F2050</f>
        <v>1.7</v>
      </c>
      <c r="G2059" s="145">
        <f>+Datos!G2050</f>
        <v>1</v>
      </c>
      <c r="H2059" s="143">
        <f t="shared" si="375"/>
        <v>1.7</v>
      </c>
      <c r="I2059" s="146">
        <f t="shared" si="376"/>
        <v>-1.7</v>
      </c>
      <c r="J2059" s="29">
        <f t="shared" si="377"/>
        <v>82.186277788941055</v>
      </c>
      <c r="K2059" s="147">
        <f t="shared" si="372"/>
        <v>115.86809597075924</v>
      </c>
      <c r="L2059" s="29">
        <f t="shared" si="383"/>
        <v>-0.75331357188076709</v>
      </c>
      <c r="M2059" s="30">
        <f t="shared" si="381"/>
        <v>0.75331357188076709</v>
      </c>
      <c r="N2059" s="148">
        <f t="shared" si="382"/>
        <v>0.94668642811923287</v>
      </c>
      <c r="O2059" s="148">
        <f t="shared" si="378"/>
        <v>0</v>
      </c>
      <c r="P2059" s="148">
        <f t="shared" si="379"/>
        <v>-0.94668642811923287</v>
      </c>
      <c r="Q2059" s="149">
        <f t="shared" si="373"/>
        <v>1.8680959707592422</v>
      </c>
      <c r="R2059" s="150">
        <f t="shared" si="374"/>
        <v>115.86809597075924</v>
      </c>
      <c r="S2059" s="13"/>
      <c r="T2059" s="13"/>
      <c r="U2059" s="13"/>
      <c r="V2059" s="13"/>
      <c r="W2059" s="49">
        <f t="shared" si="380"/>
        <v>38937</v>
      </c>
    </row>
    <row r="2060" spans="1:23" s="11" customFormat="1">
      <c r="A2060" s="13"/>
      <c r="B2060" s="140">
        <f>+Datos!B2051</f>
        <v>2006</v>
      </c>
      <c r="C2060" s="141">
        <f>+Datos!C2051</f>
        <v>8</v>
      </c>
      <c r="D2060" s="142">
        <f>+Datos!D2051</f>
        <v>9</v>
      </c>
      <c r="E2060" s="143">
        <f>+Datos!E2051</f>
        <v>0</v>
      </c>
      <c r="F2060" s="144">
        <f>+Datos!F2051</f>
        <v>1.8</v>
      </c>
      <c r="G2060" s="145">
        <f>+Datos!G2051</f>
        <v>1</v>
      </c>
      <c r="H2060" s="143">
        <f t="shared" si="375"/>
        <v>1.8</v>
      </c>
      <c r="I2060" s="146">
        <f t="shared" si="376"/>
        <v>-1.8</v>
      </c>
      <c r="J2060" s="29">
        <f t="shared" si="377"/>
        <v>81.39610797998705</v>
      </c>
      <c r="K2060" s="147">
        <f t="shared" si="372"/>
        <v>115.07792616180524</v>
      </c>
      <c r="L2060" s="29">
        <f t="shared" si="383"/>
        <v>-0.79016980895400479</v>
      </c>
      <c r="M2060" s="30">
        <f t="shared" si="381"/>
        <v>0.79016980895400479</v>
      </c>
      <c r="N2060" s="148">
        <f t="shared" si="382"/>
        <v>1.0098301910459953</v>
      </c>
      <c r="O2060" s="148">
        <f t="shared" si="378"/>
        <v>0</v>
      </c>
      <c r="P2060" s="148">
        <f t="shared" si="379"/>
        <v>-1.0098301910459953</v>
      </c>
      <c r="Q2060" s="149">
        <f t="shared" si="373"/>
        <v>1.0779261618052374</v>
      </c>
      <c r="R2060" s="150">
        <f t="shared" si="374"/>
        <v>115.07792616180524</v>
      </c>
      <c r="S2060" s="13"/>
      <c r="T2060" s="13"/>
      <c r="U2060" s="13"/>
      <c r="V2060" s="13"/>
      <c r="W2060" s="49">
        <f t="shared" si="380"/>
        <v>38938</v>
      </c>
    </row>
    <row r="2061" spans="1:23" s="11" customFormat="1">
      <c r="A2061" s="13"/>
      <c r="B2061" s="140">
        <f>+Datos!B2052</f>
        <v>2006</v>
      </c>
      <c r="C2061" s="141">
        <f>+Datos!C2052</f>
        <v>8</v>
      </c>
      <c r="D2061" s="142">
        <f>+Datos!D2052</f>
        <v>10</v>
      </c>
      <c r="E2061" s="143">
        <f>+Datos!E2052</f>
        <v>0</v>
      </c>
      <c r="F2061" s="144">
        <f>+Datos!F2052</f>
        <v>3.1</v>
      </c>
      <c r="G2061" s="145">
        <f>+Datos!G2052</f>
        <v>1</v>
      </c>
      <c r="H2061" s="143">
        <f t="shared" si="375"/>
        <v>3.1</v>
      </c>
      <c r="I2061" s="146">
        <f t="shared" si="376"/>
        <v>-3.1</v>
      </c>
      <c r="J2061" s="29">
        <f t="shared" si="377"/>
        <v>80.05302710546836</v>
      </c>
      <c r="K2061" s="147">
        <f t="shared" si="372"/>
        <v>113.73484528728653</v>
      </c>
      <c r="L2061" s="29">
        <f t="shared" si="383"/>
        <v>-1.3430808745187051</v>
      </c>
      <c r="M2061" s="30">
        <f t="shared" si="381"/>
        <v>1.3430808745187051</v>
      </c>
      <c r="N2061" s="148">
        <f t="shared" si="382"/>
        <v>1.756919125481295</v>
      </c>
      <c r="O2061" s="148">
        <f t="shared" si="378"/>
        <v>0</v>
      </c>
      <c r="P2061" s="148">
        <f t="shared" si="379"/>
        <v>-1.756919125481295</v>
      </c>
      <c r="Q2061" s="149">
        <f t="shared" si="373"/>
        <v>0</v>
      </c>
      <c r="R2061" s="150">
        <f t="shared" si="374"/>
        <v>113.73484528728653</v>
      </c>
      <c r="S2061" s="13"/>
      <c r="T2061" s="13"/>
      <c r="U2061" s="13"/>
      <c r="V2061" s="13"/>
      <c r="W2061" s="49">
        <f t="shared" si="380"/>
        <v>38939</v>
      </c>
    </row>
    <row r="2062" spans="1:23" s="11" customFormat="1">
      <c r="A2062" s="13"/>
      <c r="B2062" s="140">
        <f>+Datos!B2053</f>
        <v>2006</v>
      </c>
      <c r="C2062" s="141">
        <f>+Datos!C2053</f>
        <v>8</v>
      </c>
      <c r="D2062" s="142">
        <f>+Datos!D2053</f>
        <v>11</v>
      </c>
      <c r="E2062" s="143">
        <f>+Datos!E2053</f>
        <v>0</v>
      </c>
      <c r="F2062" s="144">
        <f>+Datos!F2053</f>
        <v>2.6</v>
      </c>
      <c r="G2062" s="145">
        <f>+Datos!G2053</f>
        <v>1</v>
      </c>
      <c r="H2062" s="143">
        <f t="shared" si="375"/>
        <v>2.6</v>
      </c>
      <c r="I2062" s="146">
        <f t="shared" si="376"/>
        <v>-2.6</v>
      </c>
      <c r="J2062" s="29">
        <f t="shared" si="377"/>
        <v>78.943675579182838</v>
      </c>
      <c r="K2062" s="147">
        <f t="shared" ref="K2062:K2125" si="384">+J2062+$U$21</f>
        <v>112.62549376100102</v>
      </c>
      <c r="L2062" s="29">
        <f t="shared" si="383"/>
        <v>-1.1093515262855078</v>
      </c>
      <c r="M2062" s="30">
        <f t="shared" si="381"/>
        <v>1.1093515262855078</v>
      </c>
      <c r="N2062" s="148">
        <f t="shared" si="382"/>
        <v>1.4906484737144923</v>
      </c>
      <c r="O2062" s="148">
        <f t="shared" si="378"/>
        <v>0</v>
      </c>
      <c r="P2062" s="148">
        <f t="shared" si="379"/>
        <v>-1.4906484737144923</v>
      </c>
      <c r="Q2062" s="149">
        <f t="shared" ref="Q2062:Q2125" si="385">IF(K2062-$U$15&gt;0,K2062-$U$15,0)</f>
        <v>0</v>
      </c>
      <c r="R2062" s="150">
        <f t="shared" ref="R2062:R2125" si="386">+O2062+K2062</f>
        <v>112.62549376100102</v>
      </c>
      <c r="S2062" s="13"/>
      <c r="T2062" s="13"/>
      <c r="U2062" s="13"/>
      <c r="V2062" s="13"/>
      <c r="W2062" s="49">
        <f t="shared" si="380"/>
        <v>38940</v>
      </c>
    </row>
    <row r="2063" spans="1:23" s="11" customFormat="1">
      <c r="A2063" s="13"/>
      <c r="B2063" s="140">
        <f>+Datos!B2054</f>
        <v>2006</v>
      </c>
      <c r="C2063" s="141">
        <f>+Datos!C2054</f>
        <v>8</v>
      </c>
      <c r="D2063" s="142">
        <f>+Datos!D2054</f>
        <v>12</v>
      </c>
      <c r="E2063" s="143">
        <f>+Datos!E2054</f>
        <v>0</v>
      </c>
      <c r="F2063" s="144">
        <f>+Datos!F2054</f>
        <v>2.4</v>
      </c>
      <c r="G2063" s="145">
        <f>+Datos!G2054</f>
        <v>1</v>
      </c>
      <c r="H2063" s="143">
        <f t="shared" ref="H2063:H2126" si="387">+F2063*G2063</f>
        <v>2.4</v>
      </c>
      <c r="I2063" s="146">
        <f t="shared" ref="I2063:I2126" si="388">+E2063-H2063</f>
        <v>-2.4</v>
      </c>
      <c r="J2063" s="29">
        <f t="shared" ref="J2063:J2126" si="389">IF(I2063&lt;0,J2062*EXP(I2063/$U$20),IF((I2063+J2062)&gt;$U$20,+$U$20,I2063+J2062))</f>
        <v>77.933308389112256</v>
      </c>
      <c r="K2063" s="147">
        <f t="shared" si="384"/>
        <v>111.61512657093044</v>
      </c>
      <c r="L2063" s="29">
        <f t="shared" si="383"/>
        <v>-1.010367190070582</v>
      </c>
      <c r="M2063" s="30">
        <f t="shared" si="381"/>
        <v>1.010367190070582</v>
      </c>
      <c r="N2063" s="148">
        <f t="shared" si="382"/>
        <v>1.389632809929418</v>
      </c>
      <c r="O2063" s="148">
        <f t="shared" ref="O2063:O2126" si="390">IF(K2062+I2063-$U$14&gt;0,K2062+I2063-$U$14,0)</f>
        <v>0</v>
      </c>
      <c r="P2063" s="148">
        <f t="shared" ref="P2063:P2126" si="391">+IF(N2063&gt;0,(-1)*N2063,O2063)</f>
        <v>-1.389632809929418</v>
      </c>
      <c r="Q2063" s="149">
        <f t="shared" si="385"/>
        <v>0</v>
      </c>
      <c r="R2063" s="150">
        <f t="shared" si="386"/>
        <v>111.61512657093044</v>
      </c>
      <c r="S2063" s="13"/>
      <c r="T2063" s="13"/>
      <c r="U2063" s="13"/>
      <c r="V2063" s="13"/>
      <c r="W2063" s="49">
        <f t="shared" ref="W2063:W2126" si="392">+DATE(B2063,C2063,D2063)</f>
        <v>38941</v>
      </c>
    </row>
    <row r="2064" spans="1:23" s="11" customFormat="1">
      <c r="A2064" s="13"/>
      <c r="B2064" s="140">
        <f>+Datos!B2055</f>
        <v>2006</v>
      </c>
      <c r="C2064" s="141">
        <f>+Datos!C2055</f>
        <v>8</v>
      </c>
      <c r="D2064" s="142">
        <f>+Datos!D2055</f>
        <v>13</v>
      </c>
      <c r="E2064" s="143">
        <f>+Datos!E2055</f>
        <v>2</v>
      </c>
      <c r="F2064" s="144">
        <f>+Datos!F2055</f>
        <v>1.5</v>
      </c>
      <c r="G2064" s="145">
        <f>+Datos!G2055</f>
        <v>1</v>
      </c>
      <c r="H2064" s="143">
        <f t="shared" si="387"/>
        <v>1.5</v>
      </c>
      <c r="I2064" s="146">
        <f t="shared" si="388"/>
        <v>0.5</v>
      </c>
      <c r="J2064" s="29">
        <f t="shared" si="389"/>
        <v>78.433308389112256</v>
      </c>
      <c r="K2064" s="147">
        <f t="shared" si="384"/>
        <v>112.11512657093044</v>
      </c>
      <c r="L2064" s="29">
        <f t="shared" si="383"/>
        <v>0.5</v>
      </c>
      <c r="M2064" s="30">
        <f t="shared" ref="M2064:M2127" si="393">IF(I2064&gt;=0,+H2064,+E2064+ABS(L2064))</f>
        <v>1.5</v>
      </c>
      <c r="N2064" s="148">
        <f t="shared" ref="N2064:N2127" si="394">+H2064-M2064</f>
        <v>0</v>
      </c>
      <c r="O2064" s="148">
        <f t="shared" si="390"/>
        <v>0</v>
      </c>
      <c r="P2064" s="148">
        <f t="shared" si="391"/>
        <v>0</v>
      </c>
      <c r="Q2064" s="149">
        <f t="shared" si="385"/>
        <v>0</v>
      </c>
      <c r="R2064" s="150">
        <f t="shared" si="386"/>
        <v>112.11512657093044</v>
      </c>
      <c r="S2064" s="13"/>
      <c r="T2064" s="13"/>
      <c r="U2064" s="13"/>
      <c r="V2064" s="13"/>
      <c r="W2064" s="49">
        <f t="shared" si="392"/>
        <v>38942</v>
      </c>
    </row>
    <row r="2065" spans="1:23" s="11" customFormat="1">
      <c r="A2065" s="13"/>
      <c r="B2065" s="140">
        <f>+Datos!B2056</f>
        <v>2006</v>
      </c>
      <c r="C2065" s="141">
        <f>+Datos!C2056</f>
        <v>8</v>
      </c>
      <c r="D2065" s="142">
        <f>+Datos!D2056</f>
        <v>14</v>
      </c>
      <c r="E2065" s="143">
        <f>+Datos!E2056</f>
        <v>0</v>
      </c>
      <c r="F2065" s="144">
        <f>+Datos!F2056</f>
        <v>2</v>
      </c>
      <c r="G2065" s="145">
        <f>+Datos!G2056</f>
        <v>1</v>
      </c>
      <c r="H2065" s="143">
        <f t="shared" si="387"/>
        <v>2</v>
      </c>
      <c r="I2065" s="146">
        <f t="shared" si="388"/>
        <v>-2</v>
      </c>
      <c r="J2065" s="29">
        <f t="shared" si="389"/>
        <v>77.595882373880073</v>
      </c>
      <c r="K2065" s="147">
        <f t="shared" si="384"/>
        <v>111.27770055569826</v>
      </c>
      <c r="L2065" s="29">
        <f t="shared" ref="L2065:L2128" si="395">+K2065-K2064</f>
        <v>-0.83742601523218241</v>
      </c>
      <c r="M2065" s="30">
        <f t="shared" si="393"/>
        <v>0.83742601523218241</v>
      </c>
      <c r="N2065" s="148">
        <f t="shared" si="394"/>
        <v>1.1625739847678176</v>
      </c>
      <c r="O2065" s="148">
        <f t="shared" si="390"/>
        <v>0</v>
      </c>
      <c r="P2065" s="148">
        <f t="shared" si="391"/>
        <v>-1.1625739847678176</v>
      </c>
      <c r="Q2065" s="149">
        <f t="shared" si="385"/>
        <v>0</v>
      </c>
      <c r="R2065" s="150">
        <f t="shared" si="386"/>
        <v>111.27770055569826</v>
      </c>
      <c r="S2065" s="13"/>
      <c r="T2065" s="13"/>
      <c r="U2065" s="13"/>
      <c r="V2065" s="13"/>
      <c r="W2065" s="49">
        <f t="shared" si="392"/>
        <v>38943</v>
      </c>
    </row>
    <row r="2066" spans="1:23" s="11" customFormat="1">
      <c r="A2066" s="13"/>
      <c r="B2066" s="140">
        <f>+Datos!B2057</f>
        <v>2006</v>
      </c>
      <c r="C2066" s="141">
        <f>+Datos!C2057</f>
        <v>8</v>
      </c>
      <c r="D2066" s="142">
        <f>+Datos!D2057</f>
        <v>15</v>
      </c>
      <c r="E2066" s="143">
        <f>+Datos!E2057</f>
        <v>0.5</v>
      </c>
      <c r="F2066" s="144">
        <f>+Datos!F2057</f>
        <v>1.5</v>
      </c>
      <c r="G2066" s="145">
        <f>+Datos!G2057</f>
        <v>1</v>
      </c>
      <c r="H2066" s="143">
        <f t="shared" si="387"/>
        <v>1.5</v>
      </c>
      <c r="I2066" s="146">
        <f t="shared" si="388"/>
        <v>-1</v>
      </c>
      <c r="J2066" s="29">
        <f t="shared" si="389"/>
        <v>77.180528280150924</v>
      </c>
      <c r="K2066" s="147">
        <f t="shared" si="384"/>
        <v>110.86234646196911</v>
      </c>
      <c r="L2066" s="29">
        <f t="shared" si="395"/>
        <v>-0.41535409372914955</v>
      </c>
      <c r="M2066" s="30">
        <f t="shared" si="393"/>
        <v>0.91535409372914955</v>
      </c>
      <c r="N2066" s="148">
        <f t="shared" si="394"/>
        <v>0.58464590627085045</v>
      </c>
      <c r="O2066" s="148">
        <f t="shared" si="390"/>
        <v>0</v>
      </c>
      <c r="P2066" s="148">
        <f t="shared" si="391"/>
        <v>-0.58464590627085045</v>
      </c>
      <c r="Q2066" s="149">
        <f t="shared" si="385"/>
        <v>0</v>
      </c>
      <c r="R2066" s="150">
        <f t="shared" si="386"/>
        <v>110.86234646196911</v>
      </c>
      <c r="S2066" s="13"/>
      <c r="T2066" s="13"/>
      <c r="U2066" s="13"/>
      <c r="V2066" s="13"/>
      <c r="W2066" s="49">
        <f t="shared" si="392"/>
        <v>38944</v>
      </c>
    </row>
    <row r="2067" spans="1:23" s="11" customFormat="1">
      <c r="A2067" s="13"/>
      <c r="B2067" s="140">
        <f>+Datos!B2058</f>
        <v>2006</v>
      </c>
      <c r="C2067" s="141">
        <f>+Datos!C2058</f>
        <v>8</v>
      </c>
      <c r="D2067" s="142">
        <f>+Datos!D2058</f>
        <v>16</v>
      </c>
      <c r="E2067" s="143">
        <f>+Datos!E2058</f>
        <v>0.2</v>
      </c>
      <c r="F2067" s="144">
        <f>+Datos!F2058</f>
        <v>1.1000000000000001</v>
      </c>
      <c r="G2067" s="145">
        <f>+Datos!G2058</f>
        <v>1</v>
      </c>
      <c r="H2067" s="143">
        <f t="shared" si="387"/>
        <v>1.1000000000000001</v>
      </c>
      <c r="I2067" s="146">
        <f t="shared" si="388"/>
        <v>-0.90000000000000013</v>
      </c>
      <c r="J2067" s="29">
        <f t="shared" si="389"/>
        <v>76.808610858048112</v>
      </c>
      <c r="K2067" s="147">
        <f t="shared" si="384"/>
        <v>110.49042903986629</v>
      </c>
      <c r="L2067" s="29">
        <f t="shared" si="395"/>
        <v>-0.37191742210282541</v>
      </c>
      <c r="M2067" s="30">
        <f t="shared" si="393"/>
        <v>0.57191742210282537</v>
      </c>
      <c r="N2067" s="148">
        <f t="shared" si="394"/>
        <v>0.52808257789717472</v>
      </c>
      <c r="O2067" s="148">
        <f t="shared" si="390"/>
        <v>0</v>
      </c>
      <c r="P2067" s="148">
        <f t="shared" si="391"/>
        <v>-0.52808257789717472</v>
      </c>
      <c r="Q2067" s="149">
        <f t="shared" si="385"/>
        <v>0</v>
      </c>
      <c r="R2067" s="150">
        <f t="shared" si="386"/>
        <v>110.49042903986629</v>
      </c>
      <c r="S2067" s="13"/>
      <c r="T2067" s="13"/>
      <c r="U2067" s="13"/>
      <c r="V2067" s="13"/>
      <c r="W2067" s="49">
        <f t="shared" si="392"/>
        <v>38945</v>
      </c>
    </row>
    <row r="2068" spans="1:23" s="11" customFormat="1">
      <c r="A2068" s="13"/>
      <c r="B2068" s="140">
        <f>+Datos!B2059</f>
        <v>2006</v>
      </c>
      <c r="C2068" s="141">
        <f>+Datos!C2059</f>
        <v>8</v>
      </c>
      <c r="D2068" s="142">
        <f>+Datos!D2059</f>
        <v>17</v>
      </c>
      <c r="E2068" s="143">
        <f>+Datos!E2059</f>
        <v>0</v>
      </c>
      <c r="F2068" s="144">
        <f>+Datos!F2059</f>
        <v>0.9</v>
      </c>
      <c r="G2068" s="145">
        <f>+Datos!G2059</f>
        <v>1</v>
      </c>
      <c r="H2068" s="143">
        <f t="shared" si="387"/>
        <v>0.9</v>
      </c>
      <c r="I2068" s="146">
        <f t="shared" si="388"/>
        <v>-0.9</v>
      </c>
      <c r="J2068" s="29">
        <f t="shared" si="389"/>
        <v>76.438485631100548</v>
      </c>
      <c r="K2068" s="147">
        <f t="shared" si="384"/>
        <v>110.12030381291873</v>
      </c>
      <c r="L2068" s="29">
        <f t="shared" si="395"/>
        <v>-0.37012522694755035</v>
      </c>
      <c r="M2068" s="30">
        <f t="shared" si="393"/>
        <v>0.37012522694755035</v>
      </c>
      <c r="N2068" s="148">
        <f t="shared" si="394"/>
        <v>0.52987477305244968</v>
      </c>
      <c r="O2068" s="148">
        <f t="shared" si="390"/>
        <v>0</v>
      </c>
      <c r="P2068" s="148">
        <f t="shared" si="391"/>
        <v>-0.52987477305244968</v>
      </c>
      <c r="Q2068" s="149">
        <f t="shared" si="385"/>
        <v>0</v>
      </c>
      <c r="R2068" s="150">
        <f t="shared" si="386"/>
        <v>110.12030381291873</v>
      </c>
      <c r="S2068" s="13"/>
      <c r="T2068" s="13"/>
      <c r="U2068" s="13"/>
      <c r="V2068" s="13"/>
      <c r="W2068" s="49">
        <f t="shared" si="392"/>
        <v>38946</v>
      </c>
    </row>
    <row r="2069" spans="1:23" s="11" customFormat="1">
      <c r="A2069" s="13"/>
      <c r="B2069" s="140">
        <f>+Datos!B2060</f>
        <v>2006</v>
      </c>
      <c r="C2069" s="141">
        <f>+Datos!C2060</f>
        <v>8</v>
      </c>
      <c r="D2069" s="142">
        <f>+Datos!D2060</f>
        <v>18</v>
      </c>
      <c r="E2069" s="143">
        <f>+Datos!E2060</f>
        <v>1</v>
      </c>
      <c r="F2069" s="144">
        <f>+Datos!F2060</f>
        <v>2.5</v>
      </c>
      <c r="G2069" s="145">
        <f>+Datos!G2060</f>
        <v>1</v>
      </c>
      <c r="H2069" s="143">
        <f t="shared" si="387"/>
        <v>2.5</v>
      </c>
      <c r="I2069" s="146">
        <f t="shared" si="388"/>
        <v>-1.5</v>
      </c>
      <c r="J2069" s="29">
        <f t="shared" si="389"/>
        <v>75.825569471179435</v>
      </c>
      <c r="K2069" s="147">
        <f t="shared" si="384"/>
        <v>109.50738765299761</v>
      </c>
      <c r="L2069" s="29">
        <f t="shared" si="395"/>
        <v>-0.61291615992112725</v>
      </c>
      <c r="M2069" s="30">
        <f t="shared" si="393"/>
        <v>1.6129161599211272</v>
      </c>
      <c r="N2069" s="148">
        <f t="shared" si="394"/>
        <v>0.88708384007887275</v>
      </c>
      <c r="O2069" s="148">
        <f t="shared" si="390"/>
        <v>0</v>
      </c>
      <c r="P2069" s="148">
        <f t="shared" si="391"/>
        <v>-0.88708384007887275</v>
      </c>
      <c r="Q2069" s="149">
        <f t="shared" si="385"/>
        <v>0</v>
      </c>
      <c r="R2069" s="150">
        <f t="shared" si="386"/>
        <v>109.50738765299761</v>
      </c>
      <c r="S2069" s="13"/>
      <c r="T2069" s="13"/>
      <c r="U2069" s="13"/>
      <c r="V2069" s="13"/>
      <c r="W2069" s="49">
        <f t="shared" si="392"/>
        <v>38947</v>
      </c>
    </row>
    <row r="2070" spans="1:23" s="11" customFormat="1">
      <c r="A2070" s="13"/>
      <c r="B2070" s="140">
        <f>+Datos!B2061</f>
        <v>2006</v>
      </c>
      <c r="C2070" s="141">
        <f>+Datos!C2061</f>
        <v>8</v>
      </c>
      <c r="D2070" s="142">
        <f>+Datos!D2061</f>
        <v>19</v>
      </c>
      <c r="E2070" s="143">
        <f>+Datos!E2061</f>
        <v>1.3</v>
      </c>
      <c r="F2070" s="144">
        <f>+Datos!F2061</f>
        <v>2.2999999999999998</v>
      </c>
      <c r="G2070" s="145">
        <f>+Datos!G2061</f>
        <v>1</v>
      </c>
      <c r="H2070" s="143">
        <f t="shared" si="387"/>
        <v>2.2999999999999998</v>
      </c>
      <c r="I2070" s="146">
        <f t="shared" si="388"/>
        <v>-0.99999999999999978</v>
      </c>
      <c r="J2070" s="29">
        <f t="shared" si="389"/>
        <v>75.419691482223158</v>
      </c>
      <c r="K2070" s="147">
        <f t="shared" si="384"/>
        <v>109.10150966404134</v>
      </c>
      <c r="L2070" s="29">
        <f t="shared" si="395"/>
        <v>-0.40587798895626293</v>
      </c>
      <c r="M2070" s="30">
        <f t="shared" si="393"/>
        <v>1.705877988956263</v>
      </c>
      <c r="N2070" s="148">
        <f t="shared" si="394"/>
        <v>0.59412201104373685</v>
      </c>
      <c r="O2070" s="148">
        <f t="shared" si="390"/>
        <v>0</v>
      </c>
      <c r="P2070" s="148">
        <f t="shared" si="391"/>
        <v>-0.59412201104373685</v>
      </c>
      <c r="Q2070" s="149">
        <f t="shared" si="385"/>
        <v>0</v>
      </c>
      <c r="R2070" s="150">
        <f t="shared" si="386"/>
        <v>109.10150966404134</v>
      </c>
      <c r="S2070" s="13"/>
      <c r="T2070" s="13"/>
      <c r="U2070" s="13"/>
      <c r="V2070" s="13"/>
      <c r="W2070" s="49">
        <f t="shared" si="392"/>
        <v>38948</v>
      </c>
    </row>
    <row r="2071" spans="1:23" s="11" customFormat="1">
      <c r="A2071" s="13"/>
      <c r="B2071" s="140">
        <f>+Datos!B2062</f>
        <v>2006</v>
      </c>
      <c r="C2071" s="141">
        <f>+Datos!C2062</f>
        <v>8</v>
      </c>
      <c r="D2071" s="142">
        <f>+Datos!D2062</f>
        <v>20</v>
      </c>
      <c r="E2071" s="143">
        <f>+Datos!E2062</f>
        <v>0.1</v>
      </c>
      <c r="F2071" s="144">
        <f>+Datos!F2062</f>
        <v>1.7</v>
      </c>
      <c r="G2071" s="145">
        <f>+Datos!G2062</f>
        <v>1</v>
      </c>
      <c r="H2071" s="143">
        <f t="shared" si="387"/>
        <v>1.7</v>
      </c>
      <c r="I2071" s="146">
        <f t="shared" si="388"/>
        <v>-1.5999999999999999</v>
      </c>
      <c r="J2071" s="29">
        <f t="shared" si="389"/>
        <v>74.77480082112578</v>
      </c>
      <c r="K2071" s="147">
        <f t="shared" si="384"/>
        <v>108.45661900294397</v>
      </c>
      <c r="L2071" s="29">
        <f t="shared" si="395"/>
        <v>-0.64489066109737792</v>
      </c>
      <c r="M2071" s="30">
        <f t="shared" si="393"/>
        <v>0.74489066109737789</v>
      </c>
      <c r="N2071" s="148">
        <f t="shared" si="394"/>
        <v>0.95510933890262206</v>
      </c>
      <c r="O2071" s="148">
        <f t="shared" si="390"/>
        <v>0</v>
      </c>
      <c r="P2071" s="148">
        <f t="shared" si="391"/>
        <v>-0.95510933890262206</v>
      </c>
      <c r="Q2071" s="149">
        <f t="shared" si="385"/>
        <v>0</v>
      </c>
      <c r="R2071" s="150">
        <f t="shared" si="386"/>
        <v>108.45661900294397</v>
      </c>
      <c r="S2071" s="13"/>
      <c r="T2071" s="13"/>
      <c r="U2071" s="13"/>
      <c r="V2071" s="13"/>
      <c r="W2071" s="49">
        <f t="shared" si="392"/>
        <v>38949</v>
      </c>
    </row>
    <row r="2072" spans="1:23" s="11" customFormat="1">
      <c r="A2072" s="13"/>
      <c r="B2072" s="140">
        <f>+Datos!B2063</f>
        <v>2006</v>
      </c>
      <c r="C2072" s="141">
        <f>+Datos!C2063</f>
        <v>8</v>
      </c>
      <c r="D2072" s="142">
        <f>+Datos!D2063</f>
        <v>21</v>
      </c>
      <c r="E2072" s="143">
        <f>+Datos!E2063</f>
        <v>0</v>
      </c>
      <c r="F2072" s="144">
        <f>+Datos!F2063</f>
        <v>2.5</v>
      </c>
      <c r="G2072" s="145">
        <f>+Datos!G2063</f>
        <v>1</v>
      </c>
      <c r="H2072" s="143">
        <f t="shared" si="387"/>
        <v>2.5</v>
      </c>
      <c r="I2072" s="146">
        <f t="shared" si="388"/>
        <v>-2.5</v>
      </c>
      <c r="J2072" s="29">
        <f t="shared" si="389"/>
        <v>73.778180742495664</v>
      </c>
      <c r="K2072" s="147">
        <f t="shared" si="384"/>
        <v>107.45999892431385</v>
      </c>
      <c r="L2072" s="29">
        <f t="shared" si="395"/>
        <v>-0.99662007863011581</v>
      </c>
      <c r="M2072" s="30">
        <f t="shared" si="393"/>
        <v>0.99662007863011581</v>
      </c>
      <c r="N2072" s="148">
        <f t="shared" si="394"/>
        <v>1.5033799213698842</v>
      </c>
      <c r="O2072" s="148">
        <f t="shared" si="390"/>
        <v>0</v>
      </c>
      <c r="P2072" s="148">
        <f t="shared" si="391"/>
        <v>-1.5033799213698842</v>
      </c>
      <c r="Q2072" s="149">
        <f t="shared" si="385"/>
        <v>0</v>
      </c>
      <c r="R2072" s="150">
        <f t="shared" si="386"/>
        <v>107.45999892431385</v>
      </c>
      <c r="S2072" s="13"/>
      <c r="T2072" s="13"/>
      <c r="U2072" s="13"/>
      <c r="V2072" s="13"/>
      <c r="W2072" s="49">
        <f t="shared" si="392"/>
        <v>38950</v>
      </c>
    </row>
    <row r="2073" spans="1:23" s="11" customFormat="1">
      <c r="A2073" s="13"/>
      <c r="B2073" s="140">
        <f>+Datos!B2064</f>
        <v>2006</v>
      </c>
      <c r="C2073" s="141">
        <f>+Datos!C2064</f>
        <v>8</v>
      </c>
      <c r="D2073" s="142">
        <f>+Datos!D2064</f>
        <v>22</v>
      </c>
      <c r="E2073" s="143">
        <f>+Datos!E2064</f>
        <v>0</v>
      </c>
      <c r="F2073" s="144">
        <f>+Datos!F2064</f>
        <v>4.2</v>
      </c>
      <c r="G2073" s="145">
        <f>+Datos!G2064</f>
        <v>1</v>
      </c>
      <c r="H2073" s="143">
        <f t="shared" si="387"/>
        <v>4.2</v>
      </c>
      <c r="I2073" s="146">
        <f t="shared" si="388"/>
        <v>-4.2</v>
      </c>
      <c r="J2073" s="29">
        <f t="shared" si="389"/>
        <v>72.133671802285448</v>
      </c>
      <c r="K2073" s="147">
        <f t="shared" si="384"/>
        <v>105.81548998410364</v>
      </c>
      <c r="L2073" s="29">
        <f t="shared" si="395"/>
        <v>-1.6445089402102155</v>
      </c>
      <c r="M2073" s="30">
        <f t="shared" si="393"/>
        <v>1.6445089402102155</v>
      </c>
      <c r="N2073" s="148">
        <f t="shared" si="394"/>
        <v>2.5554910597897846</v>
      </c>
      <c r="O2073" s="148">
        <f t="shared" si="390"/>
        <v>0</v>
      </c>
      <c r="P2073" s="148">
        <f t="shared" si="391"/>
        <v>-2.5554910597897846</v>
      </c>
      <c r="Q2073" s="149">
        <f t="shared" si="385"/>
        <v>0</v>
      </c>
      <c r="R2073" s="150">
        <f t="shared" si="386"/>
        <v>105.81548998410364</v>
      </c>
      <c r="S2073" s="13"/>
      <c r="T2073" s="13"/>
      <c r="U2073" s="13"/>
      <c r="V2073" s="13"/>
      <c r="W2073" s="49">
        <f t="shared" si="392"/>
        <v>38951</v>
      </c>
    </row>
    <row r="2074" spans="1:23" s="11" customFormat="1">
      <c r="A2074" s="13"/>
      <c r="B2074" s="140">
        <f>+Datos!B2065</f>
        <v>2006</v>
      </c>
      <c r="C2074" s="141">
        <f>+Datos!C2065</f>
        <v>8</v>
      </c>
      <c r="D2074" s="142">
        <f>+Datos!D2065</f>
        <v>23</v>
      </c>
      <c r="E2074" s="143">
        <f>+Datos!E2065</f>
        <v>0</v>
      </c>
      <c r="F2074" s="144">
        <f>+Datos!F2065</f>
        <v>2.4</v>
      </c>
      <c r="G2074" s="145">
        <f>+Datos!G2065</f>
        <v>1</v>
      </c>
      <c r="H2074" s="143">
        <f t="shared" si="387"/>
        <v>2.4</v>
      </c>
      <c r="I2074" s="146">
        <f t="shared" si="388"/>
        <v>-2.4</v>
      </c>
      <c r="J2074" s="29">
        <f t="shared" si="389"/>
        <v>71.210463011288041</v>
      </c>
      <c r="K2074" s="147">
        <f t="shared" si="384"/>
        <v>104.89228119310621</v>
      </c>
      <c r="L2074" s="29">
        <f t="shared" si="395"/>
        <v>-0.92320879099742115</v>
      </c>
      <c r="M2074" s="30">
        <f t="shared" si="393"/>
        <v>0.92320879099742115</v>
      </c>
      <c r="N2074" s="148">
        <f t="shared" si="394"/>
        <v>1.4767912090025788</v>
      </c>
      <c r="O2074" s="148">
        <f t="shared" si="390"/>
        <v>0</v>
      </c>
      <c r="P2074" s="148">
        <f t="shared" si="391"/>
        <v>-1.4767912090025788</v>
      </c>
      <c r="Q2074" s="149">
        <f t="shared" si="385"/>
        <v>0</v>
      </c>
      <c r="R2074" s="150">
        <f t="shared" si="386"/>
        <v>104.89228119310621</v>
      </c>
      <c r="S2074" s="13"/>
      <c r="T2074" s="13"/>
      <c r="U2074" s="13"/>
      <c r="V2074" s="13"/>
      <c r="W2074" s="49">
        <f t="shared" si="392"/>
        <v>38952</v>
      </c>
    </row>
    <row r="2075" spans="1:23" s="11" customFormat="1">
      <c r="A2075" s="13"/>
      <c r="B2075" s="140">
        <f>+Datos!B2066</f>
        <v>2006</v>
      </c>
      <c r="C2075" s="141">
        <f>+Datos!C2066</f>
        <v>8</v>
      </c>
      <c r="D2075" s="142">
        <f>+Datos!D2066</f>
        <v>24</v>
      </c>
      <c r="E2075" s="143">
        <f>+Datos!E2066</f>
        <v>0</v>
      </c>
      <c r="F2075" s="144">
        <f>+Datos!F2066</f>
        <v>4.0999999999999996</v>
      </c>
      <c r="G2075" s="145">
        <f>+Datos!G2066</f>
        <v>1</v>
      </c>
      <c r="H2075" s="143">
        <f t="shared" si="387"/>
        <v>4.0999999999999996</v>
      </c>
      <c r="I2075" s="146">
        <f t="shared" si="388"/>
        <v>-4.0999999999999996</v>
      </c>
      <c r="J2075" s="29">
        <f t="shared" si="389"/>
        <v>69.660566193670462</v>
      </c>
      <c r="K2075" s="147">
        <f t="shared" si="384"/>
        <v>103.34238437548865</v>
      </c>
      <c r="L2075" s="29">
        <f t="shared" si="395"/>
        <v>-1.5498968176175651</v>
      </c>
      <c r="M2075" s="30">
        <f t="shared" si="393"/>
        <v>1.5498968176175651</v>
      </c>
      <c r="N2075" s="148">
        <f t="shared" si="394"/>
        <v>2.5501031823824345</v>
      </c>
      <c r="O2075" s="148">
        <f t="shared" si="390"/>
        <v>0</v>
      </c>
      <c r="P2075" s="148">
        <f t="shared" si="391"/>
        <v>-2.5501031823824345</v>
      </c>
      <c r="Q2075" s="149">
        <f t="shared" si="385"/>
        <v>0</v>
      </c>
      <c r="R2075" s="150">
        <f t="shared" si="386"/>
        <v>103.34238437548865</v>
      </c>
      <c r="S2075" s="13"/>
      <c r="T2075" s="13"/>
      <c r="U2075" s="13"/>
      <c r="V2075" s="13"/>
      <c r="W2075" s="49">
        <f t="shared" si="392"/>
        <v>38953</v>
      </c>
    </row>
    <row r="2076" spans="1:23" s="11" customFormat="1">
      <c r="A2076" s="13"/>
      <c r="B2076" s="140">
        <f>+Datos!B2067</f>
        <v>2006</v>
      </c>
      <c r="C2076" s="141">
        <f>+Datos!C2067</f>
        <v>8</v>
      </c>
      <c r="D2076" s="142">
        <f>+Datos!D2067</f>
        <v>25</v>
      </c>
      <c r="E2076" s="143">
        <f>+Datos!E2067</f>
        <v>0</v>
      </c>
      <c r="F2076" s="144">
        <f>+Datos!F2067</f>
        <v>2.4</v>
      </c>
      <c r="G2076" s="145">
        <f>+Datos!G2067</f>
        <v>1</v>
      </c>
      <c r="H2076" s="143">
        <f t="shared" si="387"/>
        <v>2.4</v>
      </c>
      <c r="I2076" s="146">
        <f t="shared" si="388"/>
        <v>-2.4</v>
      </c>
      <c r="J2076" s="29">
        <f t="shared" si="389"/>
        <v>68.769009650255811</v>
      </c>
      <c r="K2076" s="147">
        <f t="shared" si="384"/>
        <v>102.450827832074</v>
      </c>
      <c r="L2076" s="29">
        <f t="shared" si="395"/>
        <v>-0.89155654341465151</v>
      </c>
      <c r="M2076" s="30">
        <f t="shared" si="393"/>
        <v>0.89155654341465151</v>
      </c>
      <c r="N2076" s="148">
        <f t="shared" si="394"/>
        <v>1.5084434565853484</v>
      </c>
      <c r="O2076" s="148">
        <f t="shared" si="390"/>
        <v>0</v>
      </c>
      <c r="P2076" s="148">
        <f t="shared" si="391"/>
        <v>-1.5084434565853484</v>
      </c>
      <c r="Q2076" s="149">
        <f t="shared" si="385"/>
        <v>0</v>
      </c>
      <c r="R2076" s="150">
        <f t="shared" si="386"/>
        <v>102.450827832074</v>
      </c>
      <c r="S2076" s="13"/>
      <c r="T2076" s="13"/>
      <c r="U2076" s="13"/>
      <c r="V2076" s="13"/>
      <c r="W2076" s="49">
        <f t="shared" si="392"/>
        <v>38954</v>
      </c>
    </row>
    <row r="2077" spans="1:23" s="11" customFormat="1">
      <c r="A2077" s="13"/>
      <c r="B2077" s="140">
        <f>+Datos!B2068</f>
        <v>2006</v>
      </c>
      <c r="C2077" s="141">
        <f>+Datos!C2068</f>
        <v>8</v>
      </c>
      <c r="D2077" s="142">
        <f>+Datos!D2068</f>
        <v>26</v>
      </c>
      <c r="E2077" s="143">
        <f>+Datos!E2068</f>
        <v>0</v>
      </c>
      <c r="F2077" s="144">
        <f>+Datos!F2068</f>
        <v>2.2000000000000002</v>
      </c>
      <c r="G2077" s="145">
        <f>+Datos!G2068</f>
        <v>1</v>
      </c>
      <c r="H2077" s="143">
        <f t="shared" si="387"/>
        <v>2.2000000000000002</v>
      </c>
      <c r="I2077" s="146">
        <f t="shared" si="388"/>
        <v>-2.2000000000000002</v>
      </c>
      <c r="J2077" s="29">
        <f t="shared" si="389"/>
        <v>67.961777009828268</v>
      </c>
      <c r="K2077" s="147">
        <f t="shared" si="384"/>
        <v>101.64359519164645</v>
      </c>
      <c r="L2077" s="29">
        <f t="shared" si="395"/>
        <v>-0.80723264042754295</v>
      </c>
      <c r="M2077" s="30">
        <f t="shared" si="393"/>
        <v>0.80723264042754295</v>
      </c>
      <c r="N2077" s="148">
        <f t="shared" si="394"/>
        <v>1.3927673595724572</v>
      </c>
      <c r="O2077" s="148">
        <f t="shared" si="390"/>
        <v>0</v>
      </c>
      <c r="P2077" s="148">
        <f t="shared" si="391"/>
        <v>-1.3927673595724572</v>
      </c>
      <c r="Q2077" s="149">
        <f t="shared" si="385"/>
        <v>0</v>
      </c>
      <c r="R2077" s="150">
        <f t="shared" si="386"/>
        <v>101.64359519164645</v>
      </c>
      <c r="S2077" s="13"/>
      <c r="T2077" s="13"/>
      <c r="U2077" s="13"/>
      <c r="V2077" s="13"/>
      <c r="W2077" s="49">
        <f t="shared" si="392"/>
        <v>38955</v>
      </c>
    </row>
    <row r="2078" spans="1:23" s="11" customFormat="1">
      <c r="A2078" s="13"/>
      <c r="B2078" s="140">
        <f>+Datos!B2069</f>
        <v>2006</v>
      </c>
      <c r="C2078" s="141">
        <f>+Datos!C2069</f>
        <v>8</v>
      </c>
      <c r="D2078" s="142">
        <f>+Datos!D2069</f>
        <v>27</v>
      </c>
      <c r="E2078" s="143">
        <f>+Datos!E2069</f>
        <v>0</v>
      </c>
      <c r="F2078" s="144">
        <f>+Datos!F2069</f>
        <v>2.2000000000000002</v>
      </c>
      <c r="G2078" s="145">
        <f>+Datos!G2069</f>
        <v>1</v>
      </c>
      <c r="H2078" s="143">
        <f t="shared" si="387"/>
        <v>2.2000000000000002</v>
      </c>
      <c r="I2078" s="146">
        <f t="shared" si="388"/>
        <v>-2.2000000000000002</v>
      </c>
      <c r="J2078" s="29">
        <f t="shared" si="389"/>
        <v>67.164019924437596</v>
      </c>
      <c r="K2078" s="147">
        <f t="shared" si="384"/>
        <v>100.84583810625577</v>
      </c>
      <c r="L2078" s="29">
        <f t="shared" si="395"/>
        <v>-0.79775708539068546</v>
      </c>
      <c r="M2078" s="30">
        <f t="shared" si="393"/>
        <v>0.79775708539068546</v>
      </c>
      <c r="N2078" s="148">
        <f t="shared" si="394"/>
        <v>1.4022429146093147</v>
      </c>
      <c r="O2078" s="148">
        <f t="shared" si="390"/>
        <v>0</v>
      </c>
      <c r="P2078" s="148">
        <f t="shared" si="391"/>
        <v>-1.4022429146093147</v>
      </c>
      <c r="Q2078" s="149">
        <f t="shared" si="385"/>
        <v>0</v>
      </c>
      <c r="R2078" s="150">
        <f t="shared" si="386"/>
        <v>100.84583810625577</v>
      </c>
      <c r="S2078" s="13"/>
      <c r="T2078" s="13"/>
      <c r="U2078" s="13"/>
      <c r="V2078" s="13"/>
      <c r="W2078" s="49">
        <f t="shared" si="392"/>
        <v>38956</v>
      </c>
    </row>
    <row r="2079" spans="1:23" s="11" customFormat="1">
      <c r="A2079" s="13"/>
      <c r="B2079" s="140">
        <f>+Datos!B2070</f>
        <v>2006</v>
      </c>
      <c r="C2079" s="141">
        <f>+Datos!C2070</f>
        <v>8</v>
      </c>
      <c r="D2079" s="142">
        <f>+Datos!D2070</f>
        <v>28</v>
      </c>
      <c r="E2079" s="143">
        <f>+Datos!E2070</f>
        <v>0</v>
      </c>
      <c r="F2079" s="144">
        <f>+Datos!F2070</f>
        <v>2</v>
      </c>
      <c r="G2079" s="145">
        <f>+Datos!G2070</f>
        <v>1</v>
      </c>
      <c r="H2079" s="143">
        <f t="shared" si="387"/>
        <v>2</v>
      </c>
      <c r="I2079" s="146">
        <f t="shared" si="388"/>
        <v>-2</v>
      </c>
      <c r="J2079" s="29">
        <f t="shared" si="389"/>
        <v>66.44691517994228</v>
      </c>
      <c r="K2079" s="147">
        <f t="shared" si="384"/>
        <v>100.12873336176045</v>
      </c>
      <c r="L2079" s="29">
        <f t="shared" si="395"/>
        <v>-0.71710474449531603</v>
      </c>
      <c r="M2079" s="30">
        <f t="shared" si="393"/>
        <v>0.71710474449531603</v>
      </c>
      <c r="N2079" s="148">
        <f t="shared" si="394"/>
        <v>1.282895255504684</v>
      </c>
      <c r="O2079" s="148">
        <f t="shared" si="390"/>
        <v>0</v>
      </c>
      <c r="P2079" s="148">
        <f t="shared" si="391"/>
        <v>-1.282895255504684</v>
      </c>
      <c r="Q2079" s="149">
        <f t="shared" si="385"/>
        <v>0</v>
      </c>
      <c r="R2079" s="150">
        <f t="shared" si="386"/>
        <v>100.12873336176045</v>
      </c>
      <c r="S2079" s="13"/>
      <c r="T2079" s="13"/>
      <c r="U2079" s="13"/>
      <c r="V2079" s="13"/>
      <c r="W2079" s="49">
        <f t="shared" si="392"/>
        <v>38957</v>
      </c>
    </row>
    <row r="2080" spans="1:23" s="11" customFormat="1">
      <c r="A2080" s="13"/>
      <c r="B2080" s="140">
        <f>+Datos!B2071</f>
        <v>2006</v>
      </c>
      <c r="C2080" s="141">
        <f>+Datos!C2071</f>
        <v>8</v>
      </c>
      <c r="D2080" s="142">
        <f>+Datos!D2071</f>
        <v>29</v>
      </c>
      <c r="E2080" s="143">
        <f>+Datos!E2071</f>
        <v>0</v>
      </c>
      <c r="F2080" s="144">
        <f>+Datos!F2071</f>
        <v>3.2</v>
      </c>
      <c r="G2080" s="145">
        <f>+Datos!G2071</f>
        <v>1</v>
      </c>
      <c r="H2080" s="143">
        <f t="shared" si="387"/>
        <v>3.2</v>
      </c>
      <c r="I2080" s="146">
        <f t="shared" si="388"/>
        <v>-3.2</v>
      </c>
      <c r="J2080" s="29">
        <f t="shared" si="389"/>
        <v>65.315439000218305</v>
      </c>
      <c r="K2080" s="147">
        <f t="shared" si="384"/>
        <v>98.997257182036492</v>
      </c>
      <c r="L2080" s="29">
        <f t="shared" si="395"/>
        <v>-1.1314761797239612</v>
      </c>
      <c r="M2080" s="30">
        <f t="shared" si="393"/>
        <v>1.1314761797239612</v>
      </c>
      <c r="N2080" s="148">
        <f t="shared" si="394"/>
        <v>2.068523820276039</v>
      </c>
      <c r="O2080" s="148">
        <f t="shared" si="390"/>
        <v>0</v>
      </c>
      <c r="P2080" s="148">
        <f t="shared" si="391"/>
        <v>-2.068523820276039</v>
      </c>
      <c r="Q2080" s="149">
        <f t="shared" si="385"/>
        <v>0</v>
      </c>
      <c r="R2080" s="150">
        <f t="shared" si="386"/>
        <v>98.997257182036492</v>
      </c>
      <c r="S2080" s="13"/>
      <c r="T2080" s="13"/>
      <c r="U2080" s="13"/>
      <c r="V2080" s="13"/>
      <c r="W2080" s="49">
        <f t="shared" si="392"/>
        <v>38958</v>
      </c>
    </row>
    <row r="2081" spans="1:23" s="11" customFormat="1">
      <c r="A2081" s="13"/>
      <c r="B2081" s="140">
        <f>+Datos!B2072</f>
        <v>2006</v>
      </c>
      <c r="C2081" s="141">
        <f>+Datos!C2072</f>
        <v>8</v>
      </c>
      <c r="D2081" s="142">
        <f>+Datos!D2072</f>
        <v>30</v>
      </c>
      <c r="E2081" s="143">
        <f>+Datos!E2072</f>
        <v>0</v>
      </c>
      <c r="F2081" s="144">
        <f>+Datos!F2072</f>
        <v>3.8</v>
      </c>
      <c r="G2081" s="145">
        <f>+Datos!G2072</f>
        <v>1</v>
      </c>
      <c r="H2081" s="143">
        <f t="shared" si="387"/>
        <v>3.8</v>
      </c>
      <c r="I2081" s="146">
        <f t="shared" si="388"/>
        <v>-3.8</v>
      </c>
      <c r="J2081" s="29">
        <f t="shared" si="389"/>
        <v>63.996808942756019</v>
      </c>
      <c r="K2081" s="147">
        <f t="shared" si="384"/>
        <v>97.678627124574206</v>
      </c>
      <c r="L2081" s="29">
        <f t="shared" si="395"/>
        <v>-1.3186300574622862</v>
      </c>
      <c r="M2081" s="30">
        <f t="shared" si="393"/>
        <v>1.3186300574622862</v>
      </c>
      <c r="N2081" s="148">
        <f t="shared" si="394"/>
        <v>2.4813699425377136</v>
      </c>
      <c r="O2081" s="148">
        <f t="shared" si="390"/>
        <v>0</v>
      </c>
      <c r="P2081" s="148">
        <f t="shared" si="391"/>
        <v>-2.4813699425377136</v>
      </c>
      <c r="Q2081" s="149">
        <f t="shared" si="385"/>
        <v>0</v>
      </c>
      <c r="R2081" s="150">
        <f t="shared" si="386"/>
        <v>97.678627124574206</v>
      </c>
      <c r="S2081" s="13"/>
      <c r="T2081" s="13"/>
      <c r="U2081" s="13"/>
      <c r="V2081" s="13"/>
      <c r="W2081" s="49">
        <f t="shared" si="392"/>
        <v>38959</v>
      </c>
    </row>
    <row r="2082" spans="1:23" s="11" customFormat="1">
      <c r="A2082" s="13"/>
      <c r="B2082" s="140">
        <f>+Datos!B2073</f>
        <v>2006</v>
      </c>
      <c r="C2082" s="141">
        <f>+Datos!C2073</f>
        <v>8</v>
      </c>
      <c r="D2082" s="142">
        <f>+Datos!D2073</f>
        <v>31</v>
      </c>
      <c r="E2082" s="143">
        <f>+Datos!E2073</f>
        <v>0.7</v>
      </c>
      <c r="F2082" s="144">
        <f>+Datos!F2073</f>
        <v>3.3</v>
      </c>
      <c r="G2082" s="145">
        <f>+Datos!G2073</f>
        <v>1</v>
      </c>
      <c r="H2082" s="143">
        <f t="shared" si="387"/>
        <v>3.3</v>
      </c>
      <c r="I2082" s="146">
        <f t="shared" si="388"/>
        <v>-2.5999999999999996</v>
      </c>
      <c r="J2082" s="29">
        <f t="shared" si="389"/>
        <v>63.109959809811741</v>
      </c>
      <c r="K2082" s="147">
        <f t="shared" si="384"/>
        <v>96.791777991629914</v>
      </c>
      <c r="L2082" s="29">
        <f t="shared" si="395"/>
        <v>-0.8868491329442918</v>
      </c>
      <c r="M2082" s="30">
        <f t="shared" si="393"/>
        <v>1.5868491329442918</v>
      </c>
      <c r="N2082" s="148">
        <f t="shared" si="394"/>
        <v>1.7131508670557081</v>
      </c>
      <c r="O2082" s="148">
        <f t="shared" si="390"/>
        <v>0</v>
      </c>
      <c r="P2082" s="148">
        <f t="shared" si="391"/>
        <v>-1.7131508670557081</v>
      </c>
      <c r="Q2082" s="149">
        <f t="shared" si="385"/>
        <v>0</v>
      </c>
      <c r="R2082" s="150">
        <f t="shared" si="386"/>
        <v>96.791777991629914</v>
      </c>
      <c r="S2082" s="13"/>
      <c r="T2082" s="13"/>
      <c r="U2082" s="13"/>
      <c r="V2082" s="13"/>
      <c r="W2082" s="49">
        <f t="shared" si="392"/>
        <v>38960</v>
      </c>
    </row>
    <row r="2083" spans="1:23" s="11" customFormat="1">
      <c r="A2083" s="13"/>
      <c r="B2083" s="140">
        <f>+Datos!B2074</f>
        <v>2006</v>
      </c>
      <c r="C2083" s="141">
        <f>+Datos!C2074</f>
        <v>9</v>
      </c>
      <c r="D2083" s="142">
        <f>+Datos!D2074</f>
        <v>1</v>
      </c>
      <c r="E2083" s="143">
        <f>+Datos!E2074</f>
        <v>15.4</v>
      </c>
      <c r="F2083" s="144">
        <f>+Datos!F2074</f>
        <v>1.4</v>
      </c>
      <c r="G2083" s="145">
        <f>+Datos!G2074</f>
        <v>1</v>
      </c>
      <c r="H2083" s="143">
        <f t="shared" si="387"/>
        <v>1.4</v>
      </c>
      <c r="I2083" s="146">
        <f t="shared" si="388"/>
        <v>14</v>
      </c>
      <c r="J2083" s="29">
        <f t="shared" si="389"/>
        <v>77.109959809811741</v>
      </c>
      <c r="K2083" s="147">
        <f t="shared" si="384"/>
        <v>110.79177799162991</v>
      </c>
      <c r="L2083" s="29">
        <f t="shared" si="395"/>
        <v>14</v>
      </c>
      <c r="M2083" s="30">
        <f t="shared" si="393"/>
        <v>1.4</v>
      </c>
      <c r="N2083" s="148">
        <f t="shared" si="394"/>
        <v>0</v>
      </c>
      <c r="O2083" s="148">
        <f t="shared" si="390"/>
        <v>0</v>
      </c>
      <c r="P2083" s="148">
        <f t="shared" si="391"/>
        <v>0</v>
      </c>
      <c r="Q2083" s="149">
        <f t="shared" si="385"/>
        <v>0</v>
      </c>
      <c r="R2083" s="150">
        <f t="shared" si="386"/>
        <v>110.79177799162991</v>
      </c>
      <c r="S2083" s="13"/>
      <c r="T2083" s="13"/>
      <c r="U2083" s="13"/>
      <c r="V2083" s="13"/>
      <c r="W2083" s="49">
        <f t="shared" si="392"/>
        <v>38961</v>
      </c>
    </row>
    <row r="2084" spans="1:23" s="11" customFormat="1">
      <c r="A2084" s="13"/>
      <c r="B2084" s="140">
        <f>+Datos!B2075</f>
        <v>2006</v>
      </c>
      <c r="C2084" s="141">
        <f>+Datos!C2075</f>
        <v>9</v>
      </c>
      <c r="D2084" s="142">
        <f>+Datos!D2075</f>
        <v>2</v>
      </c>
      <c r="E2084" s="143">
        <f>+Datos!E2075</f>
        <v>0</v>
      </c>
      <c r="F2084" s="144">
        <f>+Datos!F2075</f>
        <v>2</v>
      </c>
      <c r="G2084" s="145">
        <f>+Datos!G2075</f>
        <v>1</v>
      </c>
      <c r="H2084" s="143">
        <f t="shared" si="387"/>
        <v>2</v>
      </c>
      <c r="I2084" s="146">
        <f t="shared" si="388"/>
        <v>-2</v>
      </c>
      <c r="J2084" s="29">
        <f t="shared" si="389"/>
        <v>76.286663079067068</v>
      </c>
      <c r="K2084" s="147">
        <f t="shared" si="384"/>
        <v>109.96848126088526</v>
      </c>
      <c r="L2084" s="29">
        <f t="shared" si="395"/>
        <v>-0.82329673074465859</v>
      </c>
      <c r="M2084" s="30">
        <f t="shared" si="393"/>
        <v>0.82329673074465859</v>
      </c>
      <c r="N2084" s="148">
        <f t="shared" si="394"/>
        <v>1.1767032692553414</v>
      </c>
      <c r="O2084" s="148">
        <f t="shared" si="390"/>
        <v>0</v>
      </c>
      <c r="P2084" s="148">
        <f t="shared" si="391"/>
        <v>-1.1767032692553414</v>
      </c>
      <c r="Q2084" s="149">
        <f t="shared" si="385"/>
        <v>0</v>
      </c>
      <c r="R2084" s="150">
        <f t="shared" si="386"/>
        <v>109.96848126088526</v>
      </c>
      <c r="S2084" s="13"/>
      <c r="T2084" s="13"/>
      <c r="U2084" s="13"/>
      <c r="V2084" s="13"/>
      <c r="W2084" s="49">
        <f t="shared" si="392"/>
        <v>38962</v>
      </c>
    </row>
    <row r="2085" spans="1:23" s="11" customFormat="1">
      <c r="A2085" s="13"/>
      <c r="B2085" s="140">
        <f>+Datos!B2076</f>
        <v>2006</v>
      </c>
      <c r="C2085" s="141">
        <f>+Datos!C2076</f>
        <v>9</v>
      </c>
      <c r="D2085" s="142">
        <f>+Datos!D2076</f>
        <v>3</v>
      </c>
      <c r="E2085" s="143">
        <f>+Datos!E2076</f>
        <v>2.2999999999999998</v>
      </c>
      <c r="F2085" s="144">
        <f>+Datos!F2076</f>
        <v>1.5</v>
      </c>
      <c r="G2085" s="145">
        <f>+Datos!G2076</f>
        <v>1</v>
      </c>
      <c r="H2085" s="143">
        <f t="shared" si="387"/>
        <v>1.5</v>
      </c>
      <c r="I2085" s="146">
        <f t="shared" si="388"/>
        <v>0.79999999999999982</v>
      </c>
      <c r="J2085" s="29">
        <f t="shared" si="389"/>
        <v>77.086663079067065</v>
      </c>
      <c r="K2085" s="147">
        <f t="shared" si="384"/>
        <v>110.76848126088524</v>
      </c>
      <c r="L2085" s="29">
        <f t="shared" si="395"/>
        <v>0.79999999999998295</v>
      </c>
      <c r="M2085" s="30">
        <f t="shared" si="393"/>
        <v>1.5</v>
      </c>
      <c r="N2085" s="148">
        <f t="shared" si="394"/>
        <v>0</v>
      </c>
      <c r="O2085" s="148">
        <f t="shared" si="390"/>
        <v>0</v>
      </c>
      <c r="P2085" s="148">
        <f t="shared" si="391"/>
        <v>0</v>
      </c>
      <c r="Q2085" s="149">
        <f t="shared" si="385"/>
        <v>0</v>
      </c>
      <c r="R2085" s="150">
        <f t="shared" si="386"/>
        <v>110.76848126088524</v>
      </c>
      <c r="S2085" s="13"/>
      <c r="T2085" s="13"/>
      <c r="U2085" s="13"/>
      <c r="V2085" s="13"/>
      <c r="W2085" s="49">
        <f t="shared" si="392"/>
        <v>38963</v>
      </c>
    </row>
    <row r="2086" spans="1:23" s="11" customFormat="1">
      <c r="A2086" s="13"/>
      <c r="B2086" s="140">
        <f>+Datos!B2077</f>
        <v>2006</v>
      </c>
      <c r="C2086" s="141">
        <f>+Datos!C2077</f>
        <v>9</v>
      </c>
      <c r="D2086" s="142">
        <f>+Datos!D2077</f>
        <v>4</v>
      </c>
      <c r="E2086" s="143">
        <f>+Datos!E2077</f>
        <v>0.1</v>
      </c>
      <c r="F2086" s="144">
        <f>+Datos!F2077</f>
        <v>1.5</v>
      </c>
      <c r="G2086" s="145">
        <f>+Datos!G2077</f>
        <v>1</v>
      </c>
      <c r="H2086" s="143">
        <f t="shared" si="387"/>
        <v>1.5</v>
      </c>
      <c r="I2086" s="146">
        <f t="shared" si="388"/>
        <v>-1.4</v>
      </c>
      <c r="J2086" s="29">
        <f t="shared" si="389"/>
        <v>76.509602488542939</v>
      </c>
      <c r="K2086" s="147">
        <f t="shared" si="384"/>
        <v>110.19142067036111</v>
      </c>
      <c r="L2086" s="29">
        <f t="shared" si="395"/>
        <v>-0.57706059052412684</v>
      </c>
      <c r="M2086" s="30">
        <f t="shared" si="393"/>
        <v>0.67706059052412682</v>
      </c>
      <c r="N2086" s="148">
        <f t="shared" si="394"/>
        <v>0.82293940947587318</v>
      </c>
      <c r="O2086" s="148">
        <f t="shared" si="390"/>
        <v>0</v>
      </c>
      <c r="P2086" s="148">
        <f t="shared" si="391"/>
        <v>-0.82293940947587318</v>
      </c>
      <c r="Q2086" s="149">
        <f t="shared" si="385"/>
        <v>0</v>
      </c>
      <c r="R2086" s="150">
        <f t="shared" si="386"/>
        <v>110.19142067036111</v>
      </c>
      <c r="S2086" s="13"/>
      <c r="T2086" s="13"/>
      <c r="U2086" s="13"/>
      <c r="V2086" s="13"/>
      <c r="W2086" s="49">
        <f t="shared" si="392"/>
        <v>38964</v>
      </c>
    </row>
    <row r="2087" spans="1:23" s="11" customFormat="1">
      <c r="A2087" s="13"/>
      <c r="B2087" s="140">
        <f>+Datos!B2078</f>
        <v>2006</v>
      </c>
      <c r="C2087" s="141">
        <f>+Datos!C2078</f>
        <v>9</v>
      </c>
      <c r="D2087" s="142">
        <f>+Datos!D2078</f>
        <v>5</v>
      </c>
      <c r="E2087" s="143">
        <f>+Datos!E2078</f>
        <v>0</v>
      </c>
      <c r="F2087" s="144">
        <f>+Datos!F2078</f>
        <v>2.4</v>
      </c>
      <c r="G2087" s="145">
        <f>+Datos!G2078</f>
        <v>1</v>
      </c>
      <c r="H2087" s="143">
        <f t="shared" si="387"/>
        <v>2.4</v>
      </c>
      <c r="I2087" s="146">
        <f t="shared" si="388"/>
        <v>-2.4</v>
      </c>
      <c r="J2087" s="29">
        <f t="shared" si="389"/>
        <v>75.530387985131213</v>
      </c>
      <c r="K2087" s="147">
        <f t="shared" si="384"/>
        <v>109.21220616694939</v>
      </c>
      <c r="L2087" s="29">
        <f t="shared" si="395"/>
        <v>-0.97921450341172545</v>
      </c>
      <c r="M2087" s="30">
        <f t="shared" si="393"/>
        <v>0.97921450341172545</v>
      </c>
      <c r="N2087" s="148">
        <f t="shared" si="394"/>
        <v>1.4207854965882745</v>
      </c>
      <c r="O2087" s="148">
        <f t="shared" si="390"/>
        <v>0</v>
      </c>
      <c r="P2087" s="148">
        <f t="shared" si="391"/>
        <v>-1.4207854965882745</v>
      </c>
      <c r="Q2087" s="149">
        <f t="shared" si="385"/>
        <v>0</v>
      </c>
      <c r="R2087" s="150">
        <f t="shared" si="386"/>
        <v>109.21220616694939</v>
      </c>
      <c r="S2087" s="13"/>
      <c r="T2087" s="13"/>
      <c r="U2087" s="13"/>
      <c r="V2087" s="13"/>
      <c r="W2087" s="49">
        <f t="shared" si="392"/>
        <v>38965</v>
      </c>
    </row>
    <row r="2088" spans="1:23" s="11" customFormat="1">
      <c r="A2088" s="13"/>
      <c r="B2088" s="140">
        <f>+Datos!B2079</f>
        <v>2006</v>
      </c>
      <c r="C2088" s="141">
        <f>+Datos!C2079</f>
        <v>9</v>
      </c>
      <c r="D2088" s="142">
        <f>+Datos!D2079</f>
        <v>6</v>
      </c>
      <c r="E2088" s="143">
        <f>+Datos!E2079</f>
        <v>0</v>
      </c>
      <c r="F2088" s="144">
        <f>+Datos!F2079</f>
        <v>2.9</v>
      </c>
      <c r="G2088" s="145">
        <f>+Datos!G2079</f>
        <v>1</v>
      </c>
      <c r="H2088" s="143">
        <f t="shared" si="387"/>
        <v>2.9</v>
      </c>
      <c r="I2088" s="146">
        <f t="shared" si="388"/>
        <v>-2.9</v>
      </c>
      <c r="J2088" s="29">
        <f t="shared" si="389"/>
        <v>74.363876517445462</v>
      </c>
      <c r="K2088" s="147">
        <f t="shared" si="384"/>
        <v>108.04569469926363</v>
      </c>
      <c r="L2088" s="29">
        <f t="shared" si="395"/>
        <v>-1.1665114676857513</v>
      </c>
      <c r="M2088" s="30">
        <f t="shared" si="393"/>
        <v>1.1665114676857513</v>
      </c>
      <c r="N2088" s="148">
        <f t="shared" si="394"/>
        <v>1.7334885323142486</v>
      </c>
      <c r="O2088" s="148">
        <f t="shared" si="390"/>
        <v>0</v>
      </c>
      <c r="P2088" s="148">
        <f t="shared" si="391"/>
        <v>-1.7334885323142486</v>
      </c>
      <c r="Q2088" s="149">
        <f t="shared" si="385"/>
        <v>0</v>
      </c>
      <c r="R2088" s="150">
        <f t="shared" si="386"/>
        <v>108.04569469926363</v>
      </c>
      <c r="S2088" s="13"/>
      <c r="T2088" s="13"/>
      <c r="U2088" s="13"/>
      <c r="V2088" s="13"/>
      <c r="W2088" s="49">
        <f t="shared" si="392"/>
        <v>38966</v>
      </c>
    </row>
    <row r="2089" spans="1:23" s="11" customFormat="1">
      <c r="A2089" s="13"/>
      <c r="B2089" s="140">
        <f>+Datos!B2080</f>
        <v>2006</v>
      </c>
      <c r="C2089" s="141">
        <f>+Datos!C2080</f>
        <v>9</v>
      </c>
      <c r="D2089" s="142">
        <f>+Datos!D2080</f>
        <v>7</v>
      </c>
      <c r="E2089" s="143">
        <f>+Datos!E2080</f>
        <v>0</v>
      </c>
      <c r="F2089" s="144">
        <f>+Datos!F2080</f>
        <v>3.3</v>
      </c>
      <c r="G2089" s="145">
        <f>+Datos!G2080</f>
        <v>1</v>
      </c>
      <c r="H2089" s="143">
        <f t="shared" si="387"/>
        <v>3.3</v>
      </c>
      <c r="I2089" s="146">
        <f t="shared" si="388"/>
        <v>-3.3</v>
      </c>
      <c r="J2089" s="29">
        <f t="shared" si="389"/>
        <v>73.05836602403653</v>
      </c>
      <c r="K2089" s="147">
        <f t="shared" si="384"/>
        <v>106.74018420585472</v>
      </c>
      <c r="L2089" s="29">
        <f t="shared" si="395"/>
        <v>-1.3055104934089172</v>
      </c>
      <c r="M2089" s="30">
        <f t="shared" si="393"/>
        <v>1.3055104934089172</v>
      </c>
      <c r="N2089" s="148">
        <f t="shared" si="394"/>
        <v>1.9944895065910826</v>
      </c>
      <c r="O2089" s="148">
        <f t="shared" si="390"/>
        <v>0</v>
      </c>
      <c r="P2089" s="148">
        <f t="shared" si="391"/>
        <v>-1.9944895065910826</v>
      </c>
      <c r="Q2089" s="149">
        <f t="shared" si="385"/>
        <v>0</v>
      </c>
      <c r="R2089" s="150">
        <f t="shared" si="386"/>
        <v>106.74018420585472</v>
      </c>
      <c r="S2089" s="13"/>
      <c r="T2089" s="13"/>
      <c r="U2089" s="13"/>
      <c r="V2089" s="13"/>
      <c r="W2089" s="49">
        <f t="shared" si="392"/>
        <v>38967</v>
      </c>
    </row>
    <row r="2090" spans="1:23" s="11" customFormat="1">
      <c r="A2090" s="13"/>
      <c r="B2090" s="140">
        <f>+Datos!B2081</f>
        <v>2006</v>
      </c>
      <c r="C2090" s="141">
        <f>+Datos!C2081</f>
        <v>9</v>
      </c>
      <c r="D2090" s="142">
        <f>+Datos!D2081</f>
        <v>8</v>
      </c>
      <c r="E2090" s="143">
        <f>+Datos!E2081</f>
        <v>1.5</v>
      </c>
      <c r="F2090" s="144">
        <f>+Datos!F2081</f>
        <v>2.1</v>
      </c>
      <c r="G2090" s="145">
        <f>+Datos!G2081</f>
        <v>1</v>
      </c>
      <c r="H2090" s="143">
        <f t="shared" si="387"/>
        <v>2.1</v>
      </c>
      <c r="I2090" s="146">
        <f t="shared" si="388"/>
        <v>-0.60000000000000009</v>
      </c>
      <c r="J2090" s="29">
        <f t="shared" si="389"/>
        <v>72.823474753709263</v>
      </c>
      <c r="K2090" s="147">
        <f t="shared" si="384"/>
        <v>106.50529293552745</v>
      </c>
      <c r="L2090" s="29">
        <f t="shared" si="395"/>
        <v>-0.23489127032726742</v>
      </c>
      <c r="M2090" s="30">
        <f t="shared" si="393"/>
        <v>1.7348912703272674</v>
      </c>
      <c r="N2090" s="148">
        <f t="shared" si="394"/>
        <v>0.36510872967273267</v>
      </c>
      <c r="O2090" s="148">
        <f t="shared" si="390"/>
        <v>0</v>
      </c>
      <c r="P2090" s="148">
        <f t="shared" si="391"/>
        <v>-0.36510872967273267</v>
      </c>
      <c r="Q2090" s="149">
        <f t="shared" si="385"/>
        <v>0</v>
      </c>
      <c r="R2090" s="150">
        <f t="shared" si="386"/>
        <v>106.50529293552745</v>
      </c>
      <c r="S2090" s="13"/>
      <c r="T2090" s="13"/>
      <c r="U2090" s="13"/>
      <c r="V2090" s="13"/>
      <c r="W2090" s="49">
        <f t="shared" si="392"/>
        <v>38968</v>
      </c>
    </row>
    <row r="2091" spans="1:23" s="11" customFormat="1">
      <c r="A2091" s="13"/>
      <c r="B2091" s="140">
        <f>+Datos!B2082</f>
        <v>2006</v>
      </c>
      <c r="C2091" s="141">
        <f>+Datos!C2082</f>
        <v>9</v>
      </c>
      <c r="D2091" s="142">
        <f>+Datos!D2082</f>
        <v>9</v>
      </c>
      <c r="E2091" s="143">
        <f>+Datos!E2082</f>
        <v>0</v>
      </c>
      <c r="F2091" s="144">
        <f>+Datos!F2082</f>
        <v>2.7</v>
      </c>
      <c r="G2091" s="145">
        <f>+Datos!G2082</f>
        <v>1</v>
      </c>
      <c r="H2091" s="143">
        <f t="shared" si="387"/>
        <v>2.7</v>
      </c>
      <c r="I2091" s="146">
        <f t="shared" si="388"/>
        <v>-2.7</v>
      </c>
      <c r="J2091" s="29">
        <f t="shared" si="389"/>
        <v>71.775774691491975</v>
      </c>
      <c r="K2091" s="147">
        <f t="shared" si="384"/>
        <v>105.45759287331015</v>
      </c>
      <c r="L2091" s="29">
        <f t="shared" si="395"/>
        <v>-1.0477000622173023</v>
      </c>
      <c r="M2091" s="30">
        <f t="shared" si="393"/>
        <v>1.0477000622173023</v>
      </c>
      <c r="N2091" s="148">
        <f t="shared" si="394"/>
        <v>1.6522999377826979</v>
      </c>
      <c r="O2091" s="148">
        <f t="shared" si="390"/>
        <v>0</v>
      </c>
      <c r="P2091" s="148">
        <f t="shared" si="391"/>
        <v>-1.6522999377826979</v>
      </c>
      <c r="Q2091" s="149">
        <f t="shared" si="385"/>
        <v>0</v>
      </c>
      <c r="R2091" s="150">
        <f t="shared" si="386"/>
        <v>105.45759287331015</v>
      </c>
      <c r="S2091" s="13"/>
      <c r="T2091" s="13"/>
      <c r="U2091" s="13"/>
      <c r="V2091" s="13"/>
      <c r="W2091" s="49">
        <f t="shared" si="392"/>
        <v>38969</v>
      </c>
    </row>
    <row r="2092" spans="1:23" s="11" customFormat="1">
      <c r="A2092" s="13"/>
      <c r="B2092" s="140">
        <f>+Datos!B2083</f>
        <v>2006</v>
      </c>
      <c r="C2092" s="141">
        <f>+Datos!C2083</f>
        <v>9</v>
      </c>
      <c r="D2092" s="142">
        <f>+Datos!D2083</f>
        <v>10</v>
      </c>
      <c r="E2092" s="143">
        <f>+Datos!E2083</f>
        <v>0.8</v>
      </c>
      <c r="F2092" s="144">
        <f>+Datos!F2083</f>
        <v>2.2999999999999998</v>
      </c>
      <c r="G2092" s="145">
        <f>+Datos!G2083</f>
        <v>1</v>
      </c>
      <c r="H2092" s="143">
        <f t="shared" si="387"/>
        <v>2.2999999999999998</v>
      </c>
      <c r="I2092" s="146">
        <f t="shared" si="388"/>
        <v>-1.4999999999999998</v>
      </c>
      <c r="J2092" s="29">
        <f t="shared" si="389"/>
        <v>71.200246123179099</v>
      </c>
      <c r="K2092" s="147">
        <f t="shared" si="384"/>
        <v>104.88206430499727</v>
      </c>
      <c r="L2092" s="29">
        <f t="shared" si="395"/>
        <v>-0.57552856831287613</v>
      </c>
      <c r="M2092" s="30">
        <f t="shared" si="393"/>
        <v>1.3755285683128762</v>
      </c>
      <c r="N2092" s="148">
        <f t="shared" si="394"/>
        <v>0.92447143168712365</v>
      </c>
      <c r="O2092" s="148">
        <f t="shared" si="390"/>
        <v>0</v>
      </c>
      <c r="P2092" s="148">
        <f t="shared" si="391"/>
        <v>-0.92447143168712365</v>
      </c>
      <c r="Q2092" s="149">
        <f t="shared" si="385"/>
        <v>0</v>
      </c>
      <c r="R2092" s="150">
        <f t="shared" si="386"/>
        <v>104.88206430499727</v>
      </c>
      <c r="S2092" s="13"/>
      <c r="T2092" s="13"/>
      <c r="U2092" s="13"/>
      <c r="V2092" s="13"/>
      <c r="W2092" s="49">
        <f t="shared" si="392"/>
        <v>38970</v>
      </c>
    </row>
    <row r="2093" spans="1:23" s="11" customFormat="1">
      <c r="A2093" s="13"/>
      <c r="B2093" s="140">
        <f>+Datos!B2084</f>
        <v>2006</v>
      </c>
      <c r="C2093" s="141">
        <f>+Datos!C2084</f>
        <v>9</v>
      </c>
      <c r="D2093" s="142">
        <f>+Datos!D2084</f>
        <v>11</v>
      </c>
      <c r="E2093" s="143">
        <f>+Datos!E2084</f>
        <v>0</v>
      </c>
      <c r="F2093" s="144">
        <f>+Datos!F2084</f>
        <v>3.1</v>
      </c>
      <c r="G2093" s="145">
        <f>+Datos!G2084</f>
        <v>1</v>
      </c>
      <c r="H2093" s="143">
        <f t="shared" si="387"/>
        <v>3.1</v>
      </c>
      <c r="I2093" s="146">
        <f t="shared" si="388"/>
        <v>-3.1</v>
      </c>
      <c r="J2093" s="29">
        <f t="shared" si="389"/>
        <v>70.025402617730691</v>
      </c>
      <c r="K2093" s="147">
        <f t="shared" si="384"/>
        <v>103.70722079954888</v>
      </c>
      <c r="L2093" s="29">
        <f t="shared" si="395"/>
        <v>-1.1748435054483934</v>
      </c>
      <c r="M2093" s="30">
        <f t="shared" si="393"/>
        <v>1.1748435054483934</v>
      </c>
      <c r="N2093" s="148">
        <f t="shared" si="394"/>
        <v>1.9251564945516066</v>
      </c>
      <c r="O2093" s="148">
        <f t="shared" si="390"/>
        <v>0</v>
      </c>
      <c r="P2093" s="148">
        <f t="shared" si="391"/>
        <v>-1.9251564945516066</v>
      </c>
      <c r="Q2093" s="149">
        <f t="shared" si="385"/>
        <v>0</v>
      </c>
      <c r="R2093" s="150">
        <f t="shared" si="386"/>
        <v>103.70722079954888</v>
      </c>
      <c r="S2093" s="13"/>
      <c r="T2093" s="13"/>
      <c r="U2093" s="13"/>
      <c r="V2093" s="13"/>
      <c r="W2093" s="49">
        <f t="shared" si="392"/>
        <v>38971</v>
      </c>
    </row>
    <row r="2094" spans="1:23" s="11" customFormat="1">
      <c r="A2094" s="13"/>
      <c r="B2094" s="140">
        <f>+Datos!B2085</f>
        <v>2006</v>
      </c>
      <c r="C2094" s="141">
        <f>+Datos!C2085</f>
        <v>9</v>
      </c>
      <c r="D2094" s="142">
        <f>+Datos!D2085</f>
        <v>12</v>
      </c>
      <c r="E2094" s="143">
        <f>+Datos!E2085</f>
        <v>0</v>
      </c>
      <c r="F2094" s="144">
        <f>+Datos!F2085</f>
        <v>3</v>
      </c>
      <c r="G2094" s="145">
        <f>+Datos!G2085</f>
        <v>1</v>
      </c>
      <c r="H2094" s="143">
        <f t="shared" si="387"/>
        <v>3</v>
      </c>
      <c r="I2094" s="146">
        <f t="shared" si="388"/>
        <v>-3</v>
      </c>
      <c r="J2094" s="29">
        <f t="shared" si="389"/>
        <v>68.906918222219971</v>
      </c>
      <c r="K2094" s="147">
        <f t="shared" si="384"/>
        <v>102.58873640403814</v>
      </c>
      <c r="L2094" s="29">
        <f t="shared" si="395"/>
        <v>-1.118484395510734</v>
      </c>
      <c r="M2094" s="30">
        <f t="shared" si="393"/>
        <v>1.118484395510734</v>
      </c>
      <c r="N2094" s="148">
        <f t="shared" si="394"/>
        <v>1.881515604489266</v>
      </c>
      <c r="O2094" s="148">
        <f t="shared" si="390"/>
        <v>0</v>
      </c>
      <c r="P2094" s="148">
        <f t="shared" si="391"/>
        <v>-1.881515604489266</v>
      </c>
      <c r="Q2094" s="149">
        <f t="shared" si="385"/>
        <v>0</v>
      </c>
      <c r="R2094" s="150">
        <f t="shared" si="386"/>
        <v>102.58873640403814</v>
      </c>
      <c r="S2094" s="13"/>
      <c r="T2094" s="13"/>
      <c r="U2094" s="13"/>
      <c r="V2094" s="13"/>
      <c r="W2094" s="49">
        <f t="shared" si="392"/>
        <v>38972</v>
      </c>
    </row>
    <row r="2095" spans="1:23" s="11" customFormat="1">
      <c r="A2095" s="13"/>
      <c r="B2095" s="140">
        <f>+Datos!B2086</f>
        <v>2006</v>
      </c>
      <c r="C2095" s="141">
        <f>+Datos!C2086</f>
        <v>9</v>
      </c>
      <c r="D2095" s="142">
        <f>+Datos!D2086</f>
        <v>13</v>
      </c>
      <c r="E2095" s="143">
        <f>+Datos!E2086</f>
        <v>0</v>
      </c>
      <c r="F2095" s="144">
        <f>+Datos!F2086</f>
        <v>3.7</v>
      </c>
      <c r="G2095" s="145">
        <f>+Datos!G2086</f>
        <v>1</v>
      </c>
      <c r="H2095" s="143">
        <f t="shared" si="387"/>
        <v>3.7</v>
      </c>
      <c r="I2095" s="146">
        <f t="shared" si="388"/>
        <v>-3.7</v>
      </c>
      <c r="J2095" s="29">
        <f t="shared" si="389"/>
        <v>67.552027618684008</v>
      </c>
      <c r="K2095" s="147">
        <f t="shared" si="384"/>
        <v>101.23384580050219</v>
      </c>
      <c r="L2095" s="29">
        <f t="shared" si="395"/>
        <v>-1.3548906035359494</v>
      </c>
      <c r="M2095" s="30">
        <f t="shared" si="393"/>
        <v>1.3548906035359494</v>
      </c>
      <c r="N2095" s="148">
        <f t="shared" si="394"/>
        <v>2.3451093964640508</v>
      </c>
      <c r="O2095" s="148">
        <f t="shared" si="390"/>
        <v>0</v>
      </c>
      <c r="P2095" s="148">
        <f t="shared" si="391"/>
        <v>-2.3451093964640508</v>
      </c>
      <c r="Q2095" s="149">
        <f t="shared" si="385"/>
        <v>0</v>
      </c>
      <c r="R2095" s="150">
        <f t="shared" si="386"/>
        <v>101.23384580050219</v>
      </c>
      <c r="S2095" s="13"/>
      <c r="T2095" s="13"/>
      <c r="U2095" s="13"/>
      <c r="V2095" s="13"/>
      <c r="W2095" s="49">
        <f t="shared" si="392"/>
        <v>38973</v>
      </c>
    </row>
    <row r="2096" spans="1:23" s="11" customFormat="1">
      <c r="A2096" s="13"/>
      <c r="B2096" s="140">
        <f>+Datos!B2087</f>
        <v>2006</v>
      </c>
      <c r="C2096" s="141">
        <f>+Datos!C2087</f>
        <v>9</v>
      </c>
      <c r="D2096" s="142">
        <f>+Datos!D2087</f>
        <v>14</v>
      </c>
      <c r="E2096" s="143">
        <f>+Datos!E2087</f>
        <v>0</v>
      </c>
      <c r="F2096" s="144">
        <f>+Datos!F2087</f>
        <v>3.5</v>
      </c>
      <c r="G2096" s="145">
        <f>+Datos!G2087</f>
        <v>1</v>
      </c>
      <c r="H2096" s="143">
        <f t="shared" si="387"/>
        <v>3.5</v>
      </c>
      <c r="I2096" s="146">
        <f t="shared" si="388"/>
        <v>-3.5</v>
      </c>
      <c r="J2096" s="29">
        <f t="shared" si="389"/>
        <v>66.294902640607688</v>
      </c>
      <c r="K2096" s="147">
        <f t="shared" si="384"/>
        <v>99.976720822425875</v>
      </c>
      <c r="L2096" s="29">
        <f t="shared" si="395"/>
        <v>-1.2571249780763196</v>
      </c>
      <c r="M2096" s="30">
        <f t="shared" si="393"/>
        <v>1.2571249780763196</v>
      </c>
      <c r="N2096" s="148">
        <f t="shared" si="394"/>
        <v>2.2428750219236804</v>
      </c>
      <c r="O2096" s="148">
        <f t="shared" si="390"/>
        <v>0</v>
      </c>
      <c r="P2096" s="148">
        <f t="shared" si="391"/>
        <v>-2.2428750219236804</v>
      </c>
      <c r="Q2096" s="149">
        <f t="shared" si="385"/>
        <v>0</v>
      </c>
      <c r="R2096" s="150">
        <f t="shared" si="386"/>
        <v>99.976720822425875</v>
      </c>
      <c r="S2096" s="13"/>
      <c r="T2096" s="13"/>
      <c r="U2096" s="13"/>
      <c r="V2096" s="13"/>
      <c r="W2096" s="49">
        <f t="shared" si="392"/>
        <v>38974</v>
      </c>
    </row>
    <row r="2097" spans="1:23" s="11" customFormat="1">
      <c r="A2097" s="13"/>
      <c r="B2097" s="140">
        <f>+Datos!B2088</f>
        <v>2006</v>
      </c>
      <c r="C2097" s="141">
        <f>+Datos!C2088</f>
        <v>9</v>
      </c>
      <c r="D2097" s="142">
        <f>+Datos!D2088</f>
        <v>15</v>
      </c>
      <c r="E2097" s="143">
        <f>+Datos!E2088</f>
        <v>0</v>
      </c>
      <c r="F2097" s="144">
        <f>+Datos!F2088</f>
        <v>3.7</v>
      </c>
      <c r="G2097" s="145">
        <f>+Datos!G2088</f>
        <v>1</v>
      </c>
      <c r="H2097" s="143">
        <f t="shared" si="387"/>
        <v>3.7</v>
      </c>
      <c r="I2097" s="146">
        <f t="shared" si="388"/>
        <v>-3.7</v>
      </c>
      <c r="J2097" s="29">
        <f t="shared" si="389"/>
        <v>64.991371108978029</v>
      </c>
      <c r="K2097" s="147">
        <f t="shared" si="384"/>
        <v>98.673189290796216</v>
      </c>
      <c r="L2097" s="29">
        <f t="shared" si="395"/>
        <v>-1.303531531629659</v>
      </c>
      <c r="M2097" s="30">
        <f t="shared" si="393"/>
        <v>1.303531531629659</v>
      </c>
      <c r="N2097" s="148">
        <f t="shared" si="394"/>
        <v>2.3964684683703412</v>
      </c>
      <c r="O2097" s="148">
        <f t="shared" si="390"/>
        <v>0</v>
      </c>
      <c r="P2097" s="148">
        <f t="shared" si="391"/>
        <v>-2.3964684683703412</v>
      </c>
      <c r="Q2097" s="149">
        <f t="shared" si="385"/>
        <v>0</v>
      </c>
      <c r="R2097" s="150">
        <f t="shared" si="386"/>
        <v>98.673189290796216</v>
      </c>
      <c r="S2097" s="13"/>
      <c r="T2097" s="13"/>
      <c r="U2097" s="13"/>
      <c r="V2097" s="13"/>
      <c r="W2097" s="49">
        <f t="shared" si="392"/>
        <v>38975</v>
      </c>
    </row>
    <row r="2098" spans="1:23" s="11" customFormat="1">
      <c r="A2098" s="13"/>
      <c r="B2098" s="140">
        <f>+Datos!B2089</f>
        <v>2006</v>
      </c>
      <c r="C2098" s="141">
        <f>+Datos!C2089</f>
        <v>9</v>
      </c>
      <c r="D2098" s="142">
        <f>+Datos!D2089</f>
        <v>16</v>
      </c>
      <c r="E2098" s="143">
        <f>+Datos!E2089</f>
        <v>0</v>
      </c>
      <c r="F2098" s="144">
        <f>+Datos!F2089</f>
        <v>4.7</v>
      </c>
      <c r="G2098" s="145">
        <f>+Datos!G2089</f>
        <v>1</v>
      </c>
      <c r="H2098" s="143">
        <f t="shared" si="387"/>
        <v>4.7</v>
      </c>
      <c r="I2098" s="146">
        <f t="shared" si="388"/>
        <v>-4.7</v>
      </c>
      <c r="J2098" s="29">
        <f t="shared" si="389"/>
        <v>63.372425899587817</v>
      </c>
      <c r="K2098" s="147">
        <f t="shared" si="384"/>
        <v>97.054244081405997</v>
      </c>
      <c r="L2098" s="29">
        <f t="shared" si="395"/>
        <v>-1.618945209390219</v>
      </c>
      <c r="M2098" s="30">
        <f t="shared" si="393"/>
        <v>1.618945209390219</v>
      </c>
      <c r="N2098" s="148">
        <f t="shared" si="394"/>
        <v>3.0810547906097812</v>
      </c>
      <c r="O2098" s="148">
        <f t="shared" si="390"/>
        <v>0</v>
      </c>
      <c r="P2098" s="148">
        <f t="shared" si="391"/>
        <v>-3.0810547906097812</v>
      </c>
      <c r="Q2098" s="149">
        <f t="shared" si="385"/>
        <v>0</v>
      </c>
      <c r="R2098" s="150">
        <f t="shared" si="386"/>
        <v>97.054244081405997</v>
      </c>
      <c r="S2098" s="13"/>
      <c r="T2098" s="13"/>
      <c r="U2098" s="13"/>
      <c r="V2098" s="13"/>
      <c r="W2098" s="49">
        <f t="shared" si="392"/>
        <v>38976</v>
      </c>
    </row>
    <row r="2099" spans="1:23" s="11" customFormat="1">
      <c r="A2099" s="13"/>
      <c r="B2099" s="140">
        <f>+Datos!B2090</f>
        <v>2006</v>
      </c>
      <c r="C2099" s="141">
        <f>+Datos!C2090</f>
        <v>9</v>
      </c>
      <c r="D2099" s="142">
        <f>+Datos!D2090</f>
        <v>17</v>
      </c>
      <c r="E2099" s="143">
        <f>+Datos!E2090</f>
        <v>0</v>
      </c>
      <c r="F2099" s="144">
        <f>+Datos!F2090</f>
        <v>3.7</v>
      </c>
      <c r="G2099" s="145">
        <f>+Datos!G2090</f>
        <v>1</v>
      </c>
      <c r="H2099" s="143">
        <f t="shared" si="387"/>
        <v>3.7</v>
      </c>
      <c r="I2099" s="146">
        <f t="shared" si="388"/>
        <v>-3.7</v>
      </c>
      <c r="J2099" s="29">
        <f t="shared" si="389"/>
        <v>62.126357919915165</v>
      </c>
      <c r="K2099" s="147">
        <f t="shared" si="384"/>
        <v>95.808176101733352</v>
      </c>
      <c r="L2099" s="29">
        <f t="shared" si="395"/>
        <v>-1.2460679796726453</v>
      </c>
      <c r="M2099" s="30">
        <f t="shared" si="393"/>
        <v>1.2460679796726453</v>
      </c>
      <c r="N2099" s="148">
        <f t="shared" si="394"/>
        <v>2.4539320203273549</v>
      </c>
      <c r="O2099" s="148">
        <f t="shared" si="390"/>
        <v>0</v>
      </c>
      <c r="P2099" s="148">
        <f t="shared" si="391"/>
        <v>-2.4539320203273549</v>
      </c>
      <c r="Q2099" s="149">
        <f t="shared" si="385"/>
        <v>0</v>
      </c>
      <c r="R2099" s="150">
        <f t="shared" si="386"/>
        <v>95.808176101733352</v>
      </c>
      <c r="S2099" s="13"/>
      <c r="T2099" s="13"/>
      <c r="U2099" s="13"/>
      <c r="V2099" s="13"/>
      <c r="W2099" s="49">
        <f t="shared" si="392"/>
        <v>38977</v>
      </c>
    </row>
    <row r="2100" spans="1:23" s="11" customFormat="1">
      <c r="A2100" s="13"/>
      <c r="B2100" s="140">
        <f>+Datos!B2091</f>
        <v>2006</v>
      </c>
      <c r="C2100" s="141">
        <f>+Datos!C2091</f>
        <v>9</v>
      </c>
      <c r="D2100" s="142">
        <f>+Datos!D2091</f>
        <v>18</v>
      </c>
      <c r="E2100" s="143">
        <f>+Datos!E2091</f>
        <v>0</v>
      </c>
      <c r="F2100" s="144">
        <f>+Datos!F2091</f>
        <v>5.3</v>
      </c>
      <c r="G2100" s="145">
        <f>+Datos!G2091</f>
        <v>1</v>
      </c>
      <c r="H2100" s="143">
        <f t="shared" si="387"/>
        <v>5.3</v>
      </c>
      <c r="I2100" s="146">
        <f t="shared" si="388"/>
        <v>-5.3</v>
      </c>
      <c r="J2100" s="29">
        <f t="shared" si="389"/>
        <v>60.3840127064706</v>
      </c>
      <c r="K2100" s="147">
        <f t="shared" si="384"/>
        <v>94.065830888288787</v>
      </c>
      <c r="L2100" s="29">
        <f t="shared" si="395"/>
        <v>-1.7423452134445654</v>
      </c>
      <c r="M2100" s="30">
        <f t="shared" si="393"/>
        <v>1.7423452134445654</v>
      </c>
      <c r="N2100" s="148">
        <f t="shared" si="394"/>
        <v>3.5576547865554344</v>
      </c>
      <c r="O2100" s="148">
        <f t="shared" si="390"/>
        <v>0</v>
      </c>
      <c r="P2100" s="148">
        <f t="shared" si="391"/>
        <v>-3.5576547865554344</v>
      </c>
      <c r="Q2100" s="149">
        <f t="shared" si="385"/>
        <v>0</v>
      </c>
      <c r="R2100" s="150">
        <f t="shared" si="386"/>
        <v>94.065830888288787</v>
      </c>
      <c r="S2100" s="13"/>
      <c r="T2100" s="13"/>
      <c r="U2100" s="13"/>
      <c r="V2100" s="13"/>
      <c r="W2100" s="49">
        <f t="shared" si="392"/>
        <v>38978</v>
      </c>
    </row>
    <row r="2101" spans="1:23" s="11" customFormat="1">
      <c r="A2101" s="13"/>
      <c r="B2101" s="140">
        <f>+Datos!B2092</f>
        <v>2006</v>
      </c>
      <c r="C2101" s="141">
        <f>+Datos!C2092</f>
        <v>9</v>
      </c>
      <c r="D2101" s="142">
        <f>+Datos!D2092</f>
        <v>19</v>
      </c>
      <c r="E2101" s="143">
        <f>+Datos!E2092</f>
        <v>0</v>
      </c>
      <c r="F2101" s="144">
        <f>+Datos!F2092</f>
        <v>3.3</v>
      </c>
      <c r="G2101" s="145">
        <f>+Datos!G2092</f>
        <v>1</v>
      </c>
      <c r="H2101" s="143">
        <f t="shared" si="387"/>
        <v>3.3</v>
      </c>
      <c r="I2101" s="146">
        <f t="shared" si="388"/>
        <v>-3.3</v>
      </c>
      <c r="J2101" s="29">
        <f t="shared" si="389"/>
        <v>59.32392861841285</v>
      </c>
      <c r="K2101" s="147">
        <f t="shared" si="384"/>
        <v>93.005746800231037</v>
      </c>
      <c r="L2101" s="29">
        <f t="shared" si="395"/>
        <v>-1.0600840880577493</v>
      </c>
      <c r="M2101" s="30">
        <f t="shared" si="393"/>
        <v>1.0600840880577493</v>
      </c>
      <c r="N2101" s="148">
        <f t="shared" si="394"/>
        <v>2.2399159119422505</v>
      </c>
      <c r="O2101" s="148">
        <f t="shared" si="390"/>
        <v>0</v>
      </c>
      <c r="P2101" s="148">
        <f t="shared" si="391"/>
        <v>-2.2399159119422505</v>
      </c>
      <c r="Q2101" s="149">
        <f t="shared" si="385"/>
        <v>0</v>
      </c>
      <c r="R2101" s="150">
        <f t="shared" si="386"/>
        <v>93.005746800231037</v>
      </c>
      <c r="S2101" s="13"/>
      <c r="T2101" s="13"/>
      <c r="U2101" s="13"/>
      <c r="V2101" s="13"/>
      <c r="W2101" s="49">
        <f t="shared" si="392"/>
        <v>38979</v>
      </c>
    </row>
    <row r="2102" spans="1:23" s="11" customFormat="1">
      <c r="A2102" s="13"/>
      <c r="B2102" s="140">
        <f>+Datos!B2093</f>
        <v>2006</v>
      </c>
      <c r="C2102" s="141">
        <f>+Datos!C2093</f>
        <v>9</v>
      </c>
      <c r="D2102" s="142">
        <f>+Datos!D2093</f>
        <v>20</v>
      </c>
      <c r="E2102" s="143">
        <f>+Datos!E2093</f>
        <v>0</v>
      </c>
      <c r="F2102" s="144">
        <f>+Datos!F2093</f>
        <v>2.8</v>
      </c>
      <c r="G2102" s="145">
        <f>+Datos!G2093</f>
        <v>1</v>
      </c>
      <c r="H2102" s="143">
        <f t="shared" si="387"/>
        <v>2.8</v>
      </c>
      <c r="I2102" s="146">
        <f t="shared" si="388"/>
        <v>-2.8</v>
      </c>
      <c r="J2102" s="29">
        <f t="shared" si="389"/>
        <v>58.439070818600662</v>
      </c>
      <c r="K2102" s="147">
        <f t="shared" si="384"/>
        <v>92.120889000418842</v>
      </c>
      <c r="L2102" s="29">
        <f t="shared" si="395"/>
        <v>-0.88485779981219537</v>
      </c>
      <c r="M2102" s="30">
        <f t="shared" si="393"/>
        <v>0.88485779981219537</v>
      </c>
      <c r="N2102" s="148">
        <f t="shared" si="394"/>
        <v>1.9151422001878045</v>
      </c>
      <c r="O2102" s="148">
        <f t="shared" si="390"/>
        <v>0</v>
      </c>
      <c r="P2102" s="148">
        <f t="shared" si="391"/>
        <v>-1.9151422001878045</v>
      </c>
      <c r="Q2102" s="149">
        <f t="shared" si="385"/>
        <v>0</v>
      </c>
      <c r="R2102" s="150">
        <f t="shared" si="386"/>
        <v>92.120889000418842</v>
      </c>
      <c r="S2102" s="13"/>
      <c r="T2102" s="13"/>
      <c r="U2102" s="13"/>
      <c r="V2102" s="13"/>
      <c r="W2102" s="49">
        <f t="shared" si="392"/>
        <v>38980</v>
      </c>
    </row>
    <row r="2103" spans="1:23" s="11" customFormat="1">
      <c r="A2103" s="13"/>
      <c r="B2103" s="140">
        <f>+Datos!B2094</f>
        <v>2006</v>
      </c>
      <c r="C2103" s="141">
        <f>+Datos!C2094</f>
        <v>9</v>
      </c>
      <c r="D2103" s="142">
        <f>+Datos!D2094</f>
        <v>21</v>
      </c>
      <c r="E2103" s="143">
        <f>+Datos!E2094</f>
        <v>14</v>
      </c>
      <c r="F2103" s="144">
        <f>+Datos!F2094</f>
        <v>4.3</v>
      </c>
      <c r="G2103" s="145">
        <f>+Datos!G2094</f>
        <v>1</v>
      </c>
      <c r="H2103" s="143">
        <f t="shared" si="387"/>
        <v>4.3</v>
      </c>
      <c r="I2103" s="146">
        <f t="shared" si="388"/>
        <v>9.6999999999999993</v>
      </c>
      <c r="J2103" s="29">
        <f t="shared" si="389"/>
        <v>68.139070818600658</v>
      </c>
      <c r="K2103" s="147">
        <f t="shared" si="384"/>
        <v>101.82088900041884</v>
      </c>
      <c r="L2103" s="29">
        <f t="shared" si="395"/>
        <v>9.7000000000000028</v>
      </c>
      <c r="M2103" s="30">
        <f t="shared" si="393"/>
        <v>4.3</v>
      </c>
      <c r="N2103" s="148">
        <f t="shared" si="394"/>
        <v>0</v>
      </c>
      <c r="O2103" s="148">
        <f t="shared" si="390"/>
        <v>0</v>
      </c>
      <c r="P2103" s="148">
        <f t="shared" si="391"/>
        <v>0</v>
      </c>
      <c r="Q2103" s="149">
        <f t="shared" si="385"/>
        <v>0</v>
      </c>
      <c r="R2103" s="150">
        <f t="shared" si="386"/>
        <v>101.82088900041884</v>
      </c>
      <c r="S2103" s="13"/>
      <c r="T2103" s="13"/>
      <c r="U2103" s="13"/>
      <c r="V2103" s="13"/>
      <c r="W2103" s="49">
        <f t="shared" si="392"/>
        <v>38981</v>
      </c>
    </row>
    <row r="2104" spans="1:23" s="11" customFormat="1">
      <c r="A2104" s="13"/>
      <c r="B2104" s="140">
        <f>+Datos!B2095</f>
        <v>2006</v>
      </c>
      <c r="C2104" s="141">
        <f>+Datos!C2095</f>
        <v>9</v>
      </c>
      <c r="D2104" s="142">
        <f>+Datos!D2095</f>
        <v>22</v>
      </c>
      <c r="E2104" s="143">
        <f>+Datos!E2095</f>
        <v>0.4</v>
      </c>
      <c r="F2104" s="144">
        <f>+Datos!F2095</f>
        <v>2.4</v>
      </c>
      <c r="G2104" s="145">
        <f>+Datos!G2095</f>
        <v>1</v>
      </c>
      <c r="H2104" s="143">
        <f t="shared" si="387"/>
        <v>2.4</v>
      </c>
      <c r="I2104" s="146">
        <f t="shared" si="388"/>
        <v>-2</v>
      </c>
      <c r="J2104" s="29">
        <f t="shared" si="389"/>
        <v>67.411555535499772</v>
      </c>
      <c r="K2104" s="147">
        <f t="shared" si="384"/>
        <v>101.09337371731795</v>
      </c>
      <c r="L2104" s="29">
        <f t="shared" si="395"/>
        <v>-0.72751528310089952</v>
      </c>
      <c r="M2104" s="30">
        <f t="shared" si="393"/>
        <v>1.1275152831008994</v>
      </c>
      <c r="N2104" s="148">
        <f t="shared" si="394"/>
        <v>1.2724847168991005</v>
      </c>
      <c r="O2104" s="148">
        <f t="shared" si="390"/>
        <v>0</v>
      </c>
      <c r="P2104" s="148">
        <f t="shared" si="391"/>
        <v>-1.2724847168991005</v>
      </c>
      <c r="Q2104" s="149">
        <f t="shared" si="385"/>
        <v>0</v>
      </c>
      <c r="R2104" s="150">
        <f t="shared" si="386"/>
        <v>101.09337371731795</v>
      </c>
      <c r="S2104" s="13"/>
      <c r="T2104" s="13"/>
      <c r="U2104" s="13"/>
      <c r="V2104" s="13"/>
      <c r="W2104" s="49">
        <f t="shared" si="392"/>
        <v>38982</v>
      </c>
    </row>
    <row r="2105" spans="1:23" s="11" customFormat="1">
      <c r="A2105" s="13"/>
      <c r="B2105" s="140">
        <f>+Datos!B2096</f>
        <v>2006</v>
      </c>
      <c r="C2105" s="141">
        <f>+Datos!C2096</f>
        <v>9</v>
      </c>
      <c r="D2105" s="142">
        <f>+Datos!D2096</f>
        <v>23</v>
      </c>
      <c r="E2105" s="143">
        <f>+Datos!E2096</f>
        <v>0</v>
      </c>
      <c r="F2105" s="144">
        <f>+Datos!F2096</f>
        <v>2.2999999999999998</v>
      </c>
      <c r="G2105" s="145">
        <f>+Datos!G2096</f>
        <v>1</v>
      </c>
      <c r="H2105" s="143">
        <f t="shared" si="387"/>
        <v>2.2999999999999998</v>
      </c>
      <c r="I2105" s="146">
        <f t="shared" si="388"/>
        <v>-2.2999999999999998</v>
      </c>
      <c r="J2105" s="29">
        <f t="shared" si="389"/>
        <v>66.584510543520821</v>
      </c>
      <c r="K2105" s="147">
        <f t="shared" si="384"/>
        <v>100.26632872533901</v>
      </c>
      <c r="L2105" s="29">
        <f t="shared" si="395"/>
        <v>-0.82704499197893711</v>
      </c>
      <c r="M2105" s="30">
        <f t="shared" si="393"/>
        <v>0.82704499197893711</v>
      </c>
      <c r="N2105" s="148">
        <f t="shared" si="394"/>
        <v>1.4729550080210627</v>
      </c>
      <c r="O2105" s="148">
        <f t="shared" si="390"/>
        <v>0</v>
      </c>
      <c r="P2105" s="148">
        <f t="shared" si="391"/>
        <v>-1.4729550080210627</v>
      </c>
      <c r="Q2105" s="149">
        <f t="shared" si="385"/>
        <v>0</v>
      </c>
      <c r="R2105" s="150">
        <f t="shared" si="386"/>
        <v>100.26632872533901</v>
      </c>
      <c r="S2105" s="13"/>
      <c r="T2105" s="13"/>
      <c r="U2105" s="13"/>
      <c r="V2105" s="13"/>
      <c r="W2105" s="49">
        <f t="shared" si="392"/>
        <v>38983</v>
      </c>
    </row>
    <row r="2106" spans="1:23" s="11" customFormat="1">
      <c r="A2106" s="13"/>
      <c r="B2106" s="140">
        <f>+Datos!B2097</f>
        <v>2006</v>
      </c>
      <c r="C2106" s="141">
        <f>+Datos!C2097</f>
        <v>9</v>
      </c>
      <c r="D2106" s="142">
        <f>+Datos!D2097</f>
        <v>24</v>
      </c>
      <c r="E2106" s="143">
        <f>+Datos!E2097</f>
        <v>0</v>
      </c>
      <c r="F2106" s="144">
        <f>+Datos!F2097</f>
        <v>1.8</v>
      </c>
      <c r="G2106" s="145">
        <f>+Datos!G2097</f>
        <v>1</v>
      </c>
      <c r="H2106" s="143">
        <f t="shared" si="387"/>
        <v>1.8</v>
      </c>
      <c r="I2106" s="146">
        <f t="shared" si="388"/>
        <v>-1.8</v>
      </c>
      <c r="J2106" s="29">
        <f t="shared" si="389"/>
        <v>65.944341997251044</v>
      </c>
      <c r="K2106" s="147">
        <f t="shared" si="384"/>
        <v>99.626160179069217</v>
      </c>
      <c r="L2106" s="29">
        <f t="shared" si="395"/>
        <v>-0.64016854626979125</v>
      </c>
      <c r="M2106" s="30">
        <f t="shared" si="393"/>
        <v>0.64016854626979125</v>
      </c>
      <c r="N2106" s="148">
        <f t="shared" si="394"/>
        <v>1.1598314537302088</v>
      </c>
      <c r="O2106" s="148">
        <f t="shared" si="390"/>
        <v>0</v>
      </c>
      <c r="P2106" s="148">
        <f t="shared" si="391"/>
        <v>-1.1598314537302088</v>
      </c>
      <c r="Q2106" s="149">
        <f t="shared" si="385"/>
        <v>0</v>
      </c>
      <c r="R2106" s="150">
        <f t="shared" si="386"/>
        <v>99.626160179069217</v>
      </c>
      <c r="S2106" s="13"/>
      <c r="T2106" s="13"/>
      <c r="U2106" s="13"/>
      <c r="V2106" s="13"/>
      <c r="W2106" s="49">
        <f t="shared" si="392"/>
        <v>38984</v>
      </c>
    </row>
    <row r="2107" spans="1:23" s="11" customFormat="1">
      <c r="A2107" s="13"/>
      <c r="B2107" s="140">
        <f>+Datos!B2098</f>
        <v>2006</v>
      </c>
      <c r="C2107" s="141">
        <f>+Datos!C2098</f>
        <v>9</v>
      </c>
      <c r="D2107" s="142">
        <f>+Datos!D2098</f>
        <v>25</v>
      </c>
      <c r="E2107" s="143">
        <f>+Datos!E2098</f>
        <v>0</v>
      </c>
      <c r="F2107" s="144">
        <f>+Datos!F2098</f>
        <v>2.9</v>
      </c>
      <c r="G2107" s="145">
        <f>+Datos!G2098</f>
        <v>1</v>
      </c>
      <c r="H2107" s="143">
        <f t="shared" si="387"/>
        <v>2.9</v>
      </c>
      <c r="I2107" s="146">
        <f t="shared" si="388"/>
        <v>-2.9</v>
      </c>
      <c r="J2107" s="29">
        <f t="shared" si="389"/>
        <v>64.925879981884094</v>
      </c>
      <c r="K2107" s="147">
        <f t="shared" si="384"/>
        <v>98.607698163702281</v>
      </c>
      <c r="L2107" s="29">
        <f t="shared" si="395"/>
        <v>-1.0184620153669357</v>
      </c>
      <c r="M2107" s="30">
        <f t="shared" si="393"/>
        <v>1.0184620153669357</v>
      </c>
      <c r="N2107" s="148">
        <f t="shared" si="394"/>
        <v>1.8815379846330642</v>
      </c>
      <c r="O2107" s="148">
        <f t="shared" si="390"/>
        <v>0</v>
      </c>
      <c r="P2107" s="148">
        <f t="shared" si="391"/>
        <v>-1.8815379846330642</v>
      </c>
      <c r="Q2107" s="149">
        <f t="shared" si="385"/>
        <v>0</v>
      </c>
      <c r="R2107" s="150">
        <f t="shared" si="386"/>
        <v>98.607698163702281</v>
      </c>
      <c r="S2107" s="13"/>
      <c r="T2107" s="13"/>
      <c r="U2107" s="13"/>
      <c r="V2107" s="13"/>
      <c r="W2107" s="49">
        <f t="shared" si="392"/>
        <v>38985</v>
      </c>
    </row>
    <row r="2108" spans="1:23" s="11" customFormat="1">
      <c r="A2108" s="13"/>
      <c r="B2108" s="140">
        <f>+Datos!B2099</f>
        <v>2006</v>
      </c>
      <c r="C2108" s="141">
        <f>+Datos!C2099</f>
        <v>9</v>
      </c>
      <c r="D2108" s="142">
        <f>+Datos!D2099</f>
        <v>26</v>
      </c>
      <c r="E2108" s="143">
        <f>+Datos!E2099</f>
        <v>0</v>
      </c>
      <c r="F2108" s="144">
        <f>+Datos!F2099</f>
        <v>4.2</v>
      </c>
      <c r="G2108" s="145">
        <f>+Datos!G2099</f>
        <v>1</v>
      </c>
      <c r="H2108" s="143">
        <f t="shared" si="387"/>
        <v>4.2</v>
      </c>
      <c r="I2108" s="146">
        <f t="shared" si="388"/>
        <v>-4.2</v>
      </c>
      <c r="J2108" s="29">
        <f t="shared" si="389"/>
        <v>63.478688020701391</v>
      </c>
      <c r="K2108" s="147">
        <f t="shared" si="384"/>
        <v>97.160506202519571</v>
      </c>
      <c r="L2108" s="29">
        <f t="shared" si="395"/>
        <v>-1.4471919611827104</v>
      </c>
      <c r="M2108" s="30">
        <f t="shared" si="393"/>
        <v>1.4471919611827104</v>
      </c>
      <c r="N2108" s="148">
        <f t="shared" si="394"/>
        <v>2.7528080388172897</v>
      </c>
      <c r="O2108" s="148">
        <f t="shared" si="390"/>
        <v>0</v>
      </c>
      <c r="P2108" s="148">
        <f t="shared" si="391"/>
        <v>-2.7528080388172897</v>
      </c>
      <c r="Q2108" s="149">
        <f t="shared" si="385"/>
        <v>0</v>
      </c>
      <c r="R2108" s="150">
        <f t="shared" si="386"/>
        <v>97.160506202519571</v>
      </c>
      <c r="S2108" s="13"/>
      <c r="T2108" s="13"/>
      <c r="U2108" s="13"/>
      <c r="V2108" s="13"/>
      <c r="W2108" s="49">
        <f t="shared" si="392"/>
        <v>38986</v>
      </c>
    </row>
    <row r="2109" spans="1:23" s="11" customFormat="1">
      <c r="A2109" s="13"/>
      <c r="B2109" s="140">
        <f>+Datos!B2100</f>
        <v>2006</v>
      </c>
      <c r="C2109" s="141">
        <f>+Datos!C2100</f>
        <v>9</v>
      </c>
      <c r="D2109" s="142">
        <f>+Datos!D2100</f>
        <v>27</v>
      </c>
      <c r="E2109" s="143">
        <f>+Datos!E2100</f>
        <v>0</v>
      </c>
      <c r="F2109" s="144">
        <f>+Datos!F2100</f>
        <v>4.2</v>
      </c>
      <c r="G2109" s="145">
        <f>+Datos!G2100</f>
        <v>1</v>
      </c>
      <c r="H2109" s="143">
        <f t="shared" si="387"/>
        <v>4.2</v>
      </c>
      <c r="I2109" s="146">
        <f t="shared" si="388"/>
        <v>-4.2</v>
      </c>
      <c r="J2109" s="29">
        <f t="shared" si="389"/>
        <v>62.063753836742443</v>
      </c>
      <c r="K2109" s="147">
        <f t="shared" si="384"/>
        <v>95.745572018560622</v>
      </c>
      <c r="L2109" s="29">
        <f t="shared" si="395"/>
        <v>-1.4149341839589482</v>
      </c>
      <c r="M2109" s="30">
        <f t="shared" si="393"/>
        <v>1.4149341839589482</v>
      </c>
      <c r="N2109" s="148">
        <f t="shared" si="394"/>
        <v>2.785065816041052</v>
      </c>
      <c r="O2109" s="148">
        <f t="shared" si="390"/>
        <v>0</v>
      </c>
      <c r="P2109" s="148">
        <f t="shared" si="391"/>
        <v>-2.785065816041052</v>
      </c>
      <c r="Q2109" s="149">
        <f t="shared" si="385"/>
        <v>0</v>
      </c>
      <c r="R2109" s="150">
        <f t="shared" si="386"/>
        <v>95.745572018560622</v>
      </c>
      <c r="S2109" s="13"/>
      <c r="T2109" s="13"/>
      <c r="U2109" s="13"/>
      <c r="V2109" s="13"/>
      <c r="W2109" s="49">
        <f t="shared" si="392"/>
        <v>38987</v>
      </c>
    </row>
    <row r="2110" spans="1:23" s="11" customFormat="1">
      <c r="A2110" s="13"/>
      <c r="B2110" s="140">
        <f>+Datos!B2101</f>
        <v>2006</v>
      </c>
      <c r="C2110" s="141">
        <f>+Datos!C2101</f>
        <v>9</v>
      </c>
      <c r="D2110" s="142">
        <f>+Datos!D2101</f>
        <v>28</v>
      </c>
      <c r="E2110" s="143">
        <f>+Datos!E2101</f>
        <v>0</v>
      </c>
      <c r="F2110" s="144">
        <f>+Datos!F2101</f>
        <v>2.9</v>
      </c>
      <c r="G2110" s="145">
        <f>+Datos!G2101</f>
        <v>1</v>
      </c>
      <c r="H2110" s="143">
        <f t="shared" si="387"/>
        <v>2.9</v>
      </c>
      <c r="I2110" s="146">
        <f t="shared" si="388"/>
        <v>-2.9</v>
      </c>
      <c r="J2110" s="29">
        <f t="shared" si="389"/>
        <v>61.105224660479806</v>
      </c>
      <c r="K2110" s="147">
        <f t="shared" si="384"/>
        <v>94.787042842297978</v>
      </c>
      <c r="L2110" s="29">
        <f t="shared" si="395"/>
        <v>-0.958529176262644</v>
      </c>
      <c r="M2110" s="30">
        <f t="shared" si="393"/>
        <v>0.958529176262644</v>
      </c>
      <c r="N2110" s="148">
        <f t="shared" si="394"/>
        <v>1.9414708237373559</v>
      </c>
      <c r="O2110" s="148">
        <f t="shared" si="390"/>
        <v>0</v>
      </c>
      <c r="P2110" s="148">
        <f t="shared" si="391"/>
        <v>-1.9414708237373559</v>
      </c>
      <c r="Q2110" s="149">
        <f t="shared" si="385"/>
        <v>0</v>
      </c>
      <c r="R2110" s="150">
        <f t="shared" si="386"/>
        <v>94.787042842297978</v>
      </c>
      <c r="S2110" s="13"/>
      <c r="T2110" s="13"/>
      <c r="U2110" s="13"/>
      <c r="V2110" s="13"/>
      <c r="W2110" s="49">
        <f t="shared" si="392"/>
        <v>38988</v>
      </c>
    </row>
    <row r="2111" spans="1:23" s="11" customFormat="1">
      <c r="A2111" s="13"/>
      <c r="B2111" s="140">
        <f>+Datos!B2102</f>
        <v>2006</v>
      </c>
      <c r="C2111" s="141">
        <f>+Datos!C2102</f>
        <v>9</v>
      </c>
      <c r="D2111" s="142">
        <f>+Datos!D2102</f>
        <v>29</v>
      </c>
      <c r="E2111" s="143">
        <f>+Datos!E2102</f>
        <v>0</v>
      </c>
      <c r="F2111" s="144">
        <f>+Datos!F2102</f>
        <v>4.4000000000000004</v>
      </c>
      <c r="G2111" s="145">
        <f>+Datos!G2102</f>
        <v>1</v>
      </c>
      <c r="H2111" s="143">
        <f t="shared" si="387"/>
        <v>4.4000000000000004</v>
      </c>
      <c r="I2111" s="146">
        <f t="shared" si="388"/>
        <v>-4.4000000000000004</v>
      </c>
      <c r="J2111" s="29">
        <f t="shared" si="389"/>
        <v>59.679098876894109</v>
      </c>
      <c r="K2111" s="147">
        <f t="shared" si="384"/>
        <v>93.360917058712289</v>
      </c>
      <c r="L2111" s="29">
        <f t="shared" si="395"/>
        <v>-1.4261257835856895</v>
      </c>
      <c r="M2111" s="30">
        <f t="shared" si="393"/>
        <v>1.4261257835856895</v>
      </c>
      <c r="N2111" s="148">
        <f t="shared" si="394"/>
        <v>2.9738742164143108</v>
      </c>
      <c r="O2111" s="148">
        <f t="shared" si="390"/>
        <v>0</v>
      </c>
      <c r="P2111" s="148">
        <f t="shared" si="391"/>
        <v>-2.9738742164143108</v>
      </c>
      <c r="Q2111" s="149">
        <f t="shared" si="385"/>
        <v>0</v>
      </c>
      <c r="R2111" s="150">
        <f t="shared" si="386"/>
        <v>93.360917058712289</v>
      </c>
      <c r="S2111" s="13"/>
      <c r="T2111" s="13"/>
      <c r="U2111" s="13"/>
      <c r="V2111" s="13"/>
      <c r="W2111" s="49">
        <f t="shared" si="392"/>
        <v>38989</v>
      </c>
    </row>
    <row r="2112" spans="1:23" s="11" customFormat="1">
      <c r="A2112" s="13"/>
      <c r="B2112" s="140">
        <f>+Datos!B2103</f>
        <v>2006</v>
      </c>
      <c r="C2112" s="141">
        <f>+Datos!C2103</f>
        <v>9</v>
      </c>
      <c r="D2112" s="142">
        <f>+Datos!D2103</f>
        <v>30</v>
      </c>
      <c r="E2112" s="143">
        <f>+Datos!E2103</f>
        <v>0</v>
      </c>
      <c r="F2112" s="144">
        <f>+Datos!F2103</f>
        <v>4.5999999999999996</v>
      </c>
      <c r="G2112" s="145">
        <f>+Datos!G2103</f>
        <v>1</v>
      </c>
      <c r="H2112" s="143">
        <f t="shared" si="387"/>
        <v>4.5999999999999996</v>
      </c>
      <c r="I2112" s="146">
        <f t="shared" si="388"/>
        <v>-4.5999999999999996</v>
      </c>
      <c r="J2112" s="29">
        <f t="shared" si="389"/>
        <v>58.223724434607014</v>
      </c>
      <c r="K2112" s="147">
        <f t="shared" si="384"/>
        <v>91.905542616425194</v>
      </c>
      <c r="L2112" s="29">
        <f t="shared" si="395"/>
        <v>-1.4553744422870949</v>
      </c>
      <c r="M2112" s="30">
        <f t="shared" si="393"/>
        <v>1.4553744422870949</v>
      </c>
      <c r="N2112" s="148">
        <f t="shared" si="394"/>
        <v>3.1446255577129048</v>
      </c>
      <c r="O2112" s="148">
        <f t="shared" si="390"/>
        <v>0</v>
      </c>
      <c r="P2112" s="148">
        <f t="shared" si="391"/>
        <v>-3.1446255577129048</v>
      </c>
      <c r="Q2112" s="149">
        <f t="shared" si="385"/>
        <v>0</v>
      </c>
      <c r="R2112" s="150">
        <f t="shared" si="386"/>
        <v>91.905542616425194</v>
      </c>
      <c r="S2112" s="13"/>
      <c r="T2112" s="13"/>
      <c r="U2112" s="13"/>
      <c r="V2112" s="13"/>
      <c r="W2112" s="49">
        <f t="shared" si="392"/>
        <v>38990</v>
      </c>
    </row>
    <row r="2113" spans="1:23" s="11" customFormat="1">
      <c r="A2113" s="13"/>
      <c r="B2113" s="140">
        <f>+Datos!B2104</f>
        <v>2006</v>
      </c>
      <c r="C2113" s="141">
        <f>+Datos!C2104</f>
        <v>10</v>
      </c>
      <c r="D2113" s="142">
        <f>+Datos!D2104</f>
        <v>1</v>
      </c>
      <c r="E2113" s="143">
        <f>+Datos!E2104</f>
        <v>1</v>
      </c>
      <c r="F2113" s="144">
        <f>+Datos!F2104</f>
        <v>2.2000000000000002</v>
      </c>
      <c r="G2113" s="145">
        <f>+Datos!G2104</f>
        <v>1</v>
      </c>
      <c r="H2113" s="143">
        <f t="shared" si="387"/>
        <v>2.2000000000000002</v>
      </c>
      <c r="I2113" s="146">
        <f t="shared" si="388"/>
        <v>-1.2000000000000002</v>
      </c>
      <c r="J2113" s="29">
        <f t="shared" si="389"/>
        <v>57.849933999140625</v>
      </c>
      <c r="K2113" s="147">
        <f t="shared" si="384"/>
        <v>91.531752180958804</v>
      </c>
      <c r="L2113" s="29">
        <f t="shared" si="395"/>
        <v>-0.37379043546638968</v>
      </c>
      <c r="M2113" s="30">
        <f t="shared" si="393"/>
        <v>1.3737904354663897</v>
      </c>
      <c r="N2113" s="148">
        <f t="shared" si="394"/>
        <v>0.8262095645336105</v>
      </c>
      <c r="O2113" s="148">
        <f t="shared" si="390"/>
        <v>0</v>
      </c>
      <c r="P2113" s="148">
        <f t="shared" si="391"/>
        <v>-0.8262095645336105</v>
      </c>
      <c r="Q2113" s="149">
        <f t="shared" si="385"/>
        <v>0</v>
      </c>
      <c r="R2113" s="150">
        <f t="shared" si="386"/>
        <v>91.531752180958804</v>
      </c>
      <c r="S2113" s="13"/>
      <c r="T2113" s="13"/>
      <c r="U2113" s="13"/>
      <c r="V2113" s="13"/>
      <c r="W2113" s="49">
        <f t="shared" si="392"/>
        <v>38991</v>
      </c>
    </row>
    <row r="2114" spans="1:23" s="11" customFormat="1">
      <c r="A2114" s="13"/>
      <c r="B2114" s="140">
        <f>+Datos!B2105</f>
        <v>2006</v>
      </c>
      <c r="C2114" s="141">
        <f>+Datos!C2105</f>
        <v>10</v>
      </c>
      <c r="D2114" s="142">
        <f>+Datos!D2105</f>
        <v>2</v>
      </c>
      <c r="E2114" s="143">
        <f>+Datos!E2105</f>
        <v>0.7</v>
      </c>
      <c r="F2114" s="144">
        <f>+Datos!F2105</f>
        <v>2.2000000000000002</v>
      </c>
      <c r="G2114" s="145">
        <f>+Datos!G2105</f>
        <v>1</v>
      </c>
      <c r="H2114" s="143">
        <f t="shared" si="387"/>
        <v>2.2000000000000002</v>
      </c>
      <c r="I2114" s="146">
        <f t="shared" si="388"/>
        <v>-1.5000000000000002</v>
      </c>
      <c r="J2114" s="29">
        <f t="shared" si="389"/>
        <v>57.386068720993144</v>
      </c>
      <c r="K2114" s="147">
        <f t="shared" si="384"/>
        <v>91.067886902811324</v>
      </c>
      <c r="L2114" s="29">
        <f t="shared" si="395"/>
        <v>-0.46386527814748035</v>
      </c>
      <c r="M2114" s="30">
        <f t="shared" si="393"/>
        <v>1.1638652781474803</v>
      </c>
      <c r="N2114" s="148">
        <f t="shared" si="394"/>
        <v>1.0361347218525199</v>
      </c>
      <c r="O2114" s="148">
        <f t="shared" si="390"/>
        <v>0</v>
      </c>
      <c r="P2114" s="148">
        <f t="shared" si="391"/>
        <v>-1.0361347218525199</v>
      </c>
      <c r="Q2114" s="149">
        <f t="shared" si="385"/>
        <v>0</v>
      </c>
      <c r="R2114" s="150">
        <f t="shared" si="386"/>
        <v>91.067886902811324</v>
      </c>
      <c r="S2114" s="13"/>
      <c r="T2114" s="13"/>
      <c r="U2114" s="13"/>
      <c r="V2114" s="13"/>
      <c r="W2114" s="49">
        <f t="shared" si="392"/>
        <v>38992</v>
      </c>
    </row>
    <row r="2115" spans="1:23" s="11" customFormat="1">
      <c r="A2115" s="13"/>
      <c r="B2115" s="140">
        <f>+Datos!B2106</f>
        <v>2006</v>
      </c>
      <c r="C2115" s="141">
        <f>+Datos!C2106</f>
        <v>10</v>
      </c>
      <c r="D2115" s="142">
        <f>+Datos!D2106</f>
        <v>3</v>
      </c>
      <c r="E2115" s="143">
        <f>+Datos!E2106</f>
        <v>45</v>
      </c>
      <c r="F2115" s="144">
        <f>+Datos!F2106</f>
        <v>2.6</v>
      </c>
      <c r="G2115" s="145">
        <f>+Datos!G2106</f>
        <v>1</v>
      </c>
      <c r="H2115" s="143">
        <f t="shared" si="387"/>
        <v>2.6</v>
      </c>
      <c r="I2115" s="146">
        <f t="shared" si="388"/>
        <v>42.4</v>
      </c>
      <c r="J2115" s="29">
        <f t="shared" si="389"/>
        <v>99.786068720993143</v>
      </c>
      <c r="K2115" s="147">
        <f t="shared" si="384"/>
        <v>133.46788690281133</v>
      </c>
      <c r="L2115" s="29">
        <f t="shared" si="395"/>
        <v>42.400000000000006</v>
      </c>
      <c r="M2115" s="30">
        <f t="shared" si="393"/>
        <v>2.6</v>
      </c>
      <c r="N2115" s="148">
        <f t="shared" si="394"/>
        <v>0</v>
      </c>
      <c r="O2115" s="148">
        <f t="shared" si="390"/>
        <v>0</v>
      </c>
      <c r="P2115" s="148">
        <f t="shared" si="391"/>
        <v>0</v>
      </c>
      <c r="Q2115" s="149">
        <f t="shared" si="385"/>
        <v>19.46788690281133</v>
      </c>
      <c r="R2115" s="150">
        <f t="shared" si="386"/>
        <v>133.46788690281133</v>
      </c>
      <c r="S2115" s="13"/>
      <c r="T2115" s="13"/>
      <c r="U2115" s="13"/>
      <c r="V2115" s="13"/>
      <c r="W2115" s="49">
        <f t="shared" si="392"/>
        <v>38993</v>
      </c>
    </row>
    <row r="2116" spans="1:23" s="11" customFormat="1">
      <c r="A2116" s="13"/>
      <c r="B2116" s="140">
        <f>+Datos!B2107</f>
        <v>2006</v>
      </c>
      <c r="C2116" s="141">
        <f>+Datos!C2107</f>
        <v>10</v>
      </c>
      <c r="D2116" s="142">
        <f>+Datos!D2107</f>
        <v>4</v>
      </c>
      <c r="E2116" s="143">
        <f>+Datos!E2107</f>
        <v>4.2</v>
      </c>
      <c r="F2116" s="144">
        <f>+Datos!F2107</f>
        <v>1.5</v>
      </c>
      <c r="G2116" s="145">
        <f>+Datos!G2107</f>
        <v>1</v>
      </c>
      <c r="H2116" s="143">
        <f t="shared" si="387"/>
        <v>1.5</v>
      </c>
      <c r="I2116" s="146">
        <f t="shared" si="388"/>
        <v>2.7</v>
      </c>
      <c r="J2116" s="29">
        <f t="shared" si="389"/>
        <v>102.48606872099315</v>
      </c>
      <c r="K2116" s="147">
        <f t="shared" si="384"/>
        <v>136.16788690281132</v>
      </c>
      <c r="L2116" s="29">
        <f t="shared" si="395"/>
        <v>2.6999999999999886</v>
      </c>
      <c r="M2116" s="30">
        <f t="shared" si="393"/>
        <v>1.5</v>
      </c>
      <c r="N2116" s="148">
        <f t="shared" si="394"/>
        <v>0</v>
      </c>
      <c r="O2116" s="148">
        <f t="shared" si="390"/>
        <v>0</v>
      </c>
      <c r="P2116" s="148">
        <f t="shared" si="391"/>
        <v>0</v>
      </c>
      <c r="Q2116" s="149">
        <f t="shared" si="385"/>
        <v>22.167886902811318</v>
      </c>
      <c r="R2116" s="150">
        <f t="shared" si="386"/>
        <v>136.16788690281132</v>
      </c>
      <c r="S2116" s="13"/>
      <c r="T2116" s="13"/>
      <c r="U2116" s="13"/>
      <c r="V2116" s="13"/>
      <c r="W2116" s="49">
        <f t="shared" si="392"/>
        <v>38994</v>
      </c>
    </row>
    <row r="2117" spans="1:23" s="11" customFormat="1">
      <c r="A2117" s="13"/>
      <c r="B2117" s="140">
        <f>+Datos!B2108</f>
        <v>2006</v>
      </c>
      <c r="C2117" s="141">
        <f>+Datos!C2108</f>
        <v>10</v>
      </c>
      <c r="D2117" s="142">
        <f>+Datos!D2108</f>
        <v>5</v>
      </c>
      <c r="E2117" s="143">
        <f>+Datos!E2108</f>
        <v>0</v>
      </c>
      <c r="F2117" s="144">
        <f>+Datos!F2108</f>
        <v>3.4</v>
      </c>
      <c r="G2117" s="145">
        <f>+Datos!G2108</f>
        <v>1</v>
      </c>
      <c r="H2117" s="143">
        <f t="shared" si="387"/>
        <v>3.4</v>
      </c>
      <c r="I2117" s="146">
        <f t="shared" si="388"/>
        <v>-3.4</v>
      </c>
      <c r="J2117" s="29">
        <f t="shared" si="389"/>
        <v>100.63282746316352</v>
      </c>
      <c r="K2117" s="147">
        <f t="shared" si="384"/>
        <v>134.31464564498171</v>
      </c>
      <c r="L2117" s="29">
        <f t="shared" si="395"/>
        <v>-1.8532412578296089</v>
      </c>
      <c r="M2117" s="30">
        <f t="shared" si="393"/>
        <v>1.8532412578296089</v>
      </c>
      <c r="N2117" s="148">
        <f t="shared" si="394"/>
        <v>1.546758742170391</v>
      </c>
      <c r="O2117" s="148">
        <f t="shared" si="390"/>
        <v>0</v>
      </c>
      <c r="P2117" s="148">
        <f t="shared" si="391"/>
        <v>-1.546758742170391</v>
      </c>
      <c r="Q2117" s="149">
        <f t="shared" si="385"/>
        <v>20.314645644981709</v>
      </c>
      <c r="R2117" s="150">
        <f t="shared" si="386"/>
        <v>134.31464564498171</v>
      </c>
      <c r="S2117" s="13"/>
      <c r="T2117" s="13"/>
      <c r="U2117" s="13"/>
      <c r="V2117" s="13"/>
      <c r="W2117" s="49">
        <f t="shared" si="392"/>
        <v>38995</v>
      </c>
    </row>
    <row r="2118" spans="1:23" s="11" customFormat="1">
      <c r="A2118" s="13"/>
      <c r="B2118" s="140">
        <f>+Datos!B2109</f>
        <v>2006</v>
      </c>
      <c r="C2118" s="141">
        <f>+Datos!C2109</f>
        <v>10</v>
      </c>
      <c r="D2118" s="142">
        <f>+Datos!D2109</f>
        <v>6</v>
      </c>
      <c r="E2118" s="143">
        <f>+Datos!E2109</f>
        <v>0</v>
      </c>
      <c r="F2118" s="144">
        <f>+Datos!F2109</f>
        <v>2.8</v>
      </c>
      <c r="G2118" s="145">
        <f>+Datos!G2109</f>
        <v>1</v>
      </c>
      <c r="H2118" s="143">
        <f t="shared" si="387"/>
        <v>2.8</v>
      </c>
      <c r="I2118" s="146">
        <f t="shared" si="388"/>
        <v>-2.8</v>
      </c>
      <c r="J2118" s="29">
        <f t="shared" si="389"/>
        <v>99.131818606000678</v>
      </c>
      <c r="K2118" s="147">
        <f t="shared" si="384"/>
        <v>132.81363678781887</v>
      </c>
      <c r="L2118" s="29">
        <f t="shared" si="395"/>
        <v>-1.5010088571628444</v>
      </c>
      <c r="M2118" s="30">
        <f t="shared" si="393"/>
        <v>1.5010088571628444</v>
      </c>
      <c r="N2118" s="148">
        <f t="shared" si="394"/>
        <v>1.2989911428371554</v>
      </c>
      <c r="O2118" s="148">
        <f t="shared" si="390"/>
        <v>0</v>
      </c>
      <c r="P2118" s="148">
        <f t="shared" si="391"/>
        <v>-1.2989911428371554</v>
      </c>
      <c r="Q2118" s="149">
        <f t="shared" si="385"/>
        <v>18.813636787818865</v>
      </c>
      <c r="R2118" s="150">
        <f t="shared" si="386"/>
        <v>132.81363678781887</v>
      </c>
      <c r="S2118" s="13"/>
      <c r="T2118" s="13"/>
      <c r="U2118" s="13"/>
      <c r="V2118" s="13"/>
      <c r="W2118" s="49">
        <f t="shared" si="392"/>
        <v>38996</v>
      </c>
    </row>
    <row r="2119" spans="1:23" s="11" customFormat="1">
      <c r="A2119" s="13"/>
      <c r="B2119" s="140">
        <f>+Datos!B2110</f>
        <v>2006</v>
      </c>
      <c r="C2119" s="141">
        <f>+Datos!C2110</f>
        <v>10</v>
      </c>
      <c r="D2119" s="142">
        <f>+Datos!D2110</f>
        <v>7</v>
      </c>
      <c r="E2119" s="143">
        <f>+Datos!E2110</f>
        <v>0</v>
      </c>
      <c r="F2119" s="144">
        <f>+Datos!F2110</f>
        <v>4.2</v>
      </c>
      <c r="G2119" s="145">
        <f>+Datos!G2110</f>
        <v>1</v>
      </c>
      <c r="H2119" s="143">
        <f t="shared" si="387"/>
        <v>4.2</v>
      </c>
      <c r="I2119" s="146">
        <f t="shared" si="388"/>
        <v>-4.2</v>
      </c>
      <c r="J2119" s="29">
        <f t="shared" si="389"/>
        <v>96.92217938318143</v>
      </c>
      <c r="K2119" s="147">
        <f t="shared" si="384"/>
        <v>130.60399756499962</v>
      </c>
      <c r="L2119" s="29">
        <f t="shared" si="395"/>
        <v>-2.2096392228192485</v>
      </c>
      <c r="M2119" s="30">
        <f t="shared" si="393"/>
        <v>2.2096392228192485</v>
      </c>
      <c r="N2119" s="148">
        <f t="shared" si="394"/>
        <v>1.9903607771807517</v>
      </c>
      <c r="O2119" s="148">
        <f t="shared" si="390"/>
        <v>0</v>
      </c>
      <c r="P2119" s="148">
        <f t="shared" si="391"/>
        <v>-1.9903607771807517</v>
      </c>
      <c r="Q2119" s="149">
        <f t="shared" si="385"/>
        <v>16.603997564999617</v>
      </c>
      <c r="R2119" s="150">
        <f t="shared" si="386"/>
        <v>130.60399756499962</v>
      </c>
      <c r="S2119" s="13"/>
      <c r="T2119" s="13"/>
      <c r="U2119" s="13"/>
      <c r="V2119" s="13"/>
      <c r="W2119" s="49">
        <f t="shared" si="392"/>
        <v>38997</v>
      </c>
    </row>
    <row r="2120" spans="1:23" s="11" customFormat="1">
      <c r="A2120" s="13"/>
      <c r="B2120" s="140">
        <f>+Datos!B2111</f>
        <v>2006</v>
      </c>
      <c r="C2120" s="141">
        <f>+Datos!C2111</f>
        <v>10</v>
      </c>
      <c r="D2120" s="142">
        <f>+Datos!D2111</f>
        <v>8</v>
      </c>
      <c r="E2120" s="143">
        <f>+Datos!E2111</f>
        <v>0</v>
      </c>
      <c r="F2120" s="144">
        <f>+Datos!F2111</f>
        <v>5</v>
      </c>
      <c r="G2120" s="145">
        <f>+Datos!G2111</f>
        <v>1</v>
      </c>
      <c r="H2120" s="143">
        <f t="shared" si="387"/>
        <v>5</v>
      </c>
      <c r="I2120" s="146">
        <f t="shared" si="388"/>
        <v>-5</v>
      </c>
      <c r="J2120" s="29">
        <f t="shared" si="389"/>
        <v>94.355783519126476</v>
      </c>
      <c r="K2120" s="147">
        <f t="shared" si="384"/>
        <v>128.03760170094466</v>
      </c>
      <c r="L2120" s="29">
        <f t="shared" si="395"/>
        <v>-2.5663958640549538</v>
      </c>
      <c r="M2120" s="30">
        <f t="shared" si="393"/>
        <v>2.5663958640549538</v>
      </c>
      <c r="N2120" s="148">
        <f t="shared" si="394"/>
        <v>2.4336041359450462</v>
      </c>
      <c r="O2120" s="148">
        <f t="shared" si="390"/>
        <v>0</v>
      </c>
      <c r="P2120" s="148">
        <f t="shared" si="391"/>
        <v>-2.4336041359450462</v>
      </c>
      <c r="Q2120" s="149">
        <f t="shared" si="385"/>
        <v>14.037601700944663</v>
      </c>
      <c r="R2120" s="150">
        <f t="shared" si="386"/>
        <v>128.03760170094466</v>
      </c>
      <c r="S2120" s="13"/>
      <c r="T2120" s="13"/>
      <c r="U2120" s="13"/>
      <c r="V2120" s="13"/>
      <c r="W2120" s="49">
        <f t="shared" si="392"/>
        <v>38998</v>
      </c>
    </row>
    <row r="2121" spans="1:23" s="11" customFormat="1">
      <c r="A2121" s="13"/>
      <c r="B2121" s="140">
        <f>+Datos!B2112</f>
        <v>2006</v>
      </c>
      <c r="C2121" s="141">
        <f>+Datos!C2112</f>
        <v>10</v>
      </c>
      <c r="D2121" s="142">
        <f>+Datos!D2112</f>
        <v>9</v>
      </c>
      <c r="E2121" s="143">
        <f>+Datos!E2112</f>
        <v>0</v>
      </c>
      <c r="F2121" s="144">
        <f>+Datos!F2112</f>
        <v>3.9</v>
      </c>
      <c r="G2121" s="145">
        <f>+Datos!G2112</f>
        <v>1</v>
      </c>
      <c r="H2121" s="143">
        <f t="shared" si="387"/>
        <v>3.9</v>
      </c>
      <c r="I2121" s="146">
        <f t="shared" si="388"/>
        <v>-3.9</v>
      </c>
      <c r="J2121" s="29">
        <f t="shared" si="389"/>
        <v>92.401261751861213</v>
      </c>
      <c r="K2121" s="147">
        <f t="shared" si="384"/>
        <v>126.08307993367939</v>
      </c>
      <c r="L2121" s="29">
        <f t="shared" si="395"/>
        <v>-1.9545217672652768</v>
      </c>
      <c r="M2121" s="30">
        <f t="shared" si="393"/>
        <v>1.9545217672652768</v>
      </c>
      <c r="N2121" s="148">
        <f t="shared" si="394"/>
        <v>1.9454782327347231</v>
      </c>
      <c r="O2121" s="148">
        <f t="shared" si="390"/>
        <v>0</v>
      </c>
      <c r="P2121" s="148">
        <f t="shared" si="391"/>
        <v>-1.9454782327347231</v>
      </c>
      <c r="Q2121" s="149">
        <f t="shared" si="385"/>
        <v>12.083079933679386</v>
      </c>
      <c r="R2121" s="150">
        <f t="shared" si="386"/>
        <v>126.08307993367939</v>
      </c>
      <c r="S2121" s="13"/>
      <c r="T2121" s="13"/>
      <c r="U2121" s="13"/>
      <c r="V2121" s="13"/>
      <c r="W2121" s="49">
        <f t="shared" si="392"/>
        <v>38999</v>
      </c>
    </row>
    <row r="2122" spans="1:23" s="11" customFormat="1">
      <c r="A2122" s="13"/>
      <c r="B2122" s="140">
        <f>+Datos!B2113</f>
        <v>2006</v>
      </c>
      <c r="C2122" s="141">
        <f>+Datos!C2113</f>
        <v>10</v>
      </c>
      <c r="D2122" s="142">
        <f>+Datos!D2113</f>
        <v>10</v>
      </c>
      <c r="E2122" s="143">
        <f>+Datos!E2113</f>
        <v>0</v>
      </c>
      <c r="F2122" s="144">
        <f>+Datos!F2113</f>
        <v>3.5</v>
      </c>
      <c r="G2122" s="145">
        <f>+Datos!G2113</f>
        <v>1</v>
      </c>
      <c r="H2122" s="143">
        <f t="shared" si="387"/>
        <v>3.5</v>
      </c>
      <c r="I2122" s="146">
        <f t="shared" si="388"/>
        <v>-3.5</v>
      </c>
      <c r="J2122" s="29">
        <f t="shared" si="389"/>
        <v>90.681699242061669</v>
      </c>
      <c r="K2122" s="147">
        <f t="shared" si="384"/>
        <v>124.36351742387984</v>
      </c>
      <c r="L2122" s="29">
        <f t="shared" si="395"/>
        <v>-1.7195625097995446</v>
      </c>
      <c r="M2122" s="30">
        <f t="shared" si="393"/>
        <v>1.7195625097995446</v>
      </c>
      <c r="N2122" s="148">
        <f t="shared" si="394"/>
        <v>1.7804374902004554</v>
      </c>
      <c r="O2122" s="148">
        <f t="shared" si="390"/>
        <v>0</v>
      </c>
      <c r="P2122" s="148">
        <f t="shared" si="391"/>
        <v>-1.7804374902004554</v>
      </c>
      <c r="Q2122" s="149">
        <f t="shared" si="385"/>
        <v>10.363517423879841</v>
      </c>
      <c r="R2122" s="150">
        <f t="shared" si="386"/>
        <v>124.36351742387984</v>
      </c>
      <c r="S2122" s="13"/>
      <c r="T2122" s="13"/>
      <c r="U2122" s="13"/>
      <c r="V2122" s="13"/>
      <c r="W2122" s="49">
        <f t="shared" si="392"/>
        <v>39000</v>
      </c>
    </row>
    <row r="2123" spans="1:23" s="11" customFormat="1">
      <c r="A2123" s="13"/>
      <c r="B2123" s="140">
        <f>+Datos!B2114</f>
        <v>2006</v>
      </c>
      <c r="C2123" s="141">
        <f>+Datos!C2114</f>
        <v>10</v>
      </c>
      <c r="D2123" s="142">
        <f>+Datos!D2114</f>
        <v>11</v>
      </c>
      <c r="E2123" s="143">
        <f>+Datos!E2114</f>
        <v>0</v>
      </c>
      <c r="F2123" s="144">
        <f>+Datos!F2114</f>
        <v>4</v>
      </c>
      <c r="G2123" s="145">
        <f>+Datos!G2114</f>
        <v>1</v>
      </c>
      <c r="H2123" s="143">
        <f t="shared" si="387"/>
        <v>4</v>
      </c>
      <c r="I2123" s="146">
        <f t="shared" si="388"/>
        <v>-4</v>
      </c>
      <c r="J2123" s="29">
        <f t="shared" si="389"/>
        <v>88.755634481692397</v>
      </c>
      <c r="K2123" s="147">
        <f t="shared" si="384"/>
        <v>122.43745266351058</v>
      </c>
      <c r="L2123" s="29">
        <f t="shared" si="395"/>
        <v>-1.9260647603692576</v>
      </c>
      <c r="M2123" s="30">
        <f t="shared" si="393"/>
        <v>1.9260647603692576</v>
      </c>
      <c r="N2123" s="148">
        <f t="shared" si="394"/>
        <v>2.0739352396307424</v>
      </c>
      <c r="O2123" s="148">
        <f t="shared" si="390"/>
        <v>0</v>
      </c>
      <c r="P2123" s="148">
        <f t="shared" si="391"/>
        <v>-2.0739352396307424</v>
      </c>
      <c r="Q2123" s="149">
        <f t="shared" si="385"/>
        <v>8.4374526635105838</v>
      </c>
      <c r="R2123" s="150">
        <f t="shared" si="386"/>
        <v>122.43745266351058</v>
      </c>
      <c r="S2123" s="13"/>
      <c r="T2123" s="13"/>
      <c r="U2123" s="13"/>
      <c r="V2123" s="13"/>
      <c r="W2123" s="49">
        <f t="shared" si="392"/>
        <v>39001</v>
      </c>
    </row>
    <row r="2124" spans="1:23" s="11" customFormat="1">
      <c r="A2124" s="13"/>
      <c r="B2124" s="140">
        <f>+Datos!B2115</f>
        <v>2006</v>
      </c>
      <c r="C2124" s="141">
        <f>+Datos!C2115</f>
        <v>10</v>
      </c>
      <c r="D2124" s="142">
        <f>+Datos!D2115</f>
        <v>12</v>
      </c>
      <c r="E2124" s="143">
        <f>+Datos!E2115</f>
        <v>0</v>
      </c>
      <c r="F2124" s="144">
        <f>+Datos!F2115</f>
        <v>2.9</v>
      </c>
      <c r="G2124" s="145">
        <f>+Datos!G2115</f>
        <v>1</v>
      </c>
      <c r="H2124" s="143">
        <f t="shared" si="387"/>
        <v>2.9</v>
      </c>
      <c r="I2124" s="146">
        <f t="shared" si="388"/>
        <v>-2.9</v>
      </c>
      <c r="J2124" s="29">
        <f t="shared" si="389"/>
        <v>87.384868777893814</v>
      </c>
      <c r="K2124" s="147">
        <f t="shared" si="384"/>
        <v>121.066686959712</v>
      </c>
      <c r="L2124" s="29">
        <f t="shared" si="395"/>
        <v>-1.3707657037985825</v>
      </c>
      <c r="M2124" s="30">
        <f t="shared" si="393"/>
        <v>1.3707657037985825</v>
      </c>
      <c r="N2124" s="148">
        <f t="shared" si="394"/>
        <v>1.5292342962014174</v>
      </c>
      <c r="O2124" s="148">
        <f t="shared" si="390"/>
        <v>0</v>
      </c>
      <c r="P2124" s="148">
        <f t="shared" si="391"/>
        <v>-1.5292342962014174</v>
      </c>
      <c r="Q2124" s="149">
        <f t="shared" si="385"/>
        <v>7.0666869597120012</v>
      </c>
      <c r="R2124" s="150">
        <f t="shared" si="386"/>
        <v>121.066686959712</v>
      </c>
      <c r="S2124" s="13"/>
      <c r="T2124" s="13"/>
      <c r="U2124" s="13"/>
      <c r="V2124" s="13"/>
      <c r="W2124" s="49">
        <f t="shared" si="392"/>
        <v>39002</v>
      </c>
    </row>
    <row r="2125" spans="1:23" s="11" customFormat="1">
      <c r="A2125" s="13"/>
      <c r="B2125" s="140">
        <f>+Datos!B2116</f>
        <v>2006</v>
      </c>
      <c r="C2125" s="141">
        <f>+Datos!C2116</f>
        <v>10</v>
      </c>
      <c r="D2125" s="142">
        <f>+Datos!D2116</f>
        <v>13</v>
      </c>
      <c r="E2125" s="143">
        <f>+Datos!E2116</f>
        <v>84.1</v>
      </c>
      <c r="F2125" s="144">
        <f>+Datos!F2116</f>
        <v>3.4</v>
      </c>
      <c r="G2125" s="145">
        <f>+Datos!G2116</f>
        <v>1</v>
      </c>
      <c r="H2125" s="143">
        <f t="shared" si="387"/>
        <v>3.4</v>
      </c>
      <c r="I2125" s="146">
        <f t="shared" si="388"/>
        <v>80.699999999999989</v>
      </c>
      <c r="J2125" s="29">
        <f t="shared" si="389"/>
        <v>168.0848687778938</v>
      </c>
      <c r="K2125" s="147">
        <f t="shared" si="384"/>
        <v>201.76668695971199</v>
      </c>
      <c r="L2125" s="29">
        <f t="shared" si="395"/>
        <v>80.699999999999989</v>
      </c>
      <c r="M2125" s="30">
        <f t="shared" si="393"/>
        <v>3.4</v>
      </c>
      <c r="N2125" s="148">
        <f t="shared" si="394"/>
        <v>0</v>
      </c>
      <c r="O2125" s="148">
        <f t="shared" si="390"/>
        <v>0</v>
      </c>
      <c r="P2125" s="148">
        <f t="shared" si="391"/>
        <v>0</v>
      </c>
      <c r="Q2125" s="149">
        <f t="shared" si="385"/>
        <v>87.76668695971199</v>
      </c>
      <c r="R2125" s="150">
        <f t="shared" si="386"/>
        <v>201.76668695971199</v>
      </c>
      <c r="S2125" s="13"/>
      <c r="T2125" s="13"/>
      <c r="U2125" s="13"/>
      <c r="V2125" s="13"/>
      <c r="W2125" s="49">
        <f t="shared" si="392"/>
        <v>39003</v>
      </c>
    </row>
    <row r="2126" spans="1:23" s="11" customFormat="1">
      <c r="A2126" s="13"/>
      <c r="B2126" s="140">
        <f>+Datos!B2117</f>
        <v>2006</v>
      </c>
      <c r="C2126" s="141">
        <f>+Datos!C2117</f>
        <v>10</v>
      </c>
      <c r="D2126" s="142">
        <f>+Datos!D2117</f>
        <v>14</v>
      </c>
      <c r="E2126" s="143">
        <f>+Datos!E2117</f>
        <v>2</v>
      </c>
      <c r="F2126" s="144">
        <f>+Datos!F2117</f>
        <v>3.9</v>
      </c>
      <c r="G2126" s="145">
        <f>+Datos!G2117</f>
        <v>1</v>
      </c>
      <c r="H2126" s="143">
        <f t="shared" si="387"/>
        <v>3.9</v>
      </c>
      <c r="I2126" s="146">
        <f t="shared" si="388"/>
        <v>-1.9</v>
      </c>
      <c r="J2126" s="29">
        <f t="shared" si="389"/>
        <v>166.37951502221907</v>
      </c>
      <c r="K2126" s="147">
        <f t="shared" ref="K2126:K2189" si="396">+J2126+$U$21</f>
        <v>200.06133320403725</v>
      </c>
      <c r="L2126" s="29">
        <f t="shared" si="395"/>
        <v>-1.7053537556747358</v>
      </c>
      <c r="M2126" s="30">
        <f t="shared" si="393"/>
        <v>3.7053537556747358</v>
      </c>
      <c r="N2126" s="148">
        <f t="shared" si="394"/>
        <v>0.19464624432526412</v>
      </c>
      <c r="O2126" s="148">
        <f t="shared" si="390"/>
        <v>0</v>
      </c>
      <c r="P2126" s="148">
        <f t="shared" si="391"/>
        <v>-0.19464624432526412</v>
      </c>
      <c r="Q2126" s="149">
        <f t="shared" ref="Q2126:Q2189" si="397">IF(K2126-$U$15&gt;0,K2126-$U$15,0)</f>
        <v>86.061333204037254</v>
      </c>
      <c r="R2126" s="150">
        <f t="shared" ref="R2126:R2189" si="398">+O2126+K2126</f>
        <v>200.06133320403725</v>
      </c>
      <c r="S2126" s="13"/>
      <c r="T2126" s="13"/>
      <c r="U2126" s="13"/>
      <c r="V2126" s="13"/>
      <c r="W2126" s="49">
        <f t="shared" si="392"/>
        <v>39004</v>
      </c>
    </row>
    <row r="2127" spans="1:23" s="11" customFormat="1">
      <c r="A2127" s="13"/>
      <c r="B2127" s="140">
        <f>+Datos!B2118</f>
        <v>2006</v>
      </c>
      <c r="C2127" s="141">
        <f>+Datos!C2118</f>
        <v>10</v>
      </c>
      <c r="D2127" s="142">
        <f>+Datos!D2118</f>
        <v>15</v>
      </c>
      <c r="E2127" s="143">
        <f>+Datos!E2118</f>
        <v>0</v>
      </c>
      <c r="F2127" s="144">
        <f>+Datos!F2118</f>
        <v>4.7</v>
      </c>
      <c r="G2127" s="145">
        <f>+Datos!G2118</f>
        <v>1</v>
      </c>
      <c r="H2127" s="143">
        <f t="shared" ref="H2127:H2190" si="399">+F2127*G2127</f>
        <v>4.7</v>
      </c>
      <c r="I2127" s="146">
        <f t="shared" ref="I2127:I2190" si="400">+E2127-H2127</f>
        <v>-4.7</v>
      </c>
      <c r="J2127" s="29">
        <f t="shared" ref="J2127:J2190" si="401">IF(I2127&lt;0,J2126*EXP(I2127/$U$20),IF((I2127+J2126)&gt;$U$20,+$U$20,I2127+J2126))</f>
        <v>162.23497530579695</v>
      </c>
      <c r="K2127" s="147">
        <f t="shared" si="396"/>
        <v>195.91679348761514</v>
      </c>
      <c r="L2127" s="29">
        <f t="shared" si="395"/>
        <v>-4.1445397164221163</v>
      </c>
      <c r="M2127" s="30">
        <f t="shared" si="393"/>
        <v>4.1445397164221163</v>
      </c>
      <c r="N2127" s="148">
        <f t="shared" si="394"/>
        <v>0.55546028357788391</v>
      </c>
      <c r="O2127" s="148">
        <f t="shared" ref="O2127:O2190" si="402">IF(K2126+I2127-$U$14&gt;0,K2126+I2127-$U$14,0)</f>
        <v>0</v>
      </c>
      <c r="P2127" s="148">
        <f t="shared" ref="P2127:P2190" si="403">+IF(N2127&gt;0,(-1)*N2127,O2127)</f>
        <v>-0.55546028357788391</v>
      </c>
      <c r="Q2127" s="149">
        <f t="shared" si="397"/>
        <v>81.916793487615138</v>
      </c>
      <c r="R2127" s="150">
        <f t="shared" si="398"/>
        <v>195.91679348761514</v>
      </c>
      <c r="S2127" s="13"/>
      <c r="T2127" s="13"/>
      <c r="U2127" s="13"/>
      <c r="V2127" s="13"/>
      <c r="W2127" s="49">
        <f t="shared" ref="W2127:W2190" si="404">+DATE(B2127,C2127,D2127)</f>
        <v>39005</v>
      </c>
    </row>
    <row r="2128" spans="1:23" s="11" customFormat="1">
      <c r="A2128" s="13"/>
      <c r="B2128" s="140">
        <f>+Datos!B2119</f>
        <v>2006</v>
      </c>
      <c r="C2128" s="141">
        <f>+Datos!C2119</f>
        <v>10</v>
      </c>
      <c r="D2128" s="142">
        <f>+Datos!D2119</f>
        <v>16</v>
      </c>
      <c r="E2128" s="143">
        <f>+Datos!E2119</f>
        <v>0.2</v>
      </c>
      <c r="F2128" s="144">
        <f>+Datos!F2119</f>
        <v>3.6</v>
      </c>
      <c r="G2128" s="145">
        <f>+Datos!G2119</f>
        <v>1</v>
      </c>
      <c r="H2128" s="143">
        <f t="shared" si="399"/>
        <v>3.6</v>
      </c>
      <c r="I2128" s="146">
        <f t="shared" si="400"/>
        <v>-3.4</v>
      </c>
      <c r="J2128" s="29">
        <f t="shared" si="401"/>
        <v>159.30130292035119</v>
      </c>
      <c r="K2128" s="147">
        <f t="shared" si="396"/>
        <v>192.98312110216938</v>
      </c>
      <c r="L2128" s="29">
        <f t="shared" si="395"/>
        <v>-2.9336723854457603</v>
      </c>
      <c r="M2128" s="30">
        <f t="shared" ref="M2128:M2191" si="405">IF(I2128&gt;=0,+H2128,+E2128+ABS(L2128))</f>
        <v>3.1336723854457604</v>
      </c>
      <c r="N2128" s="148">
        <f t="shared" ref="N2128:N2191" si="406">+H2128-M2128</f>
        <v>0.46632761455423966</v>
      </c>
      <c r="O2128" s="148">
        <f t="shared" si="402"/>
        <v>0</v>
      </c>
      <c r="P2128" s="148">
        <f t="shared" si="403"/>
        <v>-0.46632761455423966</v>
      </c>
      <c r="Q2128" s="149">
        <f t="shared" si="397"/>
        <v>78.983121102169378</v>
      </c>
      <c r="R2128" s="150">
        <f t="shared" si="398"/>
        <v>192.98312110216938</v>
      </c>
      <c r="S2128" s="13"/>
      <c r="T2128" s="13"/>
      <c r="U2128" s="13"/>
      <c r="V2128" s="13"/>
      <c r="W2128" s="49">
        <f t="shared" si="404"/>
        <v>39006</v>
      </c>
    </row>
    <row r="2129" spans="1:23" s="11" customFormat="1">
      <c r="A2129" s="13"/>
      <c r="B2129" s="140">
        <f>+Datos!B2120</f>
        <v>2006</v>
      </c>
      <c r="C2129" s="141">
        <f>+Datos!C2120</f>
        <v>10</v>
      </c>
      <c r="D2129" s="142">
        <f>+Datos!D2120</f>
        <v>17</v>
      </c>
      <c r="E2129" s="143">
        <f>+Datos!E2120</f>
        <v>0</v>
      </c>
      <c r="F2129" s="144">
        <f>+Datos!F2120</f>
        <v>2.2000000000000002</v>
      </c>
      <c r="G2129" s="145">
        <f>+Datos!G2120</f>
        <v>1</v>
      </c>
      <c r="H2129" s="143">
        <f t="shared" si="399"/>
        <v>2.2000000000000002</v>
      </c>
      <c r="I2129" s="146">
        <f t="shared" si="400"/>
        <v>-2.2000000000000002</v>
      </c>
      <c r="J2129" s="29">
        <f t="shared" si="401"/>
        <v>157.43137325241008</v>
      </c>
      <c r="K2129" s="147">
        <f t="shared" si="396"/>
        <v>191.11319143422827</v>
      </c>
      <c r="L2129" s="29">
        <f t="shared" ref="L2129:L2192" si="407">+K2129-K2128</f>
        <v>-1.8699296679411077</v>
      </c>
      <c r="M2129" s="30">
        <f t="shared" si="405"/>
        <v>1.8699296679411077</v>
      </c>
      <c r="N2129" s="148">
        <f t="shared" si="406"/>
        <v>0.33007033205889247</v>
      </c>
      <c r="O2129" s="148">
        <f t="shared" si="402"/>
        <v>0</v>
      </c>
      <c r="P2129" s="148">
        <f t="shared" si="403"/>
        <v>-0.33007033205889247</v>
      </c>
      <c r="Q2129" s="149">
        <f t="shared" si="397"/>
        <v>77.11319143422827</v>
      </c>
      <c r="R2129" s="150">
        <f t="shared" si="398"/>
        <v>191.11319143422827</v>
      </c>
      <c r="S2129" s="13"/>
      <c r="T2129" s="13"/>
      <c r="U2129" s="13"/>
      <c r="V2129" s="13"/>
      <c r="W2129" s="49">
        <f t="shared" si="404"/>
        <v>39007</v>
      </c>
    </row>
    <row r="2130" spans="1:23" s="11" customFormat="1">
      <c r="A2130" s="13"/>
      <c r="B2130" s="140">
        <f>+Datos!B2121</f>
        <v>2006</v>
      </c>
      <c r="C2130" s="141">
        <f>+Datos!C2121</f>
        <v>10</v>
      </c>
      <c r="D2130" s="142">
        <f>+Datos!D2121</f>
        <v>18</v>
      </c>
      <c r="E2130" s="143">
        <f>+Datos!E2121</f>
        <v>0.9</v>
      </c>
      <c r="F2130" s="144">
        <f>+Datos!F2121</f>
        <v>2.2999999999999998</v>
      </c>
      <c r="G2130" s="145">
        <f>+Datos!G2121</f>
        <v>1</v>
      </c>
      <c r="H2130" s="143">
        <f t="shared" si="399"/>
        <v>2.2999999999999998</v>
      </c>
      <c r="I2130" s="146">
        <f t="shared" si="400"/>
        <v>-1.4</v>
      </c>
      <c r="J2130" s="29">
        <f t="shared" si="401"/>
        <v>156.25286276061621</v>
      </c>
      <c r="K2130" s="147">
        <f t="shared" si="396"/>
        <v>189.9346809424344</v>
      </c>
      <c r="L2130" s="29">
        <f t="shared" si="407"/>
        <v>-1.1785104917938725</v>
      </c>
      <c r="M2130" s="30">
        <f t="shared" si="405"/>
        <v>2.0785104917938724</v>
      </c>
      <c r="N2130" s="148">
        <f t="shared" si="406"/>
        <v>0.22148950820612745</v>
      </c>
      <c r="O2130" s="148">
        <f t="shared" si="402"/>
        <v>0</v>
      </c>
      <c r="P2130" s="148">
        <f t="shared" si="403"/>
        <v>-0.22148950820612745</v>
      </c>
      <c r="Q2130" s="149">
        <f t="shared" si="397"/>
        <v>75.934680942434397</v>
      </c>
      <c r="R2130" s="150">
        <f t="shared" si="398"/>
        <v>189.9346809424344</v>
      </c>
      <c r="S2130" s="13"/>
      <c r="T2130" s="13"/>
      <c r="U2130" s="13"/>
      <c r="V2130" s="13"/>
      <c r="W2130" s="49">
        <f t="shared" si="404"/>
        <v>39008</v>
      </c>
    </row>
    <row r="2131" spans="1:23" s="11" customFormat="1">
      <c r="A2131" s="13"/>
      <c r="B2131" s="140">
        <f>+Datos!B2122</f>
        <v>2006</v>
      </c>
      <c r="C2131" s="141">
        <f>+Datos!C2122</f>
        <v>10</v>
      </c>
      <c r="D2131" s="142">
        <f>+Datos!D2122</f>
        <v>19</v>
      </c>
      <c r="E2131" s="143">
        <f>+Datos!E2122</f>
        <v>0.5</v>
      </c>
      <c r="F2131" s="144">
        <f>+Datos!F2122</f>
        <v>2.7</v>
      </c>
      <c r="G2131" s="145">
        <f>+Datos!G2122</f>
        <v>1</v>
      </c>
      <c r="H2131" s="143">
        <f t="shared" si="399"/>
        <v>2.7</v>
      </c>
      <c r="I2131" s="146">
        <f t="shared" si="400"/>
        <v>-2.2000000000000002</v>
      </c>
      <c r="J2131" s="29">
        <f t="shared" si="401"/>
        <v>154.41871665872969</v>
      </c>
      <c r="K2131" s="147">
        <f t="shared" si="396"/>
        <v>188.10053484054788</v>
      </c>
      <c r="L2131" s="29">
        <f t="shared" si="407"/>
        <v>-1.8341461018865175</v>
      </c>
      <c r="M2131" s="30">
        <f t="shared" si="405"/>
        <v>2.3341461018865175</v>
      </c>
      <c r="N2131" s="148">
        <f t="shared" si="406"/>
        <v>0.36585389811348268</v>
      </c>
      <c r="O2131" s="148">
        <f t="shared" si="402"/>
        <v>0</v>
      </c>
      <c r="P2131" s="148">
        <f t="shared" si="403"/>
        <v>-0.36585389811348268</v>
      </c>
      <c r="Q2131" s="149">
        <f t="shared" si="397"/>
        <v>74.10053484054788</v>
      </c>
      <c r="R2131" s="150">
        <f t="shared" si="398"/>
        <v>188.10053484054788</v>
      </c>
      <c r="S2131" s="13"/>
      <c r="T2131" s="13"/>
      <c r="U2131" s="13"/>
      <c r="V2131" s="13"/>
      <c r="W2131" s="49">
        <f t="shared" si="404"/>
        <v>39009</v>
      </c>
    </row>
    <row r="2132" spans="1:23" s="11" customFormat="1">
      <c r="A2132" s="13"/>
      <c r="B2132" s="140">
        <f>+Datos!B2123</f>
        <v>2006</v>
      </c>
      <c r="C2132" s="141">
        <f>+Datos!C2123</f>
        <v>10</v>
      </c>
      <c r="D2132" s="142">
        <f>+Datos!D2123</f>
        <v>20</v>
      </c>
      <c r="E2132" s="143">
        <f>+Datos!E2123</f>
        <v>0</v>
      </c>
      <c r="F2132" s="144">
        <f>+Datos!F2123</f>
        <v>4.5</v>
      </c>
      <c r="G2132" s="145">
        <f>+Datos!G2123</f>
        <v>1</v>
      </c>
      <c r="H2132" s="143">
        <f t="shared" si="399"/>
        <v>4.5</v>
      </c>
      <c r="I2132" s="146">
        <f t="shared" si="400"/>
        <v>-4.5</v>
      </c>
      <c r="J2132" s="29">
        <f t="shared" si="401"/>
        <v>150.73383809479125</v>
      </c>
      <c r="K2132" s="147">
        <f t="shared" si="396"/>
        <v>184.41565627660944</v>
      </c>
      <c r="L2132" s="29">
        <f t="shared" si="407"/>
        <v>-3.6848785639384403</v>
      </c>
      <c r="M2132" s="30">
        <f t="shared" si="405"/>
        <v>3.6848785639384403</v>
      </c>
      <c r="N2132" s="148">
        <f t="shared" si="406"/>
        <v>0.81512143606155973</v>
      </c>
      <c r="O2132" s="148">
        <f t="shared" si="402"/>
        <v>0</v>
      </c>
      <c r="P2132" s="148">
        <f t="shared" si="403"/>
        <v>-0.81512143606155973</v>
      </c>
      <c r="Q2132" s="149">
        <f t="shared" si="397"/>
        <v>70.41565627660944</v>
      </c>
      <c r="R2132" s="150">
        <f t="shared" si="398"/>
        <v>184.41565627660944</v>
      </c>
      <c r="S2132" s="13"/>
      <c r="T2132" s="13"/>
      <c r="U2132" s="13"/>
      <c r="V2132" s="13"/>
      <c r="W2132" s="49">
        <f t="shared" si="404"/>
        <v>39010</v>
      </c>
    </row>
    <row r="2133" spans="1:23" s="11" customFormat="1">
      <c r="A2133" s="13"/>
      <c r="B2133" s="140">
        <f>+Datos!B2124</f>
        <v>2006</v>
      </c>
      <c r="C2133" s="141">
        <f>+Datos!C2124</f>
        <v>10</v>
      </c>
      <c r="D2133" s="142">
        <f>+Datos!D2124</f>
        <v>21</v>
      </c>
      <c r="E2133" s="143">
        <f>+Datos!E2124</f>
        <v>0</v>
      </c>
      <c r="F2133" s="144">
        <f>+Datos!F2124</f>
        <v>4.4000000000000004</v>
      </c>
      <c r="G2133" s="145">
        <f>+Datos!G2124</f>
        <v>1</v>
      </c>
      <c r="H2133" s="143">
        <f t="shared" si="399"/>
        <v>4.4000000000000004</v>
      </c>
      <c r="I2133" s="146">
        <f t="shared" si="400"/>
        <v>-4.4000000000000004</v>
      </c>
      <c r="J2133" s="29">
        <f t="shared" si="401"/>
        <v>147.21588338371328</v>
      </c>
      <c r="K2133" s="147">
        <f t="shared" si="396"/>
        <v>180.89770156553146</v>
      </c>
      <c r="L2133" s="29">
        <f t="shared" si="407"/>
        <v>-3.5179547110779765</v>
      </c>
      <c r="M2133" s="30">
        <f t="shared" si="405"/>
        <v>3.5179547110779765</v>
      </c>
      <c r="N2133" s="148">
        <f t="shared" si="406"/>
        <v>0.88204528892202383</v>
      </c>
      <c r="O2133" s="148">
        <f t="shared" si="402"/>
        <v>0</v>
      </c>
      <c r="P2133" s="148">
        <f t="shared" si="403"/>
        <v>-0.88204528892202383</v>
      </c>
      <c r="Q2133" s="149">
        <f t="shared" si="397"/>
        <v>66.897701565531463</v>
      </c>
      <c r="R2133" s="150">
        <f t="shared" si="398"/>
        <v>180.89770156553146</v>
      </c>
      <c r="S2133" s="13"/>
      <c r="T2133" s="13"/>
      <c r="U2133" s="13"/>
      <c r="V2133" s="13"/>
      <c r="W2133" s="49">
        <f t="shared" si="404"/>
        <v>39011</v>
      </c>
    </row>
    <row r="2134" spans="1:23" s="11" customFormat="1">
      <c r="A2134" s="13"/>
      <c r="B2134" s="140">
        <f>+Datos!B2125</f>
        <v>2006</v>
      </c>
      <c r="C2134" s="141">
        <f>+Datos!C2125</f>
        <v>10</v>
      </c>
      <c r="D2134" s="142">
        <f>+Datos!D2125</f>
        <v>22</v>
      </c>
      <c r="E2134" s="143">
        <f>+Datos!E2125</f>
        <v>0</v>
      </c>
      <c r="F2134" s="144">
        <f>+Datos!F2125</f>
        <v>7.7</v>
      </c>
      <c r="G2134" s="145">
        <f>+Datos!G2125</f>
        <v>1</v>
      </c>
      <c r="H2134" s="143">
        <f t="shared" si="399"/>
        <v>7.7</v>
      </c>
      <c r="I2134" s="146">
        <f t="shared" si="400"/>
        <v>-7.7</v>
      </c>
      <c r="J2134" s="29">
        <f t="shared" si="401"/>
        <v>141.2558734249271</v>
      </c>
      <c r="K2134" s="147">
        <f t="shared" si="396"/>
        <v>174.93769160674529</v>
      </c>
      <c r="L2134" s="29">
        <f t="shared" si="407"/>
        <v>-5.9600099587861735</v>
      </c>
      <c r="M2134" s="30">
        <f t="shared" si="405"/>
        <v>5.9600099587861735</v>
      </c>
      <c r="N2134" s="148">
        <f t="shared" si="406"/>
        <v>1.7399900412138267</v>
      </c>
      <c r="O2134" s="148">
        <f t="shared" si="402"/>
        <v>0</v>
      </c>
      <c r="P2134" s="148">
        <f t="shared" si="403"/>
        <v>-1.7399900412138267</v>
      </c>
      <c r="Q2134" s="149">
        <f t="shared" si="397"/>
        <v>60.93769160674529</v>
      </c>
      <c r="R2134" s="150">
        <f t="shared" si="398"/>
        <v>174.93769160674529</v>
      </c>
      <c r="S2134" s="13"/>
      <c r="T2134" s="13"/>
      <c r="U2134" s="13"/>
      <c r="V2134" s="13"/>
      <c r="W2134" s="49">
        <f t="shared" si="404"/>
        <v>39012</v>
      </c>
    </row>
    <row r="2135" spans="1:23" s="11" customFormat="1">
      <c r="A2135" s="13"/>
      <c r="B2135" s="140">
        <f>+Datos!B2126</f>
        <v>2006</v>
      </c>
      <c r="C2135" s="141">
        <f>+Datos!C2126</f>
        <v>10</v>
      </c>
      <c r="D2135" s="142">
        <f>+Datos!D2126</f>
        <v>23</v>
      </c>
      <c r="E2135" s="143">
        <f>+Datos!E2126</f>
        <v>0</v>
      </c>
      <c r="F2135" s="144">
        <f>+Datos!F2126</f>
        <v>7.7</v>
      </c>
      <c r="G2135" s="145">
        <f>+Datos!G2126</f>
        <v>1</v>
      </c>
      <c r="H2135" s="143">
        <f t="shared" si="399"/>
        <v>7.7</v>
      </c>
      <c r="I2135" s="146">
        <f t="shared" si="400"/>
        <v>-7.7</v>
      </c>
      <c r="J2135" s="29">
        <f t="shared" si="401"/>
        <v>135.53715345396273</v>
      </c>
      <c r="K2135" s="147">
        <f t="shared" si="396"/>
        <v>169.21897163578092</v>
      </c>
      <c r="L2135" s="29">
        <f t="shared" si="407"/>
        <v>-5.7187199709643721</v>
      </c>
      <c r="M2135" s="30">
        <f t="shared" si="405"/>
        <v>5.7187199709643721</v>
      </c>
      <c r="N2135" s="148">
        <f t="shared" si="406"/>
        <v>1.9812800290356281</v>
      </c>
      <c r="O2135" s="148">
        <f t="shared" si="402"/>
        <v>0</v>
      </c>
      <c r="P2135" s="148">
        <f t="shared" si="403"/>
        <v>-1.9812800290356281</v>
      </c>
      <c r="Q2135" s="149">
        <f t="shared" si="397"/>
        <v>55.218971635780917</v>
      </c>
      <c r="R2135" s="150">
        <f t="shared" si="398"/>
        <v>169.21897163578092</v>
      </c>
      <c r="S2135" s="13"/>
      <c r="T2135" s="13"/>
      <c r="U2135" s="13"/>
      <c r="V2135" s="13"/>
      <c r="W2135" s="49">
        <f t="shared" si="404"/>
        <v>39013</v>
      </c>
    </row>
    <row r="2136" spans="1:23" s="11" customFormat="1">
      <c r="A2136" s="13"/>
      <c r="B2136" s="140">
        <f>+Datos!B2127</f>
        <v>2006</v>
      </c>
      <c r="C2136" s="141">
        <f>+Datos!C2127</f>
        <v>10</v>
      </c>
      <c r="D2136" s="142">
        <f>+Datos!D2127</f>
        <v>24</v>
      </c>
      <c r="E2136" s="143">
        <f>+Datos!E2127</f>
        <v>11.7</v>
      </c>
      <c r="F2136" s="144">
        <f>+Datos!F2127</f>
        <v>2.8</v>
      </c>
      <c r="G2136" s="145">
        <f>+Datos!G2127</f>
        <v>1</v>
      </c>
      <c r="H2136" s="143">
        <f t="shared" si="399"/>
        <v>2.8</v>
      </c>
      <c r="I2136" s="146">
        <f t="shared" si="400"/>
        <v>8.8999999999999986</v>
      </c>
      <c r="J2136" s="29">
        <f t="shared" si="401"/>
        <v>144.43715345396274</v>
      </c>
      <c r="K2136" s="147">
        <f t="shared" si="396"/>
        <v>178.11897163578092</v>
      </c>
      <c r="L2136" s="29">
        <f t="shared" si="407"/>
        <v>8.9000000000000057</v>
      </c>
      <c r="M2136" s="30">
        <f t="shared" si="405"/>
        <v>2.8</v>
      </c>
      <c r="N2136" s="148">
        <f t="shared" si="406"/>
        <v>0</v>
      </c>
      <c r="O2136" s="148">
        <f t="shared" si="402"/>
        <v>0</v>
      </c>
      <c r="P2136" s="148">
        <f t="shared" si="403"/>
        <v>0</v>
      </c>
      <c r="Q2136" s="149">
        <f t="shared" si="397"/>
        <v>64.118971635780923</v>
      </c>
      <c r="R2136" s="150">
        <f t="shared" si="398"/>
        <v>178.11897163578092</v>
      </c>
      <c r="S2136" s="13"/>
      <c r="T2136" s="13"/>
      <c r="U2136" s="13"/>
      <c r="V2136" s="13"/>
      <c r="W2136" s="49">
        <f t="shared" si="404"/>
        <v>39014</v>
      </c>
    </row>
    <row r="2137" spans="1:23" s="11" customFormat="1">
      <c r="A2137" s="13"/>
      <c r="B2137" s="140">
        <f>+Datos!B2128</f>
        <v>2006</v>
      </c>
      <c r="C2137" s="141">
        <f>+Datos!C2128</f>
        <v>10</v>
      </c>
      <c r="D2137" s="142">
        <f>+Datos!D2128</f>
        <v>25</v>
      </c>
      <c r="E2137" s="143">
        <f>+Datos!E2128</f>
        <v>0</v>
      </c>
      <c r="F2137" s="144">
        <f>+Datos!F2128</f>
        <v>3</v>
      </c>
      <c r="G2137" s="145">
        <f>+Datos!G2128</f>
        <v>1</v>
      </c>
      <c r="H2137" s="143">
        <f t="shared" si="399"/>
        <v>3</v>
      </c>
      <c r="I2137" s="146">
        <f t="shared" si="400"/>
        <v>-3</v>
      </c>
      <c r="J2137" s="29">
        <f t="shared" si="401"/>
        <v>142.13012348724979</v>
      </c>
      <c r="K2137" s="147">
        <f t="shared" si="396"/>
        <v>175.81194166906798</v>
      </c>
      <c r="L2137" s="29">
        <f t="shared" si="407"/>
        <v>-2.3070299667129461</v>
      </c>
      <c r="M2137" s="30">
        <f t="shared" si="405"/>
        <v>2.3070299667129461</v>
      </c>
      <c r="N2137" s="148">
        <f t="shared" si="406"/>
        <v>0.69297003328705387</v>
      </c>
      <c r="O2137" s="148">
        <f t="shared" si="402"/>
        <v>0</v>
      </c>
      <c r="P2137" s="148">
        <f t="shared" si="403"/>
        <v>-0.69297003328705387</v>
      </c>
      <c r="Q2137" s="149">
        <f t="shared" si="397"/>
        <v>61.811941669067977</v>
      </c>
      <c r="R2137" s="150">
        <f t="shared" si="398"/>
        <v>175.81194166906798</v>
      </c>
      <c r="S2137" s="13"/>
      <c r="T2137" s="13"/>
      <c r="U2137" s="13"/>
      <c r="V2137" s="13"/>
      <c r="W2137" s="49">
        <f t="shared" si="404"/>
        <v>39015</v>
      </c>
    </row>
    <row r="2138" spans="1:23" s="11" customFormat="1">
      <c r="A2138" s="13"/>
      <c r="B2138" s="140">
        <f>+Datos!B2129</f>
        <v>2006</v>
      </c>
      <c r="C2138" s="141">
        <f>+Datos!C2129</f>
        <v>10</v>
      </c>
      <c r="D2138" s="142">
        <f>+Datos!D2129</f>
        <v>26</v>
      </c>
      <c r="E2138" s="143">
        <f>+Datos!E2129</f>
        <v>14.5</v>
      </c>
      <c r="F2138" s="144">
        <f>+Datos!F2129</f>
        <v>3.9</v>
      </c>
      <c r="G2138" s="145">
        <f>+Datos!G2129</f>
        <v>1</v>
      </c>
      <c r="H2138" s="143">
        <f t="shared" si="399"/>
        <v>3.9</v>
      </c>
      <c r="I2138" s="146">
        <f t="shared" si="400"/>
        <v>10.6</v>
      </c>
      <c r="J2138" s="29">
        <f t="shared" si="401"/>
        <v>152.73012348724978</v>
      </c>
      <c r="K2138" s="147">
        <f t="shared" si="396"/>
        <v>186.41194166906797</v>
      </c>
      <c r="L2138" s="29">
        <f t="shared" si="407"/>
        <v>10.599999999999994</v>
      </c>
      <c r="M2138" s="30">
        <f t="shared" si="405"/>
        <v>3.9</v>
      </c>
      <c r="N2138" s="148">
        <f t="shared" si="406"/>
        <v>0</v>
      </c>
      <c r="O2138" s="148">
        <f t="shared" si="402"/>
        <v>0</v>
      </c>
      <c r="P2138" s="148">
        <f t="shared" si="403"/>
        <v>0</v>
      </c>
      <c r="Q2138" s="149">
        <f t="shared" si="397"/>
        <v>72.411941669067971</v>
      </c>
      <c r="R2138" s="150">
        <f t="shared" si="398"/>
        <v>186.41194166906797</v>
      </c>
      <c r="S2138" s="13"/>
      <c r="T2138" s="13"/>
      <c r="U2138" s="13"/>
      <c r="V2138" s="13"/>
      <c r="W2138" s="49">
        <f t="shared" si="404"/>
        <v>39016</v>
      </c>
    </row>
    <row r="2139" spans="1:23" s="11" customFormat="1">
      <c r="A2139" s="13"/>
      <c r="B2139" s="140">
        <f>+Datos!B2130</f>
        <v>2006</v>
      </c>
      <c r="C2139" s="141">
        <f>+Datos!C2130</f>
        <v>10</v>
      </c>
      <c r="D2139" s="142">
        <f>+Datos!D2130</f>
        <v>27</v>
      </c>
      <c r="E2139" s="143">
        <f>+Datos!E2130</f>
        <v>0.6</v>
      </c>
      <c r="F2139" s="144">
        <f>+Datos!F2130</f>
        <v>3.1</v>
      </c>
      <c r="G2139" s="145">
        <f>+Datos!G2130</f>
        <v>1</v>
      </c>
      <c r="H2139" s="143">
        <f t="shared" si="399"/>
        <v>3.1</v>
      </c>
      <c r="I2139" s="146">
        <f t="shared" si="400"/>
        <v>-2.5</v>
      </c>
      <c r="J2139" s="29">
        <f t="shared" si="401"/>
        <v>150.69449241892809</v>
      </c>
      <c r="K2139" s="147">
        <f t="shared" si="396"/>
        <v>184.37631060074628</v>
      </c>
      <c r="L2139" s="29">
        <f t="shared" si="407"/>
        <v>-2.0356310683216918</v>
      </c>
      <c r="M2139" s="30">
        <f t="shared" si="405"/>
        <v>2.6356310683216919</v>
      </c>
      <c r="N2139" s="148">
        <f t="shared" si="406"/>
        <v>0.46436893167830817</v>
      </c>
      <c r="O2139" s="148">
        <f t="shared" si="402"/>
        <v>0</v>
      </c>
      <c r="P2139" s="148">
        <f t="shared" si="403"/>
        <v>-0.46436893167830817</v>
      </c>
      <c r="Q2139" s="149">
        <f t="shared" si="397"/>
        <v>70.37631060074628</v>
      </c>
      <c r="R2139" s="150">
        <f t="shared" si="398"/>
        <v>184.37631060074628</v>
      </c>
      <c r="S2139" s="13"/>
      <c r="T2139" s="13"/>
      <c r="U2139" s="13"/>
      <c r="V2139" s="13"/>
      <c r="W2139" s="49">
        <f t="shared" si="404"/>
        <v>39017</v>
      </c>
    </row>
    <row r="2140" spans="1:23" s="11" customFormat="1">
      <c r="A2140" s="13"/>
      <c r="B2140" s="140">
        <f>+Datos!B2131</f>
        <v>2006</v>
      </c>
      <c r="C2140" s="141">
        <f>+Datos!C2131</f>
        <v>10</v>
      </c>
      <c r="D2140" s="142">
        <f>+Datos!D2131</f>
        <v>28</v>
      </c>
      <c r="E2140" s="143">
        <f>+Datos!E2131</f>
        <v>12.1</v>
      </c>
      <c r="F2140" s="144">
        <f>+Datos!F2131</f>
        <v>2.8</v>
      </c>
      <c r="G2140" s="145">
        <f>+Datos!G2131</f>
        <v>1</v>
      </c>
      <c r="H2140" s="143">
        <f t="shared" si="399"/>
        <v>2.8</v>
      </c>
      <c r="I2140" s="146">
        <f t="shared" si="400"/>
        <v>9.3000000000000007</v>
      </c>
      <c r="J2140" s="29">
        <f t="shared" si="401"/>
        <v>159.9944924189281</v>
      </c>
      <c r="K2140" s="147">
        <f t="shared" si="396"/>
        <v>193.67631060074629</v>
      </c>
      <c r="L2140" s="29">
        <f t="shared" si="407"/>
        <v>9.3000000000000114</v>
      </c>
      <c r="M2140" s="30">
        <f t="shared" si="405"/>
        <v>2.8</v>
      </c>
      <c r="N2140" s="148">
        <f t="shared" si="406"/>
        <v>0</v>
      </c>
      <c r="O2140" s="148">
        <f t="shared" si="402"/>
        <v>0</v>
      </c>
      <c r="P2140" s="148">
        <f t="shared" si="403"/>
        <v>0</v>
      </c>
      <c r="Q2140" s="149">
        <f t="shared" si="397"/>
        <v>79.676310600746291</v>
      </c>
      <c r="R2140" s="150">
        <f t="shared" si="398"/>
        <v>193.67631060074629</v>
      </c>
      <c r="S2140" s="13"/>
      <c r="T2140" s="13"/>
      <c r="U2140" s="13"/>
      <c r="V2140" s="13"/>
      <c r="W2140" s="49">
        <f t="shared" si="404"/>
        <v>39018</v>
      </c>
    </row>
    <row r="2141" spans="1:23" s="11" customFormat="1">
      <c r="A2141" s="13"/>
      <c r="B2141" s="140">
        <f>+Datos!B2132</f>
        <v>2006</v>
      </c>
      <c r="C2141" s="141">
        <f>+Datos!C2132</f>
        <v>10</v>
      </c>
      <c r="D2141" s="142">
        <f>+Datos!D2132</f>
        <v>29</v>
      </c>
      <c r="E2141" s="143">
        <f>+Datos!E2132</f>
        <v>0</v>
      </c>
      <c r="F2141" s="144">
        <f>+Datos!F2132</f>
        <v>3.9</v>
      </c>
      <c r="G2141" s="145">
        <f>+Datos!G2132</f>
        <v>1</v>
      </c>
      <c r="H2141" s="143">
        <f t="shared" si="399"/>
        <v>3.9</v>
      </c>
      <c r="I2141" s="146">
        <f t="shared" si="400"/>
        <v>-3.9</v>
      </c>
      <c r="J2141" s="29">
        <f t="shared" si="401"/>
        <v>156.68030534514941</v>
      </c>
      <c r="K2141" s="147">
        <f t="shared" si="396"/>
        <v>190.36212352696759</v>
      </c>
      <c r="L2141" s="29">
        <f t="shared" si="407"/>
        <v>-3.3141870737786974</v>
      </c>
      <c r="M2141" s="30">
        <f t="shared" si="405"/>
        <v>3.3141870737786974</v>
      </c>
      <c r="N2141" s="148">
        <f t="shared" si="406"/>
        <v>0.58581292622130254</v>
      </c>
      <c r="O2141" s="148">
        <f t="shared" si="402"/>
        <v>0</v>
      </c>
      <c r="P2141" s="148">
        <f t="shared" si="403"/>
        <v>-0.58581292622130254</v>
      </c>
      <c r="Q2141" s="149">
        <f t="shared" si="397"/>
        <v>76.362123526967594</v>
      </c>
      <c r="R2141" s="150">
        <f t="shared" si="398"/>
        <v>190.36212352696759</v>
      </c>
      <c r="S2141" s="13"/>
      <c r="T2141" s="13"/>
      <c r="U2141" s="13"/>
      <c r="V2141" s="13"/>
      <c r="W2141" s="49">
        <f t="shared" si="404"/>
        <v>39019</v>
      </c>
    </row>
    <row r="2142" spans="1:23" s="11" customFormat="1">
      <c r="A2142" s="13"/>
      <c r="B2142" s="140">
        <f>+Datos!B2133</f>
        <v>2006</v>
      </c>
      <c r="C2142" s="141">
        <f>+Datos!C2133</f>
        <v>10</v>
      </c>
      <c r="D2142" s="142">
        <f>+Datos!D2133</f>
        <v>30</v>
      </c>
      <c r="E2142" s="143">
        <f>+Datos!E2133</f>
        <v>1.6</v>
      </c>
      <c r="F2142" s="144">
        <f>+Datos!F2133</f>
        <v>2.6</v>
      </c>
      <c r="G2142" s="145">
        <f>+Datos!G2133</f>
        <v>1</v>
      </c>
      <c r="H2142" s="143">
        <f t="shared" si="399"/>
        <v>2.6</v>
      </c>
      <c r="I2142" s="146">
        <f t="shared" si="400"/>
        <v>-1</v>
      </c>
      <c r="J2142" s="29">
        <f t="shared" si="401"/>
        <v>155.8416293195547</v>
      </c>
      <c r="K2142" s="147">
        <f t="shared" si="396"/>
        <v>189.52344750137289</v>
      </c>
      <c r="L2142" s="29">
        <f t="shared" si="407"/>
        <v>-0.83867602559470811</v>
      </c>
      <c r="M2142" s="30">
        <f t="shared" si="405"/>
        <v>2.4386760255947082</v>
      </c>
      <c r="N2142" s="148">
        <f t="shared" si="406"/>
        <v>0.16132397440529189</v>
      </c>
      <c r="O2142" s="148">
        <f t="shared" si="402"/>
        <v>0</v>
      </c>
      <c r="P2142" s="148">
        <f t="shared" si="403"/>
        <v>-0.16132397440529189</v>
      </c>
      <c r="Q2142" s="149">
        <f t="shared" si="397"/>
        <v>75.523447501372885</v>
      </c>
      <c r="R2142" s="150">
        <f t="shared" si="398"/>
        <v>189.52344750137289</v>
      </c>
      <c r="S2142" s="13"/>
      <c r="T2142" s="13"/>
      <c r="U2142" s="13"/>
      <c r="V2142" s="13"/>
      <c r="W2142" s="49">
        <f t="shared" si="404"/>
        <v>39020</v>
      </c>
    </row>
    <row r="2143" spans="1:23" s="11" customFormat="1">
      <c r="A2143" s="13"/>
      <c r="B2143" s="140">
        <f>+Datos!B2134</f>
        <v>2006</v>
      </c>
      <c r="C2143" s="141">
        <f>+Datos!C2134</f>
        <v>10</v>
      </c>
      <c r="D2143" s="142">
        <f>+Datos!D2134</f>
        <v>31</v>
      </c>
      <c r="E2143" s="143">
        <f>+Datos!E2134</f>
        <v>0</v>
      </c>
      <c r="F2143" s="144">
        <f>+Datos!F2134</f>
        <v>4.5</v>
      </c>
      <c r="G2143" s="145">
        <f>+Datos!G2134</f>
        <v>1</v>
      </c>
      <c r="H2143" s="143">
        <f t="shared" si="399"/>
        <v>4.5</v>
      </c>
      <c r="I2143" s="146">
        <f t="shared" si="400"/>
        <v>-4.5</v>
      </c>
      <c r="J2143" s="29">
        <f t="shared" si="401"/>
        <v>152.12279593151408</v>
      </c>
      <c r="K2143" s="147">
        <f t="shared" si="396"/>
        <v>185.80461411333226</v>
      </c>
      <c r="L2143" s="29">
        <f t="shared" si="407"/>
        <v>-3.7188333880406219</v>
      </c>
      <c r="M2143" s="30">
        <f t="shared" si="405"/>
        <v>3.7188333880406219</v>
      </c>
      <c r="N2143" s="148">
        <f t="shared" si="406"/>
        <v>0.78116661195937809</v>
      </c>
      <c r="O2143" s="148">
        <f t="shared" si="402"/>
        <v>0</v>
      </c>
      <c r="P2143" s="148">
        <f t="shared" si="403"/>
        <v>-0.78116661195937809</v>
      </c>
      <c r="Q2143" s="149">
        <f t="shared" si="397"/>
        <v>71.804614113332264</v>
      </c>
      <c r="R2143" s="150">
        <f t="shared" si="398"/>
        <v>185.80461411333226</v>
      </c>
      <c r="S2143" s="13"/>
      <c r="T2143" s="13"/>
      <c r="U2143" s="13"/>
      <c r="V2143" s="13"/>
      <c r="W2143" s="49">
        <f t="shared" si="404"/>
        <v>39021</v>
      </c>
    </row>
    <row r="2144" spans="1:23" s="11" customFormat="1">
      <c r="A2144" s="13"/>
      <c r="B2144" s="140">
        <f>+Datos!B2135</f>
        <v>2006</v>
      </c>
      <c r="C2144" s="141">
        <f>+Datos!C2135</f>
        <v>11</v>
      </c>
      <c r="D2144" s="142">
        <f>+Datos!D2135</f>
        <v>1</v>
      </c>
      <c r="E2144" s="143">
        <f>+Datos!E2135</f>
        <v>0</v>
      </c>
      <c r="F2144" s="144">
        <f>+Datos!F2135</f>
        <v>4.7</v>
      </c>
      <c r="G2144" s="145">
        <f>+Datos!G2135</f>
        <v>1</v>
      </c>
      <c r="H2144" s="143">
        <f t="shared" si="399"/>
        <v>4.7</v>
      </c>
      <c r="I2144" s="146">
        <f t="shared" si="400"/>
        <v>-4.7</v>
      </c>
      <c r="J2144" s="29">
        <f t="shared" si="401"/>
        <v>148.33339331528973</v>
      </c>
      <c r="K2144" s="147">
        <f t="shared" si="396"/>
        <v>182.01521149710791</v>
      </c>
      <c r="L2144" s="29">
        <f t="shared" si="407"/>
        <v>-3.7894026162243506</v>
      </c>
      <c r="M2144" s="30">
        <f t="shared" si="405"/>
        <v>3.7894026162243506</v>
      </c>
      <c r="N2144" s="148">
        <f t="shared" si="406"/>
        <v>0.91059738377564958</v>
      </c>
      <c r="O2144" s="148">
        <f t="shared" si="402"/>
        <v>0</v>
      </c>
      <c r="P2144" s="148">
        <f t="shared" si="403"/>
        <v>-0.91059738377564958</v>
      </c>
      <c r="Q2144" s="149">
        <f t="shared" si="397"/>
        <v>68.015211497107913</v>
      </c>
      <c r="R2144" s="150">
        <f t="shared" si="398"/>
        <v>182.01521149710791</v>
      </c>
      <c r="S2144" s="13"/>
      <c r="T2144" s="13"/>
      <c r="U2144" s="13"/>
      <c r="V2144" s="13"/>
      <c r="W2144" s="49">
        <f t="shared" si="404"/>
        <v>39022</v>
      </c>
    </row>
    <row r="2145" spans="1:23" s="11" customFormat="1">
      <c r="A2145" s="13"/>
      <c r="B2145" s="140">
        <f>+Datos!B2136</f>
        <v>2006</v>
      </c>
      <c r="C2145" s="141">
        <f>+Datos!C2136</f>
        <v>11</v>
      </c>
      <c r="D2145" s="142">
        <f>+Datos!D2136</f>
        <v>2</v>
      </c>
      <c r="E2145" s="143">
        <f>+Datos!E2136</f>
        <v>0</v>
      </c>
      <c r="F2145" s="144">
        <f>+Datos!F2136</f>
        <v>5.6</v>
      </c>
      <c r="G2145" s="145">
        <f>+Datos!G2136</f>
        <v>1</v>
      </c>
      <c r="H2145" s="143">
        <f t="shared" si="399"/>
        <v>5.6</v>
      </c>
      <c r="I2145" s="146">
        <f t="shared" si="400"/>
        <v>-5.6</v>
      </c>
      <c r="J2145" s="29">
        <f t="shared" si="401"/>
        <v>143.94140206080155</v>
      </c>
      <c r="K2145" s="147">
        <f t="shared" si="396"/>
        <v>177.62322024261974</v>
      </c>
      <c r="L2145" s="29">
        <f t="shared" si="407"/>
        <v>-4.3919912544881754</v>
      </c>
      <c r="M2145" s="30">
        <f t="shared" si="405"/>
        <v>4.3919912544881754</v>
      </c>
      <c r="N2145" s="148">
        <f t="shared" si="406"/>
        <v>1.2080087455118242</v>
      </c>
      <c r="O2145" s="148">
        <f t="shared" si="402"/>
        <v>0</v>
      </c>
      <c r="P2145" s="148">
        <f t="shared" si="403"/>
        <v>-1.2080087455118242</v>
      </c>
      <c r="Q2145" s="149">
        <f t="shared" si="397"/>
        <v>63.623220242619738</v>
      </c>
      <c r="R2145" s="150">
        <f t="shared" si="398"/>
        <v>177.62322024261974</v>
      </c>
      <c r="S2145" s="13"/>
      <c r="T2145" s="13"/>
      <c r="U2145" s="13"/>
      <c r="V2145" s="13"/>
      <c r="W2145" s="49">
        <f t="shared" si="404"/>
        <v>39023</v>
      </c>
    </row>
    <row r="2146" spans="1:23" s="11" customFormat="1">
      <c r="A2146" s="13"/>
      <c r="B2146" s="140">
        <f>+Datos!B2137</f>
        <v>2006</v>
      </c>
      <c r="C2146" s="141">
        <f>+Datos!C2137</f>
        <v>11</v>
      </c>
      <c r="D2146" s="142">
        <f>+Datos!D2137</f>
        <v>3</v>
      </c>
      <c r="E2146" s="143">
        <f>+Datos!E2137</f>
        <v>0</v>
      </c>
      <c r="F2146" s="144">
        <f>+Datos!F2137</f>
        <v>4</v>
      </c>
      <c r="G2146" s="145">
        <f>+Datos!G2137</f>
        <v>1</v>
      </c>
      <c r="H2146" s="143">
        <f t="shared" si="399"/>
        <v>4</v>
      </c>
      <c r="I2146" s="146">
        <f t="shared" si="400"/>
        <v>-4</v>
      </c>
      <c r="J2146" s="29">
        <f t="shared" si="401"/>
        <v>140.88410974730616</v>
      </c>
      <c r="K2146" s="147">
        <f t="shared" si="396"/>
        <v>174.56592792912434</v>
      </c>
      <c r="L2146" s="29">
        <f t="shared" si="407"/>
        <v>-3.0572923134953953</v>
      </c>
      <c r="M2146" s="30">
        <f t="shared" si="405"/>
        <v>3.0572923134953953</v>
      </c>
      <c r="N2146" s="148">
        <f t="shared" si="406"/>
        <v>0.94270768650460468</v>
      </c>
      <c r="O2146" s="148">
        <f t="shared" si="402"/>
        <v>0</v>
      </c>
      <c r="P2146" s="148">
        <f t="shared" si="403"/>
        <v>-0.94270768650460468</v>
      </c>
      <c r="Q2146" s="149">
        <f t="shared" si="397"/>
        <v>60.565927929124342</v>
      </c>
      <c r="R2146" s="150">
        <f t="shared" si="398"/>
        <v>174.56592792912434</v>
      </c>
      <c r="S2146" s="13"/>
      <c r="T2146" s="13"/>
      <c r="U2146" s="13"/>
      <c r="V2146" s="13"/>
      <c r="W2146" s="49">
        <f t="shared" si="404"/>
        <v>39024</v>
      </c>
    </row>
    <row r="2147" spans="1:23" s="11" customFormat="1">
      <c r="A2147" s="13"/>
      <c r="B2147" s="140">
        <f>+Datos!B2138</f>
        <v>2006</v>
      </c>
      <c r="C2147" s="141">
        <f>+Datos!C2138</f>
        <v>11</v>
      </c>
      <c r="D2147" s="142">
        <f>+Datos!D2138</f>
        <v>4</v>
      </c>
      <c r="E2147" s="143">
        <f>+Datos!E2138</f>
        <v>0</v>
      </c>
      <c r="F2147" s="144">
        <f>+Datos!F2138</f>
        <v>4.7</v>
      </c>
      <c r="G2147" s="145">
        <f>+Datos!G2138</f>
        <v>1</v>
      </c>
      <c r="H2147" s="143">
        <f t="shared" si="399"/>
        <v>4.7</v>
      </c>
      <c r="I2147" s="146">
        <f t="shared" si="400"/>
        <v>-4.7</v>
      </c>
      <c r="J2147" s="29">
        <f t="shared" si="401"/>
        <v>137.37466456000348</v>
      </c>
      <c r="K2147" s="147">
        <f t="shared" si="396"/>
        <v>171.05648274182167</v>
      </c>
      <c r="L2147" s="29">
        <f t="shared" si="407"/>
        <v>-3.5094451873026742</v>
      </c>
      <c r="M2147" s="30">
        <f t="shared" si="405"/>
        <v>3.5094451873026742</v>
      </c>
      <c r="N2147" s="148">
        <f t="shared" si="406"/>
        <v>1.190554812697326</v>
      </c>
      <c r="O2147" s="148">
        <f t="shared" si="402"/>
        <v>0</v>
      </c>
      <c r="P2147" s="148">
        <f t="shared" si="403"/>
        <v>-1.190554812697326</v>
      </c>
      <c r="Q2147" s="149">
        <f t="shared" si="397"/>
        <v>57.056482741821668</v>
      </c>
      <c r="R2147" s="150">
        <f t="shared" si="398"/>
        <v>171.05648274182167</v>
      </c>
      <c r="S2147" s="13"/>
      <c r="T2147" s="13"/>
      <c r="U2147" s="13"/>
      <c r="V2147" s="13"/>
      <c r="W2147" s="49">
        <f t="shared" si="404"/>
        <v>39025</v>
      </c>
    </row>
    <row r="2148" spans="1:23" s="11" customFormat="1">
      <c r="A2148" s="13"/>
      <c r="B2148" s="140">
        <f>+Datos!B2139</f>
        <v>2006</v>
      </c>
      <c r="C2148" s="141">
        <f>+Datos!C2139</f>
        <v>11</v>
      </c>
      <c r="D2148" s="142">
        <f>+Datos!D2139</f>
        <v>5</v>
      </c>
      <c r="E2148" s="143">
        <f>+Datos!E2139</f>
        <v>0.6</v>
      </c>
      <c r="F2148" s="144">
        <f>+Datos!F2139</f>
        <v>2.4</v>
      </c>
      <c r="G2148" s="145">
        <f>+Datos!G2139</f>
        <v>1</v>
      </c>
      <c r="H2148" s="143">
        <f t="shared" si="399"/>
        <v>2.4</v>
      </c>
      <c r="I2148" s="146">
        <f t="shared" si="400"/>
        <v>-1.7999999999999998</v>
      </c>
      <c r="J2148" s="29">
        <f t="shared" si="401"/>
        <v>136.05389282814261</v>
      </c>
      <c r="K2148" s="147">
        <f t="shared" si="396"/>
        <v>169.7357110099608</v>
      </c>
      <c r="L2148" s="29">
        <f t="shared" si="407"/>
        <v>-1.3207717318608729</v>
      </c>
      <c r="M2148" s="30">
        <f t="shared" si="405"/>
        <v>1.920771731860873</v>
      </c>
      <c r="N2148" s="148">
        <f t="shared" si="406"/>
        <v>0.47922826813912689</v>
      </c>
      <c r="O2148" s="148">
        <f t="shared" si="402"/>
        <v>0</v>
      </c>
      <c r="P2148" s="148">
        <f t="shared" si="403"/>
        <v>-0.47922826813912689</v>
      </c>
      <c r="Q2148" s="149">
        <f t="shared" si="397"/>
        <v>55.735711009960795</v>
      </c>
      <c r="R2148" s="150">
        <f t="shared" si="398"/>
        <v>169.7357110099608</v>
      </c>
      <c r="S2148" s="13"/>
      <c r="T2148" s="13"/>
      <c r="U2148" s="13"/>
      <c r="V2148" s="13"/>
      <c r="W2148" s="49">
        <f t="shared" si="404"/>
        <v>39026</v>
      </c>
    </row>
    <row r="2149" spans="1:23" s="11" customFormat="1">
      <c r="A2149" s="13"/>
      <c r="B2149" s="140">
        <f>+Datos!B2140</f>
        <v>2006</v>
      </c>
      <c r="C2149" s="141">
        <f>+Datos!C2140</f>
        <v>11</v>
      </c>
      <c r="D2149" s="142">
        <f>+Datos!D2140</f>
        <v>6</v>
      </c>
      <c r="E2149" s="143">
        <f>+Datos!E2140</f>
        <v>0</v>
      </c>
      <c r="F2149" s="144">
        <f>+Datos!F2140</f>
        <v>4.4000000000000004</v>
      </c>
      <c r="G2149" s="145">
        <f>+Datos!G2140</f>
        <v>1</v>
      </c>
      <c r="H2149" s="143">
        <f t="shared" si="399"/>
        <v>4.4000000000000004</v>
      </c>
      <c r="I2149" s="146">
        <f t="shared" si="400"/>
        <v>-4.4000000000000004</v>
      </c>
      <c r="J2149" s="29">
        <f t="shared" si="401"/>
        <v>132.87855118432225</v>
      </c>
      <c r="K2149" s="147">
        <f t="shared" si="396"/>
        <v>166.56036936614043</v>
      </c>
      <c r="L2149" s="29">
        <f t="shared" si="407"/>
        <v>-3.1753416438203601</v>
      </c>
      <c r="M2149" s="30">
        <f t="shared" si="405"/>
        <v>3.1753416438203601</v>
      </c>
      <c r="N2149" s="148">
        <f t="shared" si="406"/>
        <v>1.2246583561796403</v>
      </c>
      <c r="O2149" s="148">
        <f t="shared" si="402"/>
        <v>0</v>
      </c>
      <c r="P2149" s="148">
        <f t="shared" si="403"/>
        <v>-1.2246583561796403</v>
      </c>
      <c r="Q2149" s="149">
        <f t="shared" si="397"/>
        <v>52.560369366140435</v>
      </c>
      <c r="R2149" s="150">
        <f t="shared" si="398"/>
        <v>166.56036936614043</v>
      </c>
      <c r="S2149" s="13"/>
      <c r="T2149" s="13"/>
      <c r="U2149" s="13"/>
      <c r="V2149" s="13"/>
      <c r="W2149" s="49">
        <f t="shared" si="404"/>
        <v>39027</v>
      </c>
    </row>
    <row r="2150" spans="1:23" s="11" customFormat="1">
      <c r="A2150" s="13"/>
      <c r="B2150" s="140">
        <f>+Datos!B2141</f>
        <v>2006</v>
      </c>
      <c r="C2150" s="141">
        <f>+Datos!C2141</f>
        <v>11</v>
      </c>
      <c r="D2150" s="142">
        <f>+Datos!D2141</f>
        <v>7</v>
      </c>
      <c r="E2150" s="143">
        <f>+Datos!E2141</f>
        <v>0</v>
      </c>
      <c r="F2150" s="144">
        <f>+Datos!F2141</f>
        <v>3</v>
      </c>
      <c r="G2150" s="145">
        <f>+Datos!G2141</f>
        <v>1</v>
      </c>
      <c r="H2150" s="143">
        <f t="shared" si="399"/>
        <v>3</v>
      </c>
      <c r="I2150" s="146">
        <f t="shared" si="400"/>
        <v>-3</v>
      </c>
      <c r="J2150" s="29">
        <f t="shared" si="401"/>
        <v>130.75614159520401</v>
      </c>
      <c r="K2150" s="147">
        <f t="shared" si="396"/>
        <v>164.4379597770222</v>
      </c>
      <c r="L2150" s="29">
        <f t="shared" si="407"/>
        <v>-2.1224095891182344</v>
      </c>
      <c r="M2150" s="30">
        <f t="shared" si="405"/>
        <v>2.1224095891182344</v>
      </c>
      <c r="N2150" s="148">
        <f t="shared" si="406"/>
        <v>0.87759041088176559</v>
      </c>
      <c r="O2150" s="148">
        <f t="shared" si="402"/>
        <v>0</v>
      </c>
      <c r="P2150" s="148">
        <f t="shared" si="403"/>
        <v>-0.87759041088176559</v>
      </c>
      <c r="Q2150" s="149">
        <f t="shared" si="397"/>
        <v>50.437959777022201</v>
      </c>
      <c r="R2150" s="150">
        <f t="shared" si="398"/>
        <v>164.4379597770222</v>
      </c>
      <c r="S2150" s="13"/>
      <c r="T2150" s="13"/>
      <c r="U2150" s="13"/>
      <c r="V2150" s="13"/>
      <c r="W2150" s="49">
        <f t="shared" si="404"/>
        <v>39028</v>
      </c>
    </row>
    <row r="2151" spans="1:23" s="11" customFormat="1">
      <c r="A2151" s="13"/>
      <c r="B2151" s="140">
        <f>+Datos!B2142</f>
        <v>2006</v>
      </c>
      <c r="C2151" s="141">
        <f>+Datos!C2142</f>
        <v>11</v>
      </c>
      <c r="D2151" s="142">
        <f>+Datos!D2142</f>
        <v>8</v>
      </c>
      <c r="E2151" s="143">
        <f>+Datos!E2142</f>
        <v>0</v>
      </c>
      <c r="F2151" s="144">
        <f>+Datos!F2142</f>
        <v>5.9</v>
      </c>
      <c r="G2151" s="145">
        <f>+Datos!G2142</f>
        <v>1</v>
      </c>
      <c r="H2151" s="143">
        <f t="shared" si="399"/>
        <v>5.9</v>
      </c>
      <c r="I2151" s="146">
        <f t="shared" si="400"/>
        <v>-5.9</v>
      </c>
      <c r="J2151" s="29">
        <f t="shared" si="401"/>
        <v>126.68045505507105</v>
      </c>
      <c r="K2151" s="147">
        <f t="shared" si="396"/>
        <v>160.36227323688922</v>
      </c>
      <c r="L2151" s="29">
        <f t="shared" si="407"/>
        <v>-4.0756865401329776</v>
      </c>
      <c r="M2151" s="30">
        <f t="shared" si="405"/>
        <v>4.0756865401329776</v>
      </c>
      <c r="N2151" s="148">
        <f t="shared" si="406"/>
        <v>1.8243134598670228</v>
      </c>
      <c r="O2151" s="148">
        <f t="shared" si="402"/>
        <v>0</v>
      </c>
      <c r="P2151" s="148">
        <f t="shared" si="403"/>
        <v>-1.8243134598670228</v>
      </c>
      <c r="Q2151" s="149">
        <f t="shared" si="397"/>
        <v>46.362273236889223</v>
      </c>
      <c r="R2151" s="150">
        <f t="shared" si="398"/>
        <v>160.36227323688922</v>
      </c>
      <c r="S2151" s="13"/>
      <c r="T2151" s="13"/>
      <c r="U2151" s="13"/>
      <c r="V2151" s="13"/>
      <c r="W2151" s="49">
        <f t="shared" si="404"/>
        <v>39029</v>
      </c>
    </row>
    <row r="2152" spans="1:23" s="11" customFormat="1">
      <c r="A2152" s="13"/>
      <c r="B2152" s="140">
        <f>+Datos!B2143</f>
        <v>2006</v>
      </c>
      <c r="C2152" s="141">
        <f>+Datos!C2143</f>
        <v>11</v>
      </c>
      <c r="D2152" s="142">
        <f>+Datos!D2143</f>
        <v>9</v>
      </c>
      <c r="E2152" s="143">
        <f>+Datos!E2143</f>
        <v>0</v>
      </c>
      <c r="F2152" s="144">
        <f>+Datos!F2143</f>
        <v>7</v>
      </c>
      <c r="G2152" s="145">
        <f>+Datos!G2143</f>
        <v>1</v>
      </c>
      <c r="H2152" s="143">
        <f t="shared" si="399"/>
        <v>7</v>
      </c>
      <c r="I2152" s="146">
        <f t="shared" si="400"/>
        <v>-7</v>
      </c>
      <c r="J2152" s="29">
        <f t="shared" si="401"/>
        <v>122.00934922240005</v>
      </c>
      <c r="K2152" s="147">
        <f t="shared" si="396"/>
        <v>155.69116740421822</v>
      </c>
      <c r="L2152" s="29">
        <f t="shared" si="407"/>
        <v>-4.6711058326710031</v>
      </c>
      <c r="M2152" s="30">
        <f t="shared" si="405"/>
        <v>4.6711058326710031</v>
      </c>
      <c r="N2152" s="148">
        <f t="shared" si="406"/>
        <v>2.3288941673289969</v>
      </c>
      <c r="O2152" s="148">
        <f t="shared" si="402"/>
        <v>0</v>
      </c>
      <c r="P2152" s="148">
        <f t="shared" si="403"/>
        <v>-2.3288941673289969</v>
      </c>
      <c r="Q2152" s="149">
        <f t="shared" si="397"/>
        <v>41.69116740421822</v>
      </c>
      <c r="R2152" s="150">
        <f t="shared" si="398"/>
        <v>155.69116740421822</v>
      </c>
      <c r="S2152" s="13"/>
      <c r="T2152" s="13"/>
      <c r="U2152" s="13"/>
      <c r="V2152" s="13"/>
      <c r="W2152" s="49">
        <f t="shared" si="404"/>
        <v>39030</v>
      </c>
    </row>
    <row r="2153" spans="1:23" s="11" customFormat="1">
      <c r="A2153" s="13"/>
      <c r="B2153" s="140">
        <f>+Datos!B2144</f>
        <v>2006</v>
      </c>
      <c r="C2153" s="141">
        <f>+Datos!C2144</f>
        <v>11</v>
      </c>
      <c r="D2153" s="142">
        <f>+Datos!D2144</f>
        <v>10</v>
      </c>
      <c r="E2153" s="143">
        <f>+Datos!E2144</f>
        <v>0</v>
      </c>
      <c r="F2153" s="144">
        <f>+Datos!F2144</f>
        <v>4.4000000000000004</v>
      </c>
      <c r="G2153" s="145">
        <f>+Datos!G2144</f>
        <v>1</v>
      </c>
      <c r="H2153" s="143">
        <f t="shared" si="399"/>
        <v>4.4000000000000004</v>
      </c>
      <c r="I2153" s="146">
        <f t="shared" si="400"/>
        <v>-4.4000000000000004</v>
      </c>
      <c r="J2153" s="29">
        <f t="shared" si="401"/>
        <v>119.16179110062929</v>
      </c>
      <c r="K2153" s="147">
        <f t="shared" si="396"/>
        <v>152.84360928244746</v>
      </c>
      <c r="L2153" s="29">
        <f t="shared" si="407"/>
        <v>-2.84755812177076</v>
      </c>
      <c r="M2153" s="30">
        <f t="shared" si="405"/>
        <v>2.84755812177076</v>
      </c>
      <c r="N2153" s="148">
        <f t="shared" si="406"/>
        <v>1.5524418782292404</v>
      </c>
      <c r="O2153" s="148">
        <f t="shared" si="402"/>
        <v>0</v>
      </c>
      <c r="P2153" s="148">
        <f t="shared" si="403"/>
        <v>-1.5524418782292404</v>
      </c>
      <c r="Q2153" s="149">
        <f t="shared" si="397"/>
        <v>38.84360928244746</v>
      </c>
      <c r="R2153" s="150">
        <f t="shared" si="398"/>
        <v>152.84360928244746</v>
      </c>
      <c r="S2153" s="13"/>
      <c r="T2153" s="13"/>
      <c r="U2153" s="13"/>
      <c r="V2153" s="13"/>
      <c r="W2153" s="49">
        <f t="shared" si="404"/>
        <v>39031</v>
      </c>
    </row>
    <row r="2154" spans="1:23" s="11" customFormat="1">
      <c r="A2154" s="13"/>
      <c r="B2154" s="140">
        <f>+Datos!B2145</f>
        <v>2006</v>
      </c>
      <c r="C2154" s="141">
        <f>+Datos!C2145</f>
        <v>11</v>
      </c>
      <c r="D2154" s="142">
        <f>+Datos!D2145</f>
        <v>11</v>
      </c>
      <c r="E2154" s="143">
        <f>+Datos!E2145</f>
        <v>0</v>
      </c>
      <c r="F2154" s="144">
        <f>+Datos!F2145</f>
        <v>5.6</v>
      </c>
      <c r="G2154" s="145">
        <f>+Datos!G2145</f>
        <v>1</v>
      </c>
      <c r="H2154" s="143">
        <f t="shared" si="399"/>
        <v>5.6</v>
      </c>
      <c r="I2154" s="146">
        <f t="shared" si="400"/>
        <v>-5.6</v>
      </c>
      <c r="J2154" s="29">
        <f t="shared" si="401"/>
        <v>115.63353941915733</v>
      </c>
      <c r="K2154" s="147">
        <f t="shared" si="396"/>
        <v>149.31535760097552</v>
      </c>
      <c r="L2154" s="29">
        <f t="shared" si="407"/>
        <v>-3.5282516814719429</v>
      </c>
      <c r="M2154" s="30">
        <f t="shared" si="405"/>
        <v>3.5282516814719429</v>
      </c>
      <c r="N2154" s="148">
        <f t="shared" si="406"/>
        <v>2.0717483185280567</v>
      </c>
      <c r="O2154" s="148">
        <f t="shared" si="402"/>
        <v>0</v>
      </c>
      <c r="P2154" s="148">
        <f t="shared" si="403"/>
        <v>-2.0717483185280567</v>
      </c>
      <c r="Q2154" s="149">
        <f t="shared" si="397"/>
        <v>35.315357600975517</v>
      </c>
      <c r="R2154" s="150">
        <f t="shared" si="398"/>
        <v>149.31535760097552</v>
      </c>
      <c r="S2154" s="13"/>
      <c r="T2154" s="13"/>
      <c r="U2154" s="13"/>
      <c r="V2154" s="13"/>
      <c r="W2154" s="49">
        <f t="shared" si="404"/>
        <v>39032</v>
      </c>
    </row>
    <row r="2155" spans="1:23" s="11" customFormat="1">
      <c r="A2155" s="13"/>
      <c r="B2155" s="140">
        <f>+Datos!B2146</f>
        <v>2006</v>
      </c>
      <c r="C2155" s="141">
        <f>+Datos!C2146</f>
        <v>11</v>
      </c>
      <c r="D2155" s="142">
        <f>+Datos!D2146</f>
        <v>12</v>
      </c>
      <c r="E2155" s="143">
        <f>+Datos!E2146</f>
        <v>0</v>
      </c>
      <c r="F2155" s="144">
        <f>+Datos!F2146</f>
        <v>8.3000000000000007</v>
      </c>
      <c r="G2155" s="145">
        <f>+Datos!G2146</f>
        <v>1</v>
      </c>
      <c r="H2155" s="143">
        <f t="shared" si="399"/>
        <v>8.3000000000000007</v>
      </c>
      <c r="I2155" s="146">
        <f t="shared" si="400"/>
        <v>-8.3000000000000007</v>
      </c>
      <c r="J2155" s="29">
        <f t="shared" si="401"/>
        <v>110.59541106402122</v>
      </c>
      <c r="K2155" s="147">
        <f t="shared" si="396"/>
        <v>144.27722924583941</v>
      </c>
      <c r="L2155" s="29">
        <f t="shared" si="407"/>
        <v>-5.0381283551361093</v>
      </c>
      <c r="M2155" s="30">
        <f t="shared" si="405"/>
        <v>5.0381283551361093</v>
      </c>
      <c r="N2155" s="148">
        <f t="shared" si="406"/>
        <v>3.2618716448638914</v>
      </c>
      <c r="O2155" s="148">
        <f t="shared" si="402"/>
        <v>0</v>
      </c>
      <c r="P2155" s="148">
        <f t="shared" si="403"/>
        <v>-3.2618716448638914</v>
      </c>
      <c r="Q2155" s="149">
        <f t="shared" si="397"/>
        <v>30.277229245839408</v>
      </c>
      <c r="R2155" s="150">
        <f t="shared" si="398"/>
        <v>144.27722924583941</v>
      </c>
      <c r="S2155" s="13"/>
      <c r="T2155" s="13"/>
      <c r="U2155" s="13"/>
      <c r="V2155" s="13"/>
      <c r="W2155" s="49">
        <f t="shared" si="404"/>
        <v>39033</v>
      </c>
    </row>
    <row r="2156" spans="1:23" s="11" customFormat="1">
      <c r="A2156" s="13"/>
      <c r="B2156" s="140">
        <f>+Datos!B2147</f>
        <v>2006</v>
      </c>
      <c r="C2156" s="141">
        <f>+Datos!C2147</f>
        <v>11</v>
      </c>
      <c r="D2156" s="142">
        <f>+Datos!D2147</f>
        <v>13</v>
      </c>
      <c r="E2156" s="143">
        <f>+Datos!E2147</f>
        <v>8.6</v>
      </c>
      <c r="F2156" s="144">
        <f>+Datos!F2147</f>
        <v>7.7</v>
      </c>
      <c r="G2156" s="145">
        <f>+Datos!G2147</f>
        <v>1</v>
      </c>
      <c r="H2156" s="143">
        <f t="shared" si="399"/>
        <v>7.7</v>
      </c>
      <c r="I2156" s="146">
        <f t="shared" si="400"/>
        <v>0.89999999999999947</v>
      </c>
      <c r="J2156" s="29">
        <f t="shared" si="401"/>
        <v>111.49541106402123</v>
      </c>
      <c r="K2156" s="147">
        <f t="shared" si="396"/>
        <v>145.17722924583941</v>
      </c>
      <c r="L2156" s="29">
        <f t="shared" si="407"/>
        <v>0.90000000000000568</v>
      </c>
      <c r="M2156" s="30">
        <f t="shared" si="405"/>
        <v>7.7</v>
      </c>
      <c r="N2156" s="148">
        <f t="shared" si="406"/>
        <v>0</v>
      </c>
      <c r="O2156" s="148">
        <f t="shared" si="402"/>
        <v>0</v>
      </c>
      <c r="P2156" s="148">
        <f t="shared" si="403"/>
        <v>0</v>
      </c>
      <c r="Q2156" s="149">
        <f t="shared" si="397"/>
        <v>31.177229245839413</v>
      </c>
      <c r="R2156" s="150">
        <f t="shared" si="398"/>
        <v>145.17722924583941</v>
      </c>
      <c r="S2156" s="13"/>
      <c r="T2156" s="13"/>
      <c r="U2156" s="13"/>
      <c r="V2156" s="13"/>
      <c r="W2156" s="49">
        <f t="shared" si="404"/>
        <v>39034</v>
      </c>
    </row>
    <row r="2157" spans="1:23" s="11" customFormat="1">
      <c r="A2157" s="13"/>
      <c r="B2157" s="140">
        <f>+Datos!B2148</f>
        <v>2006</v>
      </c>
      <c r="C2157" s="141">
        <f>+Datos!C2148</f>
        <v>11</v>
      </c>
      <c r="D2157" s="142">
        <f>+Datos!D2148</f>
        <v>14</v>
      </c>
      <c r="E2157" s="143">
        <f>+Datos!E2148</f>
        <v>0</v>
      </c>
      <c r="F2157" s="144">
        <f>+Datos!F2148</f>
        <v>4.9000000000000004</v>
      </c>
      <c r="G2157" s="145">
        <f>+Datos!G2148</f>
        <v>1</v>
      </c>
      <c r="H2157" s="143">
        <f t="shared" si="399"/>
        <v>4.9000000000000004</v>
      </c>
      <c r="I2157" s="146">
        <f t="shared" si="400"/>
        <v>-4.9000000000000004</v>
      </c>
      <c r="J2157" s="29">
        <f t="shared" si="401"/>
        <v>108.60140408067542</v>
      </c>
      <c r="K2157" s="147">
        <f t="shared" si="396"/>
        <v>142.28322226249361</v>
      </c>
      <c r="L2157" s="29">
        <f t="shared" si="407"/>
        <v>-2.894006983345804</v>
      </c>
      <c r="M2157" s="30">
        <f t="shared" si="405"/>
        <v>2.894006983345804</v>
      </c>
      <c r="N2157" s="148">
        <f t="shared" si="406"/>
        <v>2.0059930166541964</v>
      </c>
      <c r="O2157" s="148">
        <f t="shared" si="402"/>
        <v>0</v>
      </c>
      <c r="P2157" s="148">
        <f t="shared" si="403"/>
        <v>-2.0059930166541964</v>
      </c>
      <c r="Q2157" s="149">
        <f t="shared" si="397"/>
        <v>28.283222262493609</v>
      </c>
      <c r="R2157" s="150">
        <f t="shared" si="398"/>
        <v>142.28322226249361</v>
      </c>
      <c r="S2157" s="13"/>
      <c r="T2157" s="13"/>
      <c r="U2157" s="13"/>
      <c r="V2157" s="13"/>
      <c r="W2157" s="49">
        <f t="shared" si="404"/>
        <v>39035</v>
      </c>
    </row>
    <row r="2158" spans="1:23" s="11" customFormat="1">
      <c r="A2158" s="13"/>
      <c r="B2158" s="140">
        <f>+Datos!B2149</f>
        <v>2006</v>
      </c>
      <c r="C2158" s="141">
        <f>+Datos!C2149</f>
        <v>11</v>
      </c>
      <c r="D2158" s="142">
        <f>+Datos!D2149</f>
        <v>15</v>
      </c>
      <c r="E2158" s="143">
        <f>+Datos!E2149</f>
        <v>0</v>
      </c>
      <c r="F2158" s="144">
        <f>+Datos!F2149</f>
        <v>5.6</v>
      </c>
      <c r="G2158" s="145">
        <f>+Datos!G2149</f>
        <v>1</v>
      </c>
      <c r="H2158" s="143">
        <f t="shared" si="399"/>
        <v>5.6</v>
      </c>
      <c r="I2158" s="146">
        <f t="shared" si="400"/>
        <v>-5.6</v>
      </c>
      <c r="J2158" s="29">
        <f t="shared" si="401"/>
        <v>105.38583403075667</v>
      </c>
      <c r="K2158" s="147">
        <f t="shared" si="396"/>
        <v>139.06765221257484</v>
      </c>
      <c r="L2158" s="29">
        <f t="shared" si="407"/>
        <v>-3.2155700499187674</v>
      </c>
      <c r="M2158" s="30">
        <f t="shared" si="405"/>
        <v>3.2155700499187674</v>
      </c>
      <c r="N2158" s="148">
        <f t="shared" si="406"/>
        <v>2.3844299500812323</v>
      </c>
      <c r="O2158" s="148">
        <f t="shared" si="402"/>
        <v>0</v>
      </c>
      <c r="P2158" s="148">
        <f t="shared" si="403"/>
        <v>-2.3844299500812323</v>
      </c>
      <c r="Q2158" s="149">
        <f t="shared" si="397"/>
        <v>25.067652212574842</v>
      </c>
      <c r="R2158" s="150">
        <f t="shared" si="398"/>
        <v>139.06765221257484</v>
      </c>
      <c r="S2158" s="13"/>
      <c r="T2158" s="13"/>
      <c r="U2158" s="13"/>
      <c r="V2158" s="13"/>
      <c r="W2158" s="49">
        <f t="shared" si="404"/>
        <v>39036</v>
      </c>
    </row>
    <row r="2159" spans="1:23" s="11" customFormat="1">
      <c r="A2159" s="13"/>
      <c r="B2159" s="140">
        <f>+Datos!B2150</f>
        <v>2006</v>
      </c>
      <c r="C2159" s="141">
        <f>+Datos!C2150</f>
        <v>11</v>
      </c>
      <c r="D2159" s="142">
        <f>+Datos!D2150</f>
        <v>16</v>
      </c>
      <c r="E2159" s="143">
        <f>+Datos!E2150</f>
        <v>0</v>
      </c>
      <c r="F2159" s="144">
        <f>+Datos!F2150</f>
        <v>5</v>
      </c>
      <c r="G2159" s="145">
        <f>+Datos!G2150</f>
        <v>1</v>
      </c>
      <c r="H2159" s="143">
        <f t="shared" si="399"/>
        <v>5</v>
      </c>
      <c r="I2159" s="146">
        <f t="shared" si="400"/>
        <v>-5</v>
      </c>
      <c r="J2159" s="29">
        <f t="shared" si="401"/>
        <v>102.59532962497721</v>
      </c>
      <c r="K2159" s="147">
        <f t="shared" si="396"/>
        <v>136.2771478067954</v>
      </c>
      <c r="L2159" s="29">
        <f t="shared" si="407"/>
        <v>-2.7905044057794441</v>
      </c>
      <c r="M2159" s="30">
        <f t="shared" si="405"/>
        <v>2.7905044057794441</v>
      </c>
      <c r="N2159" s="148">
        <f t="shared" si="406"/>
        <v>2.2094955942205559</v>
      </c>
      <c r="O2159" s="148">
        <f t="shared" si="402"/>
        <v>0</v>
      </c>
      <c r="P2159" s="148">
        <f t="shared" si="403"/>
        <v>-2.2094955942205559</v>
      </c>
      <c r="Q2159" s="149">
        <f t="shared" si="397"/>
        <v>22.277147806795398</v>
      </c>
      <c r="R2159" s="150">
        <f t="shared" si="398"/>
        <v>136.2771478067954</v>
      </c>
      <c r="S2159" s="13"/>
      <c r="T2159" s="13"/>
      <c r="U2159" s="13"/>
      <c r="V2159" s="13"/>
      <c r="W2159" s="49">
        <f t="shared" si="404"/>
        <v>39037</v>
      </c>
    </row>
    <row r="2160" spans="1:23" s="11" customFormat="1">
      <c r="A2160" s="13"/>
      <c r="B2160" s="140">
        <f>+Datos!B2151</f>
        <v>2006</v>
      </c>
      <c r="C2160" s="141">
        <f>+Datos!C2151</f>
        <v>11</v>
      </c>
      <c r="D2160" s="142">
        <f>+Datos!D2151</f>
        <v>17</v>
      </c>
      <c r="E2160" s="143">
        <f>+Datos!E2151</f>
        <v>0</v>
      </c>
      <c r="F2160" s="144">
        <f>+Datos!F2151</f>
        <v>4.9000000000000004</v>
      </c>
      <c r="G2160" s="145">
        <f>+Datos!G2151</f>
        <v>1</v>
      </c>
      <c r="H2160" s="143">
        <f t="shared" si="399"/>
        <v>4.9000000000000004</v>
      </c>
      <c r="I2160" s="146">
        <f t="shared" si="400"/>
        <v>-4.9000000000000004</v>
      </c>
      <c r="J2160" s="29">
        <f t="shared" si="401"/>
        <v>99.932335717336827</v>
      </c>
      <c r="K2160" s="147">
        <f t="shared" si="396"/>
        <v>133.61415389915501</v>
      </c>
      <c r="L2160" s="29">
        <f t="shared" si="407"/>
        <v>-2.6629939076403844</v>
      </c>
      <c r="M2160" s="30">
        <f t="shared" si="405"/>
        <v>2.6629939076403844</v>
      </c>
      <c r="N2160" s="148">
        <f t="shared" si="406"/>
        <v>2.237006092359616</v>
      </c>
      <c r="O2160" s="148">
        <f t="shared" si="402"/>
        <v>0</v>
      </c>
      <c r="P2160" s="148">
        <f t="shared" si="403"/>
        <v>-2.237006092359616</v>
      </c>
      <c r="Q2160" s="149">
        <f t="shared" si="397"/>
        <v>19.614153899155014</v>
      </c>
      <c r="R2160" s="150">
        <f t="shared" si="398"/>
        <v>133.61415389915501</v>
      </c>
      <c r="S2160" s="13"/>
      <c r="T2160" s="13"/>
      <c r="U2160" s="13"/>
      <c r="V2160" s="13"/>
      <c r="W2160" s="49">
        <f t="shared" si="404"/>
        <v>39038</v>
      </c>
    </row>
    <row r="2161" spans="1:23" s="11" customFormat="1">
      <c r="A2161" s="13"/>
      <c r="B2161" s="140">
        <f>+Datos!B2152</f>
        <v>2006</v>
      </c>
      <c r="C2161" s="141">
        <f>+Datos!C2152</f>
        <v>11</v>
      </c>
      <c r="D2161" s="142">
        <f>+Datos!D2152</f>
        <v>18</v>
      </c>
      <c r="E2161" s="143">
        <f>+Datos!E2152</f>
        <v>0</v>
      </c>
      <c r="F2161" s="144">
        <f>+Datos!F2152</f>
        <v>5.9</v>
      </c>
      <c r="G2161" s="145">
        <f>+Datos!G2152</f>
        <v>1</v>
      </c>
      <c r="H2161" s="143">
        <f t="shared" si="399"/>
        <v>5.9</v>
      </c>
      <c r="I2161" s="146">
        <f t="shared" si="400"/>
        <v>-5.9</v>
      </c>
      <c r="J2161" s="29">
        <f t="shared" si="401"/>
        <v>96.817431356912209</v>
      </c>
      <c r="K2161" s="147">
        <f t="shared" si="396"/>
        <v>130.4992495387304</v>
      </c>
      <c r="L2161" s="29">
        <f t="shared" si="407"/>
        <v>-3.1149043604246174</v>
      </c>
      <c r="M2161" s="30">
        <f t="shared" si="405"/>
        <v>3.1149043604246174</v>
      </c>
      <c r="N2161" s="148">
        <f t="shared" si="406"/>
        <v>2.785095639575383</v>
      </c>
      <c r="O2161" s="148">
        <f t="shared" si="402"/>
        <v>0</v>
      </c>
      <c r="P2161" s="148">
        <f t="shared" si="403"/>
        <v>-2.785095639575383</v>
      </c>
      <c r="Q2161" s="149">
        <f t="shared" si="397"/>
        <v>16.499249538730396</v>
      </c>
      <c r="R2161" s="150">
        <f t="shared" si="398"/>
        <v>130.4992495387304</v>
      </c>
      <c r="S2161" s="13"/>
      <c r="T2161" s="13"/>
      <c r="U2161" s="13"/>
      <c r="V2161" s="13"/>
      <c r="W2161" s="49">
        <f t="shared" si="404"/>
        <v>39039</v>
      </c>
    </row>
    <row r="2162" spans="1:23" s="11" customFormat="1">
      <c r="A2162" s="13"/>
      <c r="B2162" s="140">
        <f>+Datos!B2153</f>
        <v>2006</v>
      </c>
      <c r="C2162" s="141">
        <f>+Datos!C2153</f>
        <v>11</v>
      </c>
      <c r="D2162" s="142">
        <f>+Datos!D2153</f>
        <v>19</v>
      </c>
      <c r="E2162" s="143">
        <f>+Datos!E2153</f>
        <v>0</v>
      </c>
      <c r="F2162" s="144">
        <f>+Datos!F2153</f>
        <v>9.1</v>
      </c>
      <c r="G2162" s="145">
        <f>+Datos!G2153</f>
        <v>1</v>
      </c>
      <c r="H2162" s="143">
        <f t="shared" si="399"/>
        <v>9.1</v>
      </c>
      <c r="I2162" s="146">
        <f t="shared" si="400"/>
        <v>-9.1</v>
      </c>
      <c r="J2162" s="29">
        <f t="shared" si="401"/>
        <v>92.202373510588714</v>
      </c>
      <c r="K2162" s="147">
        <f t="shared" si="396"/>
        <v>125.88419169240689</v>
      </c>
      <c r="L2162" s="29">
        <f t="shared" si="407"/>
        <v>-4.6150578463235092</v>
      </c>
      <c r="M2162" s="30">
        <f t="shared" si="405"/>
        <v>4.6150578463235092</v>
      </c>
      <c r="N2162" s="148">
        <f t="shared" si="406"/>
        <v>4.4849421536764904</v>
      </c>
      <c r="O2162" s="148">
        <f t="shared" si="402"/>
        <v>0</v>
      </c>
      <c r="P2162" s="148">
        <f t="shared" si="403"/>
        <v>-4.4849421536764904</v>
      </c>
      <c r="Q2162" s="149">
        <f t="shared" si="397"/>
        <v>11.884191692406887</v>
      </c>
      <c r="R2162" s="150">
        <f t="shared" si="398"/>
        <v>125.88419169240689</v>
      </c>
      <c r="S2162" s="13"/>
      <c r="T2162" s="13"/>
      <c r="U2162" s="13"/>
      <c r="V2162" s="13"/>
      <c r="W2162" s="49">
        <f t="shared" si="404"/>
        <v>39040</v>
      </c>
    </row>
    <row r="2163" spans="1:23" s="11" customFormat="1">
      <c r="A2163" s="13"/>
      <c r="B2163" s="140">
        <f>+Datos!B2154</f>
        <v>2006</v>
      </c>
      <c r="C2163" s="141">
        <f>+Datos!C2154</f>
        <v>11</v>
      </c>
      <c r="D2163" s="142">
        <f>+Datos!D2154</f>
        <v>20</v>
      </c>
      <c r="E2163" s="143">
        <f>+Datos!E2154</f>
        <v>0</v>
      </c>
      <c r="F2163" s="144">
        <f>+Datos!F2154</f>
        <v>8.1999999999999993</v>
      </c>
      <c r="G2163" s="145">
        <f>+Datos!G2154</f>
        <v>1</v>
      </c>
      <c r="H2163" s="143">
        <f t="shared" si="399"/>
        <v>8.1999999999999993</v>
      </c>
      <c r="I2163" s="146">
        <f t="shared" si="400"/>
        <v>-8.1999999999999993</v>
      </c>
      <c r="J2163" s="29">
        <f t="shared" si="401"/>
        <v>88.232479098137048</v>
      </c>
      <c r="K2163" s="147">
        <f t="shared" si="396"/>
        <v>121.91429727995524</v>
      </c>
      <c r="L2163" s="29">
        <f t="shared" si="407"/>
        <v>-3.9698944124516515</v>
      </c>
      <c r="M2163" s="30">
        <f t="shared" si="405"/>
        <v>3.9698944124516515</v>
      </c>
      <c r="N2163" s="148">
        <f t="shared" si="406"/>
        <v>4.2301055875483478</v>
      </c>
      <c r="O2163" s="148">
        <f t="shared" si="402"/>
        <v>0</v>
      </c>
      <c r="P2163" s="148">
        <f t="shared" si="403"/>
        <v>-4.2301055875483478</v>
      </c>
      <c r="Q2163" s="149">
        <f t="shared" si="397"/>
        <v>7.9142972799552354</v>
      </c>
      <c r="R2163" s="150">
        <f t="shared" si="398"/>
        <v>121.91429727995524</v>
      </c>
      <c r="S2163" s="13"/>
      <c r="T2163" s="13"/>
      <c r="U2163" s="13"/>
      <c r="V2163" s="13"/>
      <c r="W2163" s="49">
        <f t="shared" si="404"/>
        <v>39041</v>
      </c>
    </row>
    <row r="2164" spans="1:23" s="11" customFormat="1">
      <c r="A2164" s="13"/>
      <c r="B2164" s="140">
        <f>+Datos!B2155</f>
        <v>2006</v>
      </c>
      <c r="C2164" s="141">
        <f>+Datos!C2155</f>
        <v>11</v>
      </c>
      <c r="D2164" s="142">
        <f>+Datos!D2155</f>
        <v>21</v>
      </c>
      <c r="E2164" s="143">
        <f>+Datos!E2155</f>
        <v>0</v>
      </c>
      <c r="F2164" s="144">
        <f>+Datos!F2155</f>
        <v>6.4</v>
      </c>
      <c r="G2164" s="145">
        <f>+Datos!G2155</f>
        <v>1</v>
      </c>
      <c r="H2164" s="143">
        <f t="shared" si="399"/>
        <v>6.4</v>
      </c>
      <c r="I2164" s="146">
        <f t="shared" si="400"/>
        <v>-6.4</v>
      </c>
      <c r="J2164" s="29">
        <f t="shared" si="401"/>
        <v>85.253169771772832</v>
      </c>
      <c r="K2164" s="147">
        <f t="shared" si="396"/>
        <v>118.93498795359102</v>
      </c>
      <c r="L2164" s="29">
        <f t="shared" si="407"/>
        <v>-2.9793093263642163</v>
      </c>
      <c r="M2164" s="30">
        <f t="shared" si="405"/>
        <v>2.9793093263642163</v>
      </c>
      <c r="N2164" s="148">
        <f t="shared" si="406"/>
        <v>3.4206906736357841</v>
      </c>
      <c r="O2164" s="148">
        <f t="shared" si="402"/>
        <v>0</v>
      </c>
      <c r="P2164" s="148">
        <f t="shared" si="403"/>
        <v>-3.4206906736357841</v>
      </c>
      <c r="Q2164" s="149">
        <f t="shared" si="397"/>
        <v>4.934987953591019</v>
      </c>
      <c r="R2164" s="150">
        <f t="shared" si="398"/>
        <v>118.93498795359102</v>
      </c>
      <c r="S2164" s="13"/>
      <c r="T2164" s="13"/>
      <c r="U2164" s="13"/>
      <c r="V2164" s="13"/>
      <c r="W2164" s="49">
        <f t="shared" si="404"/>
        <v>39042</v>
      </c>
    </row>
    <row r="2165" spans="1:23" s="11" customFormat="1">
      <c r="A2165" s="13"/>
      <c r="B2165" s="140">
        <f>+Datos!B2156</f>
        <v>2006</v>
      </c>
      <c r="C2165" s="141">
        <f>+Datos!C2156</f>
        <v>11</v>
      </c>
      <c r="D2165" s="142">
        <f>+Datos!D2156</f>
        <v>22</v>
      </c>
      <c r="E2165" s="143">
        <f>+Datos!E2156</f>
        <v>0.1</v>
      </c>
      <c r="F2165" s="144">
        <f>+Datos!F2156</f>
        <v>6.9</v>
      </c>
      <c r="G2165" s="145">
        <f>+Datos!G2156</f>
        <v>1</v>
      </c>
      <c r="H2165" s="143">
        <f t="shared" si="399"/>
        <v>6.9</v>
      </c>
      <c r="I2165" s="146">
        <f t="shared" si="400"/>
        <v>-6.8000000000000007</v>
      </c>
      <c r="J2165" s="29">
        <f t="shared" si="401"/>
        <v>82.197804382662127</v>
      </c>
      <c r="K2165" s="147">
        <f t="shared" si="396"/>
        <v>115.87962256448031</v>
      </c>
      <c r="L2165" s="29">
        <f t="shared" si="407"/>
        <v>-3.0553653891107047</v>
      </c>
      <c r="M2165" s="30">
        <f t="shared" si="405"/>
        <v>3.1553653891107047</v>
      </c>
      <c r="N2165" s="148">
        <f t="shared" si="406"/>
        <v>3.7446346108892956</v>
      </c>
      <c r="O2165" s="148">
        <f t="shared" si="402"/>
        <v>0</v>
      </c>
      <c r="P2165" s="148">
        <f t="shared" si="403"/>
        <v>-3.7446346108892956</v>
      </c>
      <c r="Q2165" s="149">
        <f t="shared" si="397"/>
        <v>1.8796225644803144</v>
      </c>
      <c r="R2165" s="150">
        <f t="shared" si="398"/>
        <v>115.87962256448031</v>
      </c>
      <c r="S2165" s="13"/>
      <c r="T2165" s="13"/>
      <c r="U2165" s="13"/>
      <c r="V2165" s="13"/>
      <c r="W2165" s="49">
        <f t="shared" si="404"/>
        <v>39043</v>
      </c>
    </row>
    <row r="2166" spans="1:23" s="11" customFormat="1">
      <c r="A2166" s="13"/>
      <c r="B2166" s="140">
        <f>+Datos!B2157</f>
        <v>2006</v>
      </c>
      <c r="C2166" s="141">
        <f>+Datos!C2157</f>
        <v>11</v>
      </c>
      <c r="D2166" s="142">
        <f>+Datos!D2157</f>
        <v>23</v>
      </c>
      <c r="E2166" s="143">
        <f>+Datos!E2157</f>
        <v>1</v>
      </c>
      <c r="F2166" s="144">
        <f>+Datos!F2157</f>
        <v>5.5</v>
      </c>
      <c r="G2166" s="145">
        <f>+Datos!G2157</f>
        <v>1</v>
      </c>
      <c r="H2166" s="143">
        <f t="shared" si="399"/>
        <v>5.5</v>
      </c>
      <c r="I2166" s="146">
        <f t="shared" si="400"/>
        <v>-4.5</v>
      </c>
      <c r="J2166" s="29">
        <f t="shared" si="401"/>
        <v>80.23632630586998</v>
      </c>
      <c r="K2166" s="147">
        <f t="shared" si="396"/>
        <v>113.91814448768815</v>
      </c>
      <c r="L2166" s="29">
        <f t="shared" si="407"/>
        <v>-1.9614780767921616</v>
      </c>
      <c r="M2166" s="30">
        <f t="shared" si="405"/>
        <v>2.9614780767921616</v>
      </c>
      <c r="N2166" s="148">
        <f t="shared" si="406"/>
        <v>2.5385219232078384</v>
      </c>
      <c r="O2166" s="148">
        <f t="shared" si="402"/>
        <v>0</v>
      </c>
      <c r="P2166" s="148">
        <f t="shared" si="403"/>
        <v>-2.5385219232078384</v>
      </c>
      <c r="Q2166" s="149">
        <f t="shared" si="397"/>
        <v>0</v>
      </c>
      <c r="R2166" s="150">
        <f t="shared" si="398"/>
        <v>113.91814448768815</v>
      </c>
      <c r="S2166" s="13"/>
      <c r="T2166" s="13"/>
      <c r="U2166" s="13"/>
      <c r="V2166" s="13"/>
      <c r="W2166" s="49">
        <f t="shared" si="404"/>
        <v>39044</v>
      </c>
    </row>
    <row r="2167" spans="1:23" s="11" customFormat="1">
      <c r="A2167" s="13"/>
      <c r="B2167" s="140">
        <f>+Datos!B2158</f>
        <v>2006</v>
      </c>
      <c r="C2167" s="141">
        <f>+Datos!C2158</f>
        <v>11</v>
      </c>
      <c r="D2167" s="142">
        <f>+Datos!D2158</f>
        <v>24</v>
      </c>
      <c r="E2167" s="143">
        <f>+Datos!E2158</f>
        <v>0</v>
      </c>
      <c r="F2167" s="144">
        <f>+Datos!F2158</f>
        <v>5.4</v>
      </c>
      <c r="G2167" s="145">
        <f>+Datos!G2158</f>
        <v>1</v>
      </c>
      <c r="H2167" s="143">
        <f t="shared" si="399"/>
        <v>5.4</v>
      </c>
      <c r="I2167" s="146">
        <f t="shared" si="400"/>
        <v>-5.4</v>
      </c>
      <c r="J2167" s="29">
        <f t="shared" si="401"/>
        <v>77.944238505517419</v>
      </c>
      <c r="K2167" s="147">
        <f t="shared" si="396"/>
        <v>111.62605668733559</v>
      </c>
      <c r="L2167" s="29">
        <f t="shared" si="407"/>
        <v>-2.2920878003525615</v>
      </c>
      <c r="M2167" s="30">
        <f t="shared" si="405"/>
        <v>2.2920878003525615</v>
      </c>
      <c r="N2167" s="148">
        <f t="shared" si="406"/>
        <v>3.1079121996474388</v>
      </c>
      <c r="O2167" s="148">
        <f t="shared" si="402"/>
        <v>0</v>
      </c>
      <c r="P2167" s="148">
        <f t="shared" si="403"/>
        <v>-3.1079121996474388</v>
      </c>
      <c r="Q2167" s="149">
        <f t="shared" si="397"/>
        <v>0</v>
      </c>
      <c r="R2167" s="150">
        <f t="shared" si="398"/>
        <v>111.62605668733559</v>
      </c>
      <c r="S2167" s="13"/>
      <c r="T2167" s="13"/>
      <c r="U2167" s="13"/>
      <c r="V2167" s="13"/>
      <c r="W2167" s="49">
        <f t="shared" si="404"/>
        <v>39045</v>
      </c>
    </row>
    <row r="2168" spans="1:23" s="11" customFormat="1">
      <c r="A2168" s="13"/>
      <c r="B2168" s="140">
        <f>+Datos!B2159</f>
        <v>2006</v>
      </c>
      <c r="C2168" s="141">
        <f>+Datos!C2159</f>
        <v>11</v>
      </c>
      <c r="D2168" s="142">
        <f>+Datos!D2159</f>
        <v>25</v>
      </c>
      <c r="E2168" s="143">
        <f>+Datos!E2159</f>
        <v>0</v>
      </c>
      <c r="F2168" s="144">
        <f>+Datos!F2159</f>
        <v>5.3</v>
      </c>
      <c r="G2168" s="145">
        <f>+Datos!G2159</f>
        <v>1</v>
      </c>
      <c r="H2168" s="143">
        <f t="shared" si="399"/>
        <v>5.3</v>
      </c>
      <c r="I2168" s="146">
        <f t="shared" si="400"/>
        <v>-5.3</v>
      </c>
      <c r="J2168" s="29">
        <f t="shared" si="401"/>
        <v>75.758277901634415</v>
      </c>
      <c r="K2168" s="147">
        <f t="shared" si="396"/>
        <v>109.4400960834526</v>
      </c>
      <c r="L2168" s="29">
        <f t="shared" si="407"/>
        <v>-2.1859606038829895</v>
      </c>
      <c r="M2168" s="30">
        <f t="shared" si="405"/>
        <v>2.1859606038829895</v>
      </c>
      <c r="N2168" s="148">
        <f t="shared" si="406"/>
        <v>3.1140393961170103</v>
      </c>
      <c r="O2168" s="148">
        <f t="shared" si="402"/>
        <v>0</v>
      </c>
      <c r="P2168" s="148">
        <f t="shared" si="403"/>
        <v>-3.1140393961170103</v>
      </c>
      <c r="Q2168" s="149">
        <f t="shared" si="397"/>
        <v>0</v>
      </c>
      <c r="R2168" s="150">
        <f t="shared" si="398"/>
        <v>109.4400960834526</v>
      </c>
      <c r="S2168" s="13"/>
      <c r="T2168" s="13"/>
      <c r="U2168" s="13"/>
      <c r="V2168" s="13"/>
      <c r="W2168" s="49">
        <f t="shared" si="404"/>
        <v>39046</v>
      </c>
    </row>
    <row r="2169" spans="1:23" s="11" customFormat="1">
      <c r="A2169" s="13"/>
      <c r="B2169" s="140">
        <f>+Datos!B2160</f>
        <v>2006</v>
      </c>
      <c r="C2169" s="141">
        <f>+Datos!C2160</f>
        <v>11</v>
      </c>
      <c r="D2169" s="142">
        <f>+Datos!D2160</f>
        <v>26</v>
      </c>
      <c r="E2169" s="143">
        <f>+Datos!E2160</f>
        <v>0</v>
      </c>
      <c r="F2169" s="144">
        <f>+Datos!F2160</f>
        <v>5.8</v>
      </c>
      <c r="G2169" s="145">
        <f>+Datos!G2160</f>
        <v>1</v>
      </c>
      <c r="H2169" s="143">
        <f t="shared" si="399"/>
        <v>5.8</v>
      </c>
      <c r="I2169" s="146">
        <f t="shared" si="400"/>
        <v>-5.8</v>
      </c>
      <c r="J2169" s="29">
        <f t="shared" si="401"/>
        <v>73.436286052819653</v>
      </c>
      <c r="K2169" s="147">
        <f t="shared" si="396"/>
        <v>107.11810423463783</v>
      </c>
      <c r="L2169" s="29">
        <f t="shared" si="407"/>
        <v>-2.3219918488147755</v>
      </c>
      <c r="M2169" s="30">
        <f t="shared" si="405"/>
        <v>2.3219918488147755</v>
      </c>
      <c r="N2169" s="148">
        <f t="shared" si="406"/>
        <v>3.4780081511852243</v>
      </c>
      <c r="O2169" s="148">
        <f t="shared" si="402"/>
        <v>0</v>
      </c>
      <c r="P2169" s="148">
        <f t="shared" si="403"/>
        <v>-3.4780081511852243</v>
      </c>
      <c r="Q2169" s="149">
        <f t="shared" si="397"/>
        <v>0</v>
      </c>
      <c r="R2169" s="150">
        <f t="shared" si="398"/>
        <v>107.11810423463783</v>
      </c>
      <c r="S2169" s="13"/>
      <c r="T2169" s="13"/>
      <c r="U2169" s="13"/>
      <c r="V2169" s="13"/>
      <c r="W2169" s="49">
        <f t="shared" si="404"/>
        <v>39047</v>
      </c>
    </row>
    <row r="2170" spans="1:23" s="11" customFormat="1">
      <c r="A2170" s="13"/>
      <c r="B2170" s="140">
        <f>+Datos!B2161</f>
        <v>2006</v>
      </c>
      <c r="C2170" s="141">
        <f>+Datos!C2161</f>
        <v>11</v>
      </c>
      <c r="D2170" s="142">
        <f>+Datos!D2161</f>
        <v>27</v>
      </c>
      <c r="E2170" s="143">
        <f>+Datos!E2161</f>
        <v>0</v>
      </c>
      <c r="F2170" s="144">
        <f>+Datos!F2161</f>
        <v>3.6</v>
      </c>
      <c r="G2170" s="145">
        <f>+Datos!G2161</f>
        <v>1</v>
      </c>
      <c r="H2170" s="143">
        <f t="shared" si="399"/>
        <v>3.6</v>
      </c>
      <c r="I2170" s="146">
        <f t="shared" si="400"/>
        <v>-3.6</v>
      </c>
      <c r="J2170" s="29">
        <f t="shared" si="401"/>
        <v>72.030986036553415</v>
      </c>
      <c r="K2170" s="147">
        <f t="shared" si="396"/>
        <v>105.71280421837159</v>
      </c>
      <c r="L2170" s="29">
        <f t="shared" si="407"/>
        <v>-1.4053000162662386</v>
      </c>
      <c r="M2170" s="30">
        <f t="shared" si="405"/>
        <v>1.4053000162662386</v>
      </c>
      <c r="N2170" s="148">
        <f t="shared" si="406"/>
        <v>2.1946999837337615</v>
      </c>
      <c r="O2170" s="148">
        <f t="shared" si="402"/>
        <v>0</v>
      </c>
      <c r="P2170" s="148">
        <f t="shared" si="403"/>
        <v>-2.1946999837337615</v>
      </c>
      <c r="Q2170" s="149">
        <f t="shared" si="397"/>
        <v>0</v>
      </c>
      <c r="R2170" s="150">
        <f t="shared" si="398"/>
        <v>105.71280421837159</v>
      </c>
      <c r="S2170" s="13"/>
      <c r="T2170" s="13"/>
      <c r="U2170" s="13"/>
      <c r="V2170" s="13"/>
      <c r="W2170" s="49">
        <f t="shared" si="404"/>
        <v>39048</v>
      </c>
    </row>
    <row r="2171" spans="1:23" s="11" customFormat="1">
      <c r="A2171" s="13"/>
      <c r="B2171" s="140">
        <f>+Datos!B2162</f>
        <v>2006</v>
      </c>
      <c r="C2171" s="141">
        <f>+Datos!C2162</f>
        <v>11</v>
      </c>
      <c r="D2171" s="142">
        <f>+Datos!D2162</f>
        <v>28</v>
      </c>
      <c r="E2171" s="143">
        <f>+Datos!E2162</f>
        <v>5.6</v>
      </c>
      <c r="F2171" s="144">
        <f>+Datos!F2162</f>
        <v>5</v>
      </c>
      <c r="G2171" s="145">
        <f>+Datos!G2162</f>
        <v>1</v>
      </c>
      <c r="H2171" s="143">
        <f t="shared" si="399"/>
        <v>5</v>
      </c>
      <c r="I2171" s="146">
        <f t="shared" si="400"/>
        <v>0.59999999999999964</v>
      </c>
      <c r="J2171" s="29">
        <f t="shared" si="401"/>
        <v>72.630986036553409</v>
      </c>
      <c r="K2171" s="147">
        <f t="shared" si="396"/>
        <v>106.31280421837158</v>
      </c>
      <c r="L2171" s="29">
        <f t="shared" si="407"/>
        <v>0.59999999999999432</v>
      </c>
      <c r="M2171" s="30">
        <f t="shared" si="405"/>
        <v>5</v>
      </c>
      <c r="N2171" s="148">
        <f t="shared" si="406"/>
        <v>0</v>
      </c>
      <c r="O2171" s="148">
        <f t="shared" si="402"/>
        <v>0</v>
      </c>
      <c r="P2171" s="148">
        <f t="shared" si="403"/>
        <v>0</v>
      </c>
      <c r="Q2171" s="149">
        <f t="shared" si="397"/>
        <v>0</v>
      </c>
      <c r="R2171" s="150">
        <f t="shared" si="398"/>
        <v>106.31280421837158</v>
      </c>
      <c r="S2171" s="13"/>
      <c r="T2171" s="13"/>
      <c r="U2171" s="13"/>
      <c r="V2171" s="13"/>
      <c r="W2171" s="49">
        <f t="shared" si="404"/>
        <v>39049</v>
      </c>
    </row>
    <row r="2172" spans="1:23" s="11" customFormat="1">
      <c r="A2172" s="13"/>
      <c r="B2172" s="140">
        <f>+Datos!B2163</f>
        <v>2006</v>
      </c>
      <c r="C2172" s="141">
        <f>+Datos!C2163</f>
        <v>11</v>
      </c>
      <c r="D2172" s="142">
        <f>+Datos!D2163</f>
        <v>29</v>
      </c>
      <c r="E2172" s="143">
        <f>+Datos!E2163</f>
        <v>0</v>
      </c>
      <c r="F2172" s="144">
        <f>+Datos!F2163</f>
        <v>6.3</v>
      </c>
      <c r="G2172" s="145">
        <f>+Datos!G2163</f>
        <v>1</v>
      </c>
      <c r="H2172" s="143">
        <f t="shared" si="399"/>
        <v>6.3</v>
      </c>
      <c r="I2172" s="146">
        <f t="shared" si="400"/>
        <v>-6.3</v>
      </c>
      <c r="J2172" s="29">
        <f t="shared" si="401"/>
        <v>70.21616186522408</v>
      </c>
      <c r="K2172" s="147">
        <f t="shared" si="396"/>
        <v>103.89798004704227</v>
      </c>
      <c r="L2172" s="29">
        <f t="shared" si="407"/>
        <v>-2.4148241713293146</v>
      </c>
      <c r="M2172" s="30">
        <f t="shared" si="405"/>
        <v>2.4148241713293146</v>
      </c>
      <c r="N2172" s="148">
        <f t="shared" si="406"/>
        <v>3.8851758286706852</v>
      </c>
      <c r="O2172" s="148">
        <f t="shared" si="402"/>
        <v>0</v>
      </c>
      <c r="P2172" s="148">
        <f t="shared" si="403"/>
        <v>-3.8851758286706852</v>
      </c>
      <c r="Q2172" s="149">
        <f t="shared" si="397"/>
        <v>0</v>
      </c>
      <c r="R2172" s="150">
        <f t="shared" si="398"/>
        <v>103.89798004704227</v>
      </c>
      <c r="S2172" s="13"/>
      <c r="T2172" s="13"/>
      <c r="U2172" s="13"/>
      <c r="V2172" s="13"/>
      <c r="W2172" s="49">
        <f t="shared" si="404"/>
        <v>39050</v>
      </c>
    </row>
    <row r="2173" spans="1:23" s="11" customFormat="1">
      <c r="A2173" s="13"/>
      <c r="B2173" s="140">
        <f>+Datos!B2164</f>
        <v>2006</v>
      </c>
      <c r="C2173" s="141">
        <f>+Datos!C2164</f>
        <v>11</v>
      </c>
      <c r="D2173" s="142">
        <f>+Datos!D2164</f>
        <v>30</v>
      </c>
      <c r="E2173" s="143">
        <f>+Datos!E2164</f>
        <v>0</v>
      </c>
      <c r="F2173" s="144">
        <f>+Datos!F2164</f>
        <v>9.8000000000000007</v>
      </c>
      <c r="G2173" s="145">
        <f>+Datos!G2164</f>
        <v>1</v>
      </c>
      <c r="H2173" s="143">
        <f t="shared" si="399"/>
        <v>9.8000000000000007</v>
      </c>
      <c r="I2173" s="146">
        <f t="shared" si="400"/>
        <v>-9.8000000000000007</v>
      </c>
      <c r="J2173" s="29">
        <f t="shared" si="401"/>
        <v>66.618366703278156</v>
      </c>
      <c r="K2173" s="147">
        <f t="shared" si="396"/>
        <v>100.30018488509634</v>
      </c>
      <c r="L2173" s="29">
        <f t="shared" si="407"/>
        <v>-3.5977951619459247</v>
      </c>
      <c r="M2173" s="30">
        <f t="shared" si="405"/>
        <v>3.5977951619459247</v>
      </c>
      <c r="N2173" s="148">
        <f t="shared" si="406"/>
        <v>6.202204838054076</v>
      </c>
      <c r="O2173" s="148">
        <f t="shared" si="402"/>
        <v>0</v>
      </c>
      <c r="P2173" s="148">
        <f t="shared" si="403"/>
        <v>-6.202204838054076</v>
      </c>
      <c r="Q2173" s="149">
        <f t="shared" si="397"/>
        <v>0</v>
      </c>
      <c r="R2173" s="150">
        <f t="shared" si="398"/>
        <v>100.30018488509634</v>
      </c>
      <c r="S2173" s="13"/>
      <c r="T2173" s="13"/>
      <c r="U2173" s="13"/>
      <c r="V2173" s="13"/>
      <c r="W2173" s="49">
        <f t="shared" si="404"/>
        <v>39051</v>
      </c>
    </row>
    <row r="2174" spans="1:23" s="11" customFormat="1">
      <c r="A2174" s="13"/>
      <c r="B2174" s="140">
        <f>+Datos!B2165</f>
        <v>2006</v>
      </c>
      <c r="C2174" s="141">
        <f>+Datos!C2165</f>
        <v>12</v>
      </c>
      <c r="D2174" s="142">
        <f>+Datos!D2165</f>
        <v>1</v>
      </c>
      <c r="E2174" s="143">
        <f>+Datos!E2165</f>
        <v>32</v>
      </c>
      <c r="F2174" s="144">
        <f>+Datos!F2165</f>
        <v>6.2</v>
      </c>
      <c r="G2174" s="145">
        <f>+Datos!G2165</f>
        <v>1</v>
      </c>
      <c r="H2174" s="143">
        <f t="shared" si="399"/>
        <v>6.2</v>
      </c>
      <c r="I2174" s="146">
        <f t="shared" si="400"/>
        <v>25.8</v>
      </c>
      <c r="J2174" s="29">
        <f t="shared" si="401"/>
        <v>92.418366703278153</v>
      </c>
      <c r="K2174" s="147">
        <f t="shared" si="396"/>
        <v>126.10018488509633</v>
      </c>
      <c r="L2174" s="29">
        <f t="shared" si="407"/>
        <v>25.799999999999983</v>
      </c>
      <c r="M2174" s="30">
        <f t="shared" si="405"/>
        <v>6.2</v>
      </c>
      <c r="N2174" s="148">
        <f t="shared" si="406"/>
        <v>0</v>
      </c>
      <c r="O2174" s="148">
        <f t="shared" si="402"/>
        <v>0</v>
      </c>
      <c r="P2174" s="148">
        <f t="shared" si="403"/>
        <v>0</v>
      </c>
      <c r="Q2174" s="149">
        <f t="shared" si="397"/>
        <v>12.100184885096326</v>
      </c>
      <c r="R2174" s="150">
        <f t="shared" si="398"/>
        <v>126.10018488509633</v>
      </c>
      <c r="S2174" s="13"/>
      <c r="T2174" s="13"/>
      <c r="U2174" s="13"/>
      <c r="V2174" s="13"/>
      <c r="W2174" s="49">
        <f t="shared" si="404"/>
        <v>39052</v>
      </c>
    </row>
    <row r="2175" spans="1:23" s="11" customFormat="1">
      <c r="A2175" s="13"/>
      <c r="B2175" s="140">
        <f>+Datos!B2166</f>
        <v>2006</v>
      </c>
      <c r="C2175" s="141">
        <f>+Datos!C2166</f>
        <v>12</v>
      </c>
      <c r="D2175" s="142">
        <f>+Datos!D2166</f>
        <v>2</v>
      </c>
      <c r="E2175" s="143">
        <f>+Datos!E2166</f>
        <v>1</v>
      </c>
      <c r="F2175" s="144">
        <f>+Datos!F2166</f>
        <v>4.5999999999999996</v>
      </c>
      <c r="G2175" s="145">
        <f>+Datos!G2166</f>
        <v>1</v>
      </c>
      <c r="H2175" s="143">
        <f t="shared" si="399"/>
        <v>4.5999999999999996</v>
      </c>
      <c r="I2175" s="146">
        <f t="shared" si="400"/>
        <v>-3.5999999999999996</v>
      </c>
      <c r="J2175" s="29">
        <f t="shared" si="401"/>
        <v>90.649819582880468</v>
      </c>
      <c r="K2175" s="147">
        <f t="shared" si="396"/>
        <v>124.33163776469866</v>
      </c>
      <c r="L2175" s="29">
        <f t="shared" si="407"/>
        <v>-1.7685471203976704</v>
      </c>
      <c r="M2175" s="30">
        <f t="shared" si="405"/>
        <v>2.7685471203976704</v>
      </c>
      <c r="N2175" s="148">
        <f t="shared" si="406"/>
        <v>1.8314528796023293</v>
      </c>
      <c r="O2175" s="148">
        <f t="shared" si="402"/>
        <v>0</v>
      </c>
      <c r="P2175" s="148">
        <f t="shared" si="403"/>
        <v>-1.8314528796023293</v>
      </c>
      <c r="Q2175" s="149">
        <f t="shared" si="397"/>
        <v>10.331637764698655</v>
      </c>
      <c r="R2175" s="150">
        <f t="shared" si="398"/>
        <v>124.33163776469866</v>
      </c>
      <c r="S2175" s="13"/>
      <c r="T2175" s="13"/>
      <c r="U2175" s="13"/>
      <c r="V2175" s="13"/>
      <c r="W2175" s="49">
        <f t="shared" si="404"/>
        <v>39053</v>
      </c>
    </row>
    <row r="2176" spans="1:23" s="11" customFormat="1">
      <c r="A2176" s="13"/>
      <c r="B2176" s="140">
        <f>+Datos!B2167</f>
        <v>2006</v>
      </c>
      <c r="C2176" s="141">
        <f>+Datos!C2167</f>
        <v>12</v>
      </c>
      <c r="D2176" s="142">
        <f>+Datos!D2167</f>
        <v>3</v>
      </c>
      <c r="E2176" s="143">
        <f>+Datos!E2167</f>
        <v>0</v>
      </c>
      <c r="F2176" s="144">
        <f>+Datos!F2167</f>
        <v>5.3</v>
      </c>
      <c r="G2176" s="145">
        <f>+Datos!G2167</f>
        <v>1</v>
      </c>
      <c r="H2176" s="143">
        <f t="shared" si="399"/>
        <v>5.3</v>
      </c>
      <c r="I2176" s="146">
        <f t="shared" si="400"/>
        <v>-5.3</v>
      </c>
      <c r="J2176" s="29">
        <f t="shared" si="401"/>
        <v>88.107528604654391</v>
      </c>
      <c r="K2176" s="147">
        <f t="shared" si="396"/>
        <v>121.78934678647258</v>
      </c>
      <c r="L2176" s="29">
        <f t="shared" si="407"/>
        <v>-2.5422909782260774</v>
      </c>
      <c r="M2176" s="30">
        <f t="shared" si="405"/>
        <v>2.5422909782260774</v>
      </c>
      <c r="N2176" s="148">
        <f t="shared" si="406"/>
        <v>2.7577090217739224</v>
      </c>
      <c r="O2176" s="148">
        <f t="shared" si="402"/>
        <v>0</v>
      </c>
      <c r="P2176" s="148">
        <f t="shared" si="403"/>
        <v>-2.7577090217739224</v>
      </c>
      <c r="Q2176" s="149">
        <f t="shared" si="397"/>
        <v>7.7893467864725778</v>
      </c>
      <c r="R2176" s="150">
        <f t="shared" si="398"/>
        <v>121.78934678647258</v>
      </c>
      <c r="S2176" s="13"/>
      <c r="T2176" s="13"/>
      <c r="U2176" s="13"/>
      <c r="V2176" s="13"/>
      <c r="W2176" s="49">
        <f t="shared" si="404"/>
        <v>39054</v>
      </c>
    </row>
    <row r="2177" spans="1:23" s="11" customFormat="1">
      <c r="A2177" s="13"/>
      <c r="B2177" s="140">
        <f>+Datos!B2168</f>
        <v>2006</v>
      </c>
      <c r="C2177" s="141">
        <f>+Datos!C2168</f>
        <v>12</v>
      </c>
      <c r="D2177" s="142">
        <f>+Datos!D2168</f>
        <v>4</v>
      </c>
      <c r="E2177" s="143">
        <f>+Datos!E2168</f>
        <v>0</v>
      </c>
      <c r="F2177" s="144">
        <f>+Datos!F2168</f>
        <v>6</v>
      </c>
      <c r="G2177" s="145">
        <f>+Datos!G2168</f>
        <v>1</v>
      </c>
      <c r="H2177" s="143">
        <f t="shared" si="399"/>
        <v>6</v>
      </c>
      <c r="I2177" s="146">
        <f t="shared" si="400"/>
        <v>-6</v>
      </c>
      <c r="J2177" s="29">
        <f t="shared" si="401"/>
        <v>85.315402618947004</v>
      </c>
      <c r="K2177" s="147">
        <f t="shared" si="396"/>
        <v>118.99722080076518</v>
      </c>
      <c r="L2177" s="29">
        <f t="shared" si="407"/>
        <v>-2.7921259857074006</v>
      </c>
      <c r="M2177" s="30">
        <f t="shared" si="405"/>
        <v>2.7921259857074006</v>
      </c>
      <c r="N2177" s="148">
        <f t="shared" si="406"/>
        <v>3.2078740142925994</v>
      </c>
      <c r="O2177" s="148">
        <f t="shared" si="402"/>
        <v>0</v>
      </c>
      <c r="P2177" s="148">
        <f t="shared" si="403"/>
        <v>-3.2078740142925994</v>
      </c>
      <c r="Q2177" s="149">
        <f t="shared" si="397"/>
        <v>4.9972208007651773</v>
      </c>
      <c r="R2177" s="150">
        <f t="shared" si="398"/>
        <v>118.99722080076518</v>
      </c>
      <c r="S2177" s="13"/>
      <c r="T2177" s="13"/>
      <c r="U2177" s="13"/>
      <c r="V2177" s="13"/>
      <c r="W2177" s="49">
        <f t="shared" si="404"/>
        <v>39055</v>
      </c>
    </row>
    <row r="2178" spans="1:23" s="11" customFormat="1">
      <c r="A2178" s="13"/>
      <c r="B2178" s="140">
        <f>+Datos!B2169</f>
        <v>2006</v>
      </c>
      <c r="C2178" s="141">
        <f>+Datos!C2169</f>
        <v>12</v>
      </c>
      <c r="D2178" s="142">
        <f>+Datos!D2169</f>
        <v>5</v>
      </c>
      <c r="E2178" s="143">
        <f>+Datos!E2169</f>
        <v>0</v>
      </c>
      <c r="F2178" s="144">
        <f>+Datos!F2169</f>
        <v>6.3</v>
      </c>
      <c r="G2178" s="145">
        <f>+Datos!G2169</f>
        <v>1</v>
      </c>
      <c r="H2178" s="143">
        <f t="shared" si="399"/>
        <v>6.3</v>
      </c>
      <c r="I2178" s="146">
        <f t="shared" si="400"/>
        <v>-6.3</v>
      </c>
      <c r="J2178" s="29">
        <f t="shared" si="401"/>
        <v>82.478848860372921</v>
      </c>
      <c r="K2178" s="147">
        <f t="shared" si="396"/>
        <v>116.16066704219111</v>
      </c>
      <c r="L2178" s="29">
        <f t="shared" si="407"/>
        <v>-2.8365537585740697</v>
      </c>
      <c r="M2178" s="30">
        <f t="shared" si="405"/>
        <v>2.8365537585740697</v>
      </c>
      <c r="N2178" s="148">
        <f t="shared" si="406"/>
        <v>3.4634462414259302</v>
      </c>
      <c r="O2178" s="148">
        <f t="shared" si="402"/>
        <v>0</v>
      </c>
      <c r="P2178" s="148">
        <f t="shared" si="403"/>
        <v>-3.4634462414259302</v>
      </c>
      <c r="Q2178" s="149">
        <f t="shared" si="397"/>
        <v>2.1606670421911076</v>
      </c>
      <c r="R2178" s="150">
        <f t="shared" si="398"/>
        <v>116.16066704219111</v>
      </c>
      <c r="S2178" s="13"/>
      <c r="T2178" s="13"/>
      <c r="U2178" s="13"/>
      <c r="V2178" s="13"/>
      <c r="W2178" s="49">
        <f t="shared" si="404"/>
        <v>39056</v>
      </c>
    </row>
    <row r="2179" spans="1:23" s="11" customFormat="1">
      <c r="A2179" s="13"/>
      <c r="B2179" s="140">
        <f>+Datos!B2170</f>
        <v>2006</v>
      </c>
      <c r="C2179" s="141">
        <f>+Datos!C2170</f>
        <v>12</v>
      </c>
      <c r="D2179" s="142">
        <f>+Datos!D2170</f>
        <v>6</v>
      </c>
      <c r="E2179" s="143">
        <f>+Datos!E2170</f>
        <v>3</v>
      </c>
      <c r="F2179" s="144">
        <f>+Datos!F2170</f>
        <v>5.0999999999999996</v>
      </c>
      <c r="G2179" s="145">
        <f>+Datos!G2170</f>
        <v>1</v>
      </c>
      <c r="H2179" s="143">
        <f t="shared" si="399"/>
        <v>5.0999999999999996</v>
      </c>
      <c r="I2179" s="146">
        <f t="shared" si="400"/>
        <v>-2.0999999999999996</v>
      </c>
      <c r="J2179" s="29">
        <f t="shared" si="401"/>
        <v>81.554445593996263</v>
      </c>
      <c r="K2179" s="147">
        <f t="shared" si="396"/>
        <v>115.23626377581445</v>
      </c>
      <c r="L2179" s="29">
        <f t="shared" si="407"/>
        <v>-0.92440326637665748</v>
      </c>
      <c r="M2179" s="30">
        <f t="shared" si="405"/>
        <v>3.9244032663766575</v>
      </c>
      <c r="N2179" s="148">
        <f t="shared" si="406"/>
        <v>1.1755967336233422</v>
      </c>
      <c r="O2179" s="148">
        <f t="shared" si="402"/>
        <v>0</v>
      </c>
      <c r="P2179" s="148">
        <f t="shared" si="403"/>
        <v>-1.1755967336233422</v>
      </c>
      <c r="Q2179" s="149">
        <f t="shared" si="397"/>
        <v>1.2362637758144501</v>
      </c>
      <c r="R2179" s="150">
        <f t="shared" si="398"/>
        <v>115.23626377581445</v>
      </c>
      <c r="S2179" s="13"/>
      <c r="T2179" s="13"/>
      <c r="U2179" s="13"/>
      <c r="V2179" s="13"/>
      <c r="W2179" s="49">
        <f t="shared" si="404"/>
        <v>39057</v>
      </c>
    </row>
    <row r="2180" spans="1:23" s="11" customFormat="1">
      <c r="A2180" s="13"/>
      <c r="B2180" s="140">
        <f>+Datos!B2171</f>
        <v>2006</v>
      </c>
      <c r="C2180" s="141">
        <f>+Datos!C2171</f>
        <v>12</v>
      </c>
      <c r="D2180" s="142">
        <f>+Datos!D2171</f>
        <v>7</v>
      </c>
      <c r="E2180" s="143">
        <f>+Datos!E2171</f>
        <v>0</v>
      </c>
      <c r="F2180" s="144">
        <f>+Datos!F2171</f>
        <v>5.6</v>
      </c>
      <c r="G2180" s="145">
        <f>+Datos!G2171</f>
        <v>1</v>
      </c>
      <c r="H2180" s="143">
        <f t="shared" si="399"/>
        <v>5.6</v>
      </c>
      <c r="I2180" s="146">
        <f t="shared" si="400"/>
        <v>-5.6</v>
      </c>
      <c r="J2180" s="29">
        <f t="shared" si="401"/>
        <v>79.139706715528618</v>
      </c>
      <c r="K2180" s="147">
        <f t="shared" si="396"/>
        <v>112.82152489734679</v>
      </c>
      <c r="L2180" s="29">
        <f t="shared" si="407"/>
        <v>-2.4147388784676593</v>
      </c>
      <c r="M2180" s="30">
        <f t="shared" si="405"/>
        <v>2.4147388784676593</v>
      </c>
      <c r="N2180" s="148">
        <f t="shared" si="406"/>
        <v>3.1852611215323403</v>
      </c>
      <c r="O2180" s="148">
        <f t="shared" si="402"/>
        <v>0</v>
      </c>
      <c r="P2180" s="148">
        <f t="shared" si="403"/>
        <v>-3.1852611215323403</v>
      </c>
      <c r="Q2180" s="149">
        <f t="shared" si="397"/>
        <v>0</v>
      </c>
      <c r="R2180" s="150">
        <f t="shared" si="398"/>
        <v>112.82152489734679</v>
      </c>
      <c r="S2180" s="13"/>
      <c r="T2180" s="13"/>
      <c r="U2180" s="13"/>
      <c r="V2180" s="13"/>
      <c r="W2180" s="49">
        <f t="shared" si="404"/>
        <v>39058</v>
      </c>
    </row>
    <row r="2181" spans="1:23" s="11" customFormat="1">
      <c r="A2181" s="13"/>
      <c r="B2181" s="140">
        <f>+Datos!B2172</f>
        <v>2006</v>
      </c>
      <c r="C2181" s="141">
        <f>+Datos!C2172</f>
        <v>12</v>
      </c>
      <c r="D2181" s="142">
        <f>+Datos!D2172</f>
        <v>8</v>
      </c>
      <c r="E2181" s="143">
        <f>+Datos!E2172</f>
        <v>0</v>
      </c>
      <c r="F2181" s="144">
        <f>+Datos!F2172</f>
        <v>5.2</v>
      </c>
      <c r="G2181" s="145">
        <f>+Datos!G2172</f>
        <v>1</v>
      </c>
      <c r="H2181" s="143">
        <f t="shared" si="399"/>
        <v>5.2</v>
      </c>
      <c r="I2181" s="146">
        <f t="shared" si="400"/>
        <v>-5.2</v>
      </c>
      <c r="J2181" s="29">
        <f t="shared" si="401"/>
        <v>76.961514398463251</v>
      </c>
      <c r="K2181" s="147">
        <f t="shared" si="396"/>
        <v>110.64333258028142</v>
      </c>
      <c r="L2181" s="29">
        <f t="shared" si="407"/>
        <v>-2.178192317065367</v>
      </c>
      <c r="M2181" s="30">
        <f t="shared" si="405"/>
        <v>2.178192317065367</v>
      </c>
      <c r="N2181" s="148">
        <f t="shared" si="406"/>
        <v>3.0218076829346332</v>
      </c>
      <c r="O2181" s="148">
        <f t="shared" si="402"/>
        <v>0</v>
      </c>
      <c r="P2181" s="148">
        <f t="shared" si="403"/>
        <v>-3.0218076829346332</v>
      </c>
      <c r="Q2181" s="149">
        <f t="shared" si="397"/>
        <v>0</v>
      </c>
      <c r="R2181" s="150">
        <f t="shared" si="398"/>
        <v>110.64333258028142</v>
      </c>
      <c r="S2181" s="13"/>
      <c r="T2181" s="13"/>
      <c r="U2181" s="13"/>
      <c r="V2181" s="13"/>
      <c r="W2181" s="49">
        <f t="shared" si="404"/>
        <v>39059</v>
      </c>
    </row>
    <row r="2182" spans="1:23" s="11" customFormat="1">
      <c r="A2182" s="13"/>
      <c r="B2182" s="140">
        <f>+Datos!B2173</f>
        <v>2006</v>
      </c>
      <c r="C2182" s="141">
        <f>+Datos!C2173</f>
        <v>12</v>
      </c>
      <c r="D2182" s="142">
        <f>+Datos!D2173</f>
        <v>9</v>
      </c>
      <c r="E2182" s="143">
        <f>+Datos!E2173</f>
        <v>0</v>
      </c>
      <c r="F2182" s="144">
        <f>+Datos!F2173</f>
        <v>7</v>
      </c>
      <c r="G2182" s="145">
        <f>+Datos!G2173</f>
        <v>1</v>
      </c>
      <c r="H2182" s="143">
        <f t="shared" si="399"/>
        <v>7</v>
      </c>
      <c r="I2182" s="146">
        <f t="shared" si="400"/>
        <v>-7</v>
      </c>
      <c r="J2182" s="29">
        <f t="shared" si="401"/>
        <v>74.123701898961471</v>
      </c>
      <c r="K2182" s="147">
        <f t="shared" si="396"/>
        <v>107.80552008077964</v>
      </c>
      <c r="L2182" s="29">
        <f t="shared" si="407"/>
        <v>-2.8378124995017799</v>
      </c>
      <c r="M2182" s="30">
        <f t="shared" si="405"/>
        <v>2.8378124995017799</v>
      </c>
      <c r="N2182" s="148">
        <f t="shared" si="406"/>
        <v>4.1621875004982201</v>
      </c>
      <c r="O2182" s="148">
        <f t="shared" si="402"/>
        <v>0</v>
      </c>
      <c r="P2182" s="148">
        <f t="shared" si="403"/>
        <v>-4.1621875004982201</v>
      </c>
      <c r="Q2182" s="149">
        <f t="shared" si="397"/>
        <v>0</v>
      </c>
      <c r="R2182" s="150">
        <f t="shared" si="398"/>
        <v>107.80552008077964</v>
      </c>
      <c r="S2182" s="13"/>
      <c r="T2182" s="13"/>
      <c r="U2182" s="13"/>
      <c r="V2182" s="13"/>
      <c r="W2182" s="49">
        <f t="shared" si="404"/>
        <v>39060</v>
      </c>
    </row>
    <row r="2183" spans="1:23" s="11" customFormat="1">
      <c r="A2183" s="13"/>
      <c r="B2183" s="140">
        <f>+Datos!B2174</f>
        <v>2006</v>
      </c>
      <c r="C2183" s="141">
        <f>+Datos!C2174</f>
        <v>12</v>
      </c>
      <c r="D2183" s="142">
        <f>+Datos!D2174</f>
        <v>10</v>
      </c>
      <c r="E2183" s="143">
        <f>+Datos!E2174</f>
        <v>0</v>
      </c>
      <c r="F2183" s="144">
        <f>+Datos!F2174</f>
        <v>7.1</v>
      </c>
      <c r="G2183" s="145">
        <f>+Datos!G2174</f>
        <v>1</v>
      </c>
      <c r="H2183" s="143">
        <f t="shared" si="399"/>
        <v>7.1</v>
      </c>
      <c r="I2183" s="146">
        <f t="shared" si="400"/>
        <v>-7.1</v>
      </c>
      <c r="J2183" s="29">
        <f t="shared" si="401"/>
        <v>71.35222227222755</v>
      </c>
      <c r="K2183" s="147">
        <f t="shared" si="396"/>
        <v>105.03404045404574</v>
      </c>
      <c r="L2183" s="29">
        <f t="shared" si="407"/>
        <v>-2.7714796267339068</v>
      </c>
      <c r="M2183" s="30">
        <f t="shared" si="405"/>
        <v>2.7714796267339068</v>
      </c>
      <c r="N2183" s="148">
        <f t="shared" si="406"/>
        <v>4.3285203732660928</v>
      </c>
      <c r="O2183" s="148">
        <f t="shared" si="402"/>
        <v>0</v>
      </c>
      <c r="P2183" s="148">
        <f t="shared" si="403"/>
        <v>-4.3285203732660928</v>
      </c>
      <c r="Q2183" s="149">
        <f t="shared" si="397"/>
        <v>0</v>
      </c>
      <c r="R2183" s="150">
        <f t="shared" si="398"/>
        <v>105.03404045404574</v>
      </c>
      <c r="S2183" s="13"/>
      <c r="T2183" s="13"/>
      <c r="U2183" s="13"/>
      <c r="V2183" s="13"/>
      <c r="W2183" s="49">
        <f t="shared" si="404"/>
        <v>39061</v>
      </c>
    </row>
    <row r="2184" spans="1:23" s="11" customFormat="1">
      <c r="A2184" s="13"/>
      <c r="B2184" s="140">
        <f>+Datos!B2175</f>
        <v>2006</v>
      </c>
      <c r="C2184" s="141">
        <f>+Datos!C2175</f>
        <v>12</v>
      </c>
      <c r="D2184" s="142">
        <f>+Datos!D2175</f>
        <v>11</v>
      </c>
      <c r="E2184" s="143">
        <f>+Datos!E2175</f>
        <v>26</v>
      </c>
      <c r="F2184" s="144">
        <f>+Datos!F2175</f>
        <v>7.4</v>
      </c>
      <c r="G2184" s="145">
        <f>+Datos!G2175</f>
        <v>1</v>
      </c>
      <c r="H2184" s="143">
        <f t="shared" si="399"/>
        <v>7.4</v>
      </c>
      <c r="I2184" s="146">
        <f t="shared" si="400"/>
        <v>18.600000000000001</v>
      </c>
      <c r="J2184" s="29">
        <f t="shared" si="401"/>
        <v>89.952222272227544</v>
      </c>
      <c r="K2184" s="147">
        <f t="shared" si="396"/>
        <v>123.63404045404573</v>
      </c>
      <c r="L2184" s="29">
        <f t="shared" si="407"/>
        <v>18.599999999999994</v>
      </c>
      <c r="M2184" s="30">
        <f t="shared" si="405"/>
        <v>7.4</v>
      </c>
      <c r="N2184" s="148">
        <f t="shared" si="406"/>
        <v>0</v>
      </c>
      <c r="O2184" s="148">
        <f t="shared" si="402"/>
        <v>0</v>
      </c>
      <c r="P2184" s="148">
        <f t="shared" si="403"/>
        <v>0</v>
      </c>
      <c r="Q2184" s="149">
        <f t="shared" si="397"/>
        <v>9.6340404540457314</v>
      </c>
      <c r="R2184" s="150">
        <f t="shared" si="398"/>
        <v>123.63404045404573</v>
      </c>
      <c r="S2184" s="13"/>
      <c r="T2184" s="13"/>
      <c r="U2184" s="13"/>
      <c r="V2184" s="13"/>
      <c r="W2184" s="49">
        <f t="shared" si="404"/>
        <v>39062</v>
      </c>
    </row>
    <row r="2185" spans="1:23" s="11" customFormat="1">
      <c r="A2185" s="13"/>
      <c r="B2185" s="140">
        <f>+Datos!B2176</f>
        <v>2006</v>
      </c>
      <c r="C2185" s="141">
        <f>+Datos!C2176</f>
        <v>12</v>
      </c>
      <c r="D2185" s="142">
        <f>+Datos!D2176</f>
        <v>12</v>
      </c>
      <c r="E2185" s="143">
        <f>+Datos!E2176</f>
        <v>0</v>
      </c>
      <c r="F2185" s="144">
        <f>+Datos!F2176</f>
        <v>7.4</v>
      </c>
      <c r="G2185" s="145">
        <f>+Datos!G2176</f>
        <v>1</v>
      </c>
      <c r="H2185" s="143">
        <f t="shared" si="399"/>
        <v>7.4</v>
      </c>
      <c r="I2185" s="146">
        <f t="shared" si="400"/>
        <v>-7.4</v>
      </c>
      <c r="J2185" s="29">
        <f t="shared" si="401"/>
        <v>86.449606606167848</v>
      </c>
      <c r="K2185" s="147">
        <f t="shared" si="396"/>
        <v>120.13142478798602</v>
      </c>
      <c r="L2185" s="29">
        <f t="shared" si="407"/>
        <v>-3.502615666059711</v>
      </c>
      <c r="M2185" s="30">
        <f t="shared" si="405"/>
        <v>3.502615666059711</v>
      </c>
      <c r="N2185" s="148">
        <f t="shared" si="406"/>
        <v>3.8973843339402894</v>
      </c>
      <c r="O2185" s="148">
        <f t="shared" si="402"/>
        <v>0</v>
      </c>
      <c r="P2185" s="148">
        <f t="shared" si="403"/>
        <v>-3.8973843339402894</v>
      </c>
      <c r="Q2185" s="149">
        <f t="shared" si="397"/>
        <v>6.1314247879860204</v>
      </c>
      <c r="R2185" s="150">
        <f t="shared" si="398"/>
        <v>120.13142478798602</v>
      </c>
      <c r="S2185" s="13"/>
      <c r="T2185" s="13"/>
      <c r="U2185" s="13"/>
      <c r="V2185" s="13"/>
      <c r="W2185" s="49">
        <f t="shared" si="404"/>
        <v>39063</v>
      </c>
    </row>
    <row r="2186" spans="1:23" s="11" customFormat="1">
      <c r="A2186" s="13"/>
      <c r="B2186" s="140">
        <f>+Datos!B2177</f>
        <v>2006</v>
      </c>
      <c r="C2186" s="141">
        <f>+Datos!C2177</f>
        <v>12</v>
      </c>
      <c r="D2186" s="142">
        <f>+Datos!D2177</f>
        <v>13</v>
      </c>
      <c r="E2186" s="143">
        <f>+Datos!E2177</f>
        <v>12</v>
      </c>
      <c r="F2186" s="144">
        <f>+Datos!F2177</f>
        <v>7.1</v>
      </c>
      <c r="G2186" s="145">
        <f>+Datos!G2177</f>
        <v>1</v>
      </c>
      <c r="H2186" s="143">
        <f t="shared" si="399"/>
        <v>7.1</v>
      </c>
      <c r="I2186" s="146">
        <f t="shared" si="400"/>
        <v>4.9000000000000004</v>
      </c>
      <c r="J2186" s="29">
        <f t="shared" si="401"/>
        <v>91.349606606167853</v>
      </c>
      <c r="K2186" s="147">
        <f t="shared" si="396"/>
        <v>125.03142478798603</v>
      </c>
      <c r="L2186" s="29">
        <f t="shared" si="407"/>
        <v>4.9000000000000057</v>
      </c>
      <c r="M2186" s="30">
        <f t="shared" si="405"/>
        <v>7.1</v>
      </c>
      <c r="N2186" s="148">
        <f t="shared" si="406"/>
        <v>0</v>
      </c>
      <c r="O2186" s="148">
        <f t="shared" si="402"/>
        <v>0</v>
      </c>
      <c r="P2186" s="148">
        <f t="shared" si="403"/>
        <v>0</v>
      </c>
      <c r="Q2186" s="149">
        <f t="shared" si="397"/>
        <v>11.031424787986026</v>
      </c>
      <c r="R2186" s="150">
        <f t="shared" si="398"/>
        <v>125.03142478798603</v>
      </c>
      <c r="S2186" s="13"/>
      <c r="T2186" s="13"/>
      <c r="U2186" s="13"/>
      <c r="V2186" s="13"/>
      <c r="W2186" s="49">
        <f t="shared" si="404"/>
        <v>39064</v>
      </c>
    </row>
    <row r="2187" spans="1:23" s="11" customFormat="1">
      <c r="A2187" s="13"/>
      <c r="B2187" s="140">
        <f>+Datos!B2178</f>
        <v>2006</v>
      </c>
      <c r="C2187" s="141">
        <f>+Datos!C2178</f>
        <v>12</v>
      </c>
      <c r="D2187" s="142">
        <f>+Datos!D2178</f>
        <v>14</v>
      </c>
      <c r="E2187" s="143">
        <f>+Datos!E2178</f>
        <v>0</v>
      </c>
      <c r="F2187" s="144">
        <f>+Datos!F2178</f>
        <v>6</v>
      </c>
      <c r="G2187" s="145">
        <f>+Datos!G2178</f>
        <v>1</v>
      </c>
      <c r="H2187" s="143">
        <f t="shared" si="399"/>
        <v>6</v>
      </c>
      <c r="I2187" s="146">
        <f t="shared" si="400"/>
        <v>-6</v>
      </c>
      <c r="J2187" s="29">
        <f t="shared" si="401"/>
        <v>88.454739227311933</v>
      </c>
      <c r="K2187" s="147">
        <f t="shared" si="396"/>
        <v>122.13655740913012</v>
      </c>
      <c r="L2187" s="29">
        <f t="shared" si="407"/>
        <v>-2.8948673788559063</v>
      </c>
      <c r="M2187" s="30">
        <f t="shared" si="405"/>
        <v>2.8948673788559063</v>
      </c>
      <c r="N2187" s="148">
        <f t="shared" si="406"/>
        <v>3.1051326211440937</v>
      </c>
      <c r="O2187" s="148">
        <f t="shared" si="402"/>
        <v>0</v>
      </c>
      <c r="P2187" s="148">
        <f t="shared" si="403"/>
        <v>-3.1051326211440937</v>
      </c>
      <c r="Q2187" s="149">
        <f t="shared" si="397"/>
        <v>8.1365574091301198</v>
      </c>
      <c r="R2187" s="150">
        <f t="shared" si="398"/>
        <v>122.13655740913012</v>
      </c>
      <c r="S2187" s="13"/>
      <c r="T2187" s="13"/>
      <c r="U2187" s="13"/>
      <c r="V2187" s="13"/>
      <c r="W2187" s="49">
        <f t="shared" si="404"/>
        <v>39065</v>
      </c>
    </row>
    <row r="2188" spans="1:23" s="11" customFormat="1">
      <c r="A2188" s="13"/>
      <c r="B2188" s="140">
        <f>+Datos!B2179</f>
        <v>2006</v>
      </c>
      <c r="C2188" s="141">
        <f>+Datos!C2179</f>
        <v>12</v>
      </c>
      <c r="D2188" s="142">
        <f>+Datos!D2179</f>
        <v>15</v>
      </c>
      <c r="E2188" s="143">
        <f>+Datos!E2179</f>
        <v>0</v>
      </c>
      <c r="F2188" s="144">
        <f>+Datos!F2179</f>
        <v>6.2</v>
      </c>
      <c r="G2188" s="145">
        <f>+Datos!G2179</f>
        <v>1</v>
      </c>
      <c r="H2188" s="143">
        <f t="shared" si="399"/>
        <v>6.2</v>
      </c>
      <c r="I2188" s="146">
        <f t="shared" si="400"/>
        <v>-6.2</v>
      </c>
      <c r="J2188" s="29">
        <f t="shared" si="401"/>
        <v>85.55971824614258</v>
      </c>
      <c r="K2188" s="147">
        <f t="shared" si="396"/>
        <v>119.24153642796077</v>
      </c>
      <c r="L2188" s="29">
        <f t="shared" si="407"/>
        <v>-2.8950209811693526</v>
      </c>
      <c r="M2188" s="30">
        <f t="shared" si="405"/>
        <v>2.8950209811693526</v>
      </c>
      <c r="N2188" s="148">
        <f t="shared" si="406"/>
        <v>3.3049790188306476</v>
      </c>
      <c r="O2188" s="148">
        <f t="shared" si="402"/>
        <v>0</v>
      </c>
      <c r="P2188" s="148">
        <f t="shared" si="403"/>
        <v>-3.3049790188306476</v>
      </c>
      <c r="Q2188" s="149">
        <f t="shared" si="397"/>
        <v>5.2415364279607672</v>
      </c>
      <c r="R2188" s="150">
        <f t="shared" si="398"/>
        <v>119.24153642796077</v>
      </c>
      <c r="S2188" s="13"/>
      <c r="T2188" s="13"/>
      <c r="U2188" s="13"/>
      <c r="V2188" s="13"/>
      <c r="W2188" s="49">
        <f t="shared" si="404"/>
        <v>39066</v>
      </c>
    </row>
    <row r="2189" spans="1:23" s="11" customFormat="1">
      <c r="A2189" s="13"/>
      <c r="B2189" s="140">
        <f>+Datos!B2180</f>
        <v>2006</v>
      </c>
      <c r="C2189" s="141">
        <f>+Datos!C2180</f>
        <v>12</v>
      </c>
      <c r="D2189" s="142">
        <f>+Datos!D2180</f>
        <v>16</v>
      </c>
      <c r="E2189" s="143">
        <f>+Datos!E2180</f>
        <v>25</v>
      </c>
      <c r="F2189" s="144">
        <f>+Datos!F2180</f>
        <v>3.1</v>
      </c>
      <c r="G2189" s="145">
        <f>+Datos!G2180</f>
        <v>1</v>
      </c>
      <c r="H2189" s="143">
        <f t="shared" si="399"/>
        <v>3.1</v>
      </c>
      <c r="I2189" s="146">
        <f t="shared" si="400"/>
        <v>21.9</v>
      </c>
      <c r="J2189" s="29">
        <f t="shared" si="401"/>
        <v>107.45971824614259</v>
      </c>
      <c r="K2189" s="147">
        <f t="shared" si="396"/>
        <v>141.14153642796077</v>
      </c>
      <c r="L2189" s="29">
        <f t="shared" si="407"/>
        <v>21.900000000000006</v>
      </c>
      <c r="M2189" s="30">
        <f t="shared" si="405"/>
        <v>3.1</v>
      </c>
      <c r="N2189" s="148">
        <f t="shared" si="406"/>
        <v>0</v>
      </c>
      <c r="O2189" s="148">
        <f t="shared" si="402"/>
        <v>0</v>
      </c>
      <c r="P2189" s="148">
        <f t="shared" si="403"/>
        <v>0</v>
      </c>
      <c r="Q2189" s="149">
        <f t="shared" si="397"/>
        <v>27.141536427960773</v>
      </c>
      <c r="R2189" s="150">
        <f t="shared" si="398"/>
        <v>141.14153642796077</v>
      </c>
      <c r="S2189" s="13"/>
      <c r="T2189" s="13"/>
      <c r="U2189" s="13"/>
      <c r="V2189" s="13"/>
      <c r="W2189" s="49">
        <f t="shared" si="404"/>
        <v>39067</v>
      </c>
    </row>
    <row r="2190" spans="1:23" s="11" customFormat="1">
      <c r="A2190" s="13"/>
      <c r="B2190" s="140">
        <f>+Datos!B2181</f>
        <v>2006</v>
      </c>
      <c r="C2190" s="141">
        <f>+Datos!C2181</f>
        <v>12</v>
      </c>
      <c r="D2190" s="142">
        <f>+Datos!D2181</f>
        <v>17</v>
      </c>
      <c r="E2190" s="143">
        <f>+Datos!E2181</f>
        <v>0</v>
      </c>
      <c r="F2190" s="144">
        <f>+Datos!F2181</f>
        <v>6.8</v>
      </c>
      <c r="G2190" s="145">
        <f>+Datos!G2181</f>
        <v>1</v>
      </c>
      <c r="H2190" s="143">
        <f t="shared" si="399"/>
        <v>6.8</v>
      </c>
      <c r="I2190" s="146">
        <f t="shared" si="400"/>
        <v>-6.8</v>
      </c>
      <c r="J2190" s="29">
        <f t="shared" si="401"/>
        <v>103.60849834743613</v>
      </c>
      <c r="K2190" s="147">
        <f t="shared" ref="K2190:K2253" si="408">+J2190+$U$21</f>
        <v>137.29031652925431</v>
      </c>
      <c r="L2190" s="29">
        <f t="shared" si="407"/>
        <v>-3.8512198987064608</v>
      </c>
      <c r="M2190" s="30">
        <f t="shared" si="405"/>
        <v>3.8512198987064608</v>
      </c>
      <c r="N2190" s="148">
        <f t="shared" si="406"/>
        <v>2.9487801012935391</v>
      </c>
      <c r="O2190" s="148">
        <f t="shared" si="402"/>
        <v>0</v>
      </c>
      <c r="P2190" s="148">
        <f t="shared" si="403"/>
        <v>-2.9487801012935391</v>
      </c>
      <c r="Q2190" s="149">
        <f t="shared" ref="Q2190:Q2253" si="409">IF(K2190-$U$15&gt;0,K2190-$U$15,0)</f>
        <v>23.290316529254312</v>
      </c>
      <c r="R2190" s="150">
        <f t="shared" ref="R2190:R2253" si="410">+O2190+K2190</f>
        <v>137.29031652925431</v>
      </c>
      <c r="S2190" s="13"/>
      <c r="T2190" s="13"/>
      <c r="U2190" s="13"/>
      <c r="V2190" s="13"/>
      <c r="W2190" s="49">
        <f t="shared" si="404"/>
        <v>39068</v>
      </c>
    </row>
    <row r="2191" spans="1:23" s="11" customFormat="1">
      <c r="A2191" s="13"/>
      <c r="B2191" s="140">
        <f>+Datos!B2182</f>
        <v>2006</v>
      </c>
      <c r="C2191" s="141">
        <f>+Datos!C2182</f>
        <v>12</v>
      </c>
      <c r="D2191" s="142">
        <f>+Datos!D2182</f>
        <v>18</v>
      </c>
      <c r="E2191" s="143">
        <f>+Datos!E2182</f>
        <v>0.2</v>
      </c>
      <c r="F2191" s="144">
        <f>+Datos!F2182</f>
        <v>7.4</v>
      </c>
      <c r="G2191" s="145">
        <f>+Datos!G2182</f>
        <v>1</v>
      </c>
      <c r="H2191" s="143">
        <f t="shared" ref="H2191:H2254" si="411">+F2191*G2191</f>
        <v>7.4</v>
      </c>
      <c r="I2191" s="146">
        <f t="shared" ref="I2191:I2254" si="412">+E2191-H2191</f>
        <v>-7.2</v>
      </c>
      <c r="J2191" s="29">
        <f t="shared" ref="J2191:J2254" si="413">IF(I2191&lt;0,J2190*EXP(I2191/$U$20),IF((I2191+J2190)&gt;$U$20,+$U$20,I2191+J2190))</f>
        <v>99.681069592050491</v>
      </c>
      <c r="K2191" s="147">
        <f t="shared" si="408"/>
        <v>133.36288777386866</v>
      </c>
      <c r="L2191" s="29">
        <f t="shared" si="407"/>
        <v>-3.9274287553856482</v>
      </c>
      <c r="M2191" s="30">
        <f t="shared" si="405"/>
        <v>4.1274287553856484</v>
      </c>
      <c r="N2191" s="148">
        <f t="shared" si="406"/>
        <v>3.272571244614352</v>
      </c>
      <c r="O2191" s="148">
        <f t="shared" ref="O2191:O2254" si="414">IF(K2190+I2191-$U$14&gt;0,K2190+I2191-$U$14,0)</f>
        <v>0</v>
      </c>
      <c r="P2191" s="148">
        <f t="shared" ref="P2191:P2254" si="415">+IF(N2191&gt;0,(-1)*N2191,O2191)</f>
        <v>-3.272571244614352</v>
      </c>
      <c r="Q2191" s="149">
        <f t="shared" si="409"/>
        <v>19.362887773868664</v>
      </c>
      <c r="R2191" s="150">
        <f t="shared" si="410"/>
        <v>133.36288777386866</v>
      </c>
      <c r="S2191" s="13"/>
      <c r="T2191" s="13"/>
      <c r="U2191" s="13"/>
      <c r="V2191" s="13"/>
      <c r="W2191" s="49">
        <f t="shared" ref="W2191:W2254" si="416">+DATE(B2191,C2191,D2191)</f>
        <v>39069</v>
      </c>
    </row>
    <row r="2192" spans="1:23" s="11" customFormat="1">
      <c r="A2192" s="13"/>
      <c r="B2192" s="140">
        <f>+Datos!B2183</f>
        <v>2006</v>
      </c>
      <c r="C2192" s="141">
        <f>+Datos!C2183</f>
        <v>12</v>
      </c>
      <c r="D2192" s="142">
        <f>+Datos!D2183</f>
        <v>19</v>
      </c>
      <c r="E2192" s="143">
        <f>+Datos!E2183</f>
        <v>12</v>
      </c>
      <c r="F2192" s="144">
        <f>+Datos!F2183</f>
        <v>5</v>
      </c>
      <c r="G2192" s="145">
        <f>+Datos!G2183</f>
        <v>1</v>
      </c>
      <c r="H2192" s="143">
        <f t="shared" si="411"/>
        <v>5</v>
      </c>
      <c r="I2192" s="146">
        <f t="shared" si="412"/>
        <v>7</v>
      </c>
      <c r="J2192" s="29">
        <f t="shared" si="413"/>
        <v>106.68106959205049</v>
      </c>
      <c r="K2192" s="147">
        <f t="shared" si="408"/>
        <v>140.36288777386866</v>
      </c>
      <c r="L2192" s="29">
        <f t="shared" si="407"/>
        <v>7</v>
      </c>
      <c r="M2192" s="30">
        <f t="shared" ref="M2192:M2255" si="417">IF(I2192&gt;=0,+H2192,+E2192+ABS(L2192))</f>
        <v>5</v>
      </c>
      <c r="N2192" s="148">
        <f t="shared" ref="N2192:N2255" si="418">+H2192-M2192</f>
        <v>0</v>
      </c>
      <c r="O2192" s="148">
        <f t="shared" si="414"/>
        <v>0</v>
      </c>
      <c r="P2192" s="148">
        <f t="shared" si="415"/>
        <v>0</v>
      </c>
      <c r="Q2192" s="149">
        <f t="shared" si="409"/>
        <v>26.362887773868664</v>
      </c>
      <c r="R2192" s="150">
        <f t="shared" si="410"/>
        <v>140.36288777386866</v>
      </c>
      <c r="S2192" s="13"/>
      <c r="T2192" s="13"/>
      <c r="U2192" s="13"/>
      <c r="V2192" s="13"/>
      <c r="W2192" s="49">
        <f t="shared" si="416"/>
        <v>39070</v>
      </c>
    </row>
    <row r="2193" spans="1:23" s="11" customFormat="1">
      <c r="A2193" s="13"/>
      <c r="B2193" s="140">
        <f>+Datos!B2184</f>
        <v>2006</v>
      </c>
      <c r="C2193" s="141">
        <f>+Datos!C2184</f>
        <v>12</v>
      </c>
      <c r="D2193" s="142">
        <f>+Datos!D2184</f>
        <v>20</v>
      </c>
      <c r="E2193" s="143">
        <f>+Datos!E2184</f>
        <v>0</v>
      </c>
      <c r="F2193" s="144">
        <f>+Datos!F2184</f>
        <v>5.4</v>
      </c>
      <c r="G2193" s="145">
        <f>+Datos!G2184</f>
        <v>1</v>
      </c>
      <c r="H2193" s="143">
        <f t="shared" si="411"/>
        <v>5.4</v>
      </c>
      <c r="I2193" s="146">
        <f t="shared" si="412"/>
        <v>-5.4</v>
      </c>
      <c r="J2193" s="29">
        <f t="shared" si="413"/>
        <v>103.63354250053891</v>
      </c>
      <c r="K2193" s="147">
        <f t="shared" si="408"/>
        <v>137.3153606823571</v>
      </c>
      <c r="L2193" s="29">
        <f t="shared" ref="L2193:L2256" si="419">+K2193-K2192</f>
        <v>-3.0475270915115686</v>
      </c>
      <c r="M2193" s="30">
        <f t="shared" si="417"/>
        <v>3.0475270915115686</v>
      </c>
      <c r="N2193" s="148">
        <f t="shared" si="418"/>
        <v>2.3524729084884317</v>
      </c>
      <c r="O2193" s="148">
        <f t="shared" si="414"/>
        <v>0</v>
      </c>
      <c r="P2193" s="148">
        <f t="shared" si="415"/>
        <v>-2.3524729084884317</v>
      </c>
      <c r="Q2193" s="149">
        <f t="shared" si="409"/>
        <v>23.315360682357095</v>
      </c>
      <c r="R2193" s="150">
        <f t="shared" si="410"/>
        <v>137.3153606823571</v>
      </c>
      <c r="S2193" s="13"/>
      <c r="T2193" s="13"/>
      <c r="U2193" s="13"/>
      <c r="V2193" s="13"/>
      <c r="W2193" s="49">
        <f t="shared" si="416"/>
        <v>39071</v>
      </c>
    </row>
    <row r="2194" spans="1:23" s="11" customFormat="1">
      <c r="A2194" s="13"/>
      <c r="B2194" s="140">
        <f>+Datos!B2185</f>
        <v>2006</v>
      </c>
      <c r="C2194" s="141">
        <f>+Datos!C2185</f>
        <v>12</v>
      </c>
      <c r="D2194" s="142">
        <f>+Datos!D2185</f>
        <v>21</v>
      </c>
      <c r="E2194" s="143">
        <f>+Datos!E2185</f>
        <v>0</v>
      </c>
      <c r="F2194" s="144">
        <f>+Datos!F2185</f>
        <v>7.1</v>
      </c>
      <c r="G2194" s="145">
        <f>+Datos!G2185</f>
        <v>1</v>
      </c>
      <c r="H2194" s="143">
        <f t="shared" si="411"/>
        <v>7.1</v>
      </c>
      <c r="I2194" s="146">
        <f t="shared" si="412"/>
        <v>-7.1</v>
      </c>
      <c r="J2194" s="29">
        <f t="shared" si="413"/>
        <v>99.758692158093567</v>
      </c>
      <c r="K2194" s="147">
        <f t="shared" si="408"/>
        <v>133.44051033991175</v>
      </c>
      <c r="L2194" s="29">
        <f t="shared" si="419"/>
        <v>-3.8748503424453418</v>
      </c>
      <c r="M2194" s="30">
        <f t="shared" si="417"/>
        <v>3.8748503424453418</v>
      </c>
      <c r="N2194" s="148">
        <f t="shared" si="418"/>
        <v>3.2251496575546579</v>
      </c>
      <c r="O2194" s="148">
        <f t="shared" si="414"/>
        <v>0</v>
      </c>
      <c r="P2194" s="148">
        <f t="shared" si="415"/>
        <v>-3.2251496575546579</v>
      </c>
      <c r="Q2194" s="149">
        <f t="shared" si="409"/>
        <v>19.440510339911754</v>
      </c>
      <c r="R2194" s="150">
        <f t="shared" si="410"/>
        <v>133.44051033991175</v>
      </c>
      <c r="S2194" s="13"/>
      <c r="T2194" s="13"/>
      <c r="U2194" s="13"/>
      <c r="V2194" s="13"/>
      <c r="W2194" s="49">
        <f t="shared" si="416"/>
        <v>39072</v>
      </c>
    </row>
    <row r="2195" spans="1:23" s="11" customFormat="1">
      <c r="A2195" s="13"/>
      <c r="B2195" s="140">
        <f>+Datos!B2186</f>
        <v>2006</v>
      </c>
      <c r="C2195" s="141">
        <f>+Datos!C2186</f>
        <v>12</v>
      </c>
      <c r="D2195" s="142">
        <f>+Datos!D2186</f>
        <v>22</v>
      </c>
      <c r="E2195" s="143">
        <f>+Datos!E2186</f>
        <v>0.6</v>
      </c>
      <c r="F2195" s="144">
        <f>+Datos!F2186</f>
        <v>8.5</v>
      </c>
      <c r="G2195" s="145">
        <f>+Datos!G2186</f>
        <v>1</v>
      </c>
      <c r="H2195" s="143">
        <f t="shared" si="411"/>
        <v>8.5</v>
      </c>
      <c r="I2195" s="146">
        <f t="shared" si="412"/>
        <v>-7.9</v>
      </c>
      <c r="J2195" s="29">
        <f t="shared" si="413"/>
        <v>95.617284688387997</v>
      </c>
      <c r="K2195" s="147">
        <f t="shared" si="408"/>
        <v>129.29910287020618</v>
      </c>
      <c r="L2195" s="29">
        <f t="shared" si="419"/>
        <v>-4.1414074697055696</v>
      </c>
      <c r="M2195" s="30">
        <f t="shared" si="417"/>
        <v>4.7414074697055693</v>
      </c>
      <c r="N2195" s="148">
        <f t="shared" si="418"/>
        <v>3.7585925302944307</v>
      </c>
      <c r="O2195" s="148">
        <f t="shared" si="414"/>
        <v>0</v>
      </c>
      <c r="P2195" s="148">
        <f t="shared" si="415"/>
        <v>-3.7585925302944307</v>
      </c>
      <c r="Q2195" s="149">
        <f t="shared" si="409"/>
        <v>15.299102870206184</v>
      </c>
      <c r="R2195" s="150">
        <f t="shared" si="410"/>
        <v>129.29910287020618</v>
      </c>
      <c r="S2195" s="13"/>
      <c r="T2195" s="13"/>
      <c r="U2195" s="13"/>
      <c r="V2195" s="13"/>
      <c r="W2195" s="49">
        <f t="shared" si="416"/>
        <v>39073</v>
      </c>
    </row>
    <row r="2196" spans="1:23" s="11" customFormat="1">
      <c r="A2196" s="13"/>
      <c r="B2196" s="140">
        <f>+Datos!B2187</f>
        <v>2006</v>
      </c>
      <c r="C2196" s="141">
        <f>+Datos!C2187</f>
        <v>12</v>
      </c>
      <c r="D2196" s="142">
        <f>+Datos!D2187</f>
        <v>23</v>
      </c>
      <c r="E2196" s="143">
        <f>+Datos!E2187</f>
        <v>0</v>
      </c>
      <c r="F2196" s="144">
        <f>+Datos!F2187</f>
        <v>5.9</v>
      </c>
      <c r="G2196" s="145">
        <f>+Datos!G2187</f>
        <v>1</v>
      </c>
      <c r="H2196" s="143">
        <f t="shared" si="411"/>
        <v>5.9</v>
      </c>
      <c r="I2196" s="146">
        <f t="shared" si="412"/>
        <v>-5.9</v>
      </c>
      <c r="J2196" s="29">
        <f t="shared" si="413"/>
        <v>92.636881049567108</v>
      </c>
      <c r="K2196" s="147">
        <f t="shared" si="408"/>
        <v>126.3186992313853</v>
      </c>
      <c r="L2196" s="29">
        <f t="shared" si="419"/>
        <v>-2.9804036388208885</v>
      </c>
      <c r="M2196" s="30">
        <f t="shared" si="417"/>
        <v>2.9804036388208885</v>
      </c>
      <c r="N2196" s="148">
        <f t="shared" si="418"/>
        <v>2.9195963611791118</v>
      </c>
      <c r="O2196" s="148">
        <f t="shared" si="414"/>
        <v>0</v>
      </c>
      <c r="P2196" s="148">
        <f t="shared" si="415"/>
        <v>-2.9195963611791118</v>
      </c>
      <c r="Q2196" s="149">
        <f t="shared" si="409"/>
        <v>12.318699231385295</v>
      </c>
      <c r="R2196" s="150">
        <f t="shared" si="410"/>
        <v>126.3186992313853</v>
      </c>
      <c r="S2196" s="13"/>
      <c r="T2196" s="13"/>
      <c r="U2196" s="13"/>
      <c r="V2196" s="13"/>
      <c r="W2196" s="49">
        <f t="shared" si="416"/>
        <v>39074</v>
      </c>
    </row>
    <row r="2197" spans="1:23" s="11" customFormat="1">
      <c r="A2197" s="13"/>
      <c r="B2197" s="140">
        <f>+Datos!B2188</f>
        <v>2006</v>
      </c>
      <c r="C2197" s="141">
        <f>+Datos!C2188</f>
        <v>12</v>
      </c>
      <c r="D2197" s="142">
        <f>+Datos!D2188</f>
        <v>24</v>
      </c>
      <c r="E2197" s="143">
        <f>+Datos!E2188</f>
        <v>0</v>
      </c>
      <c r="F2197" s="144">
        <f>+Datos!F2188</f>
        <v>7</v>
      </c>
      <c r="G2197" s="145">
        <f>+Datos!G2188</f>
        <v>1</v>
      </c>
      <c r="H2197" s="143">
        <f t="shared" si="411"/>
        <v>7</v>
      </c>
      <c r="I2197" s="146">
        <f t="shared" si="412"/>
        <v>-7</v>
      </c>
      <c r="J2197" s="29">
        <f t="shared" si="413"/>
        <v>89.221068600811932</v>
      </c>
      <c r="K2197" s="147">
        <f t="shared" si="408"/>
        <v>122.90288678263011</v>
      </c>
      <c r="L2197" s="29">
        <f t="shared" si="419"/>
        <v>-3.4158124487551902</v>
      </c>
      <c r="M2197" s="30">
        <f t="shared" si="417"/>
        <v>3.4158124487551902</v>
      </c>
      <c r="N2197" s="148">
        <f t="shared" si="418"/>
        <v>3.5841875512448098</v>
      </c>
      <c r="O2197" s="148">
        <f t="shared" si="414"/>
        <v>0</v>
      </c>
      <c r="P2197" s="148">
        <f t="shared" si="415"/>
        <v>-3.5841875512448098</v>
      </c>
      <c r="Q2197" s="149">
        <f t="shared" si="409"/>
        <v>8.9028867826301052</v>
      </c>
      <c r="R2197" s="150">
        <f t="shared" si="410"/>
        <v>122.90288678263011</v>
      </c>
      <c r="S2197" s="13"/>
      <c r="T2197" s="13"/>
      <c r="U2197" s="13"/>
      <c r="V2197" s="13"/>
      <c r="W2197" s="49">
        <f t="shared" si="416"/>
        <v>39075</v>
      </c>
    </row>
    <row r="2198" spans="1:23" s="11" customFormat="1">
      <c r="A2198" s="13"/>
      <c r="B2198" s="140">
        <f>+Datos!B2189</f>
        <v>2006</v>
      </c>
      <c r="C2198" s="141">
        <f>+Datos!C2189</f>
        <v>12</v>
      </c>
      <c r="D2198" s="142">
        <f>+Datos!D2189</f>
        <v>25</v>
      </c>
      <c r="E2198" s="143">
        <f>+Datos!E2189</f>
        <v>0</v>
      </c>
      <c r="F2198" s="144">
        <f>+Datos!F2189</f>
        <v>5.6</v>
      </c>
      <c r="G2198" s="145">
        <f>+Datos!G2189</f>
        <v>1</v>
      </c>
      <c r="H2198" s="143">
        <f t="shared" si="411"/>
        <v>5.6</v>
      </c>
      <c r="I2198" s="146">
        <f t="shared" si="412"/>
        <v>-5.6</v>
      </c>
      <c r="J2198" s="29">
        <f t="shared" si="413"/>
        <v>86.579329311682727</v>
      </c>
      <c r="K2198" s="147">
        <f t="shared" si="408"/>
        <v>120.26114749350091</v>
      </c>
      <c r="L2198" s="29">
        <f t="shared" si="419"/>
        <v>-2.6417392891291911</v>
      </c>
      <c r="M2198" s="30">
        <f t="shared" si="417"/>
        <v>2.6417392891291911</v>
      </c>
      <c r="N2198" s="148">
        <f t="shared" si="418"/>
        <v>2.9582607108708086</v>
      </c>
      <c r="O2198" s="148">
        <f t="shared" si="414"/>
        <v>0</v>
      </c>
      <c r="P2198" s="148">
        <f t="shared" si="415"/>
        <v>-2.9582607108708086</v>
      </c>
      <c r="Q2198" s="149">
        <f t="shared" si="409"/>
        <v>6.2611474935009142</v>
      </c>
      <c r="R2198" s="150">
        <f t="shared" si="410"/>
        <v>120.26114749350091</v>
      </c>
      <c r="S2198" s="13"/>
      <c r="T2198" s="13"/>
      <c r="U2198" s="13"/>
      <c r="V2198" s="13"/>
      <c r="W2198" s="49">
        <f t="shared" si="416"/>
        <v>39076</v>
      </c>
    </row>
    <row r="2199" spans="1:23" s="11" customFormat="1">
      <c r="A2199" s="13"/>
      <c r="B2199" s="140">
        <f>+Datos!B2190</f>
        <v>2006</v>
      </c>
      <c r="C2199" s="141">
        <f>+Datos!C2190</f>
        <v>12</v>
      </c>
      <c r="D2199" s="142">
        <f>+Datos!D2190</f>
        <v>26</v>
      </c>
      <c r="E2199" s="143">
        <f>+Datos!E2190</f>
        <v>0.2</v>
      </c>
      <c r="F2199" s="144">
        <f>+Datos!F2190</f>
        <v>8.1</v>
      </c>
      <c r="G2199" s="145">
        <f>+Datos!G2190</f>
        <v>1</v>
      </c>
      <c r="H2199" s="143">
        <f t="shared" si="411"/>
        <v>8.1</v>
      </c>
      <c r="I2199" s="146">
        <f t="shared" si="412"/>
        <v>-7.8999999999999995</v>
      </c>
      <c r="J2199" s="29">
        <f t="shared" si="413"/>
        <v>82.985053230303578</v>
      </c>
      <c r="K2199" s="147">
        <f t="shared" si="408"/>
        <v>116.66687141212176</v>
      </c>
      <c r="L2199" s="29">
        <f t="shared" si="419"/>
        <v>-3.5942760813791494</v>
      </c>
      <c r="M2199" s="30">
        <f t="shared" si="417"/>
        <v>3.7942760813791496</v>
      </c>
      <c r="N2199" s="148">
        <f t="shared" si="418"/>
        <v>4.30572391862085</v>
      </c>
      <c r="O2199" s="148">
        <f t="shared" si="414"/>
        <v>0</v>
      </c>
      <c r="P2199" s="148">
        <f t="shared" si="415"/>
        <v>-4.30572391862085</v>
      </c>
      <c r="Q2199" s="149">
        <f t="shared" si="409"/>
        <v>2.6668714121217647</v>
      </c>
      <c r="R2199" s="150">
        <f t="shared" si="410"/>
        <v>116.66687141212176</v>
      </c>
      <c r="S2199" s="13"/>
      <c r="T2199" s="13"/>
      <c r="U2199" s="13"/>
      <c r="V2199" s="13"/>
      <c r="W2199" s="49">
        <f t="shared" si="416"/>
        <v>39077</v>
      </c>
    </row>
    <row r="2200" spans="1:23" s="11" customFormat="1">
      <c r="A2200" s="13"/>
      <c r="B2200" s="140">
        <f>+Datos!B2191</f>
        <v>2006</v>
      </c>
      <c r="C2200" s="141">
        <f>+Datos!C2191</f>
        <v>12</v>
      </c>
      <c r="D2200" s="142">
        <f>+Datos!D2191</f>
        <v>27</v>
      </c>
      <c r="E2200" s="143">
        <f>+Datos!E2191</f>
        <v>0</v>
      </c>
      <c r="F2200" s="144">
        <f>+Datos!F2191</f>
        <v>8.3000000000000007</v>
      </c>
      <c r="G2200" s="145">
        <f>+Datos!G2191</f>
        <v>1</v>
      </c>
      <c r="H2200" s="143">
        <f t="shared" si="411"/>
        <v>8.3000000000000007</v>
      </c>
      <c r="I2200" s="146">
        <f t="shared" si="412"/>
        <v>-8.3000000000000007</v>
      </c>
      <c r="J2200" s="29">
        <f t="shared" si="413"/>
        <v>79.369412371845129</v>
      </c>
      <c r="K2200" s="147">
        <f t="shared" si="408"/>
        <v>113.05123055366332</v>
      </c>
      <c r="L2200" s="29">
        <f t="shared" si="419"/>
        <v>-3.6156408584584483</v>
      </c>
      <c r="M2200" s="30">
        <f t="shared" si="417"/>
        <v>3.6156408584584483</v>
      </c>
      <c r="N2200" s="148">
        <f t="shared" si="418"/>
        <v>4.6843591415415524</v>
      </c>
      <c r="O2200" s="148">
        <f t="shared" si="414"/>
        <v>0</v>
      </c>
      <c r="P2200" s="148">
        <f t="shared" si="415"/>
        <v>-4.6843591415415524</v>
      </c>
      <c r="Q2200" s="149">
        <f t="shared" si="409"/>
        <v>0</v>
      </c>
      <c r="R2200" s="150">
        <f t="shared" si="410"/>
        <v>113.05123055366332</v>
      </c>
      <c r="S2200" s="13"/>
      <c r="T2200" s="13"/>
      <c r="U2200" s="13"/>
      <c r="V2200" s="13"/>
      <c r="W2200" s="49">
        <f t="shared" si="416"/>
        <v>39078</v>
      </c>
    </row>
    <row r="2201" spans="1:23" s="11" customFormat="1">
      <c r="A2201" s="13"/>
      <c r="B2201" s="140">
        <f>+Datos!B2192</f>
        <v>2006</v>
      </c>
      <c r="C2201" s="141">
        <f>+Datos!C2192</f>
        <v>12</v>
      </c>
      <c r="D2201" s="142">
        <f>+Datos!D2192</f>
        <v>28</v>
      </c>
      <c r="E2201" s="143">
        <f>+Datos!E2192</f>
        <v>0</v>
      </c>
      <c r="F2201" s="144">
        <f>+Datos!F2192</f>
        <v>7.1</v>
      </c>
      <c r="G2201" s="145">
        <f>+Datos!G2192</f>
        <v>1</v>
      </c>
      <c r="H2201" s="143">
        <f t="shared" si="411"/>
        <v>7.1</v>
      </c>
      <c r="I2201" s="146">
        <f t="shared" si="412"/>
        <v>-7.1</v>
      </c>
      <c r="J2201" s="29">
        <f t="shared" si="413"/>
        <v>76.401796025939262</v>
      </c>
      <c r="K2201" s="147">
        <f t="shared" si="408"/>
        <v>110.08361420775745</v>
      </c>
      <c r="L2201" s="29">
        <f t="shared" si="419"/>
        <v>-2.9676163459058671</v>
      </c>
      <c r="M2201" s="30">
        <f t="shared" si="417"/>
        <v>2.9676163459058671</v>
      </c>
      <c r="N2201" s="148">
        <f t="shared" si="418"/>
        <v>4.1323836540941326</v>
      </c>
      <c r="O2201" s="148">
        <f t="shared" si="414"/>
        <v>0</v>
      </c>
      <c r="P2201" s="148">
        <f t="shared" si="415"/>
        <v>-4.1323836540941326</v>
      </c>
      <c r="Q2201" s="149">
        <f t="shared" si="409"/>
        <v>0</v>
      </c>
      <c r="R2201" s="150">
        <f t="shared" si="410"/>
        <v>110.08361420775745</v>
      </c>
      <c r="S2201" s="13"/>
      <c r="T2201" s="13"/>
      <c r="U2201" s="13"/>
      <c r="V2201" s="13"/>
      <c r="W2201" s="49">
        <f t="shared" si="416"/>
        <v>39079</v>
      </c>
    </row>
    <row r="2202" spans="1:23" s="11" customFormat="1">
      <c r="A2202" s="13"/>
      <c r="B2202" s="140">
        <f>+Datos!B2193</f>
        <v>2006</v>
      </c>
      <c r="C2202" s="141">
        <f>+Datos!C2193</f>
        <v>12</v>
      </c>
      <c r="D2202" s="142">
        <f>+Datos!D2193</f>
        <v>29</v>
      </c>
      <c r="E2202" s="143">
        <f>+Datos!E2193</f>
        <v>0</v>
      </c>
      <c r="F2202" s="144">
        <f>+Datos!F2193</f>
        <v>9.4</v>
      </c>
      <c r="G2202" s="145">
        <f>+Datos!G2193</f>
        <v>1</v>
      </c>
      <c r="H2202" s="143">
        <f t="shared" si="411"/>
        <v>9.4</v>
      </c>
      <c r="I2202" s="146">
        <f t="shared" si="412"/>
        <v>-9.4</v>
      </c>
      <c r="J2202" s="29">
        <f t="shared" si="413"/>
        <v>72.642843200020863</v>
      </c>
      <c r="K2202" s="147">
        <f t="shared" si="408"/>
        <v>106.32466138183904</v>
      </c>
      <c r="L2202" s="29">
        <f t="shared" si="419"/>
        <v>-3.7589528259184135</v>
      </c>
      <c r="M2202" s="30">
        <f t="shared" si="417"/>
        <v>3.7589528259184135</v>
      </c>
      <c r="N2202" s="148">
        <f t="shared" si="418"/>
        <v>5.6410471740815868</v>
      </c>
      <c r="O2202" s="148">
        <f t="shared" si="414"/>
        <v>0</v>
      </c>
      <c r="P2202" s="148">
        <f t="shared" si="415"/>
        <v>-5.6410471740815868</v>
      </c>
      <c r="Q2202" s="149">
        <f t="shared" si="409"/>
        <v>0</v>
      </c>
      <c r="R2202" s="150">
        <f t="shared" si="410"/>
        <v>106.32466138183904</v>
      </c>
      <c r="S2202" s="13"/>
      <c r="T2202" s="13"/>
      <c r="U2202" s="13"/>
      <c r="V2202" s="13"/>
      <c r="W2202" s="49">
        <f t="shared" si="416"/>
        <v>39080</v>
      </c>
    </row>
    <row r="2203" spans="1:23" s="11" customFormat="1">
      <c r="A2203" s="13"/>
      <c r="B2203" s="140">
        <f>+Datos!B2194</f>
        <v>2006</v>
      </c>
      <c r="C2203" s="141">
        <f>+Datos!C2194</f>
        <v>12</v>
      </c>
      <c r="D2203" s="142">
        <f>+Datos!D2194</f>
        <v>30</v>
      </c>
      <c r="E2203" s="143">
        <f>+Datos!E2194</f>
        <v>0</v>
      </c>
      <c r="F2203" s="144">
        <f>+Datos!F2194</f>
        <v>7.2</v>
      </c>
      <c r="G2203" s="145">
        <f>+Datos!G2194</f>
        <v>1</v>
      </c>
      <c r="H2203" s="143">
        <f t="shared" si="411"/>
        <v>7.2</v>
      </c>
      <c r="I2203" s="146">
        <f t="shared" si="412"/>
        <v>-7.2</v>
      </c>
      <c r="J2203" s="29">
        <f t="shared" si="413"/>
        <v>69.889212022971847</v>
      </c>
      <c r="K2203" s="147">
        <f t="shared" si="408"/>
        <v>103.57103020479002</v>
      </c>
      <c r="L2203" s="29">
        <f t="shared" si="419"/>
        <v>-2.7536311770490158</v>
      </c>
      <c r="M2203" s="30">
        <f t="shared" si="417"/>
        <v>2.7536311770490158</v>
      </c>
      <c r="N2203" s="148">
        <f t="shared" si="418"/>
        <v>4.4463688229509843</v>
      </c>
      <c r="O2203" s="148">
        <f t="shared" si="414"/>
        <v>0</v>
      </c>
      <c r="P2203" s="148">
        <f t="shared" si="415"/>
        <v>-4.4463688229509843</v>
      </c>
      <c r="Q2203" s="149">
        <f t="shared" si="409"/>
        <v>0</v>
      </c>
      <c r="R2203" s="150">
        <f t="shared" si="410"/>
        <v>103.57103020479002</v>
      </c>
      <c r="S2203" s="13"/>
      <c r="T2203" s="13"/>
      <c r="U2203" s="13"/>
      <c r="V2203" s="13"/>
      <c r="W2203" s="49">
        <f t="shared" si="416"/>
        <v>39081</v>
      </c>
    </row>
    <row r="2204" spans="1:23" s="11" customFormat="1">
      <c r="A2204" s="13"/>
      <c r="B2204" s="140">
        <f>+Datos!B2195</f>
        <v>2006</v>
      </c>
      <c r="C2204" s="141">
        <f>+Datos!C2195</f>
        <v>12</v>
      </c>
      <c r="D2204" s="142">
        <f>+Datos!D2195</f>
        <v>31</v>
      </c>
      <c r="E2204" s="143">
        <f>+Datos!E2195</f>
        <v>12</v>
      </c>
      <c r="F2204" s="144">
        <f>+Datos!F2195</f>
        <v>8.4</v>
      </c>
      <c r="G2204" s="145">
        <f>+Datos!G2195</f>
        <v>1</v>
      </c>
      <c r="H2204" s="143">
        <f t="shared" si="411"/>
        <v>8.4</v>
      </c>
      <c r="I2204" s="146">
        <f t="shared" si="412"/>
        <v>3.5999999999999996</v>
      </c>
      <c r="J2204" s="29">
        <f t="shared" si="413"/>
        <v>73.489212022971842</v>
      </c>
      <c r="K2204" s="147">
        <f t="shared" si="408"/>
        <v>107.17103020479001</v>
      </c>
      <c r="L2204" s="29">
        <f t="shared" si="419"/>
        <v>3.5999999999999943</v>
      </c>
      <c r="M2204" s="30">
        <f t="shared" si="417"/>
        <v>8.4</v>
      </c>
      <c r="N2204" s="148">
        <f t="shared" si="418"/>
        <v>0</v>
      </c>
      <c r="O2204" s="148">
        <f t="shared" si="414"/>
        <v>0</v>
      </c>
      <c r="P2204" s="148">
        <f t="shared" si="415"/>
        <v>0</v>
      </c>
      <c r="Q2204" s="149">
        <f t="shared" si="409"/>
        <v>0</v>
      </c>
      <c r="R2204" s="150">
        <f t="shared" si="410"/>
        <v>107.17103020479001</v>
      </c>
      <c r="S2204" s="13"/>
      <c r="T2204" s="13"/>
      <c r="U2204" s="13"/>
      <c r="V2204" s="13"/>
      <c r="W2204" s="49">
        <f t="shared" si="416"/>
        <v>39082</v>
      </c>
    </row>
    <row r="2205" spans="1:23" s="11" customFormat="1">
      <c r="A2205" s="13"/>
      <c r="B2205" s="140">
        <f>+Datos!B2196</f>
        <v>2007</v>
      </c>
      <c r="C2205" s="141">
        <f>+Datos!C2196</f>
        <v>1</v>
      </c>
      <c r="D2205" s="142">
        <f>+Datos!D2196</f>
        <v>1</v>
      </c>
      <c r="E2205" s="143">
        <f>+Datos!E2196</f>
        <v>0.2</v>
      </c>
      <c r="F2205" s="144">
        <f>+Datos!F2196</f>
        <v>5.0999999999999996</v>
      </c>
      <c r="G2205" s="145">
        <f>+Datos!G2196</f>
        <v>1</v>
      </c>
      <c r="H2205" s="143">
        <f t="shared" si="411"/>
        <v>5.0999999999999996</v>
      </c>
      <c r="I2205" s="146">
        <f t="shared" si="412"/>
        <v>-4.8999999999999995</v>
      </c>
      <c r="J2205" s="29">
        <f t="shared" si="413"/>
        <v>71.581704881956512</v>
      </c>
      <c r="K2205" s="147">
        <f t="shared" si="408"/>
        <v>105.2635230637747</v>
      </c>
      <c r="L2205" s="29">
        <f t="shared" si="419"/>
        <v>-1.9075071410153157</v>
      </c>
      <c r="M2205" s="30">
        <f t="shared" si="417"/>
        <v>2.1075071410153159</v>
      </c>
      <c r="N2205" s="148">
        <f t="shared" si="418"/>
        <v>2.9924928589846838</v>
      </c>
      <c r="O2205" s="148">
        <f t="shared" si="414"/>
        <v>0</v>
      </c>
      <c r="P2205" s="148">
        <f t="shared" si="415"/>
        <v>-2.9924928589846838</v>
      </c>
      <c r="Q2205" s="149">
        <f t="shared" si="409"/>
        <v>0</v>
      </c>
      <c r="R2205" s="150">
        <f t="shared" si="410"/>
        <v>105.2635230637747</v>
      </c>
      <c r="S2205" s="13"/>
      <c r="T2205" s="13"/>
      <c r="U2205" s="13"/>
      <c r="V2205" s="13"/>
      <c r="W2205" s="49">
        <f t="shared" si="416"/>
        <v>39083</v>
      </c>
    </row>
    <row r="2206" spans="1:23" s="11" customFormat="1">
      <c r="A2206" s="13"/>
      <c r="B2206" s="140">
        <f>+Datos!B2197</f>
        <v>2007</v>
      </c>
      <c r="C2206" s="141">
        <f>+Datos!C2197</f>
        <v>1</v>
      </c>
      <c r="D2206" s="142">
        <f>+Datos!D2197</f>
        <v>2</v>
      </c>
      <c r="E2206" s="143">
        <f>+Datos!E2197</f>
        <v>0</v>
      </c>
      <c r="F2206" s="144">
        <f>+Datos!F2197</f>
        <v>4.4000000000000004</v>
      </c>
      <c r="G2206" s="145">
        <f>+Datos!G2197</f>
        <v>1</v>
      </c>
      <c r="H2206" s="143">
        <f t="shared" si="411"/>
        <v>4.4000000000000004</v>
      </c>
      <c r="I2206" s="146">
        <f t="shared" si="412"/>
        <v>-4.4000000000000004</v>
      </c>
      <c r="J2206" s="29">
        <f t="shared" si="413"/>
        <v>69.911070078919707</v>
      </c>
      <c r="K2206" s="147">
        <f t="shared" si="408"/>
        <v>103.59288826073788</v>
      </c>
      <c r="L2206" s="29">
        <f t="shared" si="419"/>
        <v>-1.670634803036819</v>
      </c>
      <c r="M2206" s="30">
        <f t="shared" si="417"/>
        <v>1.670634803036819</v>
      </c>
      <c r="N2206" s="148">
        <f t="shared" si="418"/>
        <v>2.7293651969631814</v>
      </c>
      <c r="O2206" s="148">
        <f t="shared" si="414"/>
        <v>0</v>
      </c>
      <c r="P2206" s="148">
        <f t="shared" si="415"/>
        <v>-2.7293651969631814</v>
      </c>
      <c r="Q2206" s="149">
        <f t="shared" si="409"/>
        <v>0</v>
      </c>
      <c r="R2206" s="150">
        <f t="shared" si="410"/>
        <v>103.59288826073788</v>
      </c>
      <c r="S2206" s="13"/>
      <c r="T2206" s="13"/>
      <c r="U2206" s="13"/>
      <c r="V2206" s="13"/>
      <c r="W2206" s="49">
        <f t="shared" si="416"/>
        <v>39084</v>
      </c>
    </row>
    <row r="2207" spans="1:23" s="11" customFormat="1">
      <c r="A2207" s="13"/>
      <c r="B2207" s="140">
        <f>+Datos!B2198</f>
        <v>2007</v>
      </c>
      <c r="C2207" s="141">
        <f>+Datos!C2198</f>
        <v>1</v>
      </c>
      <c r="D2207" s="142">
        <f>+Datos!D2198</f>
        <v>3</v>
      </c>
      <c r="E2207" s="143">
        <f>+Datos!E2198</f>
        <v>0</v>
      </c>
      <c r="F2207" s="144">
        <f>+Datos!F2198</f>
        <v>5.7</v>
      </c>
      <c r="G2207" s="145">
        <f>+Datos!G2198</f>
        <v>1</v>
      </c>
      <c r="H2207" s="143">
        <f t="shared" si="411"/>
        <v>5.7</v>
      </c>
      <c r="I2207" s="146">
        <f t="shared" si="412"/>
        <v>-5.7</v>
      </c>
      <c r="J2207" s="29">
        <f t="shared" si="413"/>
        <v>67.804677307921466</v>
      </c>
      <c r="K2207" s="147">
        <f t="shared" si="408"/>
        <v>101.48649548973964</v>
      </c>
      <c r="L2207" s="29">
        <f t="shared" si="419"/>
        <v>-2.1063927709982408</v>
      </c>
      <c r="M2207" s="30">
        <f t="shared" si="417"/>
        <v>2.1063927709982408</v>
      </c>
      <c r="N2207" s="148">
        <f t="shared" si="418"/>
        <v>3.5936072290017593</v>
      </c>
      <c r="O2207" s="148">
        <f t="shared" si="414"/>
        <v>0</v>
      </c>
      <c r="P2207" s="148">
        <f t="shared" si="415"/>
        <v>-3.5936072290017593</v>
      </c>
      <c r="Q2207" s="149">
        <f t="shared" si="409"/>
        <v>0</v>
      </c>
      <c r="R2207" s="150">
        <f t="shared" si="410"/>
        <v>101.48649548973964</v>
      </c>
      <c r="S2207" s="13"/>
      <c r="T2207" s="13"/>
      <c r="U2207" s="13"/>
      <c r="V2207" s="13"/>
      <c r="W2207" s="49">
        <f t="shared" si="416"/>
        <v>39085</v>
      </c>
    </row>
    <row r="2208" spans="1:23" s="11" customFormat="1">
      <c r="A2208" s="13"/>
      <c r="B2208" s="140">
        <f>+Datos!B2199</f>
        <v>2007</v>
      </c>
      <c r="C2208" s="141">
        <f>+Datos!C2199</f>
        <v>1</v>
      </c>
      <c r="D2208" s="142">
        <f>+Datos!D2199</f>
        <v>4</v>
      </c>
      <c r="E2208" s="143">
        <f>+Datos!E2199</f>
        <v>2.7</v>
      </c>
      <c r="F2208" s="144">
        <f>+Datos!F2199</f>
        <v>5</v>
      </c>
      <c r="G2208" s="145">
        <f>+Datos!G2199</f>
        <v>1</v>
      </c>
      <c r="H2208" s="143">
        <f t="shared" si="411"/>
        <v>5</v>
      </c>
      <c r="I2208" s="146">
        <f t="shared" si="412"/>
        <v>-2.2999999999999998</v>
      </c>
      <c r="J2208" s="29">
        <f t="shared" si="413"/>
        <v>66.972809264604564</v>
      </c>
      <c r="K2208" s="147">
        <f t="shared" si="408"/>
        <v>100.65462744642275</v>
      </c>
      <c r="L2208" s="29">
        <f t="shared" si="419"/>
        <v>-0.83186804331688791</v>
      </c>
      <c r="M2208" s="30">
        <f t="shared" si="417"/>
        <v>3.5318680433168881</v>
      </c>
      <c r="N2208" s="148">
        <f t="shared" si="418"/>
        <v>1.4681319566831119</v>
      </c>
      <c r="O2208" s="148">
        <f t="shared" si="414"/>
        <v>0</v>
      </c>
      <c r="P2208" s="148">
        <f t="shared" si="415"/>
        <v>-1.4681319566831119</v>
      </c>
      <c r="Q2208" s="149">
        <f t="shared" si="409"/>
        <v>0</v>
      </c>
      <c r="R2208" s="150">
        <f t="shared" si="410"/>
        <v>100.65462744642275</v>
      </c>
      <c r="S2208" s="13"/>
      <c r="T2208" s="13"/>
      <c r="U2208" s="13"/>
      <c r="V2208" s="13"/>
      <c r="W2208" s="49">
        <f t="shared" si="416"/>
        <v>39086</v>
      </c>
    </row>
    <row r="2209" spans="1:23" s="11" customFormat="1">
      <c r="A2209" s="13"/>
      <c r="B2209" s="140">
        <f>+Datos!B2200</f>
        <v>2007</v>
      </c>
      <c r="C2209" s="141">
        <f>+Datos!C2200</f>
        <v>1</v>
      </c>
      <c r="D2209" s="142">
        <f>+Datos!D2200</f>
        <v>5</v>
      </c>
      <c r="E2209" s="143">
        <f>+Datos!E2200</f>
        <v>0</v>
      </c>
      <c r="F2209" s="144">
        <f>+Datos!F2200</f>
        <v>5.3</v>
      </c>
      <c r="G2209" s="145">
        <f>+Datos!G2200</f>
        <v>1</v>
      </c>
      <c r="H2209" s="143">
        <f t="shared" si="411"/>
        <v>5.3</v>
      </c>
      <c r="I2209" s="146">
        <f t="shared" si="412"/>
        <v>-5.3</v>
      </c>
      <c r="J2209" s="29">
        <f t="shared" si="413"/>
        <v>65.094544425652629</v>
      </c>
      <c r="K2209" s="147">
        <f t="shared" si="408"/>
        <v>98.776362607470816</v>
      </c>
      <c r="L2209" s="29">
        <f t="shared" si="419"/>
        <v>-1.8782648389519352</v>
      </c>
      <c r="M2209" s="30">
        <f t="shared" si="417"/>
        <v>1.8782648389519352</v>
      </c>
      <c r="N2209" s="148">
        <f t="shared" si="418"/>
        <v>3.4217351610480646</v>
      </c>
      <c r="O2209" s="148">
        <f t="shared" si="414"/>
        <v>0</v>
      </c>
      <c r="P2209" s="148">
        <f t="shared" si="415"/>
        <v>-3.4217351610480646</v>
      </c>
      <c r="Q2209" s="149">
        <f t="shared" si="409"/>
        <v>0</v>
      </c>
      <c r="R2209" s="150">
        <f t="shared" si="410"/>
        <v>98.776362607470816</v>
      </c>
      <c r="S2209" s="13"/>
      <c r="T2209" s="13"/>
      <c r="U2209" s="13"/>
      <c r="V2209" s="13"/>
      <c r="W2209" s="49">
        <f t="shared" si="416"/>
        <v>39087</v>
      </c>
    </row>
    <row r="2210" spans="1:23" s="11" customFormat="1">
      <c r="A2210" s="13"/>
      <c r="B2210" s="140">
        <f>+Datos!B2201</f>
        <v>2007</v>
      </c>
      <c r="C2210" s="141">
        <f>+Datos!C2201</f>
        <v>1</v>
      </c>
      <c r="D2210" s="142">
        <f>+Datos!D2201</f>
        <v>6</v>
      </c>
      <c r="E2210" s="143">
        <f>+Datos!E2201</f>
        <v>0</v>
      </c>
      <c r="F2210" s="144">
        <f>+Datos!F2201</f>
        <v>5.3</v>
      </c>
      <c r="G2210" s="145">
        <f>+Datos!G2201</f>
        <v>1</v>
      </c>
      <c r="H2210" s="143">
        <f t="shared" si="411"/>
        <v>5.3</v>
      </c>
      <c r="I2210" s="146">
        <f t="shared" si="412"/>
        <v>-5.3</v>
      </c>
      <c r="J2210" s="29">
        <f t="shared" si="413"/>
        <v>63.268955871957075</v>
      </c>
      <c r="K2210" s="147">
        <f t="shared" si="408"/>
        <v>96.950774053775262</v>
      </c>
      <c r="L2210" s="29">
        <f t="shared" si="419"/>
        <v>-1.8255885536955532</v>
      </c>
      <c r="M2210" s="30">
        <f t="shared" si="417"/>
        <v>1.8255885536955532</v>
      </c>
      <c r="N2210" s="148">
        <f t="shared" si="418"/>
        <v>3.4744114463044466</v>
      </c>
      <c r="O2210" s="148">
        <f t="shared" si="414"/>
        <v>0</v>
      </c>
      <c r="P2210" s="148">
        <f t="shared" si="415"/>
        <v>-3.4744114463044466</v>
      </c>
      <c r="Q2210" s="149">
        <f t="shared" si="409"/>
        <v>0</v>
      </c>
      <c r="R2210" s="150">
        <f t="shared" si="410"/>
        <v>96.950774053775262</v>
      </c>
      <c r="S2210" s="13"/>
      <c r="T2210" s="13"/>
      <c r="U2210" s="13"/>
      <c r="V2210" s="13"/>
      <c r="W2210" s="49">
        <f t="shared" si="416"/>
        <v>39088</v>
      </c>
    </row>
    <row r="2211" spans="1:23" s="11" customFormat="1">
      <c r="A2211" s="13"/>
      <c r="B2211" s="140">
        <f>+Datos!B2202</f>
        <v>2007</v>
      </c>
      <c r="C2211" s="141">
        <f>+Datos!C2202</f>
        <v>1</v>
      </c>
      <c r="D2211" s="142">
        <f>+Datos!D2202</f>
        <v>7</v>
      </c>
      <c r="E2211" s="143">
        <f>+Datos!E2202</f>
        <v>0</v>
      </c>
      <c r="F2211" s="144">
        <f>+Datos!F2202</f>
        <v>6.7</v>
      </c>
      <c r="G2211" s="145">
        <f>+Datos!G2202</f>
        <v>1</v>
      </c>
      <c r="H2211" s="143">
        <f t="shared" si="411"/>
        <v>6.7</v>
      </c>
      <c r="I2211" s="146">
        <f t="shared" si="412"/>
        <v>-6.7</v>
      </c>
      <c r="J2211" s="29">
        <f t="shared" si="413"/>
        <v>61.03422607648907</v>
      </c>
      <c r="K2211" s="147">
        <f t="shared" si="408"/>
        <v>94.716044258307249</v>
      </c>
      <c r="L2211" s="29">
        <f t="shared" si="419"/>
        <v>-2.234729795468013</v>
      </c>
      <c r="M2211" s="30">
        <f t="shared" si="417"/>
        <v>2.234729795468013</v>
      </c>
      <c r="N2211" s="148">
        <f t="shared" si="418"/>
        <v>4.4652702045319872</v>
      </c>
      <c r="O2211" s="148">
        <f t="shared" si="414"/>
        <v>0</v>
      </c>
      <c r="P2211" s="148">
        <f t="shared" si="415"/>
        <v>-4.4652702045319872</v>
      </c>
      <c r="Q2211" s="149">
        <f t="shared" si="409"/>
        <v>0</v>
      </c>
      <c r="R2211" s="150">
        <f t="shared" si="410"/>
        <v>94.716044258307249</v>
      </c>
      <c r="S2211" s="13"/>
      <c r="T2211" s="13"/>
      <c r="U2211" s="13"/>
      <c r="V2211" s="13"/>
      <c r="W2211" s="49">
        <f t="shared" si="416"/>
        <v>39089</v>
      </c>
    </row>
    <row r="2212" spans="1:23" s="11" customFormat="1">
      <c r="A2212" s="13"/>
      <c r="B2212" s="140">
        <f>+Datos!B2203</f>
        <v>2007</v>
      </c>
      <c r="C2212" s="141">
        <f>+Datos!C2203</f>
        <v>1</v>
      </c>
      <c r="D2212" s="142">
        <f>+Datos!D2203</f>
        <v>8</v>
      </c>
      <c r="E2212" s="143">
        <f>+Datos!E2203</f>
        <v>0</v>
      </c>
      <c r="F2212" s="144">
        <f>+Datos!F2203</f>
        <v>8</v>
      </c>
      <c r="G2212" s="145">
        <f>+Datos!G2203</f>
        <v>1</v>
      </c>
      <c r="H2212" s="143">
        <f t="shared" si="411"/>
        <v>8</v>
      </c>
      <c r="I2212" s="146">
        <f t="shared" si="412"/>
        <v>-8</v>
      </c>
      <c r="J2212" s="29">
        <f t="shared" si="413"/>
        <v>58.469046132738299</v>
      </c>
      <c r="K2212" s="147">
        <f t="shared" si="408"/>
        <v>92.150864314556486</v>
      </c>
      <c r="L2212" s="29">
        <f t="shared" si="419"/>
        <v>-2.5651799437507634</v>
      </c>
      <c r="M2212" s="30">
        <f t="shared" si="417"/>
        <v>2.5651799437507634</v>
      </c>
      <c r="N2212" s="148">
        <f t="shared" si="418"/>
        <v>5.4348200562492366</v>
      </c>
      <c r="O2212" s="148">
        <f t="shared" si="414"/>
        <v>0</v>
      </c>
      <c r="P2212" s="148">
        <f t="shared" si="415"/>
        <v>-5.4348200562492366</v>
      </c>
      <c r="Q2212" s="149">
        <f t="shared" si="409"/>
        <v>0</v>
      </c>
      <c r="R2212" s="150">
        <f t="shared" si="410"/>
        <v>92.150864314556486</v>
      </c>
      <c r="S2212" s="13"/>
      <c r="T2212" s="13"/>
      <c r="U2212" s="13"/>
      <c r="V2212" s="13"/>
      <c r="W2212" s="49">
        <f t="shared" si="416"/>
        <v>39090</v>
      </c>
    </row>
    <row r="2213" spans="1:23" s="11" customFormat="1">
      <c r="A2213" s="13"/>
      <c r="B2213" s="140">
        <f>+Datos!B2204</f>
        <v>2007</v>
      </c>
      <c r="C2213" s="141">
        <f>+Datos!C2204</f>
        <v>1</v>
      </c>
      <c r="D2213" s="142">
        <f>+Datos!D2204</f>
        <v>9</v>
      </c>
      <c r="E2213" s="143">
        <f>+Datos!E2204</f>
        <v>0</v>
      </c>
      <c r="F2213" s="144">
        <f>+Datos!F2204</f>
        <v>8.3000000000000007</v>
      </c>
      <c r="G2213" s="145">
        <f>+Datos!G2204</f>
        <v>1</v>
      </c>
      <c r="H2213" s="143">
        <f t="shared" si="411"/>
        <v>8.3000000000000007</v>
      </c>
      <c r="I2213" s="146">
        <f t="shared" si="412"/>
        <v>-8.3000000000000007</v>
      </c>
      <c r="J2213" s="29">
        <f t="shared" si="413"/>
        <v>55.921562412194959</v>
      </c>
      <c r="K2213" s="147">
        <f t="shared" si="408"/>
        <v>89.603380594013146</v>
      </c>
      <c r="L2213" s="29">
        <f t="shared" si="419"/>
        <v>-2.5474837205433403</v>
      </c>
      <c r="M2213" s="30">
        <f t="shared" si="417"/>
        <v>2.5474837205433403</v>
      </c>
      <c r="N2213" s="148">
        <f t="shared" si="418"/>
        <v>5.7525162794566604</v>
      </c>
      <c r="O2213" s="148">
        <f t="shared" si="414"/>
        <v>0</v>
      </c>
      <c r="P2213" s="148">
        <f t="shared" si="415"/>
        <v>-5.7525162794566604</v>
      </c>
      <c r="Q2213" s="149">
        <f t="shared" si="409"/>
        <v>0</v>
      </c>
      <c r="R2213" s="150">
        <f t="shared" si="410"/>
        <v>89.603380594013146</v>
      </c>
      <c r="S2213" s="13"/>
      <c r="T2213" s="13"/>
      <c r="U2213" s="13"/>
      <c r="V2213" s="13"/>
      <c r="W2213" s="49">
        <f t="shared" si="416"/>
        <v>39091</v>
      </c>
    </row>
    <row r="2214" spans="1:23" s="11" customFormat="1">
      <c r="A2214" s="13"/>
      <c r="B2214" s="140">
        <f>+Datos!B2205</f>
        <v>2007</v>
      </c>
      <c r="C2214" s="141">
        <f>+Datos!C2205</f>
        <v>1</v>
      </c>
      <c r="D2214" s="142">
        <f>+Datos!D2205</f>
        <v>10</v>
      </c>
      <c r="E2214" s="143">
        <f>+Datos!E2205</f>
        <v>0</v>
      </c>
      <c r="F2214" s="144">
        <f>+Datos!F2205</f>
        <v>5.7</v>
      </c>
      <c r="G2214" s="145">
        <f>+Datos!G2205</f>
        <v>1</v>
      </c>
      <c r="H2214" s="143">
        <f t="shared" si="411"/>
        <v>5.7</v>
      </c>
      <c r="I2214" s="146">
        <f t="shared" si="412"/>
        <v>-5.7</v>
      </c>
      <c r="J2214" s="29">
        <f t="shared" si="413"/>
        <v>54.236667950201984</v>
      </c>
      <c r="K2214" s="147">
        <f t="shared" si="408"/>
        <v>87.918486132020163</v>
      </c>
      <c r="L2214" s="29">
        <f t="shared" si="419"/>
        <v>-1.6848944619929824</v>
      </c>
      <c r="M2214" s="30">
        <f t="shared" si="417"/>
        <v>1.6848944619929824</v>
      </c>
      <c r="N2214" s="148">
        <f t="shared" si="418"/>
        <v>4.0151055380070177</v>
      </c>
      <c r="O2214" s="148">
        <f t="shared" si="414"/>
        <v>0</v>
      </c>
      <c r="P2214" s="148">
        <f t="shared" si="415"/>
        <v>-4.0151055380070177</v>
      </c>
      <c r="Q2214" s="149">
        <f t="shared" si="409"/>
        <v>0</v>
      </c>
      <c r="R2214" s="150">
        <f t="shared" si="410"/>
        <v>87.918486132020163</v>
      </c>
      <c r="S2214" s="13"/>
      <c r="T2214" s="13"/>
      <c r="U2214" s="13"/>
      <c r="V2214" s="13"/>
      <c r="W2214" s="49">
        <f t="shared" si="416"/>
        <v>39092</v>
      </c>
    </row>
    <row r="2215" spans="1:23" s="11" customFormat="1">
      <c r="A2215" s="13"/>
      <c r="B2215" s="140">
        <f>+Datos!B2206</f>
        <v>2007</v>
      </c>
      <c r="C2215" s="141">
        <f>+Datos!C2206</f>
        <v>1</v>
      </c>
      <c r="D2215" s="142">
        <f>+Datos!D2206</f>
        <v>11</v>
      </c>
      <c r="E2215" s="143">
        <f>+Datos!E2206</f>
        <v>0</v>
      </c>
      <c r="F2215" s="144">
        <f>+Datos!F2206</f>
        <v>6.4</v>
      </c>
      <c r="G2215" s="145">
        <f>+Datos!G2206</f>
        <v>1</v>
      </c>
      <c r="H2215" s="143">
        <f t="shared" si="411"/>
        <v>6.4</v>
      </c>
      <c r="I2215" s="146">
        <f t="shared" si="412"/>
        <v>-6.4</v>
      </c>
      <c r="J2215" s="29">
        <f t="shared" si="413"/>
        <v>52.405281001692593</v>
      </c>
      <c r="K2215" s="147">
        <f t="shared" si="408"/>
        <v>86.087099183510773</v>
      </c>
      <c r="L2215" s="29">
        <f t="shared" si="419"/>
        <v>-1.8313869485093903</v>
      </c>
      <c r="M2215" s="30">
        <f t="shared" si="417"/>
        <v>1.8313869485093903</v>
      </c>
      <c r="N2215" s="148">
        <f t="shared" si="418"/>
        <v>4.56861305149061</v>
      </c>
      <c r="O2215" s="148">
        <f t="shared" si="414"/>
        <v>0</v>
      </c>
      <c r="P2215" s="148">
        <f t="shared" si="415"/>
        <v>-4.56861305149061</v>
      </c>
      <c r="Q2215" s="149">
        <f t="shared" si="409"/>
        <v>0</v>
      </c>
      <c r="R2215" s="150">
        <f t="shared" si="410"/>
        <v>86.087099183510773</v>
      </c>
      <c r="S2215" s="13"/>
      <c r="T2215" s="13"/>
      <c r="U2215" s="13"/>
      <c r="V2215" s="13"/>
      <c r="W2215" s="49">
        <f t="shared" si="416"/>
        <v>39093</v>
      </c>
    </row>
    <row r="2216" spans="1:23" s="11" customFormat="1">
      <c r="A2216" s="13"/>
      <c r="B2216" s="140">
        <f>+Datos!B2207</f>
        <v>2007</v>
      </c>
      <c r="C2216" s="141">
        <f>+Datos!C2207</f>
        <v>1</v>
      </c>
      <c r="D2216" s="142">
        <f>+Datos!D2207</f>
        <v>12</v>
      </c>
      <c r="E2216" s="143">
        <f>+Datos!E2207</f>
        <v>0</v>
      </c>
      <c r="F2216" s="144">
        <f>+Datos!F2207</f>
        <v>7.9</v>
      </c>
      <c r="G2216" s="145">
        <f>+Datos!G2207</f>
        <v>1</v>
      </c>
      <c r="H2216" s="143">
        <f t="shared" si="411"/>
        <v>7.9</v>
      </c>
      <c r="I2216" s="146">
        <f t="shared" si="412"/>
        <v>-7.9</v>
      </c>
      <c r="J2216" s="29">
        <f t="shared" si="413"/>
        <v>50.229714968323933</v>
      </c>
      <c r="K2216" s="147">
        <f t="shared" si="408"/>
        <v>83.911533150142105</v>
      </c>
      <c r="L2216" s="29">
        <f t="shared" si="419"/>
        <v>-2.1755660333686677</v>
      </c>
      <c r="M2216" s="30">
        <f t="shared" si="417"/>
        <v>2.1755660333686677</v>
      </c>
      <c r="N2216" s="148">
        <f t="shared" si="418"/>
        <v>5.7244339666313326</v>
      </c>
      <c r="O2216" s="148">
        <f t="shared" si="414"/>
        <v>0</v>
      </c>
      <c r="P2216" s="148">
        <f t="shared" si="415"/>
        <v>-5.7244339666313326</v>
      </c>
      <c r="Q2216" s="149">
        <f t="shared" si="409"/>
        <v>0</v>
      </c>
      <c r="R2216" s="150">
        <f t="shared" si="410"/>
        <v>83.911533150142105</v>
      </c>
      <c r="S2216" s="13"/>
      <c r="T2216" s="13"/>
      <c r="U2216" s="13"/>
      <c r="V2216" s="13"/>
      <c r="W2216" s="49">
        <f t="shared" si="416"/>
        <v>39094</v>
      </c>
    </row>
    <row r="2217" spans="1:23" s="11" customFormat="1">
      <c r="A2217" s="13"/>
      <c r="B2217" s="140">
        <f>+Datos!B2208</f>
        <v>2007</v>
      </c>
      <c r="C2217" s="141">
        <f>+Datos!C2208</f>
        <v>1</v>
      </c>
      <c r="D2217" s="142">
        <f>+Datos!D2208</f>
        <v>13</v>
      </c>
      <c r="E2217" s="143">
        <f>+Datos!E2208</f>
        <v>0</v>
      </c>
      <c r="F2217" s="144">
        <f>+Datos!F2208</f>
        <v>6.4</v>
      </c>
      <c r="G2217" s="145">
        <f>+Datos!G2208</f>
        <v>1</v>
      </c>
      <c r="H2217" s="143">
        <f t="shared" si="411"/>
        <v>6.4</v>
      </c>
      <c r="I2217" s="146">
        <f t="shared" si="412"/>
        <v>-6.4</v>
      </c>
      <c r="J2217" s="29">
        <f t="shared" si="413"/>
        <v>48.533629130145286</v>
      </c>
      <c r="K2217" s="147">
        <f t="shared" si="408"/>
        <v>82.215447311963459</v>
      </c>
      <c r="L2217" s="29">
        <f t="shared" si="419"/>
        <v>-1.6960858381786466</v>
      </c>
      <c r="M2217" s="30">
        <f t="shared" si="417"/>
        <v>1.6960858381786466</v>
      </c>
      <c r="N2217" s="148">
        <f t="shared" si="418"/>
        <v>4.7039141618213538</v>
      </c>
      <c r="O2217" s="148">
        <f t="shared" si="414"/>
        <v>0</v>
      </c>
      <c r="P2217" s="148">
        <f t="shared" si="415"/>
        <v>-4.7039141618213538</v>
      </c>
      <c r="Q2217" s="149">
        <f t="shared" si="409"/>
        <v>0</v>
      </c>
      <c r="R2217" s="150">
        <f t="shared" si="410"/>
        <v>82.215447311963459</v>
      </c>
      <c r="S2217" s="13"/>
      <c r="T2217" s="13"/>
      <c r="U2217" s="13"/>
      <c r="V2217" s="13"/>
      <c r="W2217" s="49">
        <f t="shared" si="416"/>
        <v>39095</v>
      </c>
    </row>
    <row r="2218" spans="1:23" s="11" customFormat="1">
      <c r="A2218" s="13"/>
      <c r="B2218" s="140">
        <f>+Datos!B2209</f>
        <v>2007</v>
      </c>
      <c r="C2218" s="141">
        <f>+Datos!C2209</f>
        <v>1</v>
      </c>
      <c r="D2218" s="142">
        <f>+Datos!D2209</f>
        <v>14</v>
      </c>
      <c r="E2218" s="143">
        <f>+Datos!E2209</f>
        <v>0</v>
      </c>
      <c r="F2218" s="144">
        <f>+Datos!F2209</f>
        <v>7.1</v>
      </c>
      <c r="G2218" s="145">
        <f>+Datos!G2209</f>
        <v>1</v>
      </c>
      <c r="H2218" s="143">
        <f t="shared" si="411"/>
        <v>7.1</v>
      </c>
      <c r="I2218" s="146">
        <f t="shared" si="412"/>
        <v>-7.1</v>
      </c>
      <c r="J2218" s="29">
        <f t="shared" si="413"/>
        <v>46.718960395318618</v>
      </c>
      <c r="K2218" s="147">
        <f t="shared" si="408"/>
        <v>80.400778577136805</v>
      </c>
      <c r="L2218" s="29">
        <f t="shared" si="419"/>
        <v>-1.8146687348266539</v>
      </c>
      <c r="M2218" s="30">
        <f t="shared" si="417"/>
        <v>1.8146687348266539</v>
      </c>
      <c r="N2218" s="148">
        <f t="shared" si="418"/>
        <v>5.2853312651733457</v>
      </c>
      <c r="O2218" s="148">
        <f t="shared" si="414"/>
        <v>0</v>
      </c>
      <c r="P2218" s="148">
        <f t="shared" si="415"/>
        <v>-5.2853312651733457</v>
      </c>
      <c r="Q2218" s="149">
        <f t="shared" si="409"/>
        <v>0</v>
      </c>
      <c r="R2218" s="150">
        <f t="shared" si="410"/>
        <v>80.400778577136805</v>
      </c>
      <c r="S2218" s="13"/>
      <c r="T2218" s="13"/>
      <c r="U2218" s="13"/>
      <c r="V2218" s="13"/>
      <c r="W2218" s="49">
        <f t="shared" si="416"/>
        <v>39096</v>
      </c>
    </row>
    <row r="2219" spans="1:23" s="11" customFormat="1">
      <c r="A2219" s="13"/>
      <c r="B2219" s="140">
        <f>+Datos!B2210</f>
        <v>2007</v>
      </c>
      <c r="C2219" s="141">
        <f>+Datos!C2210</f>
        <v>1</v>
      </c>
      <c r="D2219" s="142">
        <f>+Datos!D2210</f>
        <v>15</v>
      </c>
      <c r="E2219" s="143">
        <f>+Datos!E2210</f>
        <v>0</v>
      </c>
      <c r="F2219" s="144">
        <f>+Datos!F2210</f>
        <v>6.5</v>
      </c>
      <c r="G2219" s="145">
        <f>+Datos!G2210</f>
        <v>1</v>
      </c>
      <c r="H2219" s="143">
        <f t="shared" si="411"/>
        <v>6.5</v>
      </c>
      <c r="I2219" s="146">
        <f t="shared" si="412"/>
        <v>-6.5</v>
      </c>
      <c r="J2219" s="29">
        <f t="shared" si="413"/>
        <v>45.117199108315027</v>
      </c>
      <c r="K2219" s="147">
        <f t="shared" si="408"/>
        <v>78.799017290133207</v>
      </c>
      <c r="L2219" s="29">
        <f t="shared" si="419"/>
        <v>-1.6017612870035975</v>
      </c>
      <c r="M2219" s="30">
        <f t="shared" si="417"/>
        <v>1.6017612870035975</v>
      </c>
      <c r="N2219" s="148">
        <f t="shared" si="418"/>
        <v>4.8982387129964025</v>
      </c>
      <c r="O2219" s="148">
        <f t="shared" si="414"/>
        <v>0</v>
      </c>
      <c r="P2219" s="148">
        <f t="shared" si="415"/>
        <v>-4.8982387129964025</v>
      </c>
      <c r="Q2219" s="149">
        <f t="shared" si="409"/>
        <v>0</v>
      </c>
      <c r="R2219" s="150">
        <f t="shared" si="410"/>
        <v>78.799017290133207</v>
      </c>
      <c r="S2219" s="13"/>
      <c r="T2219" s="13"/>
      <c r="U2219" s="13"/>
      <c r="V2219" s="13"/>
      <c r="W2219" s="49">
        <f t="shared" si="416"/>
        <v>39097</v>
      </c>
    </row>
    <row r="2220" spans="1:23" s="11" customFormat="1">
      <c r="A2220" s="13"/>
      <c r="B2220" s="140">
        <f>+Datos!B2211</f>
        <v>2007</v>
      </c>
      <c r="C2220" s="141">
        <f>+Datos!C2211</f>
        <v>1</v>
      </c>
      <c r="D2220" s="142">
        <f>+Datos!D2211</f>
        <v>16</v>
      </c>
      <c r="E2220" s="143">
        <f>+Datos!E2211</f>
        <v>0</v>
      </c>
      <c r="F2220" s="144">
        <f>+Datos!F2211</f>
        <v>8.8000000000000007</v>
      </c>
      <c r="G2220" s="145">
        <f>+Datos!G2211</f>
        <v>1</v>
      </c>
      <c r="H2220" s="143">
        <f t="shared" si="411"/>
        <v>8.8000000000000007</v>
      </c>
      <c r="I2220" s="146">
        <f t="shared" si="412"/>
        <v>-8.8000000000000007</v>
      </c>
      <c r="J2220" s="29">
        <f t="shared" si="413"/>
        <v>43.035807288330261</v>
      </c>
      <c r="K2220" s="147">
        <f t="shared" si="408"/>
        <v>76.717625470148448</v>
      </c>
      <c r="L2220" s="29">
        <f t="shared" si="419"/>
        <v>-2.0813918199847592</v>
      </c>
      <c r="M2220" s="30">
        <f t="shared" si="417"/>
        <v>2.0813918199847592</v>
      </c>
      <c r="N2220" s="148">
        <f t="shared" si="418"/>
        <v>6.7186081800152415</v>
      </c>
      <c r="O2220" s="148">
        <f t="shared" si="414"/>
        <v>0</v>
      </c>
      <c r="P2220" s="148">
        <f t="shared" si="415"/>
        <v>-6.7186081800152415</v>
      </c>
      <c r="Q2220" s="149">
        <f t="shared" si="409"/>
        <v>0</v>
      </c>
      <c r="R2220" s="150">
        <f t="shared" si="410"/>
        <v>76.717625470148448</v>
      </c>
      <c r="S2220" s="13"/>
      <c r="T2220" s="13"/>
      <c r="U2220" s="13"/>
      <c r="V2220" s="13"/>
      <c r="W2220" s="49">
        <f t="shared" si="416"/>
        <v>39098</v>
      </c>
    </row>
    <row r="2221" spans="1:23" s="11" customFormat="1">
      <c r="A2221" s="13"/>
      <c r="B2221" s="140">
        <f>+Datos!B2212</f>
        <v>2007</v>
      </c>
      <c r="C2221" s="141">
        <f>+Datos!C2212</f>
        <v>1</v>
      </c>
      <c r="D2221" s="142">
        <f>+Datos!D2212</f>
        <v>17</v>
      </c>
      <c r="E2221" s="143">
        <f>+Datos!E2212</f>
        <v>0</v>
      </c>
      <c r="F2221" s="144">
        <f>+Datos!F2212</f>
        <v>9.6</v>
      </c>
      <c r="G2221" s="145">
        <f>+Datos!G2212</f>
        <v>1</v>
      </c>
      <c r="H2221" s="143">
        <f t="shared" si="411"/>
        <v>9.6</v>
      </c>
      <c r="I2221" s="146">
        <f t="shared" si="412"/>
        <v>-9.6</v>
      </c>
      <c r="J2221" s="29">
        <f t="shared" si="413"/>
        <v>40.874554687667072</v>
      </c>
      <c r="K2221" s="147">
        <f t="shared" si="408"/>
        <v>74.556372869485244</v>
      </c>
      <c r="L2221" s="29">
        <f t="shared" si="419"/>
        <v>-2.1612526006632038</v>
      </c>
      <c r="M2221" s="30">
        <f t="shared" si="417"/>
        <v>2.1612526006632038</v>
      </c>
      <c r="N2221" s="148">
        <f t="shared" si="418"/>
        <v>7.4387473993367959</v>
      </c>
      <c r="O2221" s="148">
        <f t="shared" si="414"/>
        <v>0</v>
      </c>
      <c r="P2221" s="148">
        <f t="shared" si="415"/>
        <v>-7.4387473993367959</v>
      </c>
      <c r="Q2221" s="149">
        <f t="shared" si="409"/>
        <v>0</v>
      </c>
      <c r="R2221" s="150">
        <f t="shared" si="410"/>
        <v>74.556372869485244</v>
      </c>
      <c r="S2221" s="13"/>
      <c r="T2221" s="13"/>
      <c r="U2221" s="13"/>
      <c r="V2221" s="13"/>
      <c r="W2221" s="49">
        <f t="shared" si="416"/>
        <v>39099</v>
      </c>
    </row>
    <row r="2222" spans="1:23" s="11" customFormat="1">
      <c r="A2222" s="13"/>
      <c r="B2222" s="140">
        <f>+Datos!B2213</f>
        <v>2007</v>
      </c>
      <c r="C2222" s="141">
        <f>+Datos!C2213</f>
        <v>1</v>
      </c>
      <c r="D2222" s="142">
        <f>+Datos!D2213</f>
        <v>18</v>
      </c>
      <c r="E2222" s="143">
        <f>+Datos!E2213</f>
        <v>0</v>
      </c>
      <c r="F2222" s="144">
        <f>+Datos!F2213</f>
        <v>6</v>
      </c>
      <c r="G2222" s="145">
        <f>+Datos!G2213</f>
        <v>1</v>
      </c>
      <c r="H2222" s="143">
        <f t="shared" si="411"/>
        <v>6</v>
      </c>
      <c r="I2222" s="146">
        <f t="shared" si="412"/>
        <v>-6</v>
      </c>
      <c r="J2222" s="29">
        <f t="shared" si="413"/>
        <v>39.579240789921172</v>
      </c>
      <c r="K2222" s="147">
        <f t="shared" si="408"/>
        <v>73.261058971739345</v>
      </c>
      <c r="L2222" s="29">
        <f t="shared" si="419"/>
        <v>-1.2953138977458991</v>
      </c>
      <c r="M2222" s="30">
        <f t="shared" si="417"/>
        <v>1.2953138977458991</v>
      </c>
      <c r="N2222" s="148">
        <f t="shared" si="418"/>
        <v>4.7046861022541009</v>
      </c>
      <c r="O2222" s="148">
        <f t="shared" si="414"/>
        <v>0</v>
      </c>
      <c r="P2222" s="148">
        <f t="shared" si="415"/>
        <v>-4.7046861022541009</v>
      </c>
      <c r="Q2222" s="149">
        <f t="shared" si="409"/>
        <v>0</v>
      </c>
      <c r="R2222" s="150">
        <f t="shared" si="410"/>
        <v>73.261058971739345</v>
      </c>
      <c r="S2222" s="13"/>
      <c r="T2222" s="13"/>
      <c r="U2222" s="13"/>
      <c r="V2222" s="13"/>
      <c r="W2222" s="49">
        <f t="shared" si="416"/>
        <v>39100</v>
      </c>
    </row>
    <row r="2223" spans="1:23" s="11" customFormat="1">
      <c r="A2223" s="13"/>
      <c r="B2223" s="140">
        <f>+Datos!B2214</f>
        <v>2007</v>
      </c>
      <c r="C2223" s="141">
        <f>+Datos!C2214</f>
        <v>1</v>
      </c>
      <c r="D2223" s="142">
        <f>+Datos!D2214</f>
        <v>19</v>
      </c>
      <c r="E2223" s="143">
        <f>+Datos!E2214</f>
        <v>0.7</v>
      </c>
      <c r="F2223" s="144">
        <f>+Datos!F2214</f>
        <v>4</v>
      </c>
      <c r="G2223" s="145">
        <f>+Datos!G2214</f>
        <v>1</v>
      </c>
      <c r="H2223" s="143">
        <f t="shared" si="411"/>
        <v>4</v>
      </c>
      <c r="I2223" s="146">
        <f t="shared" si="412"/>
        <v>-3.3</v>
      </c>
      <c r="J2223" s="29">
        <f t="shared" si="413"/>
        <v>38.884399200264681</v>
      </c>
      <c r="K2223" s="147">
        <f t="shared" si="408"/>
        <v>72.566217382082868</v>
      </c>
      <c r="L2223" s="29">
        <f t="shared" si="419"/>
        <v>-0.6948415896564768</v>
      </c>
      <c r="M2223" s="30">
        <f t="shared" si="417"/>
        <v>1.3948415896564768</v>
      </c>
      <c r="N2223" s="148">
        <f t="shared" si="418"/>
        <v>2.605158410343523</v>
      </c>
      <c r="O2223" s="148">
        <f t="shared" si="414"/>
        <v>0</v>
      </c>
      <c r="P2223" s="148">
        <f t="shared" si="415"/>
        <v>-2.605158410343523</v>
      </c>
      <c r="Q2223" s="149">
        <f t="shared" si="409"/>
        <v>0</v>
      </c>
      <c r="R2223" s="150">
        <f t="shared" si="410"/>
        <v>72.566217382082868</v>
      </c>
      <c r="S2223" s="13"/>
      <c r="T2223" s="13"/>
      <c r="U2223" s="13"/>
      <c r="V2223" s="13"/>
      <c r="W2223" s="49">
        <f t="shared" si="416"/>
        <v>39101</v>
      </c>
    </row>
    <row r="2224" spans="1:23" s="11" customFormat="1">
      <c r="A2224" s="13"/>
      <c r="B2224" s="140">
        <f>+Datos!B2215</f>
        <v>2007</v>
      </c>
      <c r="C2224" s="141">
        <f>+Datos!C2215</f>
        <v>1</v>
      </c>
      <c r="D2224" s="142">
        <f>+Datos!D2215</f>
        <v>20</v>
      </c>
      <c r="E2224" s="143">
        <f>+Datos!E2215</f>
        <v>0</v>
      </c>
      <c r="F2224" s="144">
        <f>+Datos!F2215</f>
        <v>6.3</v>
      </c>
      <c r="G2224" s="145">
        <f>+Datos!G2215</f>
        <v>1</v>
      </c>
      <c r="H2224" s="143">
        <f t="shared" si="411"/>
        <v>6.3</v>
      </c>
      <c r="I2224" s="146">
        <f t="shared" si="412"/>
        <v>-6.3</v>
      </c>
      <c r="J2224" s="29">
        <f t="shared" si="413"/>
        <v>37.591576505703422</v>
      </c>
      <c r="K2224" s="147">
        <f t="shared" si="408"/>
        <v>71.273394687521602</v>
      </c>
      <c r="L2224" s="29">
        <f t="shared" si="419"/>
        <v>-1.2928226945612664</v>
      </c>
      <c r="M2224" s="30">
        <f t="shared" si="417"/>
        <v>1.2928226945612664</v>
      </c>
      <c r="N2224" s="148">
        <f t="shared" si="418"/>
        <v>5.0071773054387334</v>
      </c>
      <c r="O2224" s="148">
        <f t="shared" si="414"/>
        <v>0</v>
      </c>
      <c r="P2224" s="148">
        <f t="shared" si="415"/>
        <v>-5.0071773054387334</v>
      </c>
      <c r="Q2224" s="149">
        <f t="shared" si="409"/>
        <v>0</v>
      </c>
      <c r="R2224" s="150">
        <f t="shared" si="410"/>
        <v>71.273394687521602</v>
      </c>
      <c r="S2224" s="13"/>
      <c r="T2224" s="13"/>
      <c r="U2224" s="13"/>
      <c r="V2224" s="13"/>
      <c r="W2224" s="49">
        <f t="shared" si="416"/>
        <v>39102</v>
      </c>
    </row>
    <row r="2225" spans="1:23" s="11" customFormat="1">
      <c r="A2225" s="13"/>
      <c r="B2225" s="140">
        <f>+Datos!B2216</f>
        <v>2007</v>
      </c>
      <c r="C2225" s="141">
        <f>+Datos!C2216</f>
        <v>1</v>
      </c>
      <c r="D2225" s="142">
        <f>+Datos!D2216</f>
        <v>21</v>
      </c>
      <c r="E2225" s="143">
        <f>+Datos!E2216</f>
        <v>0</v>
      </c>
      <c r="F2225" s="144">
        <f>+Datos!F2216</f>
        <v>8.6999999999999993</v>
      </c>
      <c r="G2225" s="145">
        <f>+Datos!G2216</f>
        <v>1</v>
      </c>
      <c r="H2225" s="143">
        <f t="shared" si="411"/>
        <v>8.6999999999999993</v>
      </c>
      <c r="I2225" s="146">
        <f t="shared" si="412"/>
        <v>-8.6999999999999993</v>
      </c>
      <c r="J2225" s="29">
        <f t="shared" si="413"/>
        <v>35.876614641917698</v>
      </c>
      <c r="K2225" s="147">
        <f t="shared" si="408"/>
        <v>69.55843282373587</v>
      </c>
      <c r="L2225" s="29">
        <f t="shared" si="419"/>
        <v>-1.7149618637857316</v>
      </c>
      <c r="M2225" s="30">
        <f t="shared" si="417"/>
        <v>1.7149618637857316</v>
      </c>
      <c r="N2225" s="148">
        <f t="shared" si="418"/>
        <v>6.9850381362142677</v>
      </c>
      <c r="O2225" s="148">
        <f t="shared" si="414"/>
        <v>0</v>
      </c>
      <c r="P2225" s="148">
        <f t="shared" si="415"/>
        <v>-6.9850381362142677</v>
      </c>
      <c r="Q2225" s="149">
        <f t="shared" si="409"/>
        <v>0</v>
      </c>
      <c r="R2225" s="150">
        <f t="shared" si="410"/>
        <v>69.55843282373587</v>
      </c>
      <c r="S2225" s="13"/>
      <c r="T2225" s="13"/>
      <c r="U2225" s="13"/>
      <c r="V2225" s="13"/>
      <c r="W2225" s="49">
        <f t="shared" si="416"/>
        <v>39103</v>
      </c>
    </row>
    <row r="2226" spans="1:23" s="11" customFormat="1">
      <c r="A2226" s="13"/>
      <c r="B2226" s="140">
        <f>+Datos!B2217</f>
        <v>2007</v>
      </c>
      <c r="C2226" s="141">
        <f>+Datos!C2217</f>
        <v>1</v>
      </c>
      <c r="D2226" s="142">
        <f>+Datos!D2217</f>
        <v>22</v>
      </c>
      <c r="E2226" s="143">
        <f>+Datos!E2217</f>
        <v>5.7</v>
      </c>
      <c r="F2226" s="144">
        <f>+Datos!F2217</f>
        <v>8.8000000000000007</v>
      </c>
      <c r="G2226" s="145">
        <f>+Datos!G2217</f>
        <v>1</v>
      </c>
      <c r="H2226" s="143">
        <f t="shared" si="411"/>
        <v>8.8000000000000007</v>
      </c>
      <c r="I2226" s="146">
        <f t="shared" si="412"/>
        <v>-3.1000000000000005</v>
      </c>
      <c r="J2226" s="29">
        <f t="shared" si="413"/>
        <v>35.284630624943759</v>
      </c>
      <c r="K2226" s="147">
        <f t="shared" si="408"/>
        <v>68.966448806761946</v>
      </c>
      <c r="L2226" s="29">
        <f t="shared" si="419"/>
        <v>-0.59198401697392455</v>
      </c>
      <c r="M2226" s="30">
        <f t="shared" si="417"/>
        <v>6.2919840169739247</v>
      </c>
      <c r="N2226" s="148">
        <f t="shared" si="418"/>
        <v>2.508015983026076</v>
      </c>
      <c r="O2226" s="148">
        <f t="shared" si="414"/>
        <v>0</v>
      </c>
      <c r="P2226" s="148">
        <f t="shared" si="415"/>
        <v>-2.508015983026076</v>
      </c>
      <c r="Q2226" s="149">
        <f t="shared" si="409"/>
        <v>0</v>
      </c>
      <c r="R2226" s="150">
        <f t="shared" si="410"/>
        <v>68.966448806761946</v>
      </c>
      <c r="S2226" s="13"/>
      <c r="T2226" s="13"/>
      <c r="U2226" s="13"/>
      <c r="V2226" s="13"/>
      <c r="W2226" s="49">
        <f t="shared" si="416"/>
        <v>39104</v>
      </c>
    </row>
    <row r="2227" spans="1:23" s="11" customFormat="1">
      <c r="A2227" s="13"/>
      <c r="B2227" s="140">
        <f>+Datos!B2218</f>
        <v>2007</v>
      </c>
      <c r="C2227" s="141">
        <f>+Datos!C2218</f>
        <v>1</v>
      </c>
      <c r="D2227" s="142">
        <f>+Datos!D2218</f>
        <v>23</v>
      </c>
      <c r="E2227" s="143">
        <f>+Datos!E2218</f>
        <v>0</v>
      </c>
      <c r="F2227" s="144">
        <f>+Datos!F2218</f>
        <v>6.4</v>
      </c>
      <c r="G2227" s="145">
        <f>+Datos!G2218</f>
        <v>1</v>
      </c>
      <c r="H2227" s="143">
        <f t="shared" si="411"/>
        <v>6.4</v>
      </c>
      <c r="I2227" s="146">
        <f t="shared" si="412"/>
        <v>-6.4</v>
      </c>
      <c r="J2227" s="29">
        <f t="shared" si="413"/>
        <v>34.093189217281548</v>
      </c>
      <c r="K2227" s="147">
        <f t="shared" si="408"/>
        <v>67.775007399099735</v>
      </c>
      <c r="L2227" s="29">
        <f t="shared" si="419"/>
        <v>-1.1914414076622108</v>
      </c>
      <c r="M2227" s="30">
        <f t="shared" si="417"/>
        <v>1.1914414076622108</v>
      </c>
      <c r="N2227" s="148">
        <f t="shared" si="418"/>
        <v>5.2085585923377895</v>
      </c>
      <c r="O2227" s="148">
        <f t="shared" si="414"/>
        <v>0</v>
      </c>
      <c r="P2227" s="148">
        <f t="shared" si="415"/>
        <v>-5.2085585923377895</v>
      </c>
      <c r="Q2227" s="149">
        <f t="shared" si="409"/>
        <v>0</v>
      </c>
      <c r="R2227" s="150">
        <f t="shared" si="410"/>
        <v>67.775007399099735</v>
      </c>
      <c r="S2227" s="13"/>
      <c r="T2227" s="13"/>
      <c r="U2227" s="13"/>
      <c r="V2227" s="13"/>
      <c r="W2227" s="49">
        <f t="shared" si="416"/>
        <v>39105</v>
      </c>
    </row>
    <row r="2228" spans="1:23" s="11" customFormat="1">
      <c r="A2228" s="13"/>
      <c r="B2228" s="140">
        <f>+Datos!B2219</f>
        <v>2007</v>
      </c>
      <c r="C2228" s="141">
        <f>+Datos!C2219</f>
        <v>1</v>
      </c>
      <c r="D2228" s="142">
        <f>+Datos!D2219</f>
        <v>24</v>
      </c>
      <c r="E2228" s="143">
        <f>+Datos!E2219</f>
        <v>0</v>
      </c>
      <c r="F2228" s="144">
        <f>+Datos!F2219</f>
        <v>7.4</v>
      </c>
      <c r="G2228" s="145">
        <f>+Datos!G2219</f>
        <v>1</v>
      </c>
      <c r="H2228" s="143">
        <f t="shared" si="411"/>
        <v>7.4</v>
      </c>
      <c r="I2228" s="146">
        <f t="shared" si="412"/>
        <v>-7.4</v>
      </c>
      <c r="J2228" s="29">
        <f t="shared" si="413"/>
        <v>32.765647377381313</v>
      </c>
      <c r="K2228" s="147">
        <f t="shared" si="408"/>
        <v>66.447465559199486</v>
      </c>
      <c r="L2228" s="29">
        <f t="shared" si="419"/>
        <v>-1.327541839900249</v>
      </c>
      <c r="M2228" s="30">
        <f t="shared" si="417"/>
        <v>1.327541839900249</v>
      </c>
      <c r="N2228" s="148">
        <f t="shared" si="418"/>
        <v>6.0724581600997514</v>
      </c>
      <c r="O2228" s="148">
        <f t="shared" si="414"/>
        <v>0</v>
      </c>
      <c r="P2228" s="148">
        <f t="shared" si="415"/>
        <v>-6.0724581600997514</v>
      </c>
      <c r="Q2228" s="149">
        <f t="shared" si="409"/>
        <v>0</v>
      </c>
      <c r="R2228" s="150">
        <f t="shared" si="410"/>
        <v>66.447465559199486</v>
      </c>
      <c r="S2228" s="13"/>
      <c r="T2228" s="13"/>
      <c r="U2228" s="13"/>
      <c r="V2228" s="13"/>
      <c r="W2228" s="49">
        <f t="shared" si="416"/>
        <v>39106</v>
      </c>
    </row>
    <row r="2229" spans="1:23" s="11" customFormat="1">
      <c r="A2229" s="13"/>
      <c r="B2229" s="140">
        <f>+Datos!B2220</f>
        <v>2007</v>
      </c>
      <c r="C2229" s="141">
        <f>+Datos!C2220</f>
        <v>1</v>
      </c>
      <c r="D2229" s="142">
        <f>+Datos!D2220</f>
        <v>25</v>
      </c>
      <c r="E2229" s="143">
        <f>+Datos!E2220</f>
        <v>10.5</v>
      </c>
      <c r="F2229" s="144">
        <f>+Datos!F2220</f>
        <v>5.8</v>
      </c>
      <c r="G2229" s="145">
        <f>+Datos!G2220</f>
        <v>1</v>
      </c>
      <c r="H2229" s="143">
        <f t="shared" si="411"/>
        <v>5.8</v>
      </c>
      <c r="I2229" s="146">
        <f t="shared" si="412"/>
        <v>4.7</v>
      </c>
      <c r="J2229" s="29">
        <f t="shared" si="413"/>
        <v>37.465647377381316</v>
      </c>
      <c r="K2229" s="147">
        <f t="shared" si="408"/>
        <v>71.147465559199503</v>
      </c>
      <c r="L2229" s="29">
        <f t="shared" si="419"/>
        <v>4.7000000000000171</v>
      </c>
      <c r="M2229" s="30">
        <f t="shared" si="417"/>
        <v>5.8</v>
      </c>
      <c r="N2229" s="148">
        <f t="shared" si="418"/>
        <v>0</v>
      </c>
      <c r="O2229" s="148">
        <f t="shared" si="414"/>
        <v>0</v>
      </c>
      <c r="P2229" s="148">
        <f t="shared" si="415"/>
        <v>0</v>
      </c>
      <c r="Q2229" s="149">
        <f t="shared" si="409"/>
        <v>0</v>
      </c>
      <c r="R2229" s="150">
        <f t="shared" si="410"/>
        <v>71.147465559199503</v>
      </c>
      <c r="S2229" s="13"/>
      <c r="T2229" s="13"/>
      <c r="U2229" s="13"/>
      <c r="V2229" s="13"/>
      <c r="W2229" s="49">
        <f t="shared" si="416"/>
        <v>39107</v>
      </c>
    </row>
    <row r="2230" spans="1:23" s="11" customFormat="1">
      <c r="A2230" s="13"/>
      <c r="B2230" s="140">
        <f>+Datos!B2221</f>
        <v>2007</v>
      </c>
      <c r="C2230" s="141">
        <f>+Datos!C2221</f>
        <v>1</v>
      </c>
      <c r="D2230" s="142">
        <f>+Datos!D2221</f>
        <v>26</v>
      </c>
      <c r="E2230" s="143">
        <f>+Datos!E2221</f>
        <v>7</v>
      </c>
      <c r="F2230" s="144">
        <f>+Datos!F2221</f>
        <v>3.1</v>
      </c>
      <c r="G2230" s="145">
        <f>+Datos!G2221</f>
        <v>1</v>
      </c>
      <c r="H2230" s="143">
        <f t="shared" si="411"/>
        <v>3.1</v>
      </c>
      <c r="I2230" s="146">
        <f t="shared" si="412"/>
        <v>3.9</v>
      </c>
      <c r="J2230" s="29">
        <f t="shared" si="413"/>
        <v>41.365647377381315</v>
      </c>
      <c r="K2230" s="147">
        <f t="shared" si="408"/>
        <v>75.047465559199495</v>
      </c>
      <c r="L2230" s="29">
        <f t="shared" si="419"/>
        <v>3.8999999999999915</v>
      </c>
      <c r="M2230" s="30">
        <f t="shared" si="417"/>
        <v>3.1</v>
      </c>
      <c r="N2230" s="148">
        <f t="shared" si="418"/>
        <v>0</v>
      </c>
      <c r="O2230" s="148">
        <f t="shared" si="414"/>
        <v>0</v>
      </c>
      <c r="P2230" s="148">
        <f t="shared" si="415"/>
        <v>0</v>
      </c>
      <c r="Q2230" s="149">
        <f t="shared" si="409"/>
        <v>0</v>
      </c>
      <c r="R2230" s="150">
        <f t="shared" si="410"/>
        <v>75.047465559199495</v>
      </c>
      <c r="S2230" s="13"/>
      <c r="T2230" s="13"/>
      <c r="U2230" s="13"/>
      <c r="V2230" s="13"/>
      <c r="W2230" s="49">
        <f t="shared" si="416"/>
        <v>39108</v>
      </c>
    </row>
    <row r="2231" spans="1:23" s="11" customFormat="1">
      <c r="A2231" s="13"/>
      <c r="B2231" s="140">
        <f>+Datos!B2222</f>
        <v>2007</v>
      </c>
      <c r="C2231" s="141">
        <f>+Datos!C2222</f>
        <v>1</v>
      </c>
      <c r="D2231" s="142">
        <f>+Datos!D2222</f>
        <v>27</v>
      </c>
      <c r="E2231" s="143">
        <f>+Datos!E2222</f>
        <v>0</v>
      </c>
      <c r="F2231" s="144">
        <f>+Datos!F2222</f>
        <v>5.6</v>
      </c>
      <c r="G2231" s="145">
        <f>+Datos!G2222</f>
        <v>1</v>
      </c>
      <c r="H2231" s="143">
        <f t="shared" si="411"/>
        <v>5.6</v>
      </c>
      <c r="I2231" s="146">
        <f t="shared" si="412"/>
        <v>-5.6</v>
      </c>
      <c r="J2231" s="29">
        <f t="shared" si="413"/>
        <v>40.140855323096304</v>
      </c>
      <c r="K2231" s="147">
        <f t="shared" si="408"/>
        <v>73.822673504914491</v>
      </c>
      <c r="L2231" s="29">
        <f t="shared" si="419"/>
        <v>-1.2247920542850039</v>
      </c>
      <c r="M2231" s="30">
        <f t="shared" si="417"/>
        <v>1.2247920542850039</v>
      </c>
      <c r="N2231" s="148">
        <f t="shared" si="418"/>
        <v>4.3752079457149957</v>
      </c>
      <c r="O2231" s="148">
        <f t="shared" si="414"/>
        <v>0</v>
      </c>
      <c r="P2231" s="148">
        <f t="shared" si="415"/>
        <v>-4.3752079457149957</v>
      </c>
      <c r="Q2231" s="149">
        <f t="shared" si="409"/>
        <v>0</v>
      </c>
      <c r="R2231" s="150">
        <f t="shared" si="410"/>
        <v>73.822673504914491</v>
      </c>
      <c r="S2231" s="13"/>
      <c r="T2231" s="13"/>
      <c r="U2231" s="13"/>
      <c r="V2231" s="13"/>
      <c r="W2231" s="49">
        <f t="shared" si="416"/>
        <v>39109</v>
      </c>
    </row>
    <row r="2232" spans="1:23" s="11" customFormat="1">
      <c r="A2232" s="13"/>
      <c r="B2232" s="140">
        <f>+Datos!B2223</f>
        <v>2007</v>
      </c>
      <c r="C2232" s="141">
        <f>+Datos!C2223</f>
        <v>1</v>
      </c>
      <c r="D2232" s="142">
        <f>+Datos!D2223</f>
        <v>28</v>
      </c>
      <c r="E2232" s="143">
        <f>+Datos!E2223</f>
        <v>0</v>
      </c>
      <c r="F2232" s="144">
        <f>+Datos!F2223</f>
        <v>5.3</v>
      </c>
      <c r="G2232" s="145">
        <f>+Datos!G2223</f>
        <v>1</v>
      </c>
      <c r="H2232" s="143">
        <f t="shared" si="411"/>
        <v>5.3</v>
      </c>
      <c r="I2232" s="146">
        <f t="shared" si="412"/>
        <v>-5.3</v>
      </c>
      <c r="J2232" s="29">
        <f t="shared" si="413"/>
        <v>39.015097601616418</v>
      </c>
      <c r="K2232" s="147">
        <f t="shared" si="408"/>
        <v>72.696915783434605</v>
      </c>
      <c r="L2232" s="29">
        <f t="shared" si="419"/>
        <v>-1.1257577214798857</v>
      </c>
      <c r="M2232" s="30">
        <f t="shared" si="417"/>
        <v>1.1257577214798857</v>
      </c>
      <c r="N2232" s="148">
        <f t="shared" si="418"/>
        <v>4.1742422785201141</v>
      </c>
      <c r="O2232" s="148">
        <f t="shared" si="414"/>
        <v>0</v>
      </c>
      <c r="P2232" s="148">
        <f t="shared" si="415"/>
        <v>-4.1742422785201141</v>
      </c>
      <c r="Q2232" s="149">
        <f t="shared" si="409"/>
        <v>0</v>
      </c>
      <c r="R2232" s="150">
        <f t="shared" si="410"/>
        <v>72.696915783434605</v>
      </c>
      <c r="S2232" s="13"/>
      <c r="T2232" s="13"/>
      <c r="U2232" s="13"/>
      <c r="V2232" s="13"/>
      <c r="W2232" s="49">
        <f t="shared" si="416"/>
        <v>39110</v>
      </c>
    </row>
    <row r="2233" spans="1:23" s="11" customFormat="1">
      <c r="A2233" s="13"/>
      <c r="B2233" s="140">
        <f>+Datos!B2224</f>
        <v>2007</v>
      </c>
      <c r="C2233" s="141">
        <f>+Datos!C2224</f>
        <v>1</v>
      </c>
      <c r="D2233" s="142">
        <f>+Datos!D2224</f>
        <v>29</v>
      </c>
      <c r="E2233" s="143">
        <f>+Datos!E2224</f>
        <v>0.3</v>
      </c>
      <c r="F2233" s="144">
        <f>+Datos!F2224</f>
        <v>6.3</v>
      </c>
      <c r="G2233" s="145">
        <f>+Datos!G2224</f>
        <v>1</v>
      </c>
      <c r="H2233" s="143">
        <f t="shared" si="411"/>
        <v>6.3</v>
      </c>
      <c r="I2233" s="146">
        <f t="shared" si="412"/>
        <v>-6</v>
      </c>
      <c r="J2233" s="29">
        <f t="shared" si="413"/>
        <v>37.778709865249603</v>
      </c>
      <c r="K2233" s="147">
        <f t="shared" si="408"/>
        <v>71.460528047067783</v>
      </c>
      <c r="L2233" s="29">
        <f t="shared" si="419"/>
        <v>-1.2363877363668223</v>
      </c>
      <c r="M2233" s="30">
        <f t="shared" si="417"/>
        <v>1.5363877363668224</v>
      </c>
      <c r="N2233" s="148">
        <f t="shared" si="418"/>
        <v>4.7636122636331777</v>
      </c>
      <c r="O2233" s="148">
        <f t="shared" si="414"/>
        <v>0</v>
      </c>
      <c r="P2233" s="148">
        <f t="shared" si="415"/>
        <v>-4.7636122636331777</v>
      </c>
      <c r="Q2233" s="149">
        <f t="shared" si="409"/>
        <v>0</v>
      </c>
      <c r="R2233" s="150">
        <f t="shared" si="410"/>
        <v>71.460528047067783</v>
      </c>
      <c r="S2233" s="13"/>
      <c r="T2233" s="13"/>
      <c r="U2233" s="13"/>
      <c r="V2233" s="13"/>
      <c r="W2233" s="49">
        <f t="shared" si="416"/>
        <v>39111</v>
      </c>
    </row>
    <row r="2234" spans="1:23" s="11" customFormat="1">
      <c r="A2234" s="13"/>
      <c r="B2234" s="140">
        <f>+Datos!B2225</f>
        <v>2007</v>
      </c>
      <c r="C2234" s="141">
        <f>+Datos!C2225</f>
        <v>1</v>
      </c>
      <c r="D2234" s="142">
        <f>+Datos!D2225</f>
        <v>30</v>
      </c>
      <c r="E2234" s="143">
        <f>+Datos!E2225</f>
        <v>0</v>
      </c>
      <c r="F2234" s="144">
        <f>+Datos!F2225</f>
        <v>5.4</v>
      </c>
      <c r="G2234" s="145">
        <f>+Datos!G2225</f>
        <v>1</v>
      </c>
      <c r="H2234" s="143">
        <f t="shared" si="411"/>
        <v>5.4</v>
      </c>
      <c r="I2234" s="146">
        <f t="shared" si="412"/>
        <v>-5.4</v>
      </c>
      <c r="J2234" s="29">
        <f t="shared" si="413"/>
        <v>36.699496446814933</v>
      </c>
      <c r="K2234" s="147">
        <f t="shared" si="408"/>
        <v>70.381314628633106</v>
      </c>
      <c r="L2234" s="29">
        <f t="shared" si="419"/>
        <v>-1.0792134184346764</v>
      </c>
      <c r="M2234" s="30">
        <f t="shared" si="417"/>
        <v>1.0792134184346764</v>
      </c>
      <c r="N2234" s="148">
        <f t="shared" si="418"/>
        <v>4.3207865815653239</v>
      </c>
      <c r="O2234" s="148">
        <f t="shared" si="414"/>
        <v>0</v>
      </c>
      <c r="P2234" s="148">
        <f t="shared" si="415"/>
        <v>-4.3207865815653239</v>
      </c>
      <c r="Q2234" s="149">
        <f t="shared" si="409"/>
        <v>0</v>
      </c>
      <c r="R2234" s="150">
        <f t="shared" si="410"/>
        <v>70.381314628633106</v>
      </c>
      <c r="S2234" s="13"/>
      <c r="T2234" s="13"/>
      <c r="U2234" s="13"/>
      <c r="V2234" s="13"/>
      <c r="W2234" s="49">
        <f t="shared" si="416"/>
        <v>39112</v>
      </c>
    </row>
    <row r="2235" spans="1:23" s="11" customFormat="1">
      <c r="A2235" s="13"/>
      <c r="B2235" s="140">
        <f>+Datos!B2226</f>
        <v>2007</v>
      </c>
      <c r="C2235" s="141">
        <f>+Datos!C2226</f>
        <v>1</v>
      </c>
      <c r="D2235" s="142">
        <f>+Datos!D2226</f>
        <v>31</v>
      </c>
      <c r="E2235" s="143">
        <f>+Datos!E2226</f>
        <v>0.8</v>
      </c>
      <c r="F2235" s="144">
        <f>+Datos!F2226</f>
        <v>7.9</v>
      </c>
      <c r="G2235" s="145">
        <f>+Datos!G2226</f>
        <v>1</v>
      </c>
      <c r="H2235" s="143">
        <f t="shared" si="411"/>
        <v>7.9</v>
      </c>
      <c r="I2235" s="146">
        <f t="shared" si="412"/>
        <v>-7.1000000000000005</v>
      </c>
      <c r="J2235" s="29">
        <f t="shared" si="413"/>
        <v>35.327305040989231</v>
      </c>
      <c r="K2235" s="147">
        <f t="shared" si="408"/>
        <v>69.009123222807403</v>
      </c>
      <c r="L2235" s="29">
        <f t="shared" si="419"/>
        <v>-1.3721914058257028</v>
      </c>
      <c r="M2235" s="30">
        <f t="shared" si="417"/>
        <v>2.1721914058257026</v>
      </c>
      <c r="N2235" s="148">
        <f t="shared" si="418"/>
        <v>5.7278085941742978</v>
      </c>
      <c r="O2235" s="148">
        <f t="shared" si="414"/>
        <v>0</v>
      </c>
      <c r="P2235" s="148">
        <f t="shared" si="415"/>
        <v>-5.7278085941742978</v>
      </c>
      <c r="Q2235" s="149">
        <f t="shared" si="409"/>
        <v>0</v>
      </c>
      <c r="R2235" s="150">
        <f t="shared" si="410"/>
        <v>69.009123222807403</v>
      </c>
      <c r="S2235" s="13"/>
      <c r="T2235" s="13"/>
      <c r="U2235" s="13"/>
      <c r="V2235" s="13"/>
      <c r="W2235" s="49">
        <f t="shared" si="416"/>
        <v>39113</v>
      </c>
    </row>
    <row r="2236" spans="1:23" s="11" customFormat="1">
      <c r="A2236" s="13"/>
      <c r="B2236" s="140">
        <f>+Datos!B2227</f>
        <v>2007</v>
      </c>
      <c r="C2236" s="141">
        <f>+Datos!C2227</f>
        <v>2</v>
      </c>
      <c r="D2236" s="142">
        <f>+Datos!D2227</f>
        <v>1</v>
      </c>
      <c r="E2236" s="143">
        <f>+Datos!E2227</f>
        <v>0</v>
      </c>
      <c r="F2236" s="144">
        <f>+Datos!F2227</f>
        <v>6.9</v>
      </c>
      <c r="G2236" s="145">
        <f>+Datos!G2227</f>
        <v>1</v>
      </c>
      <c r="H2236" s="143">
        <f t="shared" si="411"/>
        <v>6.9</v>
      </c>
      <c r="I2236" s="146">
        <f t="shared" si="412"/>
        <v>-6.9</v>
      </c>
      <c r="J2236" s="29">
        <f t="shared" si="413"/>
        <v>34.042942965183954</v>
      </c>
      <c r="K2236" s="147">
        <f t="shared" si="408"/>
        <v>67.724761147002141</v>
      </c>
      <c r="L2236" s="29">
        <f t="shared" si="419"/>
        <v>-1.2843620758052623</v>
      </c>
      <c r="M2236" s="30">
        <f t="shared" si="417"/>
        <v>1.2843620758052623</v>
      </c>
      <c r="N2236" s="148">
        <f t="shared" si="418"/>
        <v>5.6156379241947381</v>
      </c>
      <c r="O2236" s="148">
        <f t="shared" si="414"/>
        <v>0</v>
      </c>
      <c r="P2236" s="148">
        <f t="shared" si="415"/>
        <v>-5.6156379241947381</v>
      </c>
      <c r="Q2236" s="149">
        <f t="shared" si="409"/>
        <v>0</v>
      </c>
      <c r="R2236" s="150">
        <f t="shared" si="410"/>
        <v>67.724761147002141</v>
      </c>
      <c r="S2236" s="13"/>
      <c r="T2236" s="13"/>
      <c r="U2236" s="13"/>
      <c r="V2236" s="13"/>
      <c r="W2236" s="49">
        <f t="shared" si="416"/>
        <v>39114</v>
      </c>
    </row>
    <row r="2237" spans="1:23" s="11" customFormat="1">
      <c r="A2237" s="13"/>
      <c r="B2237" s="140">
        <f>+Datos!B2228</f>
        <v>2007</v>
      </c>
      <c r="C2237" s="141">
        <f>+Datos!C2228</f>
        <v>2</v>
      </c>
      <c r="D2237" s="142">
        <f>+Datos!D2228</f>
        <v>2</v>
      </c>
      <c r="E2237" s="143">
        <f>+Datos!E2228</f>
        <v>0</v>
      </c>
      <c r="F2237" s="144">
        <f>+Datos!F2228</f>
        <v>9.1999999999999993</v>
      </c>
      <c r="G2237" s="145">
        <f>+Datos!G2228</f>
        <v>1</v>
      </c>
      <c r="H2237" s="143">
        <f t="shared" si="411"/>
        <v>9.1999999999999993</v>
      </c>
      <c r="I2237" s="146">
        <f t="shared" si="412"/>
        <v>-9.1999999999999993</v>
      </c>
      <c r="J2237" s="29">
        <f t="shared" si="413"/>
        <v>32.402800654182975</v>
      </c>
      <c r="K2237" s="147">
        <f t="shared" si="408"/>
        <v>66.084618836001155</v>
      </c>
      <c r="L2237" s="29">
        <f t="shared" si="419"/>
        <v>-1.6401423110009858</v>
      </c>
      <c r="M2237" s="30">
        <f t="shared" si="417"/>
        <v>1.6401423110009858</v>
      </c>
      <c r="N2237" s="148">
        <f t="shared" si="418"/>
        <v>7.5598576889990134</v>
      </c>
      <c r="O2237" s="148">
        <f t="shared" si="414"/>
        <v>0</v>
      </c>
      <c r="P2237" s="148">
        <f t="shared" si="415"/>
        <v>-7.5598576889990134</v>
      </c>
      <c r="Q2237" s="149">
        <f t="shared" si="409"/>
        <v>0</v>
      </c>
      <c r="R2237" s="150">
        <f t="shared" si="410"/>
        <v>66.084618836001155</v>
      </c>
      <c r="S2237" s="13"/>
      <c r="T2237" s="13"/>
      <c r="U2237" s="13"/>
      <c r="V2237" s="13"/>
      <c r="W2237" s="49">
        <f t="shared" si="416"/>
        <v>39115</v>
      </c>
    </row>
    <row r="2238" spans="1:23" s="11" customFormat="1">
      <c r="A2238" s="13"/>
      <c r="B2238" s="140">
        <f>+Datos!B2229</f>
        <v>2007</v>
      </c>
      <c r="C2238" s="141">
        <f>+Datos!C2229</f>
        <v>2</v>
      </c>
      <c r="D2238" s="142">
        <f>+Datos!D2229</f>
        <v>3</v>
      </c>
      <c r="E2238" s="143">
        <f>+Datos!E2229</f>
        <v>0</v>
      </c>
      <c r="F2238" s="144">
        <f>+Datos!F2229</f>
        <v>8.5</v>
      </c>
      <c r="G2238" s="145">
        <f>+Datos!G2229</f>
        <v>1</v>
      </c>
      <c r="H2238" s="143">
        <f t="shared" si="411"/>
        <v>8.5</v>
      </c>
      <c r="I2238" s="146">
        <f t="shared" si="412"/>
        <v>-8.5</v>
      </c>
      <c r="J2238" s="29">
        <f t="shared" si="413"/>
        <v>30.957768704747792</v>
      </c>
      <c r="K2238" s="147">
        <f t="shared" si="408"/>
        <v>64.639586886565979</v>
      </c>
      <c r="L2238" s="29">
        <f t="shared" si="419"/>
        <v>-1.445031949435176</v>
      </c>
      <c r="M2238" s="30">
        <f t="shared" si="417"/>
        <v>1.445031949435176</v>
      </c>
      <c r="N2238" s="148">
        <f t="shared" si="418"/>
        <v>7.054968050564824</v>
      </c>
      <c r="O2238" s="148">
        <f t="shared" si="414"/>
        <v>0</v>
      </c>
      <c r="P2238" s="148">
        <f t="shared" si="415"/>
        <v>-7.054968050564824</v>
      </c>
      <c r="Q2238" s="149">
        <f t="shared" si="409"/>
        <v>0</v>
      </c>
      <c r="R2238" s="150">
        <f t="shared" si="410"/>
        <v>64.639586886565979</v>
      </c>
      <c r="S2238" s="13"/>
      <c r="T2238" s="13"/>
      <c r="U2238" s="13"/>
      <c r="V2238" s="13"/>
      <c r="W2238" s="49">
        <f t="shared" si="416"/>
        <v>39116</v>
      </c>
    </row>
    <row r="2239" spans="1:23" s="11" customFormat="1">
      <c r="A2239" s="13"/>
      <c r="B2239" s="140">
        <f>+Datos!B2230</f>
        <v>2007</v>
      </c>
      <c r="C2239" s="141">
        <f>+Datos!C2230</f>
        <v>2</v>
      </c>
      <c r="D2239" s="142">
        <f>+Datos!D2230</f>
        <v>4</v>
      </c>
      <c r="E2239" s="143">
        <f>+Datos!E2230</f>
        <v>0</v>
      </c>
      <c r="F2239" s="144">
        <f>+Datos!F2230</f>
        <v>5</v>
      </c>
      <c r="G2239" s="145">
        <f>+Datos!G2230</f>
        <v>1</v>
      </c>
      <c r="H2239" s="143">
        <f t="shared" si="411"/>
        <v>5</v>
      </c>
      <c r="I2239" s="146">
        <f t="shared" si="412"/>
        <v>-5</v>
      </c>
      <c r="J2239" s="29">
        <f t="shared" si="413"/>
        <v>30.138040030982321</v>
      </c>
      <c r="K2239" s="147">
        <f t="shared" si="408"/>
        <v>63.819858212800497</v>
      </c>
      <c r="L2239" s="29">
        <f t="shared" si="419"/>
        <v>-0.81972867376548209</v>
      </c>
      <c r="M2239" s="30">
        <f t="shared" si="417"/>
        <v>0.81972867376548209</v>
      </c>
      <c r="N2239" s="148">
        <f t="shared" si="418"/>
        <v>4.1802713262345179</v>
      </c>
      <c r="O2239" s="148">
        <f t="shared" si="414"/>
        <v>0</v>
      </c>
      <c r="P2239" s="148">
        <f t="shared" si="415"/>
        <v>-4.1802713262345179</v>
      </c>
      <c r="Q2239" s="149">
        <f t="shared" si="409"/>
        <v>0</v>
      </c>
      <c r="R2239" s="150">
        <f t="shared" si="410"/>
        <v>63.819858212800497</v>
      </c>
      <c r="S2239" s="13"/>
      <c r="T2239" s="13"/>
      <c r="U2239" s="13"/>
      <c r="V2239" s="13"/>
      <c r="W2239" s="49">
        <f t="shared" si="416"/>
        <v>39117</v>
      </c>
    </row>
    <row r="2240" spans="1:23" s="11" customFormat="1">
      <c r="A2240" s="13"/>
      <c r="B2240" s="140">
        <f>+Datos!B2231</f>
        <v>2007</v>
      </c>
      <c r="C2240" s="141">
        <f>+Datos!C2231</f>
        <v>2</v>
      </c>
      <c r="D2240" s="142">
        <f>+Datos!D2231</f>
        <v>5</v>
      </c>
      <c r="E2240" s="143">
        <f>+Datos!E2231</f>
        <v>0</v>
      </c>
      <c r="F2240" s="144">
        <f>+Datos!F2231</f>
        <v>6.6</v>
      </c>
      <c r="G2240" s="145">
        <f>+Datos!G2231</f>
        <v>1</v>
      </c>
      <c r="H2240" s="143">
        <f t="shared" si="411"/>
        <v>6.6</v>
      </c>
      <c r="I2240" s="146">
        <f t="shared" si="412"/>
        <v>-6.6</v>
      </c>
      <c r="J2240" s="29">
        <f t="shared" si="413"/>
        <v>29.089139407619228</v>
      </c>
      <c r="K2240" s="147">
        <f t="shared" si="408"/>
        <v>62.770957589437408</v>
      </c>
      <c r="L2240" s="29">
        <f t="shared" si="419"/>
        <v>-1.0489006233630889</v>
      </c>
      <c r="M2240" s="30">
        <f t="shared" si="417"/>
        <v>1.0489006233630889</v>
      </c>
      <c r="N2240" s="148">
        <f t="shared" si="418"/>
        <v>5.5510993766369108</v>
      </c>
      <c r="O2240" s="148">
        <f t="shared" si="414"/>
        <v>0</v>
      </c>
      <c r="P2240" s="148">
        <f t="shared" si="415"/>
        <v>-5.5510993766369108</v>
      </c>
      <c r="Q2240" s="149">
        <f t="shared" si="409"/>
        <v>0</v>
      </c>
      <c r="R2240" s="150">
        <f t="shared" si="410"/>
        <v>62.770957589437408</v>
      </c>
      <c r="S2240" s="13"/>
      <c r="T2240" s="13"/>
      <c r="U2240" s="13"/>
      <c r="V2240" s="13"/>
      <c r="W2240" s="49">
        <f t="shared" si="416"/>
        <v>39118</v>
      </c>
    </row>
    <row r="2241" spans="1:23" s="11" customFormat="1">
      <c r="A2241" s="13"/>
      <c r="B2241" s="140">
        <f>+Datos!B2232</f>
        <v>2007</v>
      </c>
      <c r="C2241" s="141">
        <f>+Datos!C2232</f>
        <v>2</v>
      </c>
      <c r="D2241" s="142">
        <f>+Datos!D2232</f>
        <v>6</v>
      </c>
      <c r="E2241" s="143">
        <f>+Datos!E2232</f>
        <v>0</v>
      </c>
      <c r="F2241" s="144">
        <f>+Datos!F2232</f>
        <v>6.7</v>
      </c>
      <c r="G2241" s="145">
        <f>+Datos!G2232</f>
        <v>1</v>
      </c>
      <c r="H2241" s="143">
        <f t="shared" si="411"/>
        <v>6.7</v>
      </c>
      <c r="I2241" s="146">
        <f t="shared" si="412"/>
        <v>-6.7</v>
      </c>
      <c r="J2241" s="29">
        <f t="shared" si="413"/>
        <v>28.061678693864312</v>
      </c>
      <c r="K2241" s="147">
        <f t="shared" si="408"/>
        <v>61.743496875682496</v>
      </c>
      <c r="L2241" s="29">
        <f t="shared" si="419"/>
        <v>-1.0274607137549125</v>
      </c>
      <c r="M2241" s="30">
        <f t="shared" si="417"/>
        <v>1.0274607137549125</v>
      </c>
      <c r="N2241" s="148">
        <f t="shared" si="418"/>
        <v>5.6725392862450876</v>
      </c>
      <c r="O2241" s="148">
        <f t="shared" si="414"/>
        <v>0</v>
      </c>
      <c r="P2241" s="148">
        <f t="shared" si="415"/>
        <v>-5.6725392862450876</v>
      </c>
      <c r="Q2241" s="149">
        <f t="shared" si="409"/>
        <v>0</v>
      </c>
      <c r="R2241" s="150">
        <f t="shared" si="410"/>
        <v>61.743496875682496</v>
      </c>
      <c r="S2241" s="13"/>
      <c r="T2241" s="13"/>
      <c r="U2241" s="13"/>
      <c r="V2241" s="13"/>
      <c r="W2241" s="49">
        <f t="shared" si="416"/>
        <v>39119</v>
      </c>
    </row>
    <row r="2242" spans="1:23" s="11" customFormat="1">
      <c r="A2242" s="13"/>
      <c r="B2242" s="140">
        <f>+Datos!B2233</f>
        <v>2007</v>
      </c>
      <c r="C2242" s="141">
        <f>+Datos!C2233</f>
        <v>2</v>
      </c>
      <c r="D2242" s="142">
        <f>+Datos!D2233</f>
        <v>7</v>
      </c>
      <c r="E2242" s="143">
        <f>+Datos!E2233</f>
        <v>0</v>
      </c>
      <c r="F2242" s="144">
        <f>+Datos!F2233</f>
        <v>6.1</v>
      </c>
      <c r="G2242" s="145">
        <f>+Datos!G2233</f>
        <v>1</v>
      </c>
      <c r="H2242" s="143">
        <f t="shared" si="411"/>
        <v>6.1</v>
      </c>
      <c r="I2242" s="146">
        <f t="shared" si="412"/>
        <v>-6.1</v>
      </c>
      <c r="J2242" s="29">
        <f t="shared" si="413"/>
        <v>27.157824645592434</v>
      </c>
      <c r="K2242" s="147">
        <f t="shared" si="408"/>
        <v>60.839642827410614</v>
      </c>
      <c r="L2242" s="29">
        <f t="shared" si="419"/>
        <v>-0.90385404827188154</v>
      </c>
      <c r="M2242" s="30">
        <f t="shared" si="417"/>
        <v>0.90385404827188154</v>
      </c>
      <c r="N2242" s="148">
        <f t="shared" si="418"/>
        <v>5.1961459517281181</v>
      </c>
      <c r="O2242" s="148">
        <f t="shared" si="414"/>
        <v>0</v>
      </c>
      <c r="P2242" s="148">
        <f t="shared" si="415"/>
        <v>-5.1961459517281181</v>
      </c>
      <c r="Q2242" s="149">
        <f t="shared" si="409"/>
        <v>0</v>
      </c>
      <c r="R2242" s="150">
        <f t="shared" si="410"/>
        <v>60.839642827410614</v>
      </c>
      <c r="S2242" s="13"/>
      <c r="T2242" s="13"/>
      <c r="U2242" s="13"/>
      <c r="V2242" s="13"/>
      <c r="W2242" s="49">
        <f t="shared" si="416"/>
        <v>39120</v>
      </c>
    </row>
    <row r="2243" spans="1:23" s="11" customFormat="1">
      <c r="A2243" s="13"/>
      <c r="B2243" s="140">
        <f>+Datos!B2234</f>
        <v>2007</v>
      </c>
      <c r="C2243" s="141">
        <f>+Datos!C2234</f>
        <v>2</v>
      </c>
      <c r="D2243" s="142">
        <f>+Datos!D2234</f>
        <v>8</v>
      </c>
      <c r="E2243" s="143">
        <f>+Datos!E2234</f>
        <v>0</v>
      </c>
      <c r="F2243" s="144">
        <f>+Datos!F2234</f>
        <v>7.2</v>
      </c>
      <c r="G2243" s="145">
        <f>+Datos!G2234</f>
        <v>1</v>
      </c>
      <c r="H2243" s="143">
        <f t="shared" si="411"/>
        <v>7.2</v>
      </c>
      <c r="I2243" s="146">
        <f t="shared" si="412"/>
        <v>-7.2</v>
      </c>
      <c r="J2243" s="29">
        <f t="shared" si="413"/>
        <v>26.128368344728482</v>
      </c>
      <c r="K2243" s="147">
        <f t="shared" si="408"/>
        <v>59.810186526546659</v>
      </c>
      <c r="L2243" s="29">
        <f t="shared" si="419"/>
        <v>-1.0294563008639557</v>
      </c>
      <c r="M2243" s="30">
        <f t="shared" si="417"/>
        <v>1.0294563008639557</v>
      </c>
      <c r="N2243" s="148">
        <f t="shared" si="418"/>
        <v>6.1705436991360445</v>
      </c>
      <c r="O2243" s="148">
        <f t="shared" si="414"/>
        <v>0</v>
      </c>
      <c r="P2243" s="148">
        <f t="shared" si="415"/>
        <v>-6.1705436991360445</v>
      </c>
      <c r="Q2243" s="149">
        <f t="shared" si="409"/>
        <v>0</v>
      </c>
      <c r="R2243" s="150">
        <f t="shared" si="410"/>
        <v>59.810186526546659</v>
      </c>
      <c r="S2243" s="13"/>
      <c r="T2243" s="13"/>
      <c r="U2243" s="13"/>
      <c r="V2243" s="13"/>
      <c r="W2243" s="49">
        <f t="shared" si="416"/>
        <v>39121</v>
      </c>
    </row>
    <row r="2244" spans="1:23" s="11" customFormat="1">
      <c r="A2244" s="13"/>
      <c r="B2244" s="140">
        <f>+Datos!B2235</f>
        <v>2007</v>
      </c>
      <c r="C2244" s="141">
        <f>+Datos!C2235</f>
        <v>2</v>
      </c>
      <c r="D2244" s="142">
        <f>+Datos!D2235</f>
        <v>9</v>
      </c>
      <c r="E2244" s="143">
        <f>+Datos!E2235</f>
        <v>0</v>
      </c>
      <c r="F2244" s="144">
        <f>+Datos!F2235</f>
        <v>3.4</v>
      </c>
      <c r="G2244" s="145">
        <f>+Datos!G2235</f>
        <v>1</v>
      </c>
      <c r="H2244" s="143">
        <f t="shared" si="411"/>
        <v>3.4</v>
      </c>
      <c r="I2244" s="146">
        <f t="shared" si="412"/>
        <v>-3.4</v>
      </c>
      <c r="J2244" s="29">
        <f t="shared" si="413"/>
        <v>25.655892711498328</v>
      </c>
      <c r="K2244" s="147">
        <f t="shared" si="408"/>
        <v>59.337710893316512</v>
      </c>
      <c r="L2244" s="29">
        <f t="shared" si="419"/>
        <v>-0.47247563323014674</v>
      </c>
      <c r="M2244" s="30">
        <f t="shared" si="417"/>
        <v>0.47247563323014674</v>
      </c>
      <c r="N2244" s="148">
        <f t="shared" si="418"/>
        <v>2.9275243667698532</v>
      </c>
      <c r="O2244" s="148">
        <f t="shared" si="414"/>
        <v>0</v>
      </c>
      <c r="P2244" s="148">
        <f t="shared" si="415"/>
        <v>-2.9275243667698532</v>
      </c>
      <c r="Q2244" s="149">
        <f t="shared" si="409"/>
        <v>0</v>
      </c>
      <c r="R2244" s="150">
        <f t="shared" si="410"/>
        <v>59.337710893316512</v>
      </c>
      <c r="S2244" s="13"/>
      <c r="T2244" s="13"/>
      <c r="U2244" s="13"/>
      <c r="V2244" s="13"/>
      <c r="W2244" s="49">
        <f t="shared" si="416"/>
        <v>39122</v>
      </c>
    </row>
    <row r="2245" spans="1:23" s="11" customFormat="1">
      <c r="A2245" s="13"/>
      <c r="B2245" s="140">
        <f>+Datos!B2236</f>
        <v>2007</v>
      </c>
      <c r="C2245" s="141">
        <f>+Datos!C2236</f>
        <v>2</v>
      </c>
      <c r="D2245" s="142">
        <f>+Datos!D2236</f>
        <v>10</v>
      </c>
      <c r="E2245" s="143">
        <f>+Datos!E2236</f>
        <v>0</v>
      </c>
      <c r="F2245" s="144">
        <f>+Datos!F2236</f>
        <v>4.9000000000000004</v>
      </c>
      <c r="G2245" s="145">
        <f>+Datos!G2236</f>
        <v>1</v>
      </c>
      <c r="H2245" s="143">
        <f t="shared" si="411"/>
        <v>4.9000000000000004</v>
      </c>
      <c r="I2245" s="146">
        <f t="shared" si="412"/>
        <v>-4.9000000000000004</v>
      </c>
      <c r="J2245" s="29">
        <f t="shared" si="413"/>
        <v>24.989960975272762</v>
      </c>
      <c r="K2245" s="147">
        <f t="shared" si="408"/>
        <v>58.671779157090938</v>
      </c>
      <c r="L2245" s="29">
        <f t="shared" si="419"/>
        <v>-0.66593173622557345</v>
      </c>
      <c r="M2245" s="30">
        <f t="shared" si="417"/>
        <v>0.66593173622557345</v>
      </c>
      <c r="N2245" s="148">
        <f t="shared" si="418"/>
        <v>4.2340682637744269</v>
      </c>
      <c r="O2245" s="148">
        <f t="shared" si="414"/>
        <v>0</v>
      </c>
      <c r="P2245" s="148">
        <f t="shared" si="415"/>
        <v>-4.2340682637744269</v>
      </c>
      <c r="Q2245" s="149">
        <f t="shared" si="409"/>
        <v>0</v>
      </c>
      <c r="R2245" s="150">
        <f t="shared" si="410"/>
        <v>58.671779157090938</v>
      </c>
      <c r="S2245" s="13"/>
      <c r="T2245" s="13"/>
      <c r="U2245" s="13"/>
      <c r="V2245" s="13"/>
      <c r="W2245" s="49">
        <f t="shared" si="416"/>
        <v>39123</v>
      </c>
    </row>
    <row r="2246" spans="1:23" s="11" customFormat="1">
      <c r="A2246" s="13"/>
      <c r="B2246" s="140">
        <f>+Datos!B2237</f>
        <v>2007</v>
      </c>
      <c r="C2246" s="141">
        <f>+Datos!C2237</f>
        <v>2</v>
      </c>
      <c r="D2246" s="142">
        <f>+Datos!D2237</f>
        <v>11</v>
      </c>
      <c r="E2246" s="143">
        <f>+Datos!E2237</f>
        <v>0</v>
      </c>
      <c r="F2246" s="144">
        <f>+Datos!F2237</f>
        <v>5.3</v>
      </c>
      <c r="G2246" s="145">
        <f>+Datos!G2237</f>
        <v>1</v>
      </c>
      <c r="H2246" s="143">
        <f t="shared" si="411"/>
        <v>5.3</v>
      </c>
      <c r="I2246" s="146">
        <f t="shared" si="412"/>
        <v>-5.3</v>
      </c>
      <c r="J2246" s="29">
        <f t="shared" si="413"/>
        <v>24.28911289166934</v>
      </c>
      <c r="K2246" s="147">
        <f t="shared" si="408"/>
        <v>57.97093107348752</v>
      </c>
      <c r="L2246" s="29">
        <f t="shared" si="419"/>
        <v>-0.7008480836034181</v>
      </c>
      <c r="M2246" s="30">
        <f t="shared" si="417"/>
        <v>0.7008480836034181</v>
      </c>
      <c r="N2246" s="148">
        <f t="shared" si="418"/>
        <v>4.5991519163965817</v>
      </c>
      <c r="O2246" s="148">
        <f t="shared" si="414"/>
        <v>0</v>
      </c>
      <c r="P2246" s="148">
        <f t="shared" si="415"/>
        <v>-4.5991519163965817</v>
      </c>
      <c r="Q2246" s="149">
        <f t="shared" si="409"/>
        <v>0</v>
      </c>
      <c r="R2246" s="150">
        <f t="shared" si="410"/>
        <v>57.97093107348752</v>
      </c>
      <c r="S2246" s="13"/>
      <c r="T2246" s="13"/>
      <c r="U2246" s="13"/>
      <c r="V2246" s="13"/>
      <c r="W2246" s="49">
        <f t="shared" si="416"/>
        <v>39124</v>
      </c>
    </row>
    <row r="2247" spans="1:23" s="11" customFormat="1">
      <c r="A2247" s="13"/>
      <c r="B2247" s="140">
        <f>+Datos!B2238</f>
        <v>2007</v>
      </c>
      <c r="C2247" s="141">
        <f>+Datos!C2238</f>
        <v>2</v>
      </c>
      <c r="D2247" s="142">
        <f>+Datos!D2238</f>
        <v>12</v>
      </c>
      <c r="E2247" s="143">
        <f>+Datos!E2238</f>
        <v>0</v>
      </c>
      <c r="F2247" s="144">
        <f>+Datos!F2238</f>
        <v>5.3</v>
      </c>
      <c r="G2247" s="145">
        <f>+Datos!G2238</f>
        <v>1</v>
      </c>
      <c r="H2247" s="143">
        <f t="shared" si="411"/>
        <v>5.3</v>
      </c>
      <c r="I2247" s="146">
        <f t="shared" si="412"/>
        <v>-5.3</v>
      </c>
      <c r="J2247" s="29">
        <f t="shared" si="413"/>
        <v>23.607920222365149</v>
      </c>
      <c r="K2247" s="147">
        <f t="shared" si="408"/>
        <v>57.289738404183325</v>
      </c>
      <c r="L2247" s="29">
        <f t="shared" si="419"/>
        <v>-0.68119266930419542</v>
      </c>
      <c r="M2247" s="30">
        <f t="shared" si="417"/>
        <v>0.68119266930419542</v>
      </c>
      <c r="N2247" s="148">
        <f t="shared" si="418"/>
        <v>4.6188073306958044</v>
      </c>
      <c r="O2247" s="148">
        <f t="shared" si="414"/>
        <v>0</v>
      </c>
      <c r="P2247" s="148">
        <f t="shared" si="415"/>
        <v>-4.6188073306958044</v>
      </c>
      <c r="Q2247" s="149">
        <f t="shared" si="409"/>
        <v>0</v>
      </c>
      <c r="R2247" s="150">
        <f t="shared" si="410"/>
        <v>57.289738404183325</v>
      </c>
      <c r="S2247" s="13"/>
      <c r="T2247" s="13"/>
      <c r="U2247" s="13"/>
      <c r="V2247" s="13"/>
      <c r="W2247" s="49">
        <f t="shared" si="416"/>
        <v>39125</v>
      </c>
    </row>
    <row r="2248" spans="1:23" s="11" customFormat="1">
      <c r="A2248" s="13"/>
      <c r="B2248" s="140">
        <f>+Datos!B2239</f>
        <v>2007</v>
      </c>
      <c r="C2248" s="141">
        <f>+Datos!C2239</f>
        <v>2</v>
      </c>
      <c r="D2248" s="142">
        <f>+Datos!D2239</f>
        <v>13</v>
      </c>
      <c r="E2248" s="143">
        <f>+Datos!E2239</f>
        <v>0</v>
      </c>
      <c r="F2248" s="144">
        <f>+Datos!F2239</f>
        <v>7.4</v>
      </c>
      <c r="G2248" s="145">
        <f>+Datos!G2239</f>
        <v>1</v>
      </c>
      <c r="H2248" s="143">
        <f t="shared" si="411"/>
        <v>7.4</v>
      </c>
      <c r="I2248" s="146">
        <f t="shared" si="412"/>
        <v>-7.4</v>
      </c>
      <c r="J2248" s="29">
        <f t="shared" si="413"/>
        <v>22.688660318327472</v>
      </c>
      <c r="K2248" s="147">
        <f t="shared" si="408"/>
        <v>56.370478500145651</v>
      </c>
      <c r="L2248" s="29">
        <f t="shared" si="419"/>
        <v>-0.91925990403767344</v>
      </c>
      <c r="M2248" s="30">
        <f t="shared" si="417"/>
        <v>0.91925990403767344</v>
      </c>
      <c r="N2248" s="148">
        <f t="shared" si="418"/>
        <v>6.4807400959623269</v>
      </c>
      <c r="O2248" s="148">
        <f t="shared" si="414"/>
        <v>0</v>
      </c>
      <c r="P2248" s="148">
        <f t="shared" si="415"/>
        <v>-6.4807400959623269</v>
      </c>
      <c r="Q2248" s="149">
        <f t="shared" si="409"/>
        <v>0</v>
      </c>
      <c r="R2248" s="150">
        <f t="shared" si="410"/>
        <v>56.370478500145651</v>
      </c>
      <c r="S2248" s="13"/>
      <c r="T2248" s="13"/>
      <c r="U2248" s="13"/>
      <c r="V2248" s="13"/>
      <c r="W2248" s="49">
        <f t="shared" si="416"/>
        <v>39126</v>
      </c>
    </row>
    <row r="2249" spans="1:23" s="11" customFormat="1">
      <c r="A2249" s="13"/>
      <c r="B2249" s="140">
        <f>+Datos!B2240</f>
        <v>2007</v>
      </c>
      <c r="C2249" s="141">
        <f>+Datos!C2240</f>
        <v>2</v>
      </c>
      <c r="D2249" s="142">
        <f>+Datos!D2240</f>
        <v>14</v>
      </c>
      <c r="E2249" s="143">
        <f>+Datos!E2240</f>
        <v>14</v>
      </c>
      <c r="F2249" s="144">
        <f>+Datos!F2240</f>
        <v>3.2</v>
      </c>
      <c r="G2249" s="145">
        <f>+Datos!G2240</f>
        <v>1</v>
      </c>
      <c r="H2249" s="143">
        <f t="shared" si="411"/>
        <v>3.2</v>
      </c>
      <c r="I2249" s="146">
        <f t="shared" si="412"/>
        <v>10.8</v>
      </c>
      <c r="J2249" s="29">
        <f t="shared" si="413"/>
        <v>33.488660318327476</v>
      </c>
      <c r="K2249" s="147">
        <f t="shared" si="408"/>
        <v>67.170478500145663</v>
      </c>
      <c r="L2249" s="29">
        <f t="shared" si="419"/>
        <v>10.800000000000011</v>
      </c>
      <c r="M2249" s="30">
        <f t="shared" si="417"/>
        <v>3.2</v>
      </c>
      <c r="N2249" s="148">
        <f t="shared" si="418"/>
        <v>0</v>
      </c>
      <c r="O2249" s="148">
        <f t="shared" si="414"/>
        <v>0</v>
      </c>
      <c r="P2249" s="148">
        <f t="shared" si="415"/>
        <v>0</v>
      </c>
      <c r="Q2249" s="149">
        <f t="shared" si="409"/>
        <v>0</v>
      </c>
      <c r="R2249" s="150">
        <f t="shared" si="410"/>
        <v>67.170478500145663</v>
      </c>
      <c r="S2249" s="13"/>
      <c r="T2249" s="13"/>
      <c r="U2249" s="13"/>
      <c r="V2249" s="13"/>
      <c r="W2249" s="49">
        <f t="shared" si="416"/>
        <v>39127</v>
      </c>
    </row>
    <row r="2250" spans="1:23" s="11" customFormat="1">
      <c r="A2250" s="13"/>
      <c r="B2250" s="140">
        <f>+Datos!B2241</f>
        <v>2007</v>
      </c>
      <c r="C2250" s="141">
        <f>+Datos!C2241</f>
        <v>2</v>
      </c>
      <c r="D2250" s="142">
        <f>+Datos!D2241</f>
        <v>15</v>
      </c>
      <c r="E2250" s="143">
        <f>+Datos!E2241</f>
        <v>16</v>
      </c>
      <c r="F2250" s="144">
        <f>+Datos!F2241</f>
        <v>3.7</v>
      </c>
      <c r="G2250" s="145">
        <f>+Datos!G2241</f>
        <v>1</v>
      </c>
      <c r="H2250" s="143">
        <f t="shared" si="411"/>
        <v>3.7</v>
      </c>
      <c r="I2250" s="146">
        <f t="shared" si="412"/>
        <v>12.3</v>
      </c>
      <c r="J2250" s="29">
        <f t="shared" si="413"/>
        <v>45.788660318327473</v>
      </c>
      <c r="K2250" s="147">
        <f t="shared" si="408"/>
        <v>79.470478500145646</v>
      </c>
      <c r="L2250" s="29">
        <f t="shared" si="419"/>
        <v>12.299999999999983</v>
      </c>
      <c r="M2250" s="30">
        <f t="shared" si="417"/>
        <v>3.7</v>
      </c>
      <c r="N2250" s="148">
        <f t="shared" si="418"/>
        <v>0</v>
      </c>
      <c r="O2250" s="148">
        <f t="shared" si="414"/>
        <v>0</v>
      </c>
      <c r="P2250" s="148">
        <f t="shared" si="415"/>
        <v>0</v>
      </c>
      <c r="Q2250" s="149">
        <f t="shared" si="409"/>
        <v>0</v>
      </c>
      <c r="R2250" s="150">
        <f t="shared" si="410"/>
        <v>79.470478500145646</v>
      </c>
      <c r="S2250" s="13"/>
      <c r="T2250" s="13"/>
      <c r="U2250" s="13"/>
      <c r="V2250" s="13"/>
      <c r="W2250" s="49">
        <f t="shared" si="416"/>
        <v>39128</v>
      </c>
    </row>
    <row r="2251" spans="1:23" s="11" customFormat="1">
      <c r="A2251" s="13"/>
      <c r="B2251" s="140">
        <f>+Datos!B2242</f>
        <v>2007</v>
      </c>
      <c r="C2251" s="141">
        <f>+Datos!C2242</f>
        <v>2</v>
      </c>
      <c r="D2251" s="142">
        <f>+Datos!D2242</f>
        <v>16</v>
      </c>
      <c r="E2251" s="143">
        <f>+Datos!E2242</f>
        <v>56</v>
      </c>
      <c r="F2251" s="144">
        <f>+Datos!F2242</f>
        <v>3.1</v>
      </c>
      <c r="G2251" s="145">
        <f>+Datos!G2242</f>
        <v>1</v>
      </c>
      <c r="H2251" s="143">
        <f t="shared" si="411"/>
        <v>3.1</v>
      </c>
      <c r="I2251" s="146">
        <f t="shared" si="412"/>
        <v>52.9</v>
      </c>
      <c r="J2251" s="29">
        <f t="shared" si="413"/>
        <v>98.688660318327464</v>
      </c>
      <c r="K2251" s="147">
        <f t="shared" si="408"/>
        <v>132.37047850014565</v>
      </c>
      <c r="L2251" s="29">
        <f t="shared" si="419"/>
        <v>52.900000000000006</v>
      </c>
      <c r="M2251" s="30">
        <f t="shared" si="417"/>
        <v>3.1</v>
      </c>
      <c r="N2251" s="148">
        <f t="shared" si="418"/>
        <v>0</v>
      </c>
      <c r="O2251" s="148">
        <f t="shared" si="414"/>
        <v>0</v>
      </c>
      <c r="P2251" s="148">
        <f t="shared" si="415"/>
        <v>0</v>
      </c>
      <c r="Q2251" s="149">
        <f t="shared" si="409"/>
        <v>18.370478500145651</v>
      </c>
      <c r="R2251" s="150">
        <f t="shared" si="410"/>
        <v>132.37047850014565</v>
      </c>
      <c r="S2251" s="13"/>
      <c r="T2251" s="13"/>
      <c r="U2251" s="13"/>
      <c r="V2251" s="13"/>
      <c r="W2251" s="49">
        <f t="shared" si="416"/>
        <v>39129</v>
      </c>
    </row>
    <row r="2252" spans="1:23" s="11" customFormat="1">
      <c r="A2252" s="13"/>
      <c r="B2252" s="140">
        <f>+Datos!B2243</f>
        <v>2007</v>
      </c>
      <c r="C2252" s="141">
        <f>+Datos!C2243</f>
        <v>2</v>
      </c>
      <c r="D2252" s="142">
        <f>+Datos!D2243</f>
        <v>17</v>
      </c>
      <c r="E2252" s="143">
        <f>+Datos!E2243</f>
        <v>4.8</v>
      </c>
      <c r="F2252" s="144">
        <f>+Datos!F2243</f>
        <v>2.5</v>
      </c>
      <c r="G2252" s="145">
        <f>+Datos!G2243</f>
        <v>1</v>
      </c>
      <c r="H2252" s="143">
        <f t="shared" si="411"/>
        <v>2.5</v>
      </c>
      <c r="I2252" s="146">
        <f t="shared" si="412"/>
        <v>2.2999999999999998</v>
      </c>
      <c r="J2252" s="29">
        <f t="shared" si="413"/>
        <v>100.98866031832746</v>
      </c>
      <c r="K2252" s="147">
        <f t="shared" si="408"/>
        <v>134.67047850014563</v>
      </c>
      <c r="L2252" s="29">
        <f t="shared" si="419"/>
        <v>2.2999999999999829</v>
      </c>
      <c r="M2252" s="30">
        <f t="shared" si="417"/>
        <v>2.5</v>
      </c>
      <c r="N2252" s="148">
        <f t="shared" si="418"/>
        <v>0</v>
      </c>
      <c r="O2252" s="148">
        <f t="shared" si="414"/>
        <v>0</v>
      </c>
      <c r="P2252" s="148">
        <f t="shared" si="415"/>
        <v>0</v>
      </c>
      <c r="Q2252" s="149">
        <f t="shared" si="409"/>
        <v>20.670478500145634</v>
      </c>
      <c r="R2252" s="150">
        <f t="shared" si="410"/>
        <v>134.67047850014563</v>
      </c>
      <c r="S2252" s="13"/>
      <c r="T2252" s="13"/>
      <c r="U2252" s="13"/>
      <c r="V2252" s="13"/>
      <c r="W2252" s="49">
        <f t="shared" si="416"/>
        <v>39130</v>
      </c>
    </row>
    <row r="2253" spans="1:23" s="11" customFormat="1">
      <c r="A2253" s="13"/>
      <c r="B2253" s="140">
        <f>+Datos!B2244</f>
        <v>2007</v>
      </c>
      <c r="C2253" s="141">
        <f>+Datos!C2244</f>
        <v>2</v>
      </c>
      <c r="D2253" s="142">
        <f>+Datos!D2244</f>
        <v>18</v>
      </c>
      <c r="E2253" s="143">
        <f>+Datos!E2244</f>
        <v>0</v>
      </c>
      <c r="F2253" s="144">
        <f>+Datos!F2244</f>
        <v>5.3</v>
      </c>
      <c r="G2253" s="145">
        <f>+Datos!G2244</f>
        <v>1</v>
      </c>
      <c r="H2253" s="143">
        <f t="shared" si="411"/>
        <v>5.3</v>
      </c>
      <c r="I2253" s="146">
        <f t="shared" si="412"/>
        <v>-5.3</v>
      </c>
      <c r="J2253" s="29">
        <f t="shared" si="413"/>
        <v>98.156414636959227</v>
      </c>
      <c r="K2253" s="147">
        <f t="shared" si="408"/>
        <v>131.83823281877741</v>
      </c>
      <c r="L2253" s="29">
        <f t="shared" si="419"/>
        <v>-2.8322456813682209</v>
      </c>
      <c r="M2253" s="30">
        <f t="shared" si="417"/>
        <v>2.8322456813682209</v>
      </c>
      <c r="N2253" s="148">
        <f t="shared" si="418"/>
        <v>2.467754318631779</v>
      </c>
      <c r="O2253" s="148">
        <f t="shared" si="414"/>
        <v>0</v>
      </c>
      <c r="P2253" s="148">
        <f t="shared" si="415"/>
        <v>-2.467754318631779</v>
      </c>
      <c r="Q2253" s="149">
        <f t="shared" si="409"/>
        <v>17.838232818777414</v>
      </c>
      <c r="R2253" s="150">
        <f t="shared" si="410"/>
        <v>131.83823281877741</v>
      </c>
      <c r="S2253" s="13"/>
      <c r="T2253" s="13"/>
      <c r="U2253" s="13"/>
      <c r="V2253" s="13"/>
      <c r="W2253" s="49">
        <f t="shared" si="416"/>
        <v>39131</v>
      </c>
    </row>
    <row r="2254" spans="1:23" s="11" customFormat="1">
      <c r="A2254" s="13"/>
      <c r="B2254" s="140">
        <f>+Datos!B2245</f>
        <v>2007</v>
      </c>
      <c r="C2254" s="141">
        <f>+Datos!C2245</f>
        <v>2</v>
      </c>
      <c r="D2254" s="142">
        <f>+Datos!D2245</f>
        <v>19</v>
      </c>
      <c r="E2254" s="143">
        <f>+Datos!E2245</f>
        <v>0.6</v>
      </c>
      <c r="F2254" s="144">
        <f>+Datos!F2245</f>
        <v>4.4000000000000004</v>
      </c>
      <c r="G2254" s="145">
        <f>+Datos!G2245</f>
        <v>1</v>
      </c>
      <c r="H2254" s="143">
        <f t="shared" si="411"/>
        <v>4.4000000000000004</v>
      </c>
      <c r="I2254" s="146">
        <f t="shared" si="412"/>
        <v>-3.8000000000000003</v>
      </c>
      <c r="J2254" s="29">
        <f t="shared" si="413"/>
        <v>96.174769858110039</v>
      </c>
      <c r="K2254" s="147">
        <f t="shared" ref="K2254:K2317" si="420">+J2254+$U$21</f>
        <v>129.85658803992823</v>
      </c>
      <c r="L2254" s="29">
        <f t="shared" si="419"/>
        <v>-1.9816447788491871</v>
      </c>
      <c r="M2254" s="30">
        <f t="shared" si="417"/>
        <v>2.5816447788491872</v>
      </c>
      <c r="N2254" s="148">
        <f t="shared" si="418"/>
        <v>1.8183552211508132</v>
      </c>
      <c r="O2254" s="148">
        <f t="shared" si="414"/>
        <v>0</v>
      </c>
      <c r="P2254" s="148">
        <f t="shared" si="415"/>
        <v>-1.8183552211508132</v>
      </c>
      <c r="Q2254" s="149">
        <f t="shared" ref="Q2254:Q2317" si="421">IF(K2254-$U$15&gt;0,K2254-$U$15,0)</f>
        <v>15.856588039928226</v>
      </c>
      <c r="R2254" s="150">
        <f t="shared" ref="R2254:R2317" si="422">+O2254+K2254</f>
        <v>129.85658803992823</v>
      </c>
      <c r="S2254" s="13"/>
      <c r="T2254" s="13"/>
      <c r="U2254" s="13"/>
      <c r="V2254" s="13"/>
      <c r="W2254" s="49">
        <f t="shared" si="416"/>
        <v>39132</v>
      </c>
    </row>
    <row r="2255" spans="1:23" s="11" customFormat="1">
      <c r="A2255" s="13"/>
      <c r="B2255" s="140">
        <f>+Datos!B2246</f>
        <v>2007</v>
      </c>
      <c r="C2255" s="141">
        <f>+Datos!C2246</f>
        <v>2</v>
      </c>
      <c r="D2255" s="142">
        <f>+Datos!D2246</f>
        <v>20</v>
      </c>
      <c r="E2255" s="143">
        <f>+Datos!E2246</f>
        <v>0</v>
      </c>
      <c r="F2255" s="144">
        <f>+Datos!F2246</f>
        <v>4</v>
      </c>
      <c r="G2255" s="145">
        <f>+Datos!G2246</f>
        <v>1</v>
      </c>
      <c r="H2255" s="143">
        <f t="shared" ref="H2255:H2318" si="423">+F2255*G2255</f>
        <v>4</v>
      </c>
      <c r="I2255" s="146">
        <f t="shared" ref="I2255:I2318" si="424">+E2255-H2255</f>
        <v>-4</v>
      </c>
      <c r="J2255" s="29">
        <f t="shared" ref="J2255:J2318" si="425">IF(I2255&lt;0,J2254*EXP(I2255/$U$20),IF((I2255+J2254)&gt;$U$20,+$U$20,I2255+J2254))</f>
        <v>94.132033158107731</v>
      </c>
      <c r="K2255" s="147">
        <f t="shared" si="420"/>
        <v>127.81385133992592</v>
      </c>
      <c r="L2255" s="29">
        <f t="shared" si="419"/>
        <v>-2.0427367000023082</v>
      </c>
      <c r="M2255" s="30">
        <f t="shared" si="417"/>
        <v>2.0427367000023082</v>
      </c>
      <c r="N2255" s="148">
        <f t="shared" si="418"/>
        <v>1.9572632999976918</v>
      </c>
      <c r="O2255" s="148">
        <f t="shared" ref="O2255:O2318" si="426">IF(K2254+I2255-$U$14&gt;0,K2254+I2255-$U$14,0)</f>
        <v>0</v>
      </c>
      <c r="P2255" s="148">
        <f t="shared" ref="P2255:P2318" si="427">+IF(N2255&gt;0,(-1)*N2255,O2255)</f>
        <v>-1.9572632999976918</v>
      </c>
      <c r="Q2255" s="149">
        <f t="shared" si="421"/>
        <v>13.813851339925918</v>
      </c>
      <c r="R2255" s="150">
        <f t="shared" si="422"/>
        <v>127.81385133992592</v>
      </c>
      <c r="S2255" s="13"/>
      <c r="T2255" s="13"/>
      <c r="U2255" s="13"/>
      <c r="V2255" s="13"/>
      <c r="W2255" s="49">
        <f t="shared" ref="W2255:W2318" si="428">+DATE(B2255,C2255,D2255)</f>
        <v>39133</v>
      </c>
    </row>
    <row r="2256" spans="1:23" s="11" customFormat="1">
      <c r="A2256" s="13"/>
      <c r="B2256" s="140">
        <f>+Datos!B2247</f>
        <v>2007</v>
      </c>
      <c r="C2256" s="141">
        <f>+Datos!C2247</f>
        <v>2</v>
      </c>
      <c r="D2256" s="142">
        <f>+Datos!D2247</f>
        <v>21</v>
      </c>
      <c r="E2256" s="143">
        <f>+Datos!E2247</f>
        <v>15</v>
      </c>
      <c r="F2256" s="144">
        <f>+Datos!F2247</f>
        <v>4</v>
      </c>
      <c r="G2256" s="145">
        <f>+Datos!G2247</f>
        <v>1</v>
      </c>
      <c r="H2256" s="143">
        <f t="shared" si="423"/>
        <v>4</v>
      </c>
      <c r="I2256" s="146">
        <f t="shared" si="424"/>
        <v>11</v>
      </c>
      <c r="J2256" s="29">
        <f t="shared" si="425"/>
        <v>105.13203315810773</v>
      </c>
      <c r="K2256" s="147">
        <f t="shared" si="420"/>
        <v>138.81385133992592</v>
      </c>
      <c r="L2256" s="29">
        <f t="shared" si="419"/>
        <v>11</v>
      </c>
      <c r="M2256" s="30">
        <f t="shared" ref="M2256:M2319" si="429">IF(I2256&gt;=0,+H2256,+E2256+ABS(L2256))</f>
        <v>4</v>
      </c>
      <c r="N2256" s="148">
        <f t="shared" ref="N2256:N2319" si="430">+H2256-M2256</f>
        <v>0</v>
      </c>
      <c r="O2256" s="148">
        <f t="shared" si="426"/>
        <v>0</v>
      </c>
      <c r="P2256" s="148">
        <f t="shared" si="427"/>
        <v>0</v>
      </c>
      <c r="Q2256" s="149">
        <f t="shared" si="421"/>
        <v>24.813851339925918</v>
      </c>
      <c r="R2256" s="150">
        <f t="shared" si="422"/>
        <v>138.81385133992592</v>
      </c>
      <c r="S2256" s="13"/>
      <c r="T2256" s="13"/>
      <c r="U2256" s="13"/>
      <c r="V2256" s="13"/>
      <c r="W2256" s="49">
        <f t="shared" si="428"/>
        <v>39134</v>
      </c>
    </row>
    <row r="2257" spans="1:23" s="11" customFormat="1">
      <c r="A2257" s="13"/>
      <c r="B2257" s="140">
        <f>+Datos!B2248</f>
        <v>2007</v>
      </c>
      <c r="C2257" s="141">
        <f>+Datos!C2248</f>
        <v>2</v>
      </c>
      <c r="D2257" s="142">
        <f>+Datos!D2248</f>
        <v>22</v>
      </c>
      <c r="E2257" s="143">
        <f>+Datos!E2248</f>
        <v>0</v>
      </c>
      <c r="F2257" s="144">
        <f>+Datos!F2248</f>
        <v>5.3</v>
      </c>
      <c r="G2257" s="145">
        <f>+Datos!G2248</f>
        <v>1</v>
      </c>
      <c r="H2257" s="143">
        <f t="shared" si="423"/>
        <v>5.3</v>
      </c>
      <c r="I2257" s="146">
        <f t="shared" si="424"/>
        <v>-5.3</v>
      </c>
      <c r="J2257" s="29">
        <f t="shared" si="425"/>
        <v>102.18358581810995</v>
      </c>
      <c r="K2257" s="147">
        <f t="shared" si="420"/>
        <v>135.86540399992813</v>
      </c>
      <c r="L2257" s="29">
        <f t="shared" ref="L2257:L2320" si="431">+K2257-K2256</f>
        <v>-2.9484473399977844</v>
      </c>
      <c r="M2257" s="30">
        <f t="shared" si="429"/>
        <v>2.9484473399977844</v>
      </c>
      <c r="N2257" s="148">
        <f t="shared" si="430"/>
        <v>2.3515526600022154</v>
      </c>
      <c r="O2257" s="148">
        <f t="shared" si="426"/>
        <v>0</v>
      </c>
      <c r="P2257" s="148">
        <f t="shared" si="427"/>
        <v>-2.3515526600022154</v>
      </c>
      <c r="Q2257" s="149">
        <f t="shared" si="421"/>
        <v>21.865403999928134</v>
      </c>
      <c r="R2257" s="150">
        <f t="shared" si="422"/>
        <v>135.86540399992813</v>
      </c>
      <c r="S2257" s="13"/>
      <c r="T2257" s="13"/>
      <c r="U2257" s="13"/>
      <c r="V2257" s="13"/>
      <c r="W2257" s="49">
        <f t="shared" si="428"/>
        <v>39135</v>
      </c>
    </row>
    <row r="2258" spans="1:23" s="11" customFormat="1">
      <c r="A2258" s="13"/>
      <c r="B2258" s="140">
        <f>+Datos!B2249</f>
        <v>2007</v>
      </c>
      <c r="C2258" s="141">
        <f>+Datos!C2249</f>
        <v>2</v>
      </c>
      <c r="D2258" s="142">
        <f>+Datos!D2249</f>
        <v>23</v>
      </c>
      <c r="E2258" s="143">
        <f>+Datos!E2249</f>
        <v>0</v>
      </c>
      <c r="F2258" s="144">
        <f>+Datos!F2249</f>
        <v>3.7</v>
      </c>
      <c r="G2258" s="145">
        <f>+Datos!G2249</f>
        <v>1</v>
      </c>
      <c r="H2258" s="143">
        <f t="shared" si="423"/>
        <v>3.7</v>
      </c>
      <c r="I2258" s="146">
        <f t="shared" si="424"/>
        <v>-3.7</v>
      </c>
      <c r="J2258" s="29">
        <f t="shared" si="425"/>
        <v>100.17438871813106</v>
      </c>
      <c r="K2258" s="147">
        <f t="shared" si="420"/>
        <v>133.85620689994923</v>
      </c>
      <c r="L2258" s="29">
        <f t="shared" si="431"/>
        <v>-2.0091970999789055</v>
      </c>
      <c r="M2258" s="30">
        <f t="shared" si="429"/>
        <v>2.0091970999789055</v>
      </c>
      <c r="N2258" s="148">
        <f t="shared" si="430"/>
        <v>1.6908029000210947</v>
      </c>
      <c r="O2258" s="148">
        <f t="shared" si="426"/>
        <v>0</v>
      </c>
      <c r="P2258" s="148">
        <f t="shared" si="427"/>
        <v>-1.6908029000210947</v>
      </c>
      <c r="Q2258" s="149">
        <f t="shared" si="421"/>
        <v>19.856206899949228</v>
      </c>
      <c r="R2258" s="150">
        <f t="shared" si="422"/>
        <v>133.85620689994923</v>
      </c>
      <c r="S2258" s="13"/>
      <c r="T2258" s="13"/>
      <c r="U2258" s="13"/>
      <c r="V2258" s="13"/>
      <c r="W2258" s="49">
        <f t="shared" si="428"/>
        <v>39136</v>
      </c>
    </row>
    <row r="2259" spans="1:23" s="11" customFormat="1">
      <c r="A2259" s="13"/>
      <c r="B2259" s="140">
        <f>+Datos!B2250</f>
        <v>2007</v>
      </c>
      <c r="C2259" s="141">
        <f>+Datos!C2250</f>
        <v>2</v>
      </c>
      <c r="D2259" s="142">
        <f>+Datos!D2250</f>
        <v>24</v>
      </c>
      <c r="E2259" s="143">
        <f>+Datos!E2250</f>
        <v>0</v>
      </c>
      <c r="F2259" s="144">
        <f>+Datos!F2250</f>
        <v>5.8</v>
      </c>
      <c r="G2259" s="145">
        <f>+Datos!G2250</f>
        <v>1</v>
      </c>
      <c r="H2259" s="143">
        <f t="shared" si="423"/>
        <v>5.8</v>
      </c>
      <c r="I2259" s="146">
        <f t="shared" si="424"/>
        <v>-5.8</v>
      </c>
      <c r="J2259" s="29">
        <f t="shared" si="425"/>
        <v>97.104042869384102</v>
      </c>
      <c r="K2259" s="147">
        <f t="shared" si="420"/>
        <v>130.78586105120229</v>
      </c>
      <c r="L2259" s="29">
        <f t="shared" si="431"/>
        <v>-3.0703458487469391</v>
      </c>
      <c r="M2259" s="30">
        <f t="shared" si="429"/>
        <v>3.0703458487469391</v>
      </c>
      <c r="N2259" s="148">
        <f t="shared" si="430"/>
        <v>2.7296541512530608</v>
      </c>
      <c r="O2259" s="148">
        <f t="shared" si="426"/>
        <v>0</v>
      </c>
      <c r="P2259" s="148">
        <f t="shared" si="427"/>
        <v>-2.7296541512530608</v>
      </c>
      <c r="Q2259" s="149">
        <f t="shared" si="421"/>
        <v>16.785861051202289</v>
      </c>
      <c r="R2259" s="150">
        <f t="shared" si="422"/>
        <v>130.78586105120229</v>
      </c>
      <c r="S2259" s="13"/>
      <c r="T2259" s="13"/>
      <c r="U2259" s="13"/>
      <c r="V2259" s="13"/>
      <c r="W2259" s="49">
        <f t="shared" si="428"/>
        <v>39137</v>
      </c>
    </row>
    <row r="2260" spans="1:23" s="11" customFormat="1">
      <c r="A2260" s="13"/>
      <c r="B2260" s="140">
        <f>+Datos!B2251</f>
        <v>2007</v>
      </c>
      <c r="C2260" s="141">
        <f>+Datos!C2251</f>
        <v>2</v>
      </c>
      <c r="D2260" s="142">
        <f>+Datos!D2251</f>
        <v>25</v>
      </c>
      <c r="E2260" s="143">
        <f>+Datos!E2251</f>
        <v>0.2</v>
      </c>
      <c r="F2260" s="144">
        <f>+Datos!F2251</f>
        <v>4.8</v>
      </c>
      <c r="G2260" s="145">
        <f>+Datos!G2251</f>
        <v>1</v>
      </c>
      <c r="H2260" s="143">
        <f t="shared" si="423"/>
        <v>4.8</v>
      </c>
      <c r="I2260" s="146">
        <f t="shared" si="424"/>
        <v>-4.5999999999999996</v>
      </c>
      <c r="J2260" s="29">
        <f t="shared" si="425"/>
        <v>94.735998698235136</v>
      </c>
      <c r="K2260" s="147">
        <f t="shared" si="420"/>
        <v>128.41781688005332</v>
      </c>
      <c r="L2260" s="29">
        <f t="shared" si="431"/>
        <v>-2.3680441711489664</v>
      </c>
      <c r="M2260" s="30">
        <f t="shared" si="429"/>
        <v>2.5680441711489665</v>
      </c>
      <c r="N2260" s="148">
        <f t="shared" si="430"/>
        <v>2.2319558288510333</v>
      </c>
      <c r="O2260" s="148">
        <f t="shared" si="426"/>
        <v>0</v>
      </c>
      <c r="P2260" s="148">
        <f t="shared" si="427"/>
        <v>-2.2319558288510333</v>
      </c>
      <c r="Q2260" s="149">
        <f t="shared" si="421"/>
        <v>14.417816880053323</v>
      </c>
      <c r="R2260" s="150">
        <f t="shared" si="422"/>
        <v>128.41781688005332</v>
      </c>
      <c r="S2260" s="13"/>
      <c r="T2260" s="13"/>
      <c r="U2260" s="13"/>
      <c r="V2260" s="13"/>
      <c r="W2260" s="49">
        <f t="shared" si="428"/>
        <v>39138</v>
      </c>
    </row>
    <row r="2261" spans="1:23" s="11" customFormat="1">
      <c r="A2261" s="13"/>
      <c r="B2261" s="140">
        <f>+Datos!B2252</f>
        <v>2007</v>
      </c>
      <c r="C2261" s="141">
        <f>+Datos!C2252</f>
        <v>2</v>
      </c>
      <c r="D2261" s="142">
        <f>+Datos!D2252</f>
        <v>26</v>
      </c>
      <c r="E2261" s="143">
        <f>+Datos!E2252</f>
        <v>10.5</v>
      </c>
      <c r="F2261" s="144">
        <f>+Datos!F2252</f>
        <v>4</v>
      </c>
      <c r="G2261" s="145">
        <f>+Datos!G2252</f>
        <v>1</v>
      </c>
      <c r="H2261" s="143">
        <f t="shared" si="423"/>
        <v>4</v>
      </c>
      <c r="I2261" s="146">
        <f t="shared" si="424"/>
        <v>6.5</v>
      </c>
      <c r="J2261" s="29">
        <f t="shared" si="425"/>
        <v>101.23599869823514</v>
      </c>
      <c r="K2261" s="147">
        <f t="shared" si="420"/>
        <v>134.91781688005332</v>
      </c>
      <c r="L2261" s="29">
        <f t="shared" si="431"/>
        <v>6.5</v>
      </c>
      <c r="M2261" s="30">
        <f t="shared" si="429"/>
        <v>4</v>
      </c>
      <c r="N2261" s="148">
        <f t="shared" si="430"/>
        <v>0</v>
      </c>
      <c r="O2261" s="148">
        <f t="shared" si="426"/>
        <v>0</v>
      </c>
      <c r="P2261" s="148">
        <f t="shared" si="427"/>
        <v>0</v>
      </c>
      <c r="Q2261" s="149">
        <f t="shared" si="421"/>
        <v>20.917816880053323</v>
      </c>
      <c r="R2261" s="150">
        <f t="shared" si="422"/>
        <v>134.91781688005332</v>
      </c>
      <c r="S2261" s="13"/>
      <c r="T2261" s="13"/>
      <c r="U2261" s="13"/>
      <c r="V2261" s="13"/>
      <c r="W2261" s="49">
        <f t="shared" si="428"/>
        <v>39139</v>
      </c>
    </row>
    <row r="2262" spans="1:23" s="11" customFormat="1">
      <c r="A2262" s="13"/>
      <c r="B2262" s="140">
        <f>+Datos!B2253</f>
        <v>2007</v>
      </c>
      <c r="C2262" s="141">
        <f>+Datos!C2253</f>
        <v>2</v>
      </c>
      <c r="D2262" s="142">
        <f>+Datos!D2253</f>
        <v>27</v>
      </c>
      <c r="E2262" s="143">
        <f>+Datos!E2253</f>
        <v>0</v>
      </c>
      <c r="F2262" s="144">
        <f>+Datos!F2253</f>
        <v>4.3</v>
      </c>
      <c r="G2262" s="145">
        <f>+Datos!G2253</f>
        <v>1</v>
      </c>
      <c r="H2262" s="143">
        <f t="shared" si="423"/>
        <v>4.3</v>
      </c>
      <c r="I2262" s="146">
        <f t="shared" si="424"/>
        <v>-4.3</v>
      </c>
      <c r="J2262" s="29">
        <f t="shared" si="425"/>
        <v>98.926347860710806</v>
      </c>
      <c r="K2262" s="147">
        <f t="shared" si="420"/>
        <v>132.60816604252898</v>
      </c>
      <c r="L2262" s="29">
        <f t="shared" si="431"/>
        <v>-2.3096508375243445</v>
      </c>
      <c r="M2262" s="30">
        <f t="shared" si="429"/>
        <v>2.3096508375243445</v>
      </c>
      <c r="N2262" s="148">
        <f t="shared" si="430"/>
        <v>1.9903491624756553</v>
      </c>
      <c r="O2262" s="148">
        <f t="shared" si="426"/>
        <v>0</v>
      </c>
      <c r="P2262" s="148">
        <f t="shared" si="427"/>
        <v>-1.9903491624756553</v>
      </c>
      <c r="Q2262" s="149">
        <f t="shared" si="421"/>
        <v>18.608166042528978</v>
      </c>
      <c r="R2262" s="150">
        <f t="shared" si="422"/>
        <v>132.60816604252898</v>
      </c>
      <c r="S2262" s="13"/>
      <c r="T2262" s="13"/>
      <c r="U2262" s="13"/>
      <c r="V2262" s="13"/>
      <c r="W2262" s="49">
        <f t="shared" si="428"/>
        <v>39140</v>
      </c>
    </row>
    <row r="2263" spans="1:23" s="11" customFormat="1">
      <c r="A2263" s="13"/>
      <c r="B2263" s="140">
        <f>+Datos!B2254</f>
        <v>2007</v>
      </c>
      <c r="C2263" s="141">
        <f>+Datos!C2254</f>
        <v>2</v>
      </c>
      <c r="D2263" s="142">
        <f>+Datos!D2254</f>
        <v>28</v>
      </c>
      <c r="E2263" s="143">
        <f>+Datos!E2254</f>
        <v>0</v>
      </c>
      <c r="F2263" s="144">
        <f>+Datos!F2254</f>
        <v>3.6</v>
      </c>
      <c r="G2263" s="145">
        <f>+Datos!G2254</f>
        <v>1</v>
      </c>
      <c r="H2263" s="143">
        <f t="shared" si="423"/>
        <v>3.6</v>
      </c>
      <c r="I2263" s="146">
        <f t="shared" si="424"/>
        <v>-3.6</v>
      </c>
      <c r="J2263" s="29">
        <f t="shared" si="425"/>
        <v>97.033261952773898</v>
      </c>
      <c r="K2263" s="147">
        <f t="shared" si="420"/>
        <v>130.71508013459209</v>
      </c>
      <c r="L2263" s="29">
        <f t="shared" si="431"/>
        <v>-1.8930859079368929</v>
      </c>
      <c r="M2263" s="30">
        <f t="shared" si="429"/>
        <v>1.8930859079368929</v>
      </c>
      <c r="N2263" s="148">
        <f t="shared" si="430"/>
        <v>1.7069140920631072</v>
      </c>
      <c r="O2263" s="148">
        <f t="shared" si="426"/>
        <v>0</v>
      </c>
      <c r="P2263" s="148">
        <f t="shared" si="427"/>
        <v>-1.7069140920631072</v>
      </c>
      <c r="Q2263" s="149">
        <f t="shared" si="421"/>
        <v>16.715080134592085</v>
      </c>
      <c r="R2263" s="150">
        <f t="shared" si="422"/>
        <v>130.71508013459209</v>
      </c>
      <c r="S2263" s="13"/>
      <c r="T2263" s="13"/>
      <c r="U2263" s="13"/>
      <c r="V2263" s="13"/>
      <c r="W2263" s="49">
        <f t="shared" si="428"/>
        <v>39141</v>
      </c>
    </row>
    <row r="2264" spans="1:23" s="11" customFormat="1">
      <c r="A2264" s="13"/>
      <c r="B2264" s="140">
        <f>+Datos!B2255</f>
        <v>2007</v>
      </c>
      <c r="C2264" s="141">
        <f>+Datos!C2255</f>
        <v>3</v>
      </c>
      <c r="D2264" s="142">
        <f>+Datos!D2255</f>
        <v>1</v>
      </c>
      <c r="E2264" s="143">
        <f>+Datos!E2255</f>
        <v>0</v>
      </c>
      <c r="F2264" s="144">
        <f>+Datos!F2255</f>
        <v>3.9</v>
      </c>
      <c r="G2264" s="145">
        <f>+Datos!G2255</f>
        <v>1</v>
      </c>
      <c r="H2264" s="143">
        <f t="shared" si="423"/>
        <v>3.9</v>
      </c>
      <c r="I2264" s="146">
        <f t="shared" si="424"/>
        <v>-3.9</v>
      </c>
      <c r="J2264" s="29">
        <f t="shared" si="425"/>
        <v>95.023277873769302</v>
      </c>
      <c r="K2264" s="147">
        <f t="shared" si="420"/>
        <v>128.70509605558749</v>
      </c>
      <c r="L2264" s="29">
        <f t="shared" si="431"/>
        <v>-2.009984079004596</v>
      </c>
      <c r="M2264" s="30">
        <f t="shared" si="429"/>
        <v>2.009984079004596</v>
      </c>
      <c r="N2264" s="148">
        <f t="shared" si="430"/>
        <v>1.8900159209954039</v>
      </c>
      <c r="O2264" s="148">
        <f t="shared" si="426"/>
        <v>0</v>
      </c>
      <c r="P2264" s="148">
        <f t="shared" si="427"/>
        <v>-1.8900159209954039</v>
      </c>
      <c r="Q2264" s="149">
        <f t="shared" si="421"/>
        <v>14.705096055587489</v>
      </c>
      <c r="R2264" s="150">
        <f t="shared" si="422"/>
        <v>128.70509605558749</v>
      </c>
      <c r="S2264" s="13"/>
      <c r="T2264" s="13"/>
      <c r="U2264" s="13"/>
      <c r="V2264" s="13"/>
      <c r="W2264" s="49">
        <f t="shared" si="428"/>
        <v>39142</v>
      </c>
    </row>
    <row r="2265" spans="1:23" s="11" customFormat="1">
      <c r="A2265" s="13"/>
      <c r="B2265" s="140">
        <f>+Datos!B2256</f>
        <v>2007</v>
      </c>
      <c r="C2265" s="141">
        <f>+Datos!C2256</f>
        <v>3</v>
      </c>
      <c r="D2265" s="142">
        <f>+Datos!D2256</f>
        <v>2</v>
      </c>
      <c r="E2265" s="143">
        <f>+Datos!E2256</f>
        <v>0</v>
      </c>
      <c r="F2265" s="144">
        <f>+Datos!F2256</f>
        <v>4</v>
      </c>
      <c r="G2265" s="145">
        <f>+Datos!G2256</f>
        <v>1</v>
      </c>
      <c r="H2265" s="143">
        <f t="shared" si="423"/>
        <v>4</v>
      </c>
      <c r="I2265" s="146">
        <f t="shared" si="424"/>
        <v>-4</v>
      </c>
      <c r="J2265" s="29">
        <f t="shared" si="425"/>
        <v>93.004998678990461</v>
      </c>
      <c r="K2265" s="147">
        <f t="shared" si="420"/>
        <v>126.68681686080865</v>
      </c>
      <c r="L2265" s="29">
        <f t="shared" si="431"/>
        <v>-2.0182791947788417</v>
      </c>
      <c r="M2265" s="30">
        <f t="shared" si="429"/>
        <v>2.0182791947788417</v>
      </c>
      <c r="N2265" s="148">
        <f t="shared" si="430"/>
        <v>1.9817208052211583</v>
      </c>
      <c r="O2265" s="148">
        <f t="shared" si="426"/>
        <v>0</v>
      </c>
      <c r="P2265" s="148">
        <f t="shared" si="427"/>
        <v>-1.9817208052211583</v>
      </c>
      <c r="Q2265" s="149">
        <f t="shared" si="421"/>
        <v>12.686816860808648</v>
      </c>
      <c r="R2265" s="150">
        <f t="shared" si="422"/>
        <v>126.68681686080865</v>
      </c>
      <c r="S2265" s="13"/>
      <c r="T2265" s="13"/>
      <c r="U2265" s="13"/>
      <c r="V2265" s="13"/>
      <c r="W2265" s="49">
        <f t="shared" si="428"/>
        <v>39143</v>
      </c>
    </row>
    <row r="2266" spans="1:23" s="11" customFormat="1">
      <c r="A2266" s="13"/>
      <c r="B2266" s="140">
        <f>+Datos!B2257</f>
        <v>2007</v>
      </c>
      <c r="C2266" s="141">
        <f>+Datos!C2257</f>
        <v>3</v>
      </c>
      <c r="D2266" s="142">
        <f>+Datos!D2257</f>
        <v>3</v>
      </c>
      <c r="E2266" s="143">
        <f>+Datos!E2257</f>
        <v>0</v>
      </c>
      <c r="F2266" s="144">
        <f>+Datos!F2257</f>
        <v>4</v>
      </c>
      <c r="G2266" s="145">
        <f>+Datos!G2257</f>
        <v>1</v>
      </c>
      <c r="H2266" s="143">
        <f t="shared" si="423"/>
        <v>4</v>
      </c>
      <c r="I2266" s="146">
        <f t="shared" si="424"/>
        <v>-4</v>
      </c>
      <c r="J2266" s="29">
        <f t="shared" si="425"/>
        <v>91.029587410884162</v>
      </c>
      <c r="K2266" s="147">
        <f t="shared" si="420"/>
        <v>124.71140559270233</v>
      </c>
      <c r="L2266" s="29">
        <f t="shared" si="431"/>
        <v>-1.9754112681063134</v>
      </c>
      <c r="M2266" s="30">
        <f t="shared" si="429"/>
        <v>1.9754112681063134</v>
      </c>
      <c r="N2266" s="148">
        <f t="shared" si="430"/>
        <v>2.0245887318936866</v>
      </c>
      <c r="O2266" s="148">
        <f t="shared" si="426"/>
        <v>0</v>
      </c>
      <c r="P2266" s="148">
        <f t="shared" si="427"/>
        <v>-2.0245887318936866</v>
      </c>
      <c r="Q2266" s="149">
        <f t="shared" si="421"/>
        <v>10.711405592702334</v>
      </c>
      <c r="R2266" s="150">
        <f t="shared" si="422"/>
        <v>124.71140559270233</v>
      </c>
      <c r="S2266" s="13"/>
      <c r="T2266" s="13"/>
      <c r="U2266" s="13"/>
      <c r="V2266" s="13"/>
      <c r="W2266" s="49">
        <f t="shared" si="428"/>
        <v>39144</v>
      </c>
    </row>
    <row r="2267" spans="1:23" s="11" customFormat="1">
      <c r="A2267" s="13"/>
      <c r="B2267" s="140">
        <f>+Datos!B2258</f>
        <v>2007</v>
      </c>
      <c r="C2267" s="141">
        <f>+Datos!C2258</f>
        <v>3</v>
      </c>
      <c r="D2267" s="142">
        <f>+Datos!D2258</f>
        <v>4</v>
      </c>
      <c r="E2267" s="143">
        <f>+Datos!E2258</f>
        <v>0</v>
      </c>
      <c r="F2267" s="144">
        <f>+Datos!F2258</f>
        <v>3.5</v>
      </c>
      <c r="G2267" s="145">
        <f>+Datos!G2258</f>
        <v>1</v>
      </c>
      <c r="H2267" s="143">
        <f t="shared" si="423"/>
        <v>3.5</v>
      </c>
      <c r="I2267" s="146">
        <f t="shared" si="424"/>
        <v>-3.5</v>
      </c>
      <c r="J2267" s="29">
        <f t="shared" si="425"/>
        <v>89.335551389875775</v>
      </c>
      <c r="K2267" s="147">
        <f t="shared" si="420"/>
        <v>123.01736957169396</v>
      </c>
      <c r="L2267" s="29">
        <f t="shared" si="431"/>
        <v>-1.6940360210083725</v>
      </c>
      <c r="M2267" s="30">
        <f t="shared" si="429"/>
        <v>1.6940360210083725</v>
      </c>
      <c r="N2267" s="148">
        <f t="shared" si="430"/>
        <v>1.8059639789916275</v>
      </c>
      <c r="O2267" s="148">
        <f t="shared" si="426"/>
        <v>0</v>
      </c>
      <c r="P2267" s="148">
        <f t="shared" si="427"/>
        <v>-1.8059639789916275</v>
      </c>
      <c r="Q2267" s="149">
        <f t="shared" si="421"/>
        <v>9.0173695716939619</v>
      </c>
      <c r="R2267" s="150">
        <f t="shared" si="422"/>
        <v>123.01736957169396</v>
      </c>
      <c r="S2267" s="13"/>
      <c r="T2267" s="13"/>
      <c r="U2267" s="13"/>
      <c r="V2267" s="13"/>
      <c r="W2267" s="49">
        <f t="shared" si="428"/>
        <v>39145</v>
      </c>
    </row>
    <row r="2268" spans="1:23" s="11" customFormat="1">
      <c r="A2268" s="13"/>
      <c r="B2268" s="140">
        <f>+Datos!B2259</f>
        <v>2007</v>
      </c>
      <c r="C2268" s="141">
        <f>+Datos!C2259</f>
        <v>3</v>
      </c>
      <c r="D2268" s="142">
        <f>+Datos!D2259</f>
        <v>5</v>
      </c>
      <c r="E2268" s="143">
        <f>+Datos!E2259</f>
        <v>0</v>
      </c>
      <c r="F2268" s="144">
        <f>+Datos!F2259</f>
        <v>5.7</v>
      </c>
      <c r="G2268" s="145">
        <f>+Datos!G2259</f>
        <v>1</v>
      </c>
      <c r="H2268" s="143">
        <f t="shared" si="423"/>
        <v>5.7</v>
      </c>
      <c r="I2268" s="146">
        <f t="shared" si="424"/>
        <v>-5.7</v>
      </c>
      <c r="J2268" s="29">
        <f t="shared" si="425"/>
        <v>86.643906712883236</v>
      </c>
      <c r="K2268" s="147">
        <f t="shared" si="420"/>
        <v>120.32572489470141</v>
      </c>
      <c r="L2268" s="29">
        <f t="shared" si="431"/>
        <v>-2.6916446769925528</v>
      </c>
      <c r="M2268" s="30">
        <f t="shared" si="429"/>
        <v>2.6916446769925528</v>
      </c>
      <c r="N2268" s="148">
        <f t="shared" si="430"/>
        <v>3.0083553230074473</v>
      </c>
      <c r="O2268" s="148">
        <f t="shared" si="426"/>
        <v>0</v>
      </c>
      <c r="P2268" s="148">
        <f t="shared" si="427"/>
        <v>-3.0083553230074473</v>
      </c>
      <c r="Q2268" s="149">
        <f t="shared" si="421"/>
        <v>6.3257248947014091</v>
      </c>
      <c r="R2268" s="150">
        <f t="shared" si="422"/>
        <v>120.32572489470141</v>
      </c>
      <c r="S2268" s="13"/>
      <c r="T2268" s="13"/>
      <c r="U2268" s="13"/>
      <c r="V2268" s="13"/>
      <c r="W2268" s="49">
        <f t="shared" si="428"/>
        <v>39146</v>
      </c>
    </row>
    <row r="2269" spans="1:23" s="11" customFormat="1">
      <c r="A2269" s="13"/>
      <c r="B2269" s="140">
        <f>+Datos!B2260</f>
        <v>2007</v>
      </c>
      <c r="C2269" s="141">
        <f>+Datos!C2260</f>
        <v>3</v>
      </c>
      <c r="D2269" s="142">
        <f>+Datos!D2260</f>
        <v>6</v>
      </c>
      <c r="E2269" s="143">
        <f>+Datos!E2260</f>
        <v>0</v>
      </c>
      <c r="F2269" s="144">
        <f>+Datos!F2260</f>
        <v>6.4</v>
      </c>
      <c r="G2269" s="145">
        <f>+Datos!G2260</f>
        <v>1</v>
      </c>
      <c r="H2269" s="143">
        <f t="shared" si="423"/>
        <v>6.4</v>
      </c>
      <c r="I2269" s="146">
        <f t="shared" si="424"/>
        <v>-6.4</v>
      </c>
      <c r="J2269" s="29">
        <f t="shared" si="425"/>
        <v>83.718238047774022</v>
      </c>
      <c r="K2269" s="147">
        <f t="shared" si="420"/>
        <v>117.4000562295922</v>
      </c>
      <c r="L2269" s="29">
        <f t="shared" si="431"/>
        <v>-2.9256686651092139</v>
      </c>
      <c r="M2269" s="30">
        <f t="shared" si="429"/>
        <v>2.9256686651092139</v>
      </c>
      <c r="N2269" s="148">
        <f t="shared" si="430"/>
        <v>3.4743313348907865</v>
      </c>
      <c r="O2269" s="148">
        <f t="shared" si="426"/>
        <v>0</v>
      </c>
      <c r="P2269" s="148">
        <f t="shared" si="427"/>
        <v>-3.4743313348907865</v>
      </c>
      <c r="Q2269" s="149">
        <f t="shared" si="421"/>
        <v>3.4000562295921952</v>
      </c>
      <c r="R2269" s="150">
        <f t="shared" si="422"/>
        <v>117.4000562295922</v>
      </c>
      <c r="S2269" s="13"/>
      <c r="T2269" s="13"/>
      <c r="U2269" s="13"/>
      <c r="V2269" s="13"/>
      <c r="W2269" s="49">
        <f t="shared" si="428"/>
        <v>39147</v>
      </c>
    </row>
    <row r="2270" spans="1:23" s="11" customFormat="1">
      <c r="A2270" s="13"/>
      <c r="B2270" s="140">
        <f>+Datos!B2261</f>
        <v>2007</v>
      </c>
      <c r="C2270" s="141">
        <f>+Datos!C2261</f>
        <v>3</v>
      </c>
      <c r="D2270" s="142">
        <f>+Datos!D2261</f>
        <v>7</v>
      </c>
      <c r="E2270" s="143">
        <f>+Datos!E2261</f>
        <v>42.2</v>
      </c>
      <c r="F2270" s="144">
        <f>+Datos!F2261</f>
        <v>2.1</v>
      </c>
      <c r="G2270" s="145">
        <f>+Datos!G2261</f>
        <v>1</v>
      </c>
      <c r="H2270" s="143">
        <f t="shared" si="423"/>
        <v>2.1</v>
      </c>
      <c r="I2270" s="146">
        <f t="shared" si="424"/>
        <v>40.1</v>
      </c>
      <c r="J2270" s="29">
        <f t="shared" si="425"/>
        <v>123.81823804777403</v>
      </c>
      <c r="K2270" s="147">
        <f t="shared" si="420"/>
        <v>157.50005622959222</v>
      </c>
      <c r="L2270" s="29">
        <f t="shared" si="431"/>
        <v>40.100000000000023</v>
      </c>
      <c r="M2270" s="30">
        <f t="shared" si="429"/>
        <v>2.1</v>
      </c>
      <c r="N2270" s="148">
        <f t="shared" si="430"/>
        <v>0</v>
      </c>
      <c r="O2270" s="148">
        <f t="shared" si="426"/>
        <v>0</v>
      </c>
      <c r="P2270" s="148">
        <f t="shared" si="427"/>
        <v>0</v>
      </c>
      <c r="Q2270" s="149">
        <f t="shared" si="421"/>
        <v>43.500056229592218</v>
      </c>
      <c r="R2270" s="150">
        <f t="shared" si="422"/>
        <v>157.50005622959222</v>
      </c>
      <c r="S2270" s="13"/>
      <c r="T2270" s="13"/>
      <c r="U2270" s="13"/>
      <c r="V2270" s="13"/>
      <c r="W2270" s="49">
        <f t="shared" si="428"/>
        <v>39148</v>
      </c>
    </row>
    <row r="2271" spans="1:23" s="11" customFormat="1">
      <c r="A2271" s="13"/>
      <c r="B2271" s="140">
        <f>+Datos!B2262</f>
        <v>2007</v>
      </c>
      <c r="C2271" s="141">
        <f>+Datos!C2262</f>
        <v>3</v>
      </c>
      <c r="D2271" s="142">
        <f>+Datos!D2262</f>
        <v>8</v>
      </c>
      <c r="E2271" s="143">
        <f>+Datos!E2262</f>
        <v>5.8</v>
      </c>
      <c r="F2271" s="144">
        <f>+Datos!F2262</f>
        <v>1.6</v>
      </c>
      <c r="G2271" s="145">
        <f>+Datos!G2262</f>
        <v>1</v>
      </c>
      <c r="H2271" s="143">
        <f t="shared" si="423"/>
        <v>1.6</v>
      </c>
      <c r="I2271" s="146">
        <f t="shared" si="424"/>
        <v>4.1999999999999993</v>
      </c>
      <c r="J2271" s="29">
        <f t="shared" si="425"/>
        <v>128.01823804777402</v>
      </c>
      <c r="K2271" s="147">
        <f t="shared" si="420"/>
        <v>161.70005622959221</v>
      </c>
      <c r="L2271" s="29">
        <f t="shared" si="431"/>
        <v>4.1999999999999886</v>
      </c>
      <c r="M2271" s="30">
        <f t="shared" si="429"/>
        <v>1.6</v>
      </c>
      <c r="N2271" s="148">
        <f t="shared" si="430"/>
        <v>0</v>
      </c>
      <c r="O2271" s="148">
        <f t="shared" si="426"/>
        <v>0</v>
      </c>
      <c r="P2271" s="148">
        <f t="shared" si="427"/>
        <v>0</v>
      </c>
      <c r="Q2271" s="149">
        <f t="shared" si="421"/>
        <v>47.700056229592207</v>
      </c>
      <c r="R2271" s="150">
        <f t="shared" si="422"/>
        <v>161.70005622959221</v>
      </c>
      <c r="S2271" s="13"/>
      <c r="T2271" s="13"/>
      <c r="U2271" s="13"/>
      <c r="V2271" s="13"/>
      <c r="W2271" s="49">
        <f t="shared" si="428"/>
        <v>39149</v>
      </c>
    </row>
    <row r="2272" spans="1:23" s="11" customFormat="1">
      <c r="A2272" s="13"/>
      <c r="B2272" s="140">
        <f>+Datos!B2263</f>
        <v>2007</v>
      </c>
      <c r="C2272" s="141">
        <f>+Datos!C2263</f>
        <v>3</v>
      </c>
      <c r="D2272" s="142">
        <f>+Datos!D2263</f>
        <v>9</v>
      </c>
      <c r="E2272" s="143">
        <f>+Datos!E2263</f>
        <v>5.8</v>
      </c>
      <c r="F2272" s="144">
        <f>+Datos!F2263</f>
        <v>3</v>
      </c>
      <c r="G2272" s="145">
        <f>+Datos!G2263</f>
        <v>1</v>
      </c>
      <c r="H2272" s="143">
        <f t="shared" si="423"/>
        <v>3</v>
      </c>
      <c r="I2272" s="146">
        <f t="shared" si="424"/>
        <v>2.8</v>
      </c>
      <c r="J2272" s="29">
        <f t="shared" si="425"/>
        <v>130.81823804777403</v>
      </c>
      <c r="K2272" s="147">
        <f t="shared" si="420"/>
        <v>164.50005622959222</v>
      </c>
      <c r="L2272" s="29">
        <f t="shared" si="431"/>
        <v>2.8000000000000114</v>
      </c>
      <c r="M2272" s="30">
        <f t="shared" si="429"/>
        <v>3</v>
      </c>
      <c r="N2272" s="148">
        <f t="shared" si="430"/>
        <v>0</v>
      </c>
      <c r="O2272" s="148">
        <f t="shared" si="426"/>
        <v>0</v>
      </c>
      <c r="P2272" s="148">
        <f t="shared" si="427"/>
        <v>0</v>
      </c>
      <c r="Q2272" s="149">
        <f t="shared" si="421"/>
        <v>50.500056229592218</v>
      </c>
      <c r="R2272" s="150">
        <f t="shared" si="422"/>
        <v>164.50005622959222</v>
      </c>
      <c r="S2272" s="13"/>
      <c r="T2272" s="13"/>
      <c r="U2272" s="13"/>
      <c r="V2272" s="13"/>
      <c r="W2272" s="49">
        <f t="shared" si="428"/>
        <v>39150</v>
      </c>
    </row>
    <row r="2273" spans="1:23" s="11" customFormat="1">
      <c r="A2273" s="13"/>
      <c r="B2273" s="140">
        <f>+Datos!B2264</f>
        <v>2007</v>
      </c>
      <c r="C2273" s="141">
        <f>+Datos!C2264</f>
        <v>3</v>
      </c>
      <c r="D2273" s="142">
        <f>+Datos!D2264</f>
        <v>10</v>
      </c>
      <c r="E2273" s="143">
        <f>+Datos!E2264</f>
        <v>0.1</v>
      </c>
      <c r="F2273" s="144">
        <f>+Datos!F2264</f>
        <v>2.4</v>
      </c>
      <c r="G2273" s="145">
        <f>+Datos!G2264</f>
        <v>1</v>
      </c>
      <c r="H2273" s="143">
        <f t="shared" si="423"/>
        <v>2.4</v>
      </c>
      <c r="I2273" s="146">
        <f t="shared" si="424"/>
        <v>-2.2999999999999998</v>
      </c>
      <c r="J2273" s="29">
        <f t="shared" si="425"/>
        <v>129.21328222414013</v>
      </c>
      <c r="K2273" s="147">
        <f t="shared" si="420"/>
        <v>162.89510040595832</v>
      </c>
      <c r="L2273" s="29">
        <f t="shared" si="431"/>
        <v>-1.604955823633901</v>
      </c>
      <c r="M2273" s="30">
        <f t="shared" si="429"/>
        <v>1.7049558236339011</v>
      </c>
      <c r="N2273" s="148">
        <f t="shared" si="430"/>
        <v>0.69504417636609883</v>
      </c>
      <c r="O2273" s="148">
        <f t="shared" si="426"/>
        <v>0</v>
      </c>
      <c r="P2273" s="148">
        <f t="shared" si="427"/>
        <v>-0.69504417636609883</v>
      </c>
      <c r="Q2273" s="149">
        <f t="shared" si="421"/>
        <v>48.895100405958317</v>
      </c>
      <c r="R2273" s="150">
        <f t="shared" si="422"/>
        <v>162.89510040595832</v>
      </c>
      <c r="S2273" s="13"/>
      <c r="T2273" s="13"/>
      <c r="U2273" s="13"/>
      <c r="V2273" s="13"/>
      <c r="W2273" s="49">
        <f t="shared" si="428"/>
        <v>39151</v>
      </c>
    </row>
    <row r="2274" spans="1:23" s="11" customFormat="1">
      <c r="A2274" s="13"/>
      <c r="B2274" s="140">
        <f>+Datos!B2265</f>
        <v>2007</v>
      </c>
      <c r="C2274" s="141">
        <f>+Datos!C2265</f>
        <v>3</v>
      </c>
      <c r="D2274" s="142">
        <f>+Datos!D2265</f>
        <v>11</v>
      </c>
      <c r="E2274" s="143">
        <f>+Datos!E2265</f>
        <v>0</v>
      </c>
      <c r="F2274" s="144">
        <f>+Datos!F2265</f>
        <v>4.5</v>
      </c>
      <c r="G2274" s="145">
        <f>+Datos!G2265</f>
        <v>1</v>
      </c>
      <c r="H2274" s="143">
        <f t="shared" si="423"/>
        <v>4.5</v>
      </c>
      <c r="I2274" s="146">
        <f t="shared" si="424"/>
        <v>-4.5</v>
      </c>
      <c r="J2274" s="29">
        <f t="shared" si="425"/>
        <v>126.12987844934943</v>
      </c>
      <c r="K2274" s="147">
        <f t="shared" si="420"/>
        <v>159.81169663116762</v>
      </c>
      <c r="L2274" s="29">
        <f t="shared" si="431"/>
        <v>-3.0834037747906962</v>
      </c>
      <c r="M2274" s="30">
        <f t="shared" si="429"/>
        <v>3.0834037747906962</v>
      </c>
      <c r="N2274" s="148">
        <f t="shared" si="430"/>
        <v>1.4165962252093038</v>
      </c>
      <c r="O2274" s="148">
        <f t="shared" si="426"/>
        <v>0</v>
      </c>
      <c r="P2274" s="148">
        <f t="shared" si="427"/>
        <v>-1.4165962252093038</v>
      </c>
      <c r="Q2274" s="149">
        <f t="shared" si="421"/>
        <v>45.811696631167621</v>
      </c>
      <c r="R2274" s="150">
        <f t="shared" si="422"/>
        <v>159.81169663116762</v>
      </c>
      <c r="S2274" s="13"/>
      <c r="T2274" s="13"/>
      <c r="U2274" s="13"/>
      <c r="V2274" s="13"/>
      <c r="W2274" s="49">
        <f t="shared" si="428"/>
        <v>39152</v>
      </c>
    </row>
    <row r="2275" spans="1:23" s="11" customFormat="1">
      <c r="A2275" s="13"/>
      <c r="B2275" s="140">
        <f>+Datos!B2266</f>
        <v>2007</v>
      </c>
      <c r="C2275" s="141">
        <f>+Datos!C2266</f>
        <v>3</v>
      </c>
      <c r="D2275" s="142">
        <f>+Datos!D2266</f>
        <v>12</v>
      </c>
      <c r="E2275" s="143">
        <f>+Datos!E2266</f>
        <v>0</v>
      </c>
      <c r="F2275" s="144">
        <f>+Datos!F2266</f>
        <v>4.5999999999999996</v>
      </c>
      <c r="G2275" s="145">
        <f>+Datos!G2266</f>
        <v>1</v>
      </c>
      <c r="H2275" s="143">
        <f t="shared" si="423"/>
        <v>4.5999999999999996</v>
      </c>
      <c r="I2275" s="146">
        <f t="shared" si="424"/>
        <v>-4.5999999999999996</v>
      </c>
      <c r="J2275" s="29">
        <f t="shared" si="425"/>
        <v>123.05399082774474</v>
      </c>
      <c r="K2275" s="147">
        <f t="shared" si="420"/>
        <v>156.73580900956293</v>
      </c>
      <c r="L2275" s="29">
        <f t="shared" si="431"/>
        <v>-3.0758876216046929</v>
      </c>
      <c r="M2275" s="30">
        <f t="shared" si="429"/>
        <v>3.0758876216046929</v>
      </c>
      <c r="N2275" s="148">
        <f t="shared" si="430"/>
        <v>1.5241123783953068</v>
      </c>
      <c r="O2275" s="148">
        <f t="shared" si="426"/>
        <v>0</v>
      </c>
      <c r="P2275" s="148">
        <f t="shared" si="427"/>
        <v>-1.5241123783953068</v>
      </c>
      <c r="Q2275" s="149">
        <f t="shared" si="421"/>
        <v>42.735809009562928</v>
      </c>
      <c r="R2275" s="150">
        <f t="shared" si="422"/>
        <v>156.73580900956293</v>
      </c>
      <c r="S2275" s="13"/>
      <c r="T2275" s="13"/>
      <c r="U2275" s="13"/>
      <c r="V2275" s="13"/>
      <c r="W2275" s="49">
        <f t="shared" si="428"/>
        <v>39153</v>
      </c>
    </row>
    <row r="2276" spans="1:23" s="11" customFormat="1">
      <c r="A2276" s="13"/>
      <c r="B2276" s="140">
        <f>+Datos!B2267</f>
        <v>2007</v>
      </c>
      <c r="C2276" s="141">
        <f>+Datos!C2267</f>
        <v>3</v>
      </c>
      <c r="D2276" s="142">
        <f>+Datos!D2267</f>
        <v>13</v>
      </c>
      <c r="E2276" s="143">
        <f>+Datos!E2267</f>
        <v>2</v>
      </c>
      <c r="F2276" s="144">
        <f>+Datos!F2267</f>
        <v>4.2</v>
      </c>
      <c r="G2276" s="145">
        <f>+Datos!G2267</f>
        <v>1</v>
      </c>
      <c r="H2276" s="143">
        <f t="shared" si="423"/>
        <v>4.2</v>
      </c>
      <c r="I2276" s="146">
        <f t="shared" si="424"/>
        <v>-2.2000000000000002</v>
      </c>
      <c r="J2276" s="29">
        <f t="shared" si="425"/>
        <v>121.60954370779619</v>
      </c>
      <c r="K2276" s="147">
        <f t="shared" si="420"/>
        <v>155.29136188961436</v>
      </c>
      <c r="L2276" s="29">
        <f t="shared" si="431"/>
        <v>-1.4444471199485633</v>
      </c>
      <c r="M2276" s="30">
        <f t="shared" si="429"/>
        <v>3.4444471199485633</v>
      </c>
      <c r="N2276" s="148">
        <f t="shared" si="430"/>
        <v>0.75555288005143684</v>
      </c>
      <c r="O2276" s="148">
        <f t="shared" si="426"/>
        <v>0</v>
      </c>
      <c r="P2276" s="148">
        <f t="shared" si="427"/>
        <v>-0.75555288005143684</v>
      </c>
      <c r="Q2276" s="149">
        <f t="shared" si="421"/>
        <v>41.291361889614365</v>
      </c>
      <c r="R2276" s="150">
        <f t="shared" si="422"/>
        <v>155.29136188961436</v>
      </c>
      <c r="S2276" s="13"/>
      <c r="T2276" s="13"/>
      <c r="U2276" s="13"/>
      <c r="V2276" s="13"/>
      <c r="W2276" s="49">
        <f t="shared" si="428"/>
        <v>39154</v>
      </c>
    </row>
    <row r="2277" spans="1:23" s="11" customFormat="1">
      <c r="A2277" s="13"/>
      <c r="B2277" s="140">
        <f>+Datos!B2268</f>
        <v>2007</v>
      </c>
      <c r="C2277" s="141">
        <f>+Datos!C2268</f>
        <v>3</v>
      </c>
      <c r="D2277" s="142">
        <f>+Datos!D2268</f>
        <v>14</v>
      </c>
      <c r="E2277" s="143">
        <f>+Datos!E2268</f>
        <v>15.4</v>
      </c>
      <c r="F2277" s="144">
        <f>+Datos!F2268</f>
        <v>1.8</v>
      </c>
      <c r="G2277" s="145">
        <f>+Datos!G2268</f>
        <v>1</v>
      </c>
      <c r="H2277" s="143">
        <f t="shared" si="423"/>
        <v>1.8</v>
      </c>
      <c r="I2277" s="146">
        <f t="shared" si="424"/>
        <v>13.6</v>
      </c>
      <c r="J2277" s="29">
        <f t="shared" si="425"/>
        <v>135.2095437077962</v>
      </c>
      <c r="K2277" s="147">
        <f t="shared" si="420"/>
        <v>168.89136188961439</v>
      </c>
      <c r="L2277" s="29">
        <f t="shared" si="431"/>
        <v>13.600000000000023</v>
      </c>
      <c r="M2277" s="30">
        <f t="shared" si="429"/>
        <v>1.8</v>
      </c>
      <c r="N2277" s="148">
        <f t="shared" si="430"/>
        <v>0</v>
      </c>
      <c r="O2277" s="148">
        <f t="shared" si="426"/>
        <v>0</v>
      </c>
      <c r="P2277" s="148">
        <f t="shared" si="427"/>
        <v>0</v>
      </c>
      <c r="Q2277" s="149">
        <f t="shared" si="421"/>
        <v>54.891361889614387</v>
      </c>
      <c r="R2277" s="150">
        <f t="shared" si="422"/>
        <v>168.89136188961439</v>
      </c>
      <c r="S2277" s="13"/>
      <c r="T2277" s="13"/>
      <c r="U2277" s="13"/>
      <c r="V2277" s="13"/>
      <c r="W2277" s="49">
        <f t="shared" si="428"/>
        <v>39155</v>
      </c>
    </row>
    <row r="2278" spans="1:23" s="11" customFormat="1">
      <c r="A2278" s="13"/>
      <c r="B2278" s="140">
        <f>+Datos!B2269</f>
        <v>2007</v>
      </c>
      <c r="C2278" s="141">
        <f>+Datos!C2269</f>
        <v>3</v>
      </c>
      <c r="D2278" s="142">
        <f>+Datos!D2269</f>
        <v>15</v>
      </c>
      <c r="E2278" s="143">
        <f>+Datos!E2269</f>
        <v>0</v>
      </c>
      <c r="F2278" s="144">
        <f>+Datos!F2269</f>
        <v>2.9</v>
      </c>
      <c r="G2278" s="145">
        <f>+Datos!G2269</f>
        <v>1</v>
      </c>
      <c r="H2278" s="143">
        <f t="shared" si="423"/>
        <v>2.9</v>
      </c>
      <c r="I2278" s="146">
        <f t="shared" si="424"/>
        <v>-2.9</v>
      </c>
      <c r="J2278" s="29">
        <f t="shared" si="425"/>
        <v>133.12133143346298</v>
      </c>
      <c r="K2278" s="147">
        <f t="shared" si="420"/>
        <v>166.80314961528117</v>
      </c>
      <c r="L2278" s="29">
        <f t="shared" si="431"/>
        <v>-2.0882122743332161</v>
      </c>
      <c r="M2278" s="30">
        <f t="shared" si="429"/>
        <v>2.0882122743332161</v>
      </c>
      <c r="N2278" s="148">
        <f t="shared" si="430"/>
        <v>0.81178772566678381</v>
      </c>
      <c r="O2278" s="148">
        <f t="shared" si="426"/>
        <v>0</v>
      </c>
      <c r="P2278" s="148">
        <f t="shared" si="427"/>
        <v>-0.81178772566678381</v>
      </c>
      <c r="Q2278" s="149">
        <f t="shared" si="421"/>
        <v>52.803149615281171</v>
      </c>
      <c r="R2278" s="150">
        <f t="shared" si="422"/>
        <v>166.80314961528117</v>
      </c>
      <c r="S2278" s="13"/>
      <c r="T2278" s="13"/>
      <c r="U2278" s="13"/>
      <c r="V2278" s="13"/>
      <c r="W2278" s="49">
        <f t="shared" si="428"/>
        <v>39156</v>
      </c>
    </row>
    <row r="2279" spans="1:23" s="11" customFormat="1">
      <c r="A2279" s="13"/>
      <c r="B2279" s="140">
        <f>+Datos!B2270</f>
        <v>2007</v>
      </c>
      <c r="C2279" s="141">
        <f>+Datos!C2270</f>
        <v>3</v>
      </c>
      <c r="D2279" s="142">
        <f>+Datos!D2270</f>
        <v>16</v>
      </c>
      <c r="E2279" s="143">
        <f>+Datos!E2270</f>
        <v>0</v>
      </c>
      <c r="F2279" s="144">
        <f>+Datos!F2270</f>
        <v>1.4</v>
      </c>
      <c r="G2279" s="145">
        <f>+Datos!G2270</f>
        <v>1</v>
      </c>
      <c r="H2279" s="143">
        <f t="shared" si="423"/>
        <v>1.4</v>
      </c>
      <c r="I2279" s="146">
        <f t="shared" si="424"/>
        <v>-1.4</v>
      </c>
      <c r="J2279" s="29">
        <f t="shared" si="425"/>
        <v>132.12480270774088</v>
      </c>
      <c r="K2279" s="147">
        <f t="shared" si="420"/>
        <v>165.80662088955907</v>
      </c>
      <c r="L2279" s="29">
        <f t="shared" si="431"/>
        <v>-0.99652872572210072</v>
      </c>
      <c r="M2279" s="30">
        <f t="shared" si="429"/>
        <v>0.99652872572210072</v>
      </c>
      <c r="N2279" s="148">
        <f t="shared" si="430"/>
        <v>0.40347127427789919</v>
      </c>
      <c r="O2279" s="148">
        <f t="shared" si="426"/>
        <v>0</v>
      </c>
      <c r="P2279" s="148">
        <f t="shared" si="427"/>
        <v>-0.40347127427789919</v>
      </c>
      <c r="Q2279" s="149">
        <f t="shared" si="421"/>
        <v>51.806620889559071</v>
      </c>
      <c r="R2279" s="150">
        <f t="shared" si="422"/>
        <v>165.80662088955907</v>
      </c>
      <c r="S2279" s="13"/>
      <c r="T2279" s="13"/>
      <c r="U2279" s="13"/>
      <c r="V2279" s="13"/>
      <c r="W2279" s="49">
        <f t="shared" si="428"/>
        <v>39157</v>
      </c>
    </row>
    <row r="2280" spans="1:23" s="11" customFormat="1">
      <c r="A2280" s="13"/>
      <c r="B2280" s="140">
        <f>+Datos!B2271</f>
        <v>2007</v>
      </c>
      <c r="C2280" s="141">
        <f>+Datos!C2271</f>
        <v>3</v>
      </c>
      <c r="D2280" s="142">
        <f>+Datos!D2271</f>
        <v>17</v>
      </c>
      <c r="E2280" s="143">
        <f>+Datos!E2271</f>
        <v>0</v>
      </c>
      <c r="F2280" s="144">
        <f>+Datos!F2271</f>
        <v>3.1</v>
      </c>
      <c r="G2280" s="145">
        <f>+Datos!G2271</f>
        <v>1</v>
      </c>
      <c r="H2280" s="143">
        <f t="shared" si="423"/>
        <v>3.1</v>
      </c>
      <c r="I2280" s="146">
        <f t="shared" si="424"/>
        <v>-3.1</v>
      </c>
      <c r="J2280" s="29">
        <f t="shared" si="425"/>
        <v>129.94467026688815</v>
      </c>
      <c r="K2280" s="147">
        <f t="shared" si="420"/>
        <v>163.62648844870634</v>
      </c>
      <c r="L2280" s="29">
        <f t="shared" si="431"/>
        <v>-2.1801324408527307</v>
      </c>
      <c r="M2280" s="30">
        <f t="shared" si="429"/>
        <v>2.1801324408527307</v>
      </c>
      <c r="N2280" s="148">
        <f t="shared" si="430"/>
        <v>0.91986755914726936</v>
      </c>
      <c r="O2280" s="148">
        <f t="shared" si="426"/>
        <v>0</v>
      </c>
      <c r="P2280" s="148">
        <f t="shared" si="427"/>
        <v>-0.91986755914726936</v>
      </c>
      <c r="Q2280" s="149">
        <f t="shared" si="421"/>
        <v>49.62648844870634</v>
      </c>
      <c r="R2280" s="150">
        <f t="shared" si="422"/>
        <v>163.62648844870634</v>
      </c>
      <c r="S2280" s="13"/>
      <c r="T2280" s="13"/>
      <c r="U2280" s="13"/>
      <c r="V2280" s="13"/>
      <c r="W2280" s="49">
        <f t="shared" si="428"/>
        <v>39158</v>
      </c>
    </row>
    <row r="2281" spans="1:23" s="11" customFormat="1">
      <c r="A2281" s="13"/>
      <c r="B2281" s="140">
        <f>+Datos!B2272</f>
        <v>2007</v>
      </c>
      <c r="C2281" s="141">
        <f>+Datos!C2272</f>
        <v>3</v>
      </c>
      <c r="D2281" s="142">
        <f>+Datos!D2272</f>
        <v>18</v>
      </c>
      <c r="E2281" s="143">
        <f>+Datos!E2272</f>
        <v>0</v>
      </c>
      <c r="F2281" s="144">
        <f>+Datos!F2272</f>
        <v>3.9</v>
      </c>
      <c r="G2281" s="145">
        <f>+Datos!G2272</f>
        <v>1</v>
      </c>
      <c r="H2281" s="143">
        <f t="shared" si="423"/>
        <v>3.9</v>
      </c>
      <c r="I2281" s="146">
        <f t="shared" si="424"/>
        <v>-3.9</v>
      </c>
      <c r="J2281" s="29">
        <f t="shared" si="425"/>
        <v>127.25294669569597</v>
      </c>
      <c r="K2281" s="147">
        <f t="shared" si="420"/>
        <v>160.93476487751414</v>
      </c>
      <c r="L2281" s="29">
        <f t="shared" si="431"/>
        <v>-2.691723571192199</v>
      </c>
      <c r="M2281" s="30">
        <f t="shared" si="429"/>
        <v>2.691723571192199</v>
      </c>
      <c r="N2281" s="148">
        <f t="shared" si="430"/>
        <v>1.208276428807801</v>
      </c>
      <c r="O2281" s="148">
        <f t="shared" si="426"/>
        <v>0</v>
      </c>
      <c r="P2281" s="148">
        <f t="shared" si="427"/>
        <v>-1.208276428807801</v>
      </c>
      <c r="Q2281" s="149">
        <f t="shared" si="421"/>
        <v>46.934764877514141</v>
      </c>
      <c r="R2281" s="150">
        <f t="shared" si="422"/>
        <v>160.93476487751414</v>
      </c>
      <c r="S2281" s="13"/>
      <c r="T2281" s="13"/>
      <c r="U2281" s="13"/>
      <c r="V2281" s="13"/>
      <c r="W2281" s="49">
        <f t="shared" si="428"/>
        <v>39159</v>
      </c>
    </row>
    <row r="2282" spans="1:23" s="11" customFormat="1">
      <c r="A2282" s="13"/>
      <c r="B2282" s="140">
        <f>+Datos!B2273</f>
        <v>2007</v>
      </c>
      <c r="C2282" s="141">
        <f>+Datos!C2273</f>
        <v>3</v>
      </c>
      <c r="D2282" s="142">
        <f>+Datos!D2273</f>
        <v>19</v>
      </c>
      <c r="E2282" s="143">
        <f>+Datos!E2273</f>
        <v>0</v>
      </c>
      <c r="F2282" s="144">
        <f>+Datos!F2273</f>
        <v>5</v>
      </c>
      <c r="G2282" s="145">
        <f>+Datos!G2273</f>
        <v>1</v>
      </c>
      <c r="H2282" s="143">
        <f t="shared" si="423"/>
        <v>5</v>
      </c>
      <c r="I2282" s="146">
        <f t="shared" si="424"/>
        <v>-5</v>
      </c>
      <c r="J2282" s="29">
        <f t="shared" si="425"/>
        <v>123.88342448553702</v>
      </c>
      <c r="K2282" s="147">
        <f t="shared" si="420"/>
        <v>157.56524266735519</v>
      </c>
      <c r="L2282" s="29">
        <f t="shared" si="431"/>
        <v>-3.3695222101589479</v>
      </c>
      <c r="M2282" s="30">
        <f t="shared" si="429"/>
        <v>3.3695222101589479</v>
      </c>
      <c r="N2282" s="148">
        <f t="shared" si="430"/>
        <v>1.6304777898410521</v>
      </c>
      <c r="O2282" s="148">
        <f t="shared" si="426"/>
        <v>0</v>
      </c>
      <c r="P2282" s="148">
        <f t="shared" si="427"/>
        <v>-1.6304777898410521</v>
      </c>
      <c r="Q2282" s="149">
        <f t="shared" si="421"/>
        <v>43.565242667355193</v>
      </c>
      <c r="R2282" s="150">
        <f t="shared" si="422"/>
        <v>157.56524266735519</v>
      </c>
      <c r="S2282" s="13"/>
      <c r="T2282" s="13"/>
      <c r="U2282" s="13"/>
      <c r="V2282" s="13"/>
      <c r="W2282" s="49">
        <f t="shared" si="428"/>
        <v>39160</v>
      </c>
    </row>
    <row r="2283" spans="1:23" s="11" customFormat="1">
      <c r="A2283" s="13"/>
      <c r="B2283" s="140">
        <f>+Datos!B2274</f>
        <v>2007</v>
      </c>
      <c r="C2283" s="141">
        <f>+Datos!C2274</f>
        <v>3</v>
      </c>
      <c r="D2283" s="142">
        <f>+Datos!D2274</f>
        <v>20</v>
      </c>
      <c r="E2283" s="143">
        <f>+Datos!E2274</f>
        <v>0</v>
      </c>
      <c r="F2283" s="144">
        <f>+Datos!F2274</f>
        <v>4.7</v>
      </c>
      <c r="G2283" s="145">
        <f>+Datos!G2274</f>
        <v>1</v>
      </c>
      <c r="H2283" s="143">
        <f t="shared" si="423"/>
        <v>4.7</v>
      </c>
      <c r="I2283" s="146">
        <f t="shared" si="424"/>
        <v>-4.7</v>
      </c>
      <c r="J2283" s="29">
        <f t="shared" si="425"/>
        <v>120.79746902450493</v>
      </c>
      <c r="K2283" s="147">
        <f t="shared" si="420"/>
        <v>154.47928720632311</v>
      </c>
      <c r="L2283" s="29">
        <f t="shared" si="431"/>
        <v>-3.0859554610320856</v>
      </c>
      <c r="M2283" s="30">
        <f t="shared" si="429"/>
        <v>3.0859554610320856</v>
      </c>
      <c r="N2283" s="148">
        <f t="shared" si="430"/>
        <v>1.6140445389679146</v>
      </c>
      <c r="O2283" s="148">
        <f t="shared" si="426"/>
        <v>0</v>
      </c>
      <c r="P2283" s="148">
        <f t="shared" si="427"/>
        <v>-1.6140445389679146</v>
      </c>
      <c r="Q2283" s="149">
        <f t="shared" si="421"/>
        <v>40.479287206323107</v>
      </c>
      <c r="R2283" s="150">
        <f t="shared" si="422"/>
        <v>154.47928720632311</v>
      </c>
      <c r="S2283" s="13"/>
      <c r="T2283" s="13"/>
      <c r="U2283" s="13"/>
      <c r="V2283" s="13"/>
      <c r="W2283" s="49">
        <f t="shared" si="428"/>
        <v>39161</v>
      </c>
    </row>
    <row r="2284" spans="1:23" s="11" customFormat="1">
      <c r="A2284" s="13"/>
      <c r="B2284" s="140">
        <f>+Datos!B2275</f>
        <v>2007</v>
      </c>
      <c r="C2284" s="141">
        <f>+Datos!C2275</f>
        <v>3</v>
      </c>
      <c r="D2284" s="142">
        <f>+Datos!D2275</f>
        <v>21</v>
      </c>
      <c r="E2284" s="143">
        <f>+Datos!E2275</f>
        <v>0.3</v>
      </c>
      <c r="F2284" s="144">
        <f>+Datos!F2275</f>
        <v>4.3</v>
      </c>
      <c r="G2284" s="145">
        <f>+Datos!G2275</f>
        <v>1</v>
      </c>
      <c r="H2284" s="143">
        <f t="shared" si="423"/>
        <v>4.3</v>
      </c>
      <c r="I2284" s="146">
        <f t="shared" si="424"/>
        <v>-4</v>
      </c>
      <c r="J2284" s="29">
        <f t="shared" si="425"/>
        <v>118.23175013993887</v>
      </c>
      <c r="K2284" s="147">
        <f t="shared" si="420"/>
        <v>151.91356832175705</v>
      </c>
      <c r="L2284" s="29">
        <f t="shared" si="431"/>
        <v>-2.5657188845660528</v>
      </c>
      <c r="M2284" s="30">
        <f t="shared" si="429"/>
        <v>2.8657188845660526</v>
      </c>
      <c r="N2284" s="148">
        <f t="shared" si="430"/>
        <v>1.4342811154339472</v>
      </c>
      <c r="O2284" s="148">
        <f t="shared" si="426"/>
        <v>0</v>
      </c>
      <c r="P2284" s="148">
        <f t="shared" si="427"/>
        <v>-1.4342811154339472</v>
      </c>
      <c r="Q2284" s="149">
        <f t="shared" si="421"/>
        <v>37.913568321757054</v>
      </c>
      <c r="R2284" s="150">
        <f t="shared" si="422"/>
        <v>151.91356832175705</v>
      </c>
      <c r="S2284" s="13"/>
      <c r="T2284" s="13"/>
      <c r="U2284" s="13"/>
      <c r="V2284" s="13"/>
      <c r="W2284" s="49">
        <f t="shared" si="428"/>
        <v>39162</v>
      </c>
    </row>
    <row r="2285" spans="1:23" s="11" customFormat="1">
      <c r="A2285" s="13"/>
      <c r="B2285" s="140">
        <f>+Datos!B2276</f>
        <v>2007</v>
      </c>
      <c r="C2285" s="141">
        <f>+Datos!C2276</f>
        <v>3</v>
      </c>
      <c r="D2285" s="142">
        <f>+Datos!D2276</f>
        <v>22</v>
      </c>
      <c r="E2285" s="143">
        <f>+Datos!E2276</f>
        <v>11.7</v>
      </c>
      <c r="F2285" s="144">
        <f>+Datos!F2276</f>
        <v>1.8</v>
      </c>
      <c r="G2285" s="145">
        <f>+Datos!G2276</f>
        <v>1</v>
      </c>
      <c r="H2285" s="143">
        <f t="shared" si="423"/>
        <v>1.8</v>
      </c>
      <c r="I2285" s="146">
        <f t="shared" si="424"/>
        <v>9.8999999999999986</v>
      </c>
      <c r="J2285" s="29">
        <f t="shared" si="425"/>
        <v>128.13175013993887</v>
      </c>
      <c r="K2285" s="147">
        <f t="shared" si="420"/>
        <v>161.81356832175706</v>
      </c>
      <c r="L2285" s="29">
        <f t="shared" si="431"/>
        <v>9.9000000000000057</v>
      </c>
      <c r="M2285" s="30">
        <f t="shared" si="429"/>
        <v>1.8</v>
      </c>
      <c r="N2285" s="148">
        <f t="shared" si="430"/>
        <v>0</v>
      </c>
      <c r="O2285" s="148">
        <f t="shared" si="426"/>
        <v>0</v>
      </c>
      <c r="P2285" s="148">
        <f t="shared" si="427"/>
        <v>0</v>
      </c>
      <c r="Q2285" s="149">
        <f t="shared" si="421"/>
        <v>47.81356832175706</v>
      </c>
      <c r="R2285" s="150">
        <f t="shared" si="422"/>
        <v>161.81356832175706</v>
      </c>
      <c r="S2285" s="13"/>
      <c r="T2285" s="13"/>
      <c r="U2285" s="13"/>
      <c r="V2285" s="13"/>
      <c r="W2285" s="49">
        <f t="shared" si="428"/>
        <v>39163</v>
      </c>
    </row>
    <row r="2286" spans="1:23" s="11" customFormat="1">
      <c r="A2286" s="13"/>
      <c r="B2286" s="140">
        <f>+Datos!B2277</f>
        <v>2007</v>
      </c>
      <c r="C2286" s="141">
        <f>+Datos!C2277</f>
        <v>3</v>
      </c>
      <c r="D2286" s="142">
        <f>+Datos!D2277</f>
        <v>23</v>
      </c>
      <c r="E2286" s="143">
        <f>+Datos!E2277</f>
        <v>0</v>
      </c>
      <c r="F2286" s="144">
        <f>+Datos!F2277</f>
        <v>3</v>
      </c>
      <c r="G2286" s="145">
        <f>+Datos!G2277</f>
        <v>1</v>
      </c>
      <c r="H2286" s="143">
        <f t="shared" si="423"/>
        <v>3</v>
      </c>
      <c r="I2286" s="146">
        <f t="shared" si="424"/>
        <v>-3</v>
      </c>
      <c r="J2286" s="29">
        <f t="shared" si="425"/>
        <v>126.08515907807309</v>
      </c>
      <c r="K2286" s="147">
        <f t="shared" si="420"/>
        <v>159.76697725989126</v>
      </c>
      <c r="L2286" s="29">
        <f t="shared" si="431"/>
        <v>-2.0465910618657972</v>
      </c>
      <c r="M2286" s="30">
        <f t="shared" si="429"/>
        <v>2.0465910618657972</v>
      </c>
      <c r="N2286" s="148">
        <f t="shared" si="430"/>
        <v>0.9534089381342028</v>
      </c>
      <c r="O2286" s="148">
        <f t="shared" si="426"/>
        <v>0</v>
      </c>
      <c r="P2286" s="148">
        <f t="shared" si="427"/>
        <v>-0.9534089381342028</v>
      </c>
      <c r="Q2286" s="149">
        <f t="shared" si="421"/>
        <v>45.766977259891263</v>
      </c>
      <c r="R2286" s="150">
        <f t="shared" si="422"/>
        <v>159.76697725989126</v>
      </c>
      <c r="S2286" s="13"/>
      <c r="T2286" s="13"/>
      <c r="U2286" s="13"/>
      <c r="V2286" s="13"/>
      <c r="W2286" s="49">
        <f t="shared" si="428"/>
        <v>39164</v>
      </c>
    </row>
    <row r="2287" spans="1:23" s="11" customFormat="1">
      <c r="A2287" s="13"/>
      <c r="B2287" s="140">
        <f>+Datos!B2278</f>
        <v>2007</v>
      </c>
      <c r="C2287" s="141">
        <f>+Datos!C2278</f>
        <v>3</v>
      </c>
      <c r="D2287" s="142">
        <f>+Datos!D2278</f>
        <v>24</v>
      </c>
      <c r="E2287" s="143">
        <f>+Datos!E2278</f>
        <v>0</v>
      </c>
      <c r="F2287" s="144">
        <f>+Datos!F2278</f>
        <v>3.2</v>
      </c>
      <c r="G2287" s="145">
        <f>+Datos!G2278</f>
        <v>1</v>
      </c>
      <c r="H2287" s="143">
        <f t="shared" si="423"/>
        <v>3.2</v>
      </c>
      <c r="I2287" s="146">
        <f t="shared" si="424"/>
        <v>-3.2</v>
      </c>
      <c r="J2287" s="29">
        <f t="shared" si="425"/>
        <v>123.93814662870339</v>
      </c>
      <c r="K2287" s="147">
        <f t="shared" si="420"/>
        <v>157.61996481052157</v>
      </c>
      <c r="L2287" s="29">
        <f t="shared" si="431"/>
        <v>-2.1470124493696972</v>
      </c>
      <c r="M2287" s="30">
        <f t="shared" si="429"/>
        <v>2.1470124493696972</v>
      </c>
      <c r="N2287" s="148">
        <f t="shared" si="430"/>
        <v>1.052987550630303</v>
      </c>
      <c r="O2287" s="148">
        <f t="shared" si="426"/>
        <v>0</v>
      </c>
      <c r="P2287" s="148">
        <f t="shared" si="427"/>
        <v>-1.052987550630303</v>
      </c>
      <c r="Q2287" s="149">
        <f t="shared" si="421"/>
        <v>43.619964810521566</v>
      </c>
      <c r="R2287" s="150">
        <f t="shared" si="422"/>
        <v>157.61996481052157</v>
      </c>
      <c r="S2287" s="13"/>
      <c r="T2287" s="13"/>
      <c r="U2287" s="13"/>
      <c r="V2287" s="13"/>
      <c r="W2287" s="49">
        <f t="shared" si="428"/>
        <v>39165</v>
      </c>
    </row>
    <row r="2288" spans="1:23" s="11" customFormat="1">
      <c r="A2288" s="13"/>
      <c r="B2288" s="140">
        <f>+Datos!B2279</f>
        <v>2007</v>
      </c>
      <c r="C2288" s="141">
        <f>+Datos!C2279</f>
        <v>3</v>
      </c>
      <c r="D2288" s="142">
        <f>+Datos!D2279</f>
        <v>25</v>
      </c>
      <c r="E2288" s="143">
        <f>+Datos!E2279</f>
        <v>5.5</v>
      </c>
      <c r="F2288" s="144">
        <f>+Datos!F2279</f>
        <v>3.2</v>
      </c>
      <c r="G2288" s="145">
        <f>+Datos!G2279</f>
        <v>1</v>
      </c>
      <c r="H2288" s="143">
        <f t="shared" si="423"/>
        <v>3.2</v>
      </c>
      <c r="I2288" s="146">
        <f t="shared" si="424"/>
        <v>2.2999999999999998</v>
      </c>
      <c r="J2288" s="29">
        <f t="shared" si="425"/>
        <v>126.23814662870339</v>
      </c>
      <c r="K2288" s="147">
        <f t="shared" si="420"/>
        <v>159.91996481052158</v>
      </c>
      <c r="L2288" s="29">
        <f t="shared" si="431"/>
        <v>2.3000000000000114</v>
      </c>
      <c r="M2288" s="30">
        <f t="shared" si="429"/>
        <v>3.2</v>
      </c>
      <c r="N2288" s="148">
        <f t="shared" si="430"/>
        <v>0</v>
      </c>
      <c r="O2288" s="148">
        <f t="shared" si="426"/>
        <v>0</v>
      </c>
      <c r="P2288" s="148">
        <f t="shared" si="427"/>
        <v>0</v>
      </c>
      <c r="Q2288" s="149">
        <f t="shared" si="421"/>
        <v>45.919964810521577</v>
      </c>
      <c r="R2288" s="150">
        <f t="shared" si="422"/>
        <v>159.91996481052158</v>
      </c>
      <c r="S2288" s="13"/>
      <c r="T2288" s="13"/>
      <c r="U2288" s="13"/>
      <c r="V2288" s="13"/>
      <c r="W2288" s="49">
        <f t="shared" si="428"/>
        <v>39166</v>
      </c>
    </row>
    <row r="2289" spans="1:23" s="11" customFormat="1">
      <c r="A2289" s="13"/>
      <c r="B2289" s="140">
        <f>+Datos!B2280</f>
        <v>2007</v>
      </c>
      <c r="C2289" s="141">
        <f>+Datos!C2280</f>
        <v>3</v>
      </c>
      <c r="D2289" s="142">
        <f>+Datos!D2280</f>
        <v>26</v>
      </c>
      <c r="E2289" s="143">
        <f>+Datos!E2280</f>
        <v>0</v>
      </c>
      <c r="F2289" s="144">
        <f>+Datos!F2280</f>
        <v>2.9</v>
      </c>
      <c r="G2289" s="145">
        <f>+Datos!G2280</f>
        <v>1</v>
      </c>
      <c r="H2289" s="143">
        <f t="shared" si="423"/>
        <v>2.9</v>
      </c>
      <c r="I2289" s="146">
        <f t="shared" si="424"/>
        <v>-2.9</v>
      </c>
      <c r="J2289" s="29">
        <f t="shared" si="425"/>
        <v>124.28849100491968</v>
      </c>
      <c r="K2289" s="147">
        <f t="shared" si="420"/>
        <v>157.97030918673786</v>
      </c>
      <c r="L2289" s="29">
        <f t="shared" si="431"/>
        <v>-1.9496556237837126</v>
      </c>
      <c r="M2289" s="30">
        <f t="shared" si="429"/>
        <v>1.9496556237837126</v>
      </c>
      <c r="N2289" s="148">
        <f t="shared" si="430"/>
        <v>0.95034437621628731</v>
      </c>
      <c r="O2289" s="148">
        <f t="shared" si="426"/>
        <v>0</v>
      </c>
      <c r="P2289" s="148">
        <f t="shared" si="427"/>
        <v>-0.95034437621628731</v>
      </c>
      <c r="Q2289" s="149">
        <f t="shared" si="421"/>
        <v>43.970309186737865</v>
      </c>
      <c r="R2289" s="150">
        <f t="shared" si="422"/>
        <v>157.97030918673786</v>
      </c>
      <c r="S2289" s="13"/>
      <c r="T2289" s="13"/>
      <c r="U2289" s="13"/>
      <c r="V2289" s="13"/>
      <c r="W2289" s="49">
        <f t="shared" si="428"/>
        <v>39167</v>
      </c>
    </row>
    <row r="2290" spans="1:23" s="11" customFormat="1">
      <c r="A2290" s="13"/>
      <c r="B2290" s="140">
        <f>+Datos!B2281</f>
        <v>2007</v>
      </c>
      <c r="C2290" s="141">
        <f>+Datos!C2281</f>
        <v>3</v>
      </c>
      <c r="D2290" s="142">
        <f>+Datos!D2281</f>
        <v>27</v>
      </c>
      <c r="E2290" s="143">
        <f>+Datos!E2281</f>
        <v>0</v>
      </c>
      <c r="F2290" s="144">
        <f>+Datos!F2281</f>
        <v>3.8</v>
      </c>
      <c r="G2290" s="145">
        <f>+Datos!G2281</f>
        <v>1</v>
      </c>
      <c r="H2290" s="143">
        <f t="shared" si="423"/>
        <v>3.8</v>
      </c>
      <c r="I2290" s="146">
        <f t="shared" si="424"/>
        <v>-3.8</v>
      </c>
      <c r="J2290" s="29">
        <f t="shared" si="425"/>
        <v>121.77927507459162</v>
      </c>
      <c r="K2290" s="147">
        <f t="shared" si="420"/>
        <v>155.46109325640981</v>
      </c>
      <c r="L2290" s="29">
        <f t="shared" si="431"/>
        <v>-2.5092159303280539</v>
      </c>
      <c r="M2290" s="30">
        <f t="shared" si="429"/>
        <v>2.5092159303280539</v>
      </c>
      <c r="N2290" s="148">
        <f t="shared" si="430"/>
        <v>1.2907840696719459</v>
      </c>
      <c r="O2290" s="148">
        <f t="shared" si="426"/>
        <v>0</v>
      </c>
      <c r="P2290" s="148">
        <f t="shared" si="427"/>
        <v>-1.2907840696719459</v>
      </c>
      <c r="Q2290" s="149">
        <f t="shared" si="421"/>
        <v>41.461093256409811</v>
      </c>
      <c r="R2290" s="150">
        <f t="shared" si="422"/>
        <v>155.46109325640981</v>
      </c>
      <c r="S2290" s="13"/>
      <c r="T2290" s="13"/>
      <c r="U2290" s="13"/>
      <c r="V2290" s="13"/>
      <c r="W2290" s="49">
        <f t="shared" si="428"/>
        <v>39168</v>
      </c>
    </row>
    <row r="2291" spans="1:23" s="11" customFormat="1">
      <c r="A2291" s="13"/>
      <c r="B2291" s="140">
        <f>+Datos!B2282</f>
        <v>2007</v>
      </c>
      <c r="C2291" s="141">
        <f>+Datos!C2282</f>
        <v>3</v>
      </c>
      <c r="D2291" s="142">
        <f>+Datos!D2282</f>
        <v>28</v>
      </c>
      <c r="E2291" s="143">
        <f>+Datos!E2282</f>
        <v>0</v>
      </c>
      <c r="F2291" s="144">
        <f>+Datos!F2282</f>
        <v>3.6</v>
      </c>
      <c r="G2291" s="145">
        <f>+Datos!G2282</f>
        <v>1</v>
      </c>
      <c r="H2291" s="143">
        <f t="shared" si="423"/>
        <v>3.6</v>
      </c>
      <c r="I2291" s="146">
        <f t="shared" si="424"/>
        <v>-3.6</v>
      </c>
      <c r="J2291" s="29">
        <f t="shared" si="425"/>
        <v>119.44886831736369</v>
      </c>
      <c r="K2291" s="147">
        <f t="shared" si="420"/>
        <v>153.13068649918188</v>
      </c>
      <c r="L2291" s="29">
        <f t="shared" si="431"/>
        <v>-2.3304067572279337</v>
      </c>
      <c r="M2291" s="30">
        <f t="shared" si="429"/>
        <v>2.3304067572279337</v>
      </c>
      <c r="N2291" s="148">
        <f t="shared" si="430"/>
        <v>1.2695932427720664</v>
      </c>
      <c r="O2291" s="148">
        <f t="shared" si="426"/>
        <v>0</v>
      </c>
      <c r="P2291" s="148">
        <f t="shared" si="427"/>
        <v>-1.2695932427720664</v>
      </c>
      <c r="Q2291" s="149">
        <f t="shared" si="421"/>
        <v>39.130686499181877</v>
      </c>
      <c r="R2291" s="150">
        <f t="shared" si="422"/>
        <v>153.13068649918188</v>
      </c>
      <c r="S2291" s="13"/>
      <c r="T2291" s="13"/>
      <c r="U2291" s="13"/>
      <c r="V2291" s="13"/>
      <c r="W2291" s="49">
        <f t="shared" si="428"/>
        <v>39169</v>
      </c>
    </row>
    <row r="2292" spans="1:23" s="11" customFormat="1">
      <c r="A2292" s="13"/>
      <c r="B2292" s="140">
        <f>+Datos!B2283</f>
        <v>2007</v>
      </c>
      <c r="C2292" s="141">
        <f>+Datos!C2283</f>
        <v>3</v>
      </c>
      <c r="D2292" s="142">
        <f>+Datos!D2283</f>
        <v>29</v>
      </c>
      <c r="E2292" s="143">
        <f>+Datos!E2283</f>
        <v>0.7</v>
      </c>
      <c r="F2292" s="144">
        <f>+Datos!F2283</f>
        <v>1.7</v>
      </c>
      <c r="G2292" s="145">
        <f>+Datos!G2283</f>
        <v>1</v>
      </c>
      <c r="H2292" s="143">
        <f t="shared" si="423"/>
        <v>1.7</v>
      </c>
      <c r="I2292" s="146">
        <f t="shared" si="424"/>
        <v>-1</v>
      </c>
      <c r="J2292" s="29">
        <f t="shared" si="425"/>
        <v>118.80948417829458</v>
      </c>
      <c r="K2292" s="147">
        <f t="shared" si="420"/>
        <v>152.49130236011277</v>
      </c>
      <c r="L2292" s="29">
        <f t="shared" si="431"/>
        <v>-0.63938413906910796</v>
      </c>
      <c r="M2292" s="30">
        <f t="shared" si="429"/>
        <v>1.3393841390691079</v>
      </c>
      <c r="N2292" s="148">
        <f t="shared" si="430"/>
        <v>0.36061586093089204</v>
      </c>
      <c r="O2292" s="148">
        <f t="shared" si="426"/>
        <v>0</v>
      </c>
      <c r="P2292" s="148">
        <f t="shared" si="427"/>
        <v>-0.36061586093089204</v>
      </c>
      <c r="Q2292" s="149">
        <f t="shared" si="421"/>
        <v>38.491302360112769</v>
      </c>
      <c r="R2292" s="150">
        <f t="shared" si="422"/>
        <v>152.49130236011277</v>
      </c>
      <c r="S2292" s="13"/>
      <c r="T2292" s="13"/>
      <c r="U2292" s="13"/>
      <c r="V2292" s="13"/>
      <c r="W2292" s="49">
        <f t="shared" si="428"/>
        <v>39170</v>
      </c>
    </row>
    <row r="2293" spans="1:23" s="11" customFormat="1">
      <c r="A2293" s="13"/>
      <c r="B2293" s="140">
        <f>+Datos!B2284</f>
        <v>2007</v>
      </c>
      <c r="C2293" s="141">
        <f>+Datos!C2284</f>
        <v>3</v>
      </c>
      <c r="D2293" s="142">
        <f>+Datos!D2284</f>
        <v>30</v>
      </c>
      <c r="E2293" s="143">
        <f>+Datos!E2284</f>
        <v>0.3</v>
      </c>
      <c r="F2293" s="144">
        <f>+Datos!F2284</f>
        <v>1.7</v>
      </c>
      <c r="G2293" s="145">
        <f>+Datos!G2284</f>
        <v>1</v>
      </c>
      <c r="H2293" s="143">
        <f t="shared" si="423"/>
        <v>1.7</v>
      </c>
      <c r="I2293" s="146">
        <f t="shared" si="424"/>
        <v>-1.4</v>
      </c>
      <c r="J2293" s="29">
        <f t="shared" si="425"/>
        <v>117.92009205310333</v>
      </c>
      <c r="K2293" s="147">
        <f t="shared" si="420"/>
        <v>151.60191023492152</v>
      </c>
      <c r="L2293" s="29">
        <f t="shared" si="431"/>
        <v>-0.88939212519125022</v>
      </c>
      <c r="M2293" s="30">
        <f t="shared" si="429"/>
        <v>1.1893921251912503</v>
      </c>
      <c r="N2293" s="148">
        <f t="shared" si="430"/>
        <v>0.5106078748087497</v>
      </c>
      <c r="O2293" s="148">
        <f t="shared" si="426"/>
        <v>0</v>
      </c>
      <c r="P2293" s="148">
        <f t="shared" si="427"/>
        <v>-0.5106078748087497</v>
      </c>
      <c r="Q2293" s="149">
        <f t="shared" si="421"/>
        <v>37.601910234921519</v>
      </c>
      <c r="R2293" s="150">
        <f t="shared" si="422"/>
        <v>151.60191023492152</v>
      </c>
      <c r="S2293" s="13"/>
      <c r="T2293" s="13"/>
      <c r="U2293" s="13"/>
      <c r="V2293" s="13"/>
      <c r="W2293" s="49">
        <f t="shared" si="428"/>
        <v>39171</v>
      </c>
    </row>
    <row r="2294" spans="1:23" s="11" customFormat="1">
      <c r="A2294" s="13"/>
      <c r="B2294" s="140">
        <f>+Datos!B2285</f>
        <v>2007</v>
      </c>
      <c r="C2294" s="141">
        <f>+Datos!C2285</f>
        <v>3</v>
      </c>
      <c r="D2294" s="142">
        <f>+Datos!D2285</f>
        <v>31</v>
      </c>
      <c r="E2294" s="143">
        <f>+Datos!E2285</f>
        <v>0</v>
      </c>
      <c r="F2294" s="144">
        <f>+Datos!F2285</f>
        <v>2.8</v>
      </c>
      <c r="G2294" s="145">
        <f>+Datos!G2285</f>
        <v>1</v>
      </c>
      <c r="H2294" s="143">
        <f t="shared" si="423"/>
        <v>2.8</v>
      </c>
      <c r="I2294" s="146">
        <f t="shared" si="424"/>
        <v>-2.8</v>
      </c>
      <c r="J2294" s="29">
        <f t="shared" si="425"/>
        <v>116.16123157912969</v>
      </c>
      <c r="K2294" s="147">
        <f t="shared" si="420"/>
        <v>149.84304976094788</v>
      </c>
      <c r="L2294" s="29">
        <f t="shared" si="431"/>
        <v>-1.7588604739736411</v>
      </c>
      <c r="M2294" s="30">
        <f t="shared" si="429"/>
        <v>1.7588604739736411</v>
      </c>
      <c r="N2294" s="148">
        <f t="shared" si="430"/>
        <v>1.0411395260263587</v>
      </c>
      <c r="O2294" s="148">
        <f t="shared" si="426"/>
        <v>0</v>
      </c>
      <c r="P2294" s="148">
        <f t="shared" si="427"/>
        <v>-1.0411395260263587</v>
      </c>
      <c r="Q2294" s="149">
        <f t="shared" si="421"/>
        <v>35.843049760947878</v>
      </c>
      <c r="R2294" s="150">
        <f t="shared" si="422"/>
        <v>149.84304976094788</v>
      </c>
      <c r="S2294" s="13"/>
      <c r="T2294" s="13"/>
      <c r="U2294" s="13"/>
      <c r="V2294" s="13"/>
      <c r="W2294" s="49">
        <f t="shared" si="428"/>
        <v>39172</v>
      </c>
    </row>
    <row r="2295" spans="1:23" s="11" customFormat="1">
      <c r="A2295" s="13"/>
      <c r="B2295" s="140">
        <f>+Datos!B2286</f>
        <v>2007</v>
      </c>
      <c r="C2295" s="141">
        <f>+Datos!C2286</f>
        <v>4</v>
      </c>
      <c r="D2295" s="142">
        <f>+Datos!D2286</f>
        <v>1</v>
      </c>
      <c r="E2295" s="143">
        <f>+Datos!E2286</f>
        <v>11.2</v>
      </c>
      <c r="F2295" s="144">
        <f>+Datos!F2286</f>
        <v>2.7</v>
      </c>
      <c r="G2295" s="145">
        <f>+Datos!G2286</f>
        <v>1</v>
      </c>
      <c r="H2295" s="143">
        <f t="shared" si="423"/>
        <v>2.7</v>
      </c>
      <c r="I2295" s="146">
        <f t="shared" si="424"/>
        <v>8.5</v>
      </c>
      <c r="J2295" s="29">
        <f t="shared" si="425"/>
        <v>124.66123157912969</v>
      </c>
      <c r="K2295" s="147">
        <f t="shared" si="420"/>
        <v>158.34304976094788</v>
      </c>
      <c r="L2295" s="29">
        <f t="shared" si="431"/>
        <v>8.5</v>
      </c>
      <c r="M2295" s="30">
        <f t="shared" si="429"/>
        <v>2.7</v>
      </c>
      <c r="N2295" s="148">
        <f t="shared" si="430"/>
        <v>0</v>
      </c>
      <c r="O2295" s="148">
        <f t="shared" si="426"/>
        <v>0</v>
      </c>
      <c r="P2295" s="148">
        <f t="shared" si="427"/>
        <v>0</v>
      </c>
      <c r="Q2295" s="149">
        <f t="shared" si="421"/>
        <v>44.343049760947878</v>
      </c>
      <c r="R2295" s="150">
        <f t="shared" si="422"/>
        <v>158.34304976094788</v>
      </c>
      <c r="S2295" s="13"/>
      <c r="T2295" s="13"/>
      <c r="U2295" s="13"/>
      <c r="V2295" s="13"/>
      <c r="W2295" s="49">
        <f t="shared" si="428"/>
        <v>39173</v>
      </c>
    </row>
    <row r="2296" spans="1:23" s="11" customFormat="1">
      <c r="A2296" s="13"/>
      <c r="B2296" s="140">
        <f>+Datos!B2287</f>
        <v>2007</v>
      </c>
      <c r="C2296" s="141">
        <f>+Datos!C2287</f>
        <v>4</v>
      </c>
      <c r="D2296" s="142">
        <f>+Datos!D2287</f>
        <v>2</v>
      </c>
      <c r="E2296" s="143">
        <f>+Datos!E2287</f>
        <v>0</v>
      </c>
      <c r="F2296" s="144">
        <f>+Datos!F2287</f>
        <v>2.2999999999999998</v>
      </c>
      <c r="G2296" s="145">
        <f>+Datos!G2287</f>
        <v>1</v>
      </c>
      <c r="H2296" s="143">
        <f t="shared" si="423"/>
        <v>2.2999999999999998</v>
      </c>
      <c r="I2296" s="146">
        <f t="shared" si="424"/>
        <v>-2.2999999999999998</v>
      </c>
      <c r="J2296" s="29">
        <f t="shared" si="425"/>
        <v>123.13181356685503</v>
      </c>
      <c r="K2296" s="147">
        <f t="shared" si="420"/>
        <v>156.8136317486732</v>
      </c>
      <c r="L2296" s="29">
        <f t="shared" si="431"/>
        <v>-1.5294180122746752</v>
      </c>
      <c r="M2296" s="30">
        <f t="shared" si="429"/>
        <v>1.5294180122746752</v>
      </c>
      <c r="N2296" s="148">
        <f t="shared" si="430"/>
        <v>0.7705819877253246</v>
      </c>
      <c r="O2296" s="148">
        <f t="shared" si="426"/>
        <v>0</v>
      </c>
      <c r="P2296" s="148">
        <f t="shared" si="427"/>
        <v>-0.7705819877253246</v>
      </c>
      <c r="Q2296" s="149">
        <f t="shared" si="421"/>
        <v>42.813631748673203</v>
      </c>
      <c r="R2296" s="150">
        <f t="shared" si="422"/>
        <v>156.8136317486732</v>
      </c>
      <c r="S2296" s="13"/>
      <c r="T2296" s="13"/>
      <c r="U2296" s="13"/>
      <c r="V2296" s="13"/>
      <c r="W2296" s="49">
        <f t="shared" si="428"/>
        <v>39174</v>
      </c>
    </row>
    <row r="2297" spans="1:23" s="11" customFormat="1">
      <c r="A2297" s="13"/>
      <c r="B2297" s="140">
        <f>+Datos!B2288</f>
        <v>2007</v>
      </c>
      <c r="C2297" s="141">
        <f>+Datos!C2288</f>
        <v>4</v>
      </c>
      <c r="D2297" s="142">
        <f>+Datos!D2288</f>
        <v>3</v>
      </c>
      <c r="E2297" s="143">
        <f>+Datos!E2288</f>
        <v>0</v>
      </c>
      <c r="F2297" s="144">
        <f>+Datos!F2288</f>
        <v>2.8</v>
      </c>
      <c r="G2297" s="145">
        <f>+Datos!G2288</f>
        <v>1</v>
      </c>
      <c r="H2297" s="143">
        <f t="shared" si="423"/>
        <v>2.8</v>
      </c>
      <c r="I2297" s="146">
        <f t="shared" si="424"/>
        <v>-2.8</v>
      </c>
      <c r="J2297" s="29">
        <f t="shared" si="425"/>
        <v>121.29521662904139</v>
      </c>
      <c r="K2297" s="147">
        <f t="shared" si="420"/>
        <v>154.97703481085958</v>
      </c>
      <c r="L2297" s="29">
        <f t="shared" si="431"/>
        <v>-1.8365969378136242</v>
      </c>
      <c r="M2297" s="30">
        <f t="shared" si="429"/>
        <v>1.8365969378136242</v>
      </c>
      <c r="N2297" s="148">
        <f t="shared" si="430"/>
        <v>0.96340306218637561</v>
      </c>
      <c r="O2297" s="148">
        <f t="shared" si="426"/>
        <v>0</v>
      </c>
      <c r="P2297" s="148">
        <f t="shared" si="427"/>
        <v>-0.96340306218637561</v>
      </c>
      <c r="Q2297" s="149">
        <f t="shared" si="421"/>
        <v>40.977034810859578</v>
      </c>
      <c r="R2297" s="150">
        <f t="shared" si="422"/>
        <v>154.97703481085958</v>
      </c>
      <c r="S2297" s="13"/>
      <c r="T2297" s="13"/>
      <c r="U2297" s="13"/>
      <c r="V2297" s="13"/>
      <c r="W2297" s="49">
        <f t="shared" si="428"/>
        <v>39175</v>
      </c>
    </row>
    <row r="2298" spans="1:23" s="11" customFormat="1">
      <c r="A2298" s="13"/>
      <c r="B2298" s="140">
        <f>+Datos!B2289</f>
        <v>2007</v>
      </c>
      <c r="C2298" s="141">
        <f>+Datos!C2289</f>
        <v>4</v>
      </c>
      <c r="D2298" s="142">
        <f>+Datos!D2289</f>
        <v>4</v>
      </c>
      <c r="E2298" s="143">
        <f>+Datos!E2289</f>
        <v>0</v>
      </c>
      <c r="F2298" s="144">
        <f>+Datos!F2289</f>
        <v>2.9</v>
      </c>
      <c r="G2298" s="145">
        <f>+Datos!G2289</f>
        <v>1</v>
      </c>
      <c r="H2298" s="143">
        <f t="shared" si="423"/>
        <v>2.9</v>
      </c>
      <c r="I2298" s="146">
        <f t="shared" si="424"/>
        <v>-2.9</v>
      </c>
      <c r="J2298" s="29">
        <f t="shared" si="425"/>
        <v>119.42190093521684</v>
      </c>
      <c r="K2298" s="147">
        <f t="shared" si="420"/>
        <v>153.10371911703501</v>
      </c>
      <c r="L2298" s="29">
        <f t="shared" si="431"/>
        <v>-1.8733156938245656</v>
      </c>
      <c r="M2298" s="30">
        <f t="shared" si="429"/>
        <v>1.8733156938245656</v>
      </c>
      <c r="N2298" s="148">
        <f t="shared" si="430"/>
        <v>1.0266843061754343</v>
      </c>
      <c r="O2298" s="148">
        <f t="shared" si="426"/>
        <v>0</v>
      </c>
      <c r="P2298" s="148">
        <f t="shared" si="427"/>
        <v>-1.0266843061754343</v>
      </c>
      <c r="Q2298" s="149">
        <f t="shared" si="421"/>
        <v>39.103719117035013</v>
      </c>
      <c r="R2298" s="150">
        <f t="shared" si="422"/>
        <v>153.10371911703501</v>
      </c>
      <c r="S2298" s="13"/>
      <c r="T2298" s="13"/>
      <c r="U2298" s="13"/>
      <c r="V2298" s="13"/>
      <c r="W2298" s="49">
        <f t="shared" si="428"/>
        <v>39176</v>
      </c>
    </row>
    <row r="2299" spans="1:23" s="11" customFormat="1">
      <c r="A2299" s="13"/>
      <c r="B2299" s="140">
        <f>+Datos!B2290</f>
        <v>2007</v>
      </c>
      <c r="C2299" s="141">
        <f>+Datos!C2290</f>
        <v>4</v>
      </c>
      <c r="D2299" s="142">
        <f>+Datos!D2290</f>
        <v>5</v>
      </c>
      <c r="E2299" s="143">
        <f>+Datos!E2290</f>
        <v>0</v>
      </c>
      <c r="F2299" s="144">
        <f>+Datos!F2290</f>
        <v>2.8</v>
      </c>
      <c r="G2299" s="145">
        <f>+Datos!G2290</f>
        <v>1</v>
      </c>
      <c r="H2299" s="143">
        <f t="shared" si="423"/>
        <v>2.8</v>
      </c>
      <c r="I2299" s="146">
        <f t="shared" si="424"/>
        <v>-2.8</v>
      </c>
      <c r="J2299" s="29">
        <f t="shared" si="425"/>
        <v>117.64063993359586</v>
      </c>
      <c r="K2299" s="147">
        <f t="shared" si="420"/>
        <v>151.32245811541404</v>
      </c>
      <c r="L2299" s="29">
        <f t="shared" si="431"/>
        <v>-1.781261001620976</v>
      </c>
      <c r="M2299" s="30">
        <f t="shared" si="429"/>
        <v>1.781261001620976</v>
      </c>
      <c r="N2299" s="148">
        <f t="shared" si="430"/>
        <v>1.0187389983790238</v>
      </c>
      <c r="O2299" s="148">
        <f t="shared" si="426"/>
        <v>0</v>
      </c>
      <c r="P2299" s="148">
        <f t="shared" si="427"/>
        <v>-1.0187389983790238</v>
      </c>
      <c r="Q2299" s="149">
        <f t="shared" si="421"/>
        <v>37.322458115414037</v>
      </c>
      <c r="R2299" s="150">
        <f t="shared" si="422"/>
        <v>151.32245811541404</v>
      </c>
      <c r="S2299" s="13"/>
      <c r="T2299" s="13"/>
      <c r="U2299" s="13"/>
      <c r="V2299" s="13"/>
      <c r="W2299" s="49">
        <f t="shared" si="428"/>
        <v>39177</v>
      </c>
    </row>
    <row r="2300" spans="1:23" s="11" customFormat="1">
      <c r="A2300" s="13"/>
      <c r="B2300" s="140">
        <f>+Datos!B2291</f>
        <v>2007</v>
      </c>
      <c r="C2300" s="141">
        <f>+Datos!C2291</f>
        <v>4</v>
      </c>
      <c r="D2300" s="142">
        <f>+Datos!D2291</f>
        <v>6</v>
      </c>
      <c r="E2300" s="143">
        <f>+Datos!E2291</f>
        <v>0</v>
      </c>
      <c r="F2300" s="144">
        <f>+Datos!F2291</f>
        <v>3.2</v>
      </c>
      <c r="G2300" s="145">
        <f>+Datos!G2291</f>
        <v>1</v>
      </c>
      <c r="H2300" s="143">
        <f t="shared" si="423"/>
        <v>3.2</v>
      </c>
      <c r="I2300" s="146">
        <f t="shared" si="424"/>
        <v>-3.2</v>
      </c>
      <c r="J2300" s="29">
        <f t="shared" si="425"/>
        <v>115.63742305750937</v>
      </c>
      <c r="K2300" s="147">
        <f t="shared" si="420"/>
        <v>149.31924123932754</v>
      </c>
      <c r="L2300" s="29">
        <f t="shared" si="431"/>
        <v>-2.0032168760864977</v>
      </c>
      <c r="M2300" s="30">
        <f t="shared" si="429"/>
        <v>2.0032168760864977</v>
      </c>
      <c r="N2300" s="148">
        <f t="shared" si="430"/>
        <v>1.1967831239135025</v>
      </c>
      <c r="O2300" s="148">
        <f t="shared" si="426"/>
        <v>0</v>
      </c>
      <c r="P2300" s="148">
        <f t="shared" si="427"/>
        <v>-1.1967831239135025</v>
      </c>
      <c r="Q2300" s="149">
        <f t="shared" si="421"/>
        <v>35.319241239327539</v>
      </c>
      <c r="R2300" s="150">
        <f t="shared" si="422"/>
        <v>149.31924123932754</v>
      </c>
      <c r="S2300" s="13"/>
      <c r="T2300" s="13"/>
      <c r="U2300" s="13"/>
      <c r="V2300" s="13"/>
      <c r="W2300" s="49">
        <f t="shared" si="428"/>
        <v>39178</v>
      </c>
    </row>
    <row r="2301" spans="1:23" s="11" customFormat="1">
      <c r="A2301" s="13"/>
      <c r="B2301" s="140">
        <f>+Datos!B2292</f>
        <v>2007</v>
      </c>
      <c r="C2301" s="141">
        <f>+Datos!C2292</f>
        <v>4</v>
      </c>
      <c r="D2301" s="142">
        <f>+Datos!D2292</f>
        <v>7</v>
      </c>
      <c r="E2301" s="143">
        <f>+Datos!E2292</f>
        <v>0</v>
      </c>
      <c r="F2301" s="144">
        <f>+Datos!F2292</f>
        <v>3</v>
      </c>
      <c r="G2301" s="145">
        <f>+Datos!G2292</f>
        <v>1</v>
      </c>
      <c r="H2301" s="143">
        <f t="shared" si="423"/>
        <v>3</v>
      </c>
      <c r="I2301" s="146">
        <f t="shared" si="424"/>
        <v>-3</v>
      </c>
      <c r="J2301" s="29">
        <f t="shared" si="425"/>
        <v>113.79039828661364</v>
      </c>
      <c r="K2301" s="147">
        <f t="shared" si="420"/>
        <v>147.47221646843181</v>
      </c>
      <c r="L2301" s="29">
        <f t="shared" si="431"/>
        <v>-1.8470247708957288</v>
      </c>
      <c r="M2301" s="30">
        <f t="shared" si="429"/>
        <v>1.8470247708957288</v>
      </c>
      <c r="N2301" s="148">
        <f t="shared" si="430"/>
        <v>1.1529752291042712</v>
      </c>
      <c r="O2301" s="148">
        <f t="shared" si="426"/>
        <v>0</v>
      </c>
      <c r="P2301" s="148">
        <f t="shared" si="427"/>
        <v>-1.1529752291042712</v>
      </c>
      <c r="Q2301" s="149">
        <f t="shared" si="421"/>
        <v>33.47221646843181</v>
      </c>
      <c r="R2301" s="150">
        <f t="shared" si="422"/>
        <v>147.47221646843181</v>
      </c>
      <c r="S2301" s="13"/>
      <c r="T2301" s="13"/>
      <c r="U2301" s="13"/>
      <c r="V2301" s="13"/>
      <c r="W2301" s="49">
        <f t="shared" si="428"/>
        <v>39179</v>
      </c>
    </row>
    <row r="2302" spans="1:23" s="11" customFormat="1">
      <c r="A2302" s="13"/>
      <c r="B2302" s="140">
        <f>+Datos!B2293</f>
        <v>2007</v>
      </c>
      <c r="C2302" s="141">
        <f>+Datos!C2293</f>
        <v>4</v>
      </c>
      <c r="D2302" s="142">
        <f>+Datos!D2293</f>
        <v>8</v>
      </c>
      <c r="E2302" s="143">
        <f>+Datos!E2293</f>
        <v>0</v>
      </c>
      <c r="F2302" s="144">
        <f>+Datos!F2293</f>
        <v>2.6</v>
      </c>
      <c r="G2302" s="145">
        <f>+Datos!G2293</f>
        <v>1</v>
      </c>
      <c r="H2302" s="143">
        <f t="shared" si="423"/>
        <v>2.6</v>
      </c>
      <c r="I2302" s="146">
        <f t="shared" si="424"/>
        <v>-2.6</v>
      </c>
      <c r="J2302" s="29">
        <f t="shared" si="425"/>
        <v>112.21352409983764</v>
      </c>
      <c r="K2302" s="147">
        <f t="shared" si="420"/>
        <v>145.89534228165581</v>
      </c>
      <c r="L2302" s="29">
        <f t="shared" si="431"/>
        <v>-1.5768741867759957</v>
      </c>
      <c r="M2302" s="30">
        <f t="shared" si="429"/>
        <v>1.5768741867759957</v>
      </c>
      <c r="N2302" s="148">
        <f t="shared" si="430"/>
        <v>1.0231258132240044</v>
      </c>
      <c r="O2302" s="148">
        <f t="shared" si="426"/>
        <v>0</v>
      </c>
      <c r="P2302" s="148">
        <f t="shared" si="427"/>
        <v>-1.0231258132240044</v>
      </c>
      <c r="Q2302" s="149">
        <f t="shared" si="421"/>
        <v>31.895342281655815</v>
      </c>
      <c r="R2302" s="150">
        <f t="shared" si="422"/>
        <v>145.89534228165581</v>
      </c>
      <c r="S2302" s="13"/>
      <c r="T2302" s="13"/>
      <c r="U2302" s="13"/>
      <c r="V2302" s="13"/>
      <c r="W2302" s="49">
        <f t="shared" si="428"/>
        <v>39180</v>
      </c>
    </row>
    <row r="2303" spans="1:23" s="11" customFormat="1">
      <c r="A2303" s="13"/>
      <c r="B2303" s="140">
        <f>+Datos!B2294</f>
        <v>2007</v>
      </c>
      <c r="C2303" s="141">
        <f>+Datos!C2294</f>
        <v>4</v>
      </c>
      <c r="D2303" s="142">
        <f>+Datos!D2294</f>
        <v>9</v>
      </c>
      <c r="E2303" s="143">
        <f>+Datos!E2294</f>
        <v>3</v>
      </c>
      <c r="F2303" s="144">
        <f>+Datos!F2294</f>
        <v>3.5</v>
      </c>
      <c r="G2303" s="145">
        <f>+Datos!G2294</f>
        <v>1</v>
      </c>
      <c r="H2303" s="143">
        <f t="shared" si="423"/>
        <v>3.5</v>
      </c>
      <c r="I2303" s="146">
        <f t="shared" si="424"/>
        <v>-0.5</v>
      </c>
      <c r="J2303" s="29">
        <f t="shared" si="425"/>
        <v>111.91279367583554</v>
      </c>
      <c r="K2303" s="147">
        <f t="shared" si="420"/>
        <v>145.59461185765372</v>
      </c>
      <c r="L2303" s="29">
        <f t="shared" si="431"/>
        <v>-0.30073042400209715</v>
      </c>
      <c r="M2303" s="30">
        <f t="shared" si="429"/>
        <v>3.3007304240020972</v>
      </c>
      <c r="N2303" s="148">
        <f t="shared" si="430"/>
        <v>0.19926957599790285</v>
      </c>
      <c r="O2303" s="148">
        <f t="shared" si="426"/>
        <v>0</v>
      </c>
      <c r="P2303" s="148">
        <f t="shared" si="427"/>
        <v>-0.19926957599790285</v>
      </c>
      <c r="Q2303" s="149">
        <f t="shared" si="421"/>
        <v>31.594611857653717</v>
      </c>
      <c r="R2303" s="150">
        <f t="shared" si="422"/>
        <v>145.59461185765372</v>
      </c>
      <c r="S2303" s="13"/>
      <c r="T2303" s="13"/>
      <c r="U2303" s="13"/>
      <c r="V2303" s="13"/>
      <c r="W2303" s="49">
        <f t="shared" si="428"/>
        <v>39181</v>
      </c>
    </row>
    <row r="2304" spans="1:23" s="11" customFormat="1">
      <c r="A2304" s="13"/>
      <c r="B2304" s="140">
        <f>+Datos!B2295</f>
        <v>2007</v>
      </c>
      <c r="C2304" s="141">
        <f>+Datos!C2295</f>
        <v>4</v>
      </c>
      <c r="D2304" s="142">
        <f>+Datos!D2295</f>
        <v>10</v>
      </c>
      <c r="E2304" s="143">
        <f>+Datos!E2295</f>
        <v>0.6</v>
      </c>
      <c r="F2304" s="144">
        <f>+Datos!F2295</f>
        <v>2.9</v>
      </c>
      <c r="G2304" s="145">
        <f>+Datos!G2295</f>
        <v>1</v>
      </c>
      <c r="H2304" s="143">
        <f t="shared" si="423"/>
        <v>2.9</v>
      </c>
      <c r="I2304" s="146">
        <f t="shared" si="424"/>
        <v>-2.2999999999999998</v>
      </c>
      <c r="J2304" s="29">
        <f t="shared" si="425"/>
        <v>110.53978106972187</v>
      </c>
      <c r="K2304" s="147">
        <f t="shared" si="420"/>
        <v>144.22159925154006</v>
      </c>
      <c r="L2304" s="29">
        <f t="shared" si="431"/>
        <v>-1.3730126061136616</v>
      </c>
      <c r="M2304" s="30">
        <f t="shared" si="429"/>
        <v>1.9730126061136617</v>
      </c>
      <c r="N2304" s="148">
        <f t="shared" si="430"/>
        <v>0.92698739388633822</v>
      </c>
      <c r="O2304" s="148">
        <f t="shared" si="426"/>
        <v>0</v>
      </c>
      <c r="P2304" s="148">
        <f t="shared" si="427"/>
        <v>-0.92698739388633822</v>
      </c>
      <c r="Q2304" s="149">
        <f t="shared" si="421"/>
        <v>30.221599251540056</v>
      </c>
      <c r="R2304" s="150">
        <f t="shared" si="422"/>
        <v>144.22159925154006</v>
      </c>
      <c r="S2304" s="13"/>
      <c r="T2304" s="13"/>
      <c r="U2304" s="13"/>
      <c r="V2304" s="13"/>
      <c r="W2304" s="49">
        <f t="shared" si="428"/>
        <v>39182</v>
      </c>
    </row>
    <row r="2305" spans="1:23" s="11" customFormat="1">
      <c r="A2305" s="13"/>
      <c r="B2305" s="140">
        <f>+Datos!B2296</f>
        <v>2007</v>
      </c>
      <c r="C2305" s="141">
        <f>+Datos!C2296</f>
        <v>4</v>
      </c>
      <c r="D2305" s="142">
        <f>+Datos!D2296</f>
        <v>11</v>
      </c>
      <c r="E2305" s="143">
        <f>+Datos!E2296</f>
        <v>0</v>
      </c>
      <c r="F2305" s="144">
        <f>+Datos!F2296</f>
        <v>2.4</v>
      </c>
      <c r="G2305" s="145">
        <f>+Datos!G2296</f>
        <v>1</v>
      </c>
      <c r="H2305" s="143">
        <f t="shared" si="423"/>
        <v>2.4</v>
      </c>
      <c r="I2305" s="146">
        <f t="shared" si="424"/>
        <v>-2.4</v>
      </c>
      <c r="J2305" s="29">
        <f t="shared" si="425"/>
        <v>109.12502849871436</v>
      </c>
      <c r="K2305" s="147">
        <f t="shared" si="420"/>
        <v>142.80684668053254</v>
      </c>
      <c r="L2305" s="29">
        <f t="shared" si="431"/>
        <v>-1.4147525710075115</v>
      </c>
      <c r="M2305" s="30">
        <f t="shared" si="429"/>
        <v>1.4147525710075115</v>
      </c>
      <c r="N2305" s="148">
        <f t="shared" si="430"/>
        <v>0.98524742899248841</v>
      </c>
      <c r="O2305" s="148">
        <f t="shared" si="426"/>
        <v>0</v>
      </c>
      <c r="P2305" s="148">
        <f t="shared" si="427"/>
        <v>-0.98524742899248841</v>
      </c>
      <c r="Q2305" s="149">
        <f t="shared" si="421"/>
        <v>28.806846680532544</v>
      </c>
      <c r="R2305" s="150">
        <f t="shared" si="422"/>
        <v>142.80684668053254</v>
      </c>
      <c r="S2305" s="13"/>
      <c r="T2305" s="13"/>
      <c r="U2305" s="13"/>
      <c r="V2305" s="13"/>
      <c r="W2305" s="49">
        <f t="shared" si="428"/>
        <v>39183</v>
      </c>
    </row>
    <row r="2306" spans="1:23" s="11" customFormat="1">
      <c r="A2306" s="13"/>
      <c r="B2306" s="140">
        <f>+Datos!B2297</f>
        <v>2007</v>
      </c>
      <c r="C2306" s="141">
        <f>+Datos!C2297</f>
        <v>4</v>
      </c>
      <c r="D2306" s="142">
        <f>+Datos!D2297</f>
        <v>12</v>
      </c>
      <c r="E2306" s="143">
        <f>+Datos!E2297</f>
        <v>0</v>
      </c>
      <c r="F2306" s="144">
        <f>+Datos!F2297</f>
        <v>3.6</v>
      </c>
      <c r="G2306" s="145">
        <f>+Datos!G2297</f>
        <v>1</v>
      </c>
      <c r="H2306" s="143">
        <f t="shared" si="423"/>
        <v>3.6</v>
      </c>
      <c r="I2306" s="146">
        <f t="shared" si="424"/>
        <v>-3.6</v>
      </c>
      <c r="J2306" s="29">
        <f t="shared" si="425"/>
        <v>107.03677740968193</v>
      </c>
      <c r="K2306" s="147">
        <f t="shared" si="420"/>
        <v>140.7185955915001</v>
      </c>
      <c r="L2306" s="29">
        <f t="shared" si="431"/>
        <v>-2.0882510890324397</v>
      </c>
      <c r="M2306" s="30">
        <f t="shared" si="429"/>
        <v>2.0882510890324397</v>
      </c>
      <c r="N2306" s="148">
        <f t="shared" si="430"/>
        <v>1.5117489109675604</v>
      </c>
      <c r="O2306" s="148">
        <f t="shared" si="426"/>
        <v>0</v>
      </c>
      <c r="P2306" s="148">
        <f t="shared" si="427"/>
        <v>-1.5117489109675604</v>
      </c>
      <c r="Q2306" s="149">
        <f t="shared" si="421"/>
        <v>26.718595591500105</v>
      </c>
      <c r="R2306" s="150">
        <f t="shared" si="422"/>
        <v>140.7185955915001</v>
      </c>
      <c r="S2306" s="13"/>
      <c r="T2306" s="13"/>
      <c r="U2306" s="13"/>
      <c r="V2306" s="13"/>
      <c r="W2306" s="49">
        <f t="shared" si="428"/>
        <v>39184</v>
      </c>
    </row>
    <row r="2307" spans="1:23" s="11" customFormat="1">
      <c r="A2307" s="13"/>
      <c r="B2307" s="140">
        <f>+Datos!B2298</f>
        <v>2007</v>
      </c>
      <c r="C2307" s="141">
        <f>+Datos!C2298</f>
        <v>4</v>
      </c>
      <c r="D2307" s="142">
        <f>+Datos!D2298</f>
        <v>13</v>
      </c>
      <c r="E2307" s="143">
        <f>+Datos!E2298</f>
        <v>0</v>
      </c>
      <c r="F2307" s="144">
        <f>+Datos!F2298</f>
        <v>5.7</v>
      </c>
      <c r="G2307" s="145">
        <f>+Datos!G2298</f>
        <v>1</v>
      </c>
      <c r="H2307" s="143">
        <f t="shared" si="423"/>
        <v>5.7</v>
      </c>
      <c r="I2307" s="146">
        <f t="shared" si="424"/>
        <v>-5.7</v>
      </c>
      <c r="J2307" s="29">
        <f t="shared" si="425"/>
        <v>103.81180182409602</v>
      </c>
      <c r="K2307" s="147">
        <f t="shared" si="420"/>
        <v>137.49362000591421</v>
      </c>
      <c r="L2307" s="29">
        <f t="shared" si="431"/>
        <v>-3.224975585585895</v>
      </c>
      <c r="M2307" s="30">
        <f t="shared" si="429"/>
        <v>3.224975585585895</v>
      </c>
      <c r="N2307" s="148">
        <f t="shared" si="430"/>
        <v>2.4750244144141051</v>
      </c>
      <c r="O2307" s="148">
        <f t="shared" si="426"/>
        <v>0</v>
      </c>
      <c r="P2307" s="148">
        <f t="shared" si="427"/>
        <v>-2.4750244144141051</v>
      </c>
      <c r="Q2307" s="149">
        <f t="shared" si="421"/>
        <v>23.49362000591421</v>
      </c>
      <c r="R2307" s="150">
        <f t="shared" si="422"/>
        <v>137.49362000591421</v>
      </c>
      <c r="S2307" s="13"/>
      <c r="T2307" s="13"/>
      <c r="U2307" s="13"/>
      <c r="V2307" s="13"/>
      <c r="W2307" s="49">
        <f t="shared" si="428"/>
        <v>39185</v>
      </c>
    </row>
    <row r="2308" spans="1:23" s="11" customFormat="1">
      <c r="A2308" s="13"/>
      <c r="B2308" s="140">
        <f>+Datos!B2299</f>
        <v>2007</v>
      </c>
      <c r="C2308" s="141">
        <f>+Datos!C2299</f>
        <v>4</v>
      </c>
      <c r="D2308" s="142">
        <f>+Datos!D2299</f>
        <v>14</v>
      </c>
      <c r="E2308" s="143">
        <f>+Datos!E2299</f>
        <v>0</v>
      </c>
      <c r="F2308" s="144">
        <f>+Datos!F2299</f>
        <v>3.4</v>
      </c>
      <c r="G2308" s="145">
        <f>+Datos!G2299</f>
        <v>1</v>
      </c>
      <c r="H2308" s="143">
        <f t="shared" si="423"/>
        <v>3.4</v>
      </c>
      <c r="I2308" s="146">
        <f t="shared" si="424"/>
        <v>-3.4</v>
      </c>
      <c r="J2308" s="29">
        <f t="shared" si="425"/>
        <v>101.93458751983968</v>
      </c>
      <c r="K2308" s="147">
        <f t="shared" si="420"/>
        <v>135.61640570165787</v>
      </c>
      <c r="L2308" s="29">
        <f t="shared" si="431"/>
        <v>-1.8772143042563414</v>
      </c>
      <c r="M2308" s="30">
        <f t="shared" si="429"/>
        <v>1.8772143042563414</v>
      </c>
      <c r="N2308" s="148">
        <f t="shared" si="430"/>
        <v>1.5227856957436585</v>
      </c>
      <c r="O2308" s="148">
        <f t="shared" si="426"/>
        <v>0</v>
      </c>
      <c r="P2308" s="148">
        <f t="shared" si="427"/>
        <v>-1.5227856957436585</v>
      </c>
      <c r="Q2308" s="149">
        <f t="shared" si="421"/>
        <v>21.616405701657868</v>
      </c>
      <c r="R2308" s="150">
        <f t="shared" si="422"/>
        <v>135.61640570165787</v>
      </c>
      <c r="S2308" s="13"/>
      <c r="T2308" s="13"/>
      <c r="U2308" s="13"/>
      <c r="V2308" s="13"/>
      <c r="W2308" s="49">
        <f t="shared" si="428"/>
        <v>39186</v>
      </c>
    </row>
    <row r="2309" spans="1:23" s="11" customFormat="1">
      <c r="A2309" s="13"/>
      <c r="B2309" s="140">
        <f>+Datos!B2300</f>
        <v>2007</v>
      </c>
      <c r="C2309" s="141">
        <f>+Datos!C2300</f>
        <v>4</v>
      </c>
      <c r="D2309" s="142">
        <f>+Datos!D2300</f>
        <v>15</v>
      </c>
      <c r="E2309" s="143">
        <f>+Datos!E2300</f>
        <v>0</v>
      </c>
      <c r="F2309" s="144">
        <f>+Datos!F2300</f>
        <v>2.6</v>
      </c>
      <c r="G2309" s="145">
        <f>+Datos!G2300</f>
        <v>1</v>
      </c>
      <c r="H2309" s="143">
        <f t="shared" si="423"/>
        <v>2.6</v>
      </c>
      <c r="I2309" s="146">
        <f t="shared" si="424"/>
        <v>-2.6</v>
      </c>
      <c r="J2309" s="29">
        <f t="shared" si="425"/>
        <v>100.52200770449507</v>
      </c>
      <c r="K2309" s="147">
        <f t="shared" si="420"/>
        <v>134.20382588631324</v>
      </c>
      <c r="L2309" s="29">
        <f t="shared" si="431"/>
        <v>-1.4125798153446283</v>
      </c>
      <c r="M2309" s="30">
        <f t="shared" si="429"/>
        <v>1.4125798153446283</v>
      </c>
      <c r="N2309" s="148">
        <f t="shared" si="430"/>
        <v>1.1874201846553718</v>
      </c>
      <c r="O2309" s="148">
        <f t="shared" si="426"/>
        <v>0</v>
      </c>
      <c r="P2309" s="148">
        <f t="shared" si="427"/>
        <v>-1.1874201846553718</v>
      </c>
      <c r="Q2309" s="149">
        <f t="shared" si="421"/>
        <v>20.20382588631324</v>
      </c>
      <c r="R2309" s="150">
        <f t="shared" si="422"/>
        <v>134.20382588631324</v>
      </c>
      <c r="S2309" s="13"/>
      <c r="T2309" s="13"/>
      <c r="U2309" s="13"/>
      <c r="V2309" s="13"/>
      <c r="W2309" s="49">
        <f t="shared" si="428"/>
        <v>39187</v>
      </c>
    </row>
    <row r="2310" spans="1:23" s="11" customFormat="1">
      <c r="A2310" s="13"/>
      <c r="B2310" s="140">
        <f>+Datos!B2301</f>
        <v>2007</v>
      </c>
      <c r="C2310" s="141">
        <f>+Datos!C2301</f>
        <v>4</v>
      </c>
      <c r="D2310" s="142">
        <f>+Datos!D2301</f>
        <v>16</v>
      </c>
      <c r="E2310" s="143">
        <f>+Datos!E2301</f>
        <v>30</v>
      </c>
      <c r="F2310" s="144">
        <f>+Datos!F2301</f>
        <v>1.4</v>
      </c>
      <c r="G2310" s="145">
        <f>+Datos!G2301</f>
        <v>1</v>
      </c>
      <c r="H2310" s="143">
        <f t="shared" si="423"/>
        <v>1.4</v>
      </c>
      <c r="I2310" s="146">
        <f t="shared" si="424"/>
        <v>28.6</v>
      </c>
      <c r="J2310" s="29">
        <f t="shared" si="425"/>
        <v>129.12200770449508</v>
      </c>
      <c r="K2310" s="147">
        <f t="shared" si="420"/>
        <v>162.80382588631326</v>
      </c>
      <c r="L2310" s="29">
        <f t="shared" si="431"/>
        <v>28.600000000000023</v>
      </c>
      <c r="M2310" s="30">
        <f t="shared" si="429"/>
        <v>1.4</v>
      </c>
      <c r="N2310" s="148">
        <f t="shared" si="430"/>
        <v>0</v>
      </c>
      <c r="O2310" s="148">
        <f t="shared" si="426"/>
        <v>0</v>
      </c>
      <c r="P2310" s="148">
        <f t="shared" si="427"/>
        <v>0</v>
      </c>
      <c r="Q2310" s="149">
        <f t="shared" si="421"/>
        <v>48.803825886313263</v>
      </c>
      <c r="R2310" s="150">
        <f t="shared" si="422"/>
        <v>162.80382588631326</v>
      </c>
      <c r="S2310" s="13"/>
      <c r="T2310" s="13"/>
      <c r="U2310" s="13"/>
      <c r="V2310" s="13"/>
      <c r="W2310" s="49">
        <f t="shared" si="428"/>
        <v>39188</v>
      </c>
    </row>
    <row r="2311" spans="1:23" s="11" customFormat="1">
      <c r="A2311" s="13"/>
      <c r="B2311" s="140">
        <f>+Datos!B2302</f>
        <v>2007</v>
      </c>
      <c r="C2311" s="141">
        <f>+Datos!C2302</f>
        <v>4</v>
      </c>
      <c r="D2311" s="142">
        <f>+Datos!D2302</f>
        <v>17</v>
      </c>
      <c r="E2311" s="143">
        <f>+Datos!E2302</f>
        <v>0</v>
      </c>
      <c r="F2311" s="144">
        <f>+Datos!F2302</f>
        <v>2.2999999999999998</v>
      </c>
      <c r="G2311" s="145">
        <f>+Datos!G2302</f>
        <v>1</v>
      </c>
      <c r="H2311" s="143">
        <f t="shared" si="423"/>
        <v>2.2999999999999998</v>
      </c>
      <c r="I2311" s="146">
        <f t="shared" si="424"/>
        <v>-2.2999999999999998</v>
      </c>
      <c r="J2311" s="29">
        <f t="shared" si="425"/>
        <v>127.53786224192623</v>
      </c>
      <c r="K2311" s="147">
        <f t="shared" si="420"/>
        <v>161.21968042374442</v>
      </c>
      <c r="L2311" s="29">
        <f t="shared" si="431"/>
        <v>-1.5841454625688414</v>
      </c>
      <c r="M2311" s="30">
        <f t="shared" si="429"/>
        <v>1.5841454625688414</v>
      </c>
      <c r="N2311" s="148">
        <f t="shared" si="430"/>
        <v>0.71585453743115846</v>
      </c>
      <c r="O2311" s="148">
        <f t="shared" si="426"/>
        <v>0</v>
      </c>
      <c r="P2311" s="148">
        <f t="shared" si="427"/>
        <v>-0.71585453743115846</v>
      </c>
      <c r="Q2311" s="149">
        <f t="shared" si="421"/>
        <v>47.219680423744421</v>
      </c>
      <c r="R2311" s="150">
        <f t="shared" si="422"/>
        <v>161.21968042374442</v>
      </c>
      <c r="S2311" s="13"/>
      <c r="T2311" s="13"/>
      <c r="U2311" s="13"/>
      <c r="V2311" s="13"/>
      <c r="W2311" s="49">
        <f t="shared" si="428"/>
        <v>39189</v>
      </c>
    </row>
    <row r="2312" spans="1:23" s="11" customFormat="1">
      <c r="A2312" s="13"/>
      <c r="B2312" s="140">
        <f>+Datos!B2303</f>
        <v>2007</v>
      </c>
      <c r="C2312" s="141">
        <f>+Datos!C2303</f>
        <v>4</v>
      </c>
      <c r="D2312" s="142">
        <f>+Datos!D2303</f>
        <v>18</v>
      </c>
      <c r="E2312" s="143">
        <f>+Datos!E2303</f>
        <v>0.7</v>
      </c>
      <c r="F2312" s="144">
        <f>+Datos!F2303</f>
        <v>2.2000000000000002</v>
      </c>
      <c r="G2312" s="145">
        <f>+Datos!G2303</f>
        <v>1</v>
      </c>
      <c r="H2312" s="143">
        <f t="shared" si="423"/>
        <v>2.2000000000000002</v>
      </c>
      <c r="I2312" s="146">
        <f t="shared" si="424"/>
        <v>-1.5000000000000002</v>
      </c>
      <c r="J2312" s="29">
        <f t="shared" si="425"/>
        <v>126.51520963277952</v>
      </c>
      <c r="K2312" s="147">
        <f t="shared" si="420"/>
        <v>160.1970278145977</v>
      </c>
      <c r="L2312" s="29">
        <f t="shared" si="431"/>
        <v>-1.0226526091467179</v>
      </c>
      <c r="M2312" s="30">
        <f t="shared" si="429"/>
        <v>1.7226526091467178</v>
      </c>
      <c r="N2312" s="148">
        <f t="shared" si="430"/>
        <v>0.47734739085328237</v>
      </c>
      <c r="O2312" s="148">
        <f t="shared" si="426"/>
        <v>0</v>
      </c>
      <c r="P2312" s="148">
        <f t="shared" si="427"/>
        <v>-0.47734739085328237</v>
      </c>
      <c r="Q2312" s="149">
        <f t="shared" si="421"/>
        <v>46.197027814597703</v>
      </c>
      <c r="R2312" s="150">
        <f t="shared" si="422"/>
        <v>160.1970278145977</v>
      </c>
      <c r="S2312" s="13"/>
      <c r="T2312" s="13"/>
      <c r="U2312" s="13"/>
      <c r="V2312" s="13"/>
      <c r="W2312" s="49">
        <f t="shared" si="428"/>
        <v>39190</v>
      </c>
    </row>
    <row r="2313" spans="1:23" s="11" customFormat="1">
      <c r="A2313" s="13"/>
      <c r="B2313" s="140">
        <f>+Datos!B2304</f>
        <v>2007</v>
      </c>
      <c r="C2313" s="141">
        <f>+Datos!C2304</f>
        <v>4</v>
      </c>
      <c r="D2313" s="142">
        <f>+Datos!D2304</f>
        <v>19</v>
      </c>
      <c r="E2313" s="143">
        <f>+Datos!E2304</f>
        <v>6.8</v>
      </c>
      <c r="F2313" s="144">
        <f>+Datos!F2304</f>
        <v>2</v>
      </c>
      <c r="G2313" s="145">
        <f>+Datos!G2304</f>
        <v>1</v>
      </c>
      <c r="H2313" s="143">
        <f t="shared" si="423"/>
        <v>2</v>
      </c>
      <c r="I2313" s="146">
        <f t="shared" si="424"/>
        <v>4.8</v>
      </c>
      <c r="J2313" s="29">
        <f t="shared" si="425"/>
        <v>131.31520963277953</v>
      </c>
      <c r="K2313" s="147">
        <f t="shared" si="420"/>
        <v>164.99702781459771</v>
      </c>
      <c r="L2313" s="29">
        <f t="shared" si="431"/>
        <v>4.8000000000000114</v>
      </c>
      <c r="M2313" s="30">
        <f t="shared" si="429"/>
        <v>2</v>
      </c>
      <c r="N2313" s="148">
        <f t="shared" si="430"/>
        <v>0</v>
      </c>
      <c r="O2313" s="148">
        <f t="shared" si="426"/>
        <v>0</v>
      </c>
      <c r="P2313" s="148">
        <f t="shared" si="427"/>
        <v>0</v>
      </c>
      <c r="Q2313" s="149">
        <f t="shared" si="421"/>
        <v>50.997027814597715</v>
      </c>
      <c r="R2313" s="150">
        <f t="shared" si="422"/>
        <v>164.99702781459771</v>
      </c>
      <c r="S2313" s="13"/>
      <c r="T2313" s="13"/>
      <c r="U2313" s="13"/>
      <c r="V2313" s="13"/>
      <c r="W2313" s="49">
        <f t="shared" si="428"/>
        <v>39191</v>
      </c>
    </row>
    <row r="2314" spans="1:23" s="11" customFormat="1">
      <c r="A2314" s="13"/>
      <c r="B2314" s="140">
        <f>+Datos!B2305</f>
        <v>2007</v>
      </c>
      <c r="C2314" s="141">
        <f>+Datos!C2305</f>
        <v>4</v>
      </c>
      <c r="D2314" s="142">
        <f>+Datos!D2305</f>
        <v>20</v>
      </c>
      <c r="E2314" s="143">
        <f>+Datos!E2305</f>
        <v>0</v>
      </c>
      <c r="F2314" s="144">
        <f>+Datos!F2305</f>
        <v>2.4</v>
      </c>
      <c r="G2314" s="145">
        <f>+Datos!G2305</f>
        <v>1</v>
      </c>
      <c r="H2314" s="143">
        <f t="shared" si="423"/>
        <v>2.4</v>
      </c>
      <c r="I2314" s="146">
        <f t="shared" si="424"/>
        <v>-2.4</v>
      </c>
      <c r="J2314" s="29">
        <f t="shared" si="425"/>
        <v>129.63456101340884</v>
      </c>
      <c r="K2314" s="147">
        <f t="shared" si="420"/>
        <v>163.31637919522703</v>
      </c>
      <c r="L2314" s="29">
        <f t="shared" si="431"/>
        <v>-1.680648619370686</v>
      </c>
      <c r="M2314" s="30">
        <f t="shared" si="429"/>
        <v>1.680648619370686</v>
      </c>
      <c r="N2314" s="148">
        <f t="shared" si="430"/>
        <v>0.71935138062931392</v>
      </c>
      <c r="O2314" s="148">
        <f t="shared" si="426"/>
        <v>0</v>
      </c>
      <c r="P2314" s="148">
        <f t="shared" si="427"/>
        <v>-0.71935138062931392</v>
      </c>
      <c r="Q2314" s="149">
        <f t="shared" si="421"/>
        <v>49.316379195227029</v>
      </c>
      <c r="R2314" s="150">
        <f t="shared" si="422"/>
        <v>163.31637919522703</v>
      </c>
      <c r="S2314" s="13"/>
      <c r="T2314" s="13"/>
      <c r="U2314" s="13"/>
      <c r="V2314" s="13"/>
      <c r="W2314" s="49">
        <f t="shared" si="428"/>
        <v>39192</v>
      </c>
    </row>
    <row r="2315" spans="1:23" s="11" customFormat="1">
      <c r="A2315" s="13"/>
      <c r="B2315" s="140">
        <f>+Datos!B2306</f>
        <v>2007</v>
      </c>
      <c r="C2315" s="141">
        <f>+Datos!C2306</f>
        <v>4</v>
      </c>
      <c r="D2315" s="142">
        <f>+Datos!D2306</f>
        <v>21</v>
      </c>
      <c r="E2315" s="143">
        <f>+Datos!E2306</f>
        <v>0</v>
      </c>
      <c r="F2315" s="144">
        <f>+Datos!F2306</f>
        <v>1.8</v>
      </c>
      <c r="G2315" s="145">
        <f>+Datos!G2306</f>
        <v>1</v>
      </c>
      <c r="H2315" s="143">
        <f t="shared" si="423"/>
        <v>1.8</v>
      </c>
      <c r="I2315" s="146">
        <f t="shared" si="424"/>
        <v>-1.8</v>
      </c>
      <c r="J2315" s="29">
        <f t="shared" si="425"/>
        <v>128.38820555036114</v>
      </c>
      <c r="K2315" s="147">
        <f t="shared" si="420"/>
        <v>162.07002373217932</v>
      </c>
      <c r="L2315" s="29">
        <f t="shared" si="431"/>
        <v>-1.2463554630477063</v>
      </c>
      <c r="M2315" s="30">
        <f t="shared" si="429"/>
        <v>1.2463554630477063</v>
      </c>
      <c r="N2315" s="148">
        <f t="shared" si="430"/>
        <v>0.55364453695229376</v>
      </c>
      <c r="O2315" s="148">
        <f t="shared" si="426"/>
        <v>0</v>
      </c>
      <c r="P2315" s="148">
        <f t="shared" si="427"/>
        <v>-0.55364453695229376</v>
      </c>
      <c r="Q2315" s="149">
        <f t="shared" si="421"/>
        <v>48.070023732179322</v>
      </c>
      <c r="R2315" s="150">
        <f t="shared" si="422"/>
        <v>162.07002373217932</v>
      </c>
      <c r="S2315" s="13"/>
      <c r="T2315" s="13"/>
      <c r="U2315" s="13"/>
      <c r="V2315" s="13"/>
      <c r="W2315" s="49">
        <f t="shared" si="428"/>
        <v>39193</v>
      </c>
    </row>
    <row r="2316" spans="1:23" s="11" customFormat="1">
      <c r="A2316" s="13"/>
      <c r="B2316" s="140">
        <f>+Datos!B2307</f>
        <v>2007</v>
      </c>
      <c r="C2316" s="141">
        <f>+Datos!C2307</f>
        <v>4</v>
      </c>
      <c r="D2316" s="142">
        <f>+Datos!D2307</f>
        <v>22</v>
      </c>
      <c r="E2316" s="143">
        <f>+Datos!E2307</f>
        <v>3.3</v>
      </c>
      <c r="F2316" s="144">
        <f>+Datos!F2307</f>
        <v>0.9</v>
      </c>
      <c r="G2316" s="145">
        <f>+Datos!G2307</f>
        <v>1</v>
      </c>
      <c r="H2316" s="143">
        <f t="shared" si="423"/>
        <v>0.9</v>
      </c>
      <c r="I2316" s="146">
        <f t="shared" si="424"/>
        <v>2.4</v>
      </c>
      <c r="J2316" s="29">
        <f t="shared" si="425"/>
        <v>130.78820555036114</v>
      </c>
      <c r="K2316" s="147">
        <f t="shared" si="420"/>
        <v>164.47002373217933</v>
      </c>
      <c r="L2316" s="29">
        <f t="shared" si="431"/>
        <v>2.4000000000000057</v>
      </c>
      <c r="M2316" s="30">
        <f t="shared" si="429"/>
        <v>0.9</v>
      </c>
      <c r="N2316" s="148">
        <f t="shared" si="430"/>
        <v>0</v>
      </c>
      <c r="O2316" s="148">
        <f t="shared" si="426"/>
        <v>0</v>
      </c>
      <c r="P2316" s="148">
        <f t="shared" si="427"/>
        <v>0</v>
      </c>
      <c r="Q2316" s="149">
        <f t="shared" si="421"/>
        <v>50.470023732179328</v>
      </c>
      <c r="R2316" s="150">
        <f t="shared" si="422"/>
        <v>164.47002373217933</v>
      </c>
      <c r="S2316" s="13"/>
      <c r="T2316" s="13"/>
      <c r="U2316" s="13"/>
      <c r="V2316" s="13"/>
      <c r="W2316" s="49">
        <f t="shared" si="428"/>
        <v>39194</v>
      </c>
    </row>
    <row r="2317" spans="1:23" s="11" customFormat="1">
      <c r="A2317" s="13"/>
      <c r="B2317" s="140">
        <f>+Datos!B2308</f>
        <v>2007</v>
      </c>
      <c r="C2317" s="141">
        <f>+Datos!C2308</f>
        <v>4</v>
      </c>
      <c r="D2317" s="142">
        <f>+Datos!D2308</f>
        <v>23</v>
      </c>
      <c r="E2317" s="143">
        <f>+Datos!E2308</f>
        <v>0</v>
      </c>
      <c r="F2317" s="144">
        <f>+Datos!F2308</f>
        <v>2.5</v>
      </c>
      <c r="G2317" s="145">
        <f>+Datos!G2308</f>
        <v>1</v>
      </c>
      <c r="H2317" s="143">
        <f t="shared" si="423"/>
        <v>2.5</v>
      </c>
      <c r="I2317" s="146">
        <f t="shared" si="424"/>
        <v>-2.5</v>
      </c>
      <c r="J2317" s="29">
        <f t="shared" si="425"/>
        <v>129.04502268302988</v>
      </c>
      <c r="K2317" s="147">
        <f t="shared" si="420"/>
        <v>162.72684086484807</v>
      </c>
      <c r="L2317" s="29">
        <f t="shared" si="431"/>
        <v>-1.7431828673312566</v>
      </c>
      <c r="M2317" s="30">
        <f t="shared" si="429"/>
        <v>1.7431828673312566</v>
      </c>
      <c r="N2317" s="148">
        <f t="shared" si="430"/>
        <v>0.7568171326687434</v>
      </c>
      <c r="O2317" s="148">
        <f t="shared" si="426"/>
        <v>0</v>
      </c>
      <c r="P2317" s="148">
        <f t="shared" si="427"/>
        <v>-0.7568171326687434</v>
      </c>
      <c r="Q2317" s="149">
        <f t="shared" si="421"/>
        <v>48.726840864848072</v>
      </c>
      <c r="R2317" s="150">
        <f t="shared" si="422"/>
        <v>162.72684086484807</v>
      </c>
      <c r="S2317" s="13"/>
      <c r="T2317" s="13"/>
      <c r="U2317" s="13"/>
      <c r="V2317" s="13"/>
      <c r="W2317" s="49">
        <f t="shared" si="428"/>
        <v>39195</v>
      </c>
    </row>
    <row r="2318" spans="1:23" s="11" customFormat="1">
      <c r="A2318" s="13"/>
      <c r="B2318" s="140">
        <f>+Datos!B2309</f>
        <v>2007</v>
      </c>
      <c r="C2318" s="141">
        <f>+Datos!C2309</f>
        <v>4</v>
      </c>
      <c r="D2318" s="142">
        <f>+Datos!D2309</f>
        <v>24</v>
      </c>
      <c r="E2318" s="143">
        <f>+Datos!E2309</f>
        <v>0</v>
      </c>
      <c r="F2318" s="144">
        <f>+Datos!F2309</f>
        <v>2.5</v>
      </c>
      <c r="G2318" s="145">
        <f>+Datos!G2309</f>
        <v>1</v>
      </c>
      <c r="H2318" s="143">
        <f t="shared" si="423"/>
        <v>2.5</v>
      </c>
      <c r="I2318" s="146">
        <f t="shared" si="424"/>
        <v>-2.5</v>
      </c>
      <c r="J2318" s="29">
        <f t="shared" si="425"/>
        <v>127.32507345894781</v>
      </c>
      <c r="K2318" s="147">
        <f t="shared" ref="K2318:K2381" si="432">+J2318+$U$21</f>
        <v>161.00689164076599</v>
      </c>
      <c r="L2318" s="29">
        <f t="shared" si="431"/>
        <v>-1.7199492240820859</v>
      </c>
      <c r="M2318" s="30">
        <f t="shared" si="429"/>
        <v>1.7199492240820859</v>
      </c>
      <c r="N2318" s="148">
        <f t="shared" si="430"/>
        <v>0.78005077591791405</v>
      </c>
      <c r="O2318" s="148">
        <f t="shared" si="426"/>
        <v>0</v>
      </c>
      <c r="P2318" s="148">
        <f t="shared" si="427"/>
        <v>-0.78005077591791405</v>
      </c>
      <c r="Q2318" s="149">
        <f t="shared" ref="Q2318:Q2381" si="433">IF(K2318-$U$15&gt;0,K2318-$U$15,0)</f>
        <v>47.006891640765986</v>
      </c>
      <c r="R2318" s="150">
        <f t="shared" ref="R2318:R2381" si="434">+O2318+K2318</f>
        <v>161.00689164076599</v>
      </c>
      <c r="S2318" s="13"/>
      <c r="T2318" s="13"/>
      <c r="U2318" s="13"/>
      <c r="V2318" s="13"/>
      <c r="W2318" s="49">
        <f t="shared" si="428"/>
        <v>39196</v>
      </c>
    </row>
    <row r="2319" spans="1:23" s="11" customFormat="1">
      <c r="A2319" s="13"/>
      <c r="B2319" s="140">
        <f>+Datos!B2310</f>
        <v>2007</v>
      </c>
      <c r="C2319" s="141">
        <f>+Datos!C2310</f>
        <v>4</v>
      </c>
      <c r="D2319" s="142">
        <f>+Datos!D2310</f>
        <v>25</v>
      </c>
      <c r="E2319" s="143">
        <f>+Datos!E2310</f>
        <v>3.2</v>
      </c>
      <c r="F2319" s="144">
        <f>+Datos!F2310</f>
        <v>2.5</v>
      </c>
      <c r="G2319" s="145">
        <f>+Datos!G2310</f>
        <v>1</v>
      </c>
      <c r="H2319" s="143">
        <f t="shared" ref="H2319:H2382" si="435">+F2319*G2319</f>
        <v>2.5</v>
      </c>
      <c r="I2319" s="146">
        <f t="shared" ref="I2319:I2382" si="436">+E2319-H2319</f>
        <v>0.70000000000000018</v>
      </c>
      <c r="J2319" s="29">
        <f t="shared" ref="J2319:J2382" si="437">IF(I2319&lt;0,J2318*EXP(I2319/$U$20),IF((I2319+J2318)&gt;$U$20,+$U$20,I2319+J2318))</f>
        <v>128.02507345894782</v>
      </c>
      <c r="K2319" s="147">
        <f t="shared" si="432"/>
        <v>161.706891640766</v>
      </c>
      <c r="L2319" s="29">
        <f t="shared" si="431"/>
        <v>0.70000000000001705</v>
      </c>
      <c r="M2319" s="30">
        <f t="shared" si="429"/>
        <v>2.5</v>
      </c>
      <c r="N2319" s="148">
        <f t="shared" si="430"/>
        <v>0</v>
      </c>
      <c r="O2319" s="148">
        <f t="shared" ref="O2319:O2382" si="438">IF(K2318+I2319-$U$14&gt;0,K2318+I2319-$U$14,0)</f>
        <v>0</v>
      </c>
      <c r="P2319" s="148">
        <f t="shared" ref="P2319:P2382" si="439">+IF(N2319&gt;0,(-1)*N2319,O2319)</f>
        <v>0</v>
      </c>
      <c r="Q2319" s="149">
        <f t="shared" si="433"/>
        <v>47.706891640766003</v>
      </c>
      <c r="R2319" s="150">
        <f t="shared" si="434"/>
        <v>161.706891640766</v>
      </c>
      <c r="S2319" s="13"/>
      <c r="T2319" s="13"/>
      <c r="U2319" s="13"/>
      <c r="V2319" s="13"/>
      <c r="W2319" s="49">
        <f t="shared" ref="W2319:W2382" si="440">+DATE(B2319,C2319,D2319)</f>
        <v>39197</v>
      </c>
    </row>
    <row r="2320" spans="1:23" s="11" customFormat="1">
      <c r="A2320" s="13"/>
      <c r="B2320" s="140">
        <f>+Datos!B2311</f>
        <v>2007</v>
      </c>
      <c r="C2320" s="141">
        <f>+Datos!C2311</f>
        <v>4</v>
      </c>
      <c r="D2320" s="142">
        <f>+Datos!D2311</f>
        <v>26</v>
      </c>
      <c r="E2320" s="143">
        <f>+Datos!E2311</f>
        <v>3.2</v>
      </c>
      <c r="F2320" s="144">
        <f>+Datos!F2311</f>
        <v>1.6</v>
      </c>
      <c r="G2320" s="145">
        <f>+Datos!G2311</f>
        <v>1</v>
      </c>
      <c r="H2320" s="143">
        <f t="shared" si="435"/>
        <v>1.6</v>
      </c>
      <c r="I2320" s="146">
        <f t="shared" si="436"/>
        <v>1.6</v>
      </c>
      <c r="J2320" s="29">
        <f t="shared" si="437"/>
        <v>129.62507345894781</v>
      </c>
      <c r="K2320" s="147">
        <f t="shared" si="432"/>
        <v>163.306891640766</v>
      </c>
      <c r="L2320" s="29">
        <f t="shared" si="431"/>
        <v>1.5999999999999943</v>
      </c>
      <c r="M2320" s="30">
        <f t="shared" ref="M2320:M2383" si="441">IF(I2320&gt;=0,+H2320,+E2320+ABS(L2320))</f>
        <v>1.6</v>
      </c>
      <c r="N2320" s="148">
        <f t="shared" ref="N2320:N2383" si="442">+H2320-M2320</f>
        <v>0</v>
      </c>
      <c r="O2320" s="148">
        <f t="shared" si="438"/>
        <v>0</v>
      </c>
      <c r="P2320" s="148">
        <f t="shared" si="439"/>
        <v>0</v>
      </c>
      <c r="Q2320" s="149">
        <f t="shared" si="433"/>
        <v>49.306891640765997</v>
      </c>
      <c r="R2320" s="150">
        <f t="shared" si="434"/>
        <v>163.306891640766</v>
      </c>
      <c r="S2320" s="13"/>
      <c r="T2320" s="13"/>
      <c r="U2320" s="13"/>
      <c r="V2320" s="13"/>
      <c r="W2320" s="49">
        <f t="shared" si="440"/>
        <v>39198</v>
      </c>
    </row>
    <row r="2321" spans="1:23" s="11" customFormat="1">
      <c r="A2321" s="13"/>
      <c r="B2321" s="140">
        <f>+Datos!B2312</f>
        <v>2007</v>
      </c>
      <c r="C2321" s="141">
        <f>+Datos!C2312</f>
        <v>4</v>
      </c>
      <c r="D2321" s="142">
        <f>+Datos!D2312</f>
        <v>27</v>
      </c>
      <c r="E2321" s="143">
        <f>+Datos!E2312</f>
        <v>0</v>
      </c>
      <c r="F2321" s="144">
        <f>+Datos!F2312</f>
        <v>2.1</v>
      </c>
      <c r="G2321" s="145">
        <f>+Datos!G2312</f>
        <v>1</v>
      </c>
      <c r="H2321" s="143">
        <f t="shared" si="435"/>
        <v>2.1</v>
      </c>
      <c r="I2321" s="146">
        <f t="shared" si="436"/>
        <v>-2.1</v>
      </c>
      <c r="J2321" s="29">
        <f t="shared" si="437"/>
        <v>128.17226655189924</v>
      </c>
      <c r="K2321" s="147">
        <f t="shared" si="432"/>
        <v>161.85408473371743</v>
      </c>
      <c r="L2321" s="29">
        <f t="shared" ref="L2321:L2384" si="443">+K2321-K2320</f>
        <v>-1.4528069070485685</v>
      </c>
      <c r="M2321" s="30">
        <f t="shared" si="441"/>
        <v>1.4528069070485685</v>
      </c>
      <c r="N2321" s="148">
        <f t="shared" si="442"/>
        <v>0.64719309295143157</v>
      </c>
      <c r="O2321" s="148">
        <f t="shared" si="438"/>
        <v>0</v>
      </c>
      <c r="P2321" s="148">
        <f t="shared" si="439"/>
        <v>-0.64719309295143157</v>
      </c>
      <c r="Q2321" s="149">
        <f t="shared" si="433"/>
        <v>47.854084733717428</v>
      </c>
      <c r="R2321" s="150">
        <f t="shared" si="434"/>
        <v>161.85408473371743</v>
      </c>
      <c r="S2321" s="13"/>
      <c r="T2321" s="13"/>
      <c r="U2321" s="13"/>
      <c r="V2321" s="13"/>
      <c r="W2321" s="49">
        <f t="shared" si="440"/>
        <v>39199</v>
      </c>
    </row>
    <row r="2322" spans="1:23" s="11" customFormat="1">
      <c r="A2322" s="13"/>
      <c r="B2322" s="140">
        <f>+Datos!B2313</f>
        <v>2007</v>
      </c>
      <c r="C2322" s="141">
        <f>+Datos!C2313</f>
        <v>4</v>
      </c>
      <c r="D2322" s="142">
        <f>+Datos!D2313</f>
        <v>28</v>
      </c>
      <c r="E2322" s="143">
        <f>+Datos!E2313</f>
        <v>0</v>
      </c>
      <c r="F2322" s="144">
        <f>+Datos!F2313</f>
        <v>2.5</v>
      </c>
      <c r="G2322" s="145">
        <f>+Datos!G2313</f>
        <v>1</v>
      </c>
      <c r="H2322" s="143">
        <f t="shared" si="435"/>
        <v>2.5</v>
      </c>
      <c r="I2322" s="146">
        <f t="shared" si="436"/>
        <v>-2.5</v>
      </c>
      <c r="J2322" s="29">
        <f t="shared" si="437"/>
        <v>126.46394967286497</v>
      </c>
      <c r="K2322" s="147">
        <f t="shared" si="432"/>
        <v>160.14576785468316</v>
      </c>
      <c r="L2322" s="29">
        <f t="shared" si="443"/>
        <v>-1.7083168790342711</v>
      </c>
      <c r="M2322" s="30">
        <f t="shared" si="441"/>
        <v>1.7083168790342711</v>
      </c>
      <c r="N2322" s="148">
        <f t="shared" si="442"/>
        <v>0.7916831209657289</v>
      </c>
      <c r="O2322" s="148">
        <f t="shared" si="438"/>
        <v>0</v>
      </c>
      <c r="P2322" s="148">
        <f t="shared" si="439"/>
        <v>-0.7916831209657289</v>
      </c>
      <c r="Q2322" s="149">
        <f t="shared" si="433"/>
        <v>46.145767854683157</v>
      </c>
      <c r="R2322" s="150">
        <f t="shared" si="434"/>
        <v>160.14576785468316</v>
      </c>
      <c r="S2322" s="13"/>
      <c r="T2322" s="13"/>
      <c r="U2322" s="13"/>
      <c r="V2322" s="13"/>
      <c r="W2322" s="49">
        <f t="shared" si="440"/>
        <v>39200</v>
      </c>
    </row>
    <row r="2323" spans="1:23" s="11" customFormat="1">
      <c r="A2323" s="13"/>
      <c r="B2323" s="140">
        <f>+Datos!B2314</f>
        <v>2007</v>
      </c>
      <c r="C2323" s="141">
        <f>+Datos!C2314</f>
        <v>4</v>
      </c>
      <c r="D2323" s="142">
        <f>+Datos!D2314</f>
        <v>29</v>
      </c>
      <c r="E2323" s="143">
        <f>+Datos!E2314</f>
        <v>0</v>
      </c>
      <c r="F2323" s="144">
        <f>+Datos!F2314</f>
        <v>2.2999999999999998</v>
      </c>
      <c r="G2323" s="145">
        <f>+Datos!G2314</f>
        <v>1</v>
      </c>
      <c r="H2323" s="143">
        <f t="shared" si="435"/>
        <v>2.2999999999999998</v>
      </c>
      <c r="I2323" s="146">
        <f t="shared" si="436"/>
        <v>-2.2999999999999998</v>
      </c>
      <c r="J2323" s="29">
        <f t="shared" si="437"/>
        <v>124.9124148445707</v>
      </c>
      <c r="K2323" s="147">
        <f t="shared" si="432"/>
        <v>158.59423302638888</v>
      </c>
      <c r="L2323" s="29">
        <f t="shared" si="443"/>
        <v>-1.5515348282942796</v>
      </c>
      <c r="M2323" s="30">
        <f t="shared" si="441"/>
        <v>1.5515348282942796</v>
      </c>
      <c r="N2323" s="148">
        <f t="shared" si="442"/>
        <v>0.74846517170572024</v>
      </c>
      <c r="O2323" s="148">
        <f t="shared" si="438"/>
        <v>0</v>
      </c>
      <c r="P2323" s="148">
        <f t="shared" si="439"/>
        <v>-0.74846517170572024</v>
      </c>
      <c r="Q2323" s="149">
        <f t="shared" si="433"/>
        <v>44.594233026388878</v>
      </c>
      <c r="R2323" s="150">
        <f t="shared" si="434"/>
        <v>158.59423302638888</v>
      </c>
      <c r="S2323" s="13"/>
      <c r="T2323" s="13"/>
      <c r="U2323" s="13"/>
      <c r="V2323" s="13"/>
      <c r="W2323" s="49">
        <f t="shared" si="440"/>
        <v>39201</v>
      </c>
    </row>
    <row r="2324" spans="1:23" s="11" customFormat="1">
      <c r="A2324" s="13"/>
      <c r="B2324" s="140">
        <f>+Datos!B2315</f>
        <v>2007</v>
      </c>
      <c r="C2324" s="141">
        <f>+Datos!C2315</f>
        <v>4</v>
      </c>
      <c r="D2324" s="142">
        <f>+Datos!D2315</f>
        <v>30</v>
      </c>
      <c r="E2324" s="143">
        <f>+Datos!E2315</f>
        <v>0</v>
      </c>
      <c r="F2324" s="144">
        <f>+Datos!F2315</f>
        <v>2.4</v>
      </c>
      <c r="G2324" s="145">
        <f>+Datos!G2315</f>
        <v>1</v>
      </c>
      <c r="H2324" s="143">
        <f t="shared" si="435"/>
        <v>2.4</v>
      </c>
      <c r="I2324" s="146">
        <f t="shared" si="436"/>
        <v>-2.4</v>
      </c>
      <c r="J2324" s="29">
        <f t="shared" si="437"/>
        <v>123.31371292620298</v>
      </c>
      <c r="K2324" s="147">
        <f t="shared" si="432"/>
        <v>156.99553110802117</v>
      </c>
      <c r="L2324" s="29">
        <f t="shared" si="443"/>
        <v>-1.5987019183677091</v>
      </c>
      <c r="M2324" s="30">
        <f t="shared" si="441"/>
        <v>1.5987019183677091</v>
      </c>
      <c r="N2324" s="148">
        <f t="shared" si="442"/>
        <v>0.80129808163229077</v>
      </c>
      <c r="O2324" s="148">
        <f t="shared" si="438"/>
        <v>0</v>
      </c>
      <c r="P2324" s="148">
        <f t="shared" si="439"/>
        <v>-0.80129808163229077</v>
      </c>
      <c r="Q2324" s="149">
        <f t="shared" si="433"/>
        <v>42.995531108021169</v>
      </c>
      <c r="R2324" s="150">
        <f t="shared" si="434"/>
        <v>156.99553110802117</v>
      </c>
      <c r="S2324" s="13"/>
      <c r="T2324" s="13"/>
      <c r="U2324" s="13"/>
      <c r="V2324" s="13"/>
      <c r="W2324" s="49">
        <f t="shared" si="440"/>
        <v>39202</v>
      </c>
    </row>
    <row r="2325" spans="1:23" s="11" customFormat="1">
      <c r="A2325" s="13"/>
      <c r="B2325" s="140">
        <f>+Datos!B2316</f>
        <v>2007</v>
      </c>
      <c r="C2325" s="141">
        <f>+Datos!C2316</f>
        <v>5</v>
      </c>
      <c r="D2325" s="142">
        <f>+Datos!D2316</f>
        <v>1</v>
      </c>
      <c r="E2325" s="143">
        <f>+Datos!E2316</f>
        <v>0</v>
      </c>
      <c r="F2325" s="144">
        <f>+Datos!F2316</f>
        <v>1.8</v>
      </c>
      <c r="G2325" s="145">
        <f>+Datos!G2316</f>
        <v>1</v>
      </c>
      <c r="H2325" s="143">
        <f t="shared" si="435"/>
        <v>1.8</v>
      </c>
      <c r="I2325" s="146">
        <f t="shared" si="436"/>
        <v>-1.8</v>
      </c>
      <c r="J2325" s="29">
        <f t="shared" si="437"/>
        <v>122.12812847578492</v>
      </c>
      <c r="K2325" s="147">
        <f t="shared" si="432"/>
        <v>155.80994665760309</v>
      </c>
      <c r="L2325" s="29">
        <f t="shared" si="443"/>
        <v>-1.1855844504180766</v>
      </c>
      <c r="M2325" s="30">
        <f t="shared" si="441"/>
        <v>1.1855844504180766</v>
      </c>
      <c r="N2325" s="148">
        <f t="shared" si="442"/>
        <v>0.61441554958192346</v>
      </c>
      <c r="O2325" s="148">
        <f t="shared" si="438"/>
        <v>0</v>
      </c>
      <c r="P2325" s="148">
        <f t="shared" si="439"/>
        <v>-0.61441554958192346</v>
      </c>
      <c r="Q2325" s="149">
        <f t="shared" si="433"/>
        <v>41.809946657603092</v>
      </c>
      <c r="R2325" s="150">
        <f t="shared" si="434"/>
        <v>155.80994665760309</v>
      </c>
      <c r="S2325" s="13"/>
      <c r="T2325" s="13"/>
      <c r="U2325" s="13"/>
      <c r="V2325" s="13"/>
      <c r="W2325" s="49">
        <f t="shared" si="440"/>
        <v>39203</v>
      </c>
    </row>
    <row r="2326" spans="1:23" s="11" customFormat="1">
      <c r="A2326" s="13"/>
      <c r="B2326" s="140">
        <f>+Datos!B2317</f>
        <v>2007</v>
      </c>
      <c r="C2326" s="141">
        <f>+Datos!C2317</f>
        <v>5</v>
      </c>
      <c r="D2326" s="142">
        <f>+Datos!D2317</f>
        <v>2</v>
      </c>
      <c r="E2326" s="143">
        <f>+Datos!E2317</f>
        <v>0</v>
      </c>
      <c r="F2326" s="144">
        <f>+Datos!F2317</f>
        <v>1.1000000000000001</v>
      </c>
      <c r="G2326" s="145">
        <f>+Datos!G2317</f>
        <v>1</v>
      </c>
      <c r="H2326" s="143">
        <f t="shared" si="435"/>
        <v>1.1000000000000001</v>
      </c>
      <c r="I2326" s="146">
        <f t="shared" si="436"/>
        <v>-1.1000000000000001</v>
      </c>
      <c r="J2326" s="29">
        <f t="shared" si="437"/>
        <v>121.40922303691973</v>
      </c>
      <c r="K2326" s="147">
        <f t="shared" si="432"/>
        <v>155.0910412187379</v>
      </c>
      <c r="L2326" s="29">
        <f t="shared" si="443"/>
        <v>-0.71890543886519254</v>
      </c>
      <c r="M2326" s="30">
        <f t="shared" si="441"/>
        <v>0.71890543886519254</v>
      </c>
      <c r="N2326" s="148">
        <f t="shared" si="442"/>
        <v>0.38109456113480755</v>
      </c>
      <c r="O2326" s="148">
        <f t="shared" si="438"/>
        <v>0</v>
      </c>
      <c r="P2326" s="148">
        <f t="shared" si="439"/>
        <v>-0.38109456113480755</v>
      </c>
      <c r="Q2326" s="149">
        <f t="shared" si="433"/>
        <v>41.091041218737899</v>
      </c>
      <c r="R2326" s="150">
        <f t="shared" si="434"/>
        <v>155.0910412187379</v>
      </c>
      <c r="S2326" s="13"/>
      <c r="T2326" s="13"/>
      <c r="U2326" s="13"/>
      <c r="V2326" s="13"/>
      <c r="W2326" s="49">
        <f t="shared" si="440"/>
        <v>39204</v>
      </c>
    </row>
    <row r="2327" spans="1:23" s="11" customFormat="1">
      <c r="A2327" s="13"/>
      <c r="B2327" s="140">
        <f>+Datos!B2318</f>
        <v>2007</v>
      </c>
      <c r="C2327" s="141">
        <f>+Datos!C2318</f>
        <v>5</v>
      </c>
      <c r="D2327" s="142">
        <f>+Datos!D2318</f>
        <v>3</v>
      </c>
      <c r="E2327" s="143">
        <f>+Datos!E2318</f>
        <v>11</v>
      </c>
      <c r="F2327" s="144">
        <f>+Datos!F2318</f>
        <v>1.3</v>
      </c>
      <c r="G2327" s="145">
        <f>+Datos!G2318</f>
        <v>1</v>
      </c>
      <c r="H2327" s="143">
        <f t="shared" si="435"/>
        <v>1.3</v>
      </c>
      <c r="I2327" s="146">
        <f t="shared" si="436"/>
        <v>9.6999999999999993</v>
      </c>
      <c r="J2327" s="29">
        <f t="shared" si="437"/>
        <v>131.10922303691973</v>
      </c>
      <c r="K2327" s="147">
        <f t="shared" si="432"/>
        <v>164.79104121873792</v>
      </c>
      <c r="L2327" s="29">
        <f t="shared" si="443"/>
        <v>9.7000000000000171</v>
      </c>
      <c r="M2327" s="30">
        <f t="shared" si="441"/>
        <v>1.3</v>
      </c>
      <c r="N2327" s="148">
        <f t="shared" si="442"/>
        <v>0</v>
      </c>
      <c r="O2327" s="148">
        <f t="shared" si="438"/>
        <v>0</v>
      </c>
      <c r="P2327" s="148">
        <f t="shared" si="439"/>
        <v>0</v>
      </c>
      <c r="Q2327" s="149">
        <f t="shared" si="433"/>
        <v>50.791041218737917</v>
      </c>
      <c r="R2327" s="150">
        <f t="shared" si="434"/>
        <v>164.79104121873792</v>
      </c>
      <c r="S2327" s="13"/>
      <c r="T2327" s="13"/>
      <c r="U2327" s="13"/>
      <c r="V2327" s="13"/>
      <c r="W2327" s="49">
        <f t="shared" si="440"/>
        <v>39205</v>
      </c>
    </row>
    <row r="2328" spans="1:23" s="11" customFormat="1">
      <c r="A2328" s="13"/>
      <c r="B2328" s="140">
        <f>+Datos!B2319</f>
        <v>2007</v>
      </c>
      <c r="C2328" s="141">
        <f>+Datos!C2319</f>
        <v>5</v>
      </c>
      <c r="D2328" s="142">
        <f>+Datos!D2319</f>
        <v>4</v>
      </c>
      <c r="E2328" s="143">
        <f>+Datos!E2319</f>
        <v>9</v>
      </c>
      <c r="F2328" s="144">
        <f>+Datos!F2319</f>
        <v>0.8</v>
      </c>
      <c r="G2328" s="145">
        <f>+Datos!G2319</f>
        <v>1</v>
      </c>
      <c r="H2328" s="143">
        <f t="shared" si="435"/>
        <v>0.8</v>
      </c>
      <c r="I2328" s="146">
        <f t="shared" si="436"/>
        <v>8.1999999999999993</v>
      </c>
      <c r="J2328" s="29">
        <f t="shared" si="437"/>
        <v>139.30922303691972</v>
      </c>
      <c r="K2328" s="147">
        <f t="shared" si="432"/>
        <v>172.99104121873791</v>
      </c>
      <c r="L2328" s="29">
        <f t="shared" si="443"/>
        <v>8.1999999999999886</v>
      </c>
      <c r="M2328" s="30">
        <f t="shared" si="441"/>
        <v>0.8</v>
      </c>
      <c r="N2328" s="148">
        <f t="shared" si="442"/>
        <v>0</v>
      </c>
      <c r="O2328" s="148">
        <f t="shared" si="438"/>
        <v>0</v>
      </c>
      <c r="P2328" s="148">
        <f t="shared" si="439"/>
        <v>0</v>
      </c>
      <c r="Q2328" s="149">
        <f t="shared" si="433"/>
        <v>58.991041218737905</v>
      </c>
      <c r="R2328" s="150">
        <f t="shared" si="434"/>
        <v>172.99104121873791</v>
      </c>
      <c r="S2328" s="13"/>
      <c r="T2328" s="13"/>
      <c r="U2328" s="13"/>
      <c r="V2328" s="13"/>
      <c r="W2328" s="49">
        <f t="shared" si="440"/>
        <v>39206</v>
      </c>
    </row>
    <row r="2329" spans="1:23" s="11" customFormat="1">
      <c r="A2329" s="13"/>
      <c r="B2329" s="140">
        <f>+Datos!B2320</f>
        <v>2007</v>
      </c>
      <c r="C2329" s="141">
        <f>+Datos!C2320</f>
        <v>5</v>
      </c>
      <c r="D2329" s="142">
        <f>+Datos!D2320</f>
        <v>5</v>
      </c>
      <c r="E2329" s="143">
        <f>+Datos!E2320</f>
        <v>0</v>
      </c>
      <c r="F2329" s="144">
        <f>+Datos!F2320</f>
        <v>1.2</v>
      </c>
      <c r="G2329" s="145">
        <f>+Datos!G2320</f>
        <v>1</v>
      </c>
      <c r="H2329" s="143">
        <f t="shared" si="435"/>
        <v>1.2</v>
      </c>
      <c r="I2329" s="146">
        <f t="shared" si="436"/>
        <v>-1.2</v>
      </c>
      <c r="J2329" s="29">
        <f t="shared" si="437"/>
        <v>138.41487188283065</v>
      </c>
      <c r="K2329" s="147">
        <f t="shared" si="432"/>
        <v>172.09669006464884</v>
      </c>
      <c r="L2329" s="29">
        <f t="shared" si="443"/>
        <v>-0.8943511540890654</v>
      </c>
      <c r="M2329" s="30">
        <f t="shared" si="441"/>
        <v>0.8943511540890654</v>
      </c>
      <c r="N2329" s="148">
        <f t="shared" si="442"/>
        <v>0.30564884591093455</v>
      </c>
      <c r="O2329" s="148">
        <f t="shared" si="438"/>
        <v>0</v>
      </c>
      <c r="P2329" s="148">
        <f t="shared" si="439"/>
        <v>-0.30564884591093455</v>
      </c>
      <c r="Q2329" s="149">
        <f t="shared" si="433"/>
        <v>58.09669006464884</v>
      </c>
      <c r="R2329" s="150">
        <f t="shared" si="434"/>
        <v>172.09669006464884</v>
      </c>
      <c r="S2329" s="13"/>
      <c r="T2329" s="13"/>
      <c r="U2329" s="13"/>
      <c r="V2329" s="13"/>
      <c r="W2329" s="49">
        <f t="shared" si="440"/>
        <v>39207</v>
      </c>
    </row>
    <row r="2330" spans="1:23" s="11" customFormat="1">
      <c r="A2330" s="13"/>
      <c r="B2330" s="140">
        <f>+Datos!B2321</f>
        <v>2007</v>
      </c>
      <c r="C2330" s="141">
        <f>+Datos!C2321</f>
        <v>5</v>
      </c>
      <c r="D2330" s="142">
        <f>+Datos!D2321</f>
        <v>6</v>
      </c>
      <c r="E2330" s="143">
        <f>+Datos!E2321</f>
        <v>0</v>
      </c>
      <c r="F2330" s="144">
        <f>+Datos!F2321</f>
        <v>1.9</v>
      </c>
      <c r="G2330" s="145">
        <f>+Datos!G2321</f>
        <v>1</v>
      </c>
      <c r="H2330" s="143">
        <f t="shared" si="435"/>
        <v>1.9</v>
      </c>
      <c r="I2330" s="146">
        <f t="shared" si="436"/>
        <v>-1.9</v>
      </c>
      <c r="J2330" s="29">
        <f t="shared" si="437"/>
        <v>137.01054368051916</v>
      </c>
      <c r="K2330" s="147">
        <f t="shared" si="432"/>
        <v>170.69236186233735</v>
      </c>
      <c r="L2330" s="29">
        <f t="shared" si="443"/>
        <v>-1.4043282023114898</v>
      </c>
      <c r="M2330" s="30">
        <f t="shared" si="441"/>
        <v>1.4043282023114898</v>
      </c>
      <c r="N2330" s="148">
        <f t="shared" si="442"/>
        <v>0.49567179768851011</v>
      </c>
      <c r="O2330" s="148">
        <f t="shared" si="438"/>
        <v>0</v>
      </c>
      <c r="P2330" s="148">
        <f t="shared" si="439"/>
        <v>-0.49567179768851011</v>
      </c>
      <c r="Q2330" s="149">
        <f t="shared" si="433"/>
        <v>56.69236186233735</v>
      </c>
      <c r="R2330" s="150">
        <f t="shared" si="434"/>
        <v>170.69236186233735</v>
      </c>
      <c r="S2330" s="13"/>
      <c r="T2330" s="13"/>
      <c r="U2330" s="13"/>
      <c r="V2330" s="13"/>
      <c r="W2330" s="49">
        <f t="shared" si="440"/>
        <v>39208</v>
      </c>
    </row>
    <row r="2331" spans="1:23" s="11" customFormat="1">
      <c r="A2331" s="13"/>
      <c r="B2331" s="140">
        <f>+Datos!B2322</f>
        <v>2007</v>
      </c>
      <c r="C2331" s="141">
        <f>+Datos!C2322</f>
        <v>5</v>
      </c>
      <c r="D2331" s="142">
        <f>+Datos!D2322</f>
        <v>7</v>
      </c>
      <c r="E2331" s="143">
        <f>+Datos!E2322</f>
        <v>6</v>
      </c>
      <c r="F2331" s="144">
        <f>+Datos!F2322</f>
        <v>1.6</v>
      </c>
      <c r="G2331" s="145">
        <f>+Datos!G2322</f>
        <v>1</v>
      </c>
      <c r="H2331" s="143">
        <f t="shared" si="435"/>
        <v>1.6</v>
      </c>
      <c r="I2331" s="146">
        <f t="shared" si="436"/>
        <v>4.4000000000000004</v>
      </c>
      <c r="J2331" s="29">
        <f t="shared" si="437"/>
        <v>141.41054368051917</v>
      </c>
      <c r="K2331" s="147">
        <f t="shared" si="432"/>
        <v>175.09236186233736</v>
      </c>
      <c r="L2331" s="29">
        <f t="shared" si="443"/>
        <v>4.4000000000000057</v>
      </c>
      <c r="M2331" s="30">
        <f t="shared" si="441"/>
        <v>1.6</v>
      </c>
      <c r="N2331" s="148">
        <f t="shared" si="442"/>
        <v>0</v>
      </c>
      <c r="O2331" s="148">
        <f t="shared" si="438"/>
        <v>0</v>
      </c>
      <c r="P2331" s="148">
        <f t="shared" si="439"/>
        <v>0</v>
      </c>
      <c r="Q2331" s="149">
        <f t="shared" si="433"/>
        <v>61.092361862337356</v>
      </c>
      <c r="R2331" s="150">
        <f t="shared" si="434"/>
        <v>175.09236186233736</v>
      </c>
      <c r="S2331" s="13"/>
      <c r="T2331" s="13"/>
      <c r="U2331" s="13"/>
      <c r="V2331" s="13"/>
      <c r="W2331" s="49">
        <f t="shared" si="440"/>
        <v>39209</v>
      </c>
    </row>
    <row r="2332" spans="1:23" s="11" customFormat="1">
      <c r="A2332" s="13"/>
      <c r="B2332" s="140">
        <f>+Datos!B2323</f>
        <v>2007</v>
      </c>
      <c r="C2332" s="141">
        <f>+Datos!C2323</f>
        <v>5</v>
      </c>
      <c r="D2332" s="142">
        <f>+Datos!D2323</f>
        <v>8</v>
      </c>
      <c r="E2332" s="143">
        <f>+Datos!E2323</f>
        <v>0.9</v>
      </c>
      <c r="F2332" s="144">
        <f>+Datos!F2323</f>
        <v>1.4</v>
      </c>
      <c r="G2332" s="145">
        <f>+Datos!G2323</f>
        <v>1</v>
      </c>
      <c r="H2332" s="143">
        <f t="shared" si="435"/>
        <v>1.4</v>
      </c>
      <c r="I2332" s="146">
        <f t="shared" si="436"/>
        <v>-0.49999999999999989</v>
      </c>
      <c r="J2332" s="29">
        <f t="shared" si="437"/>
        <v>141.03156571774196</v>
      </c>
      <c r="K2332" s="147">
        <f t="shared" si="432"/>
        <v>174.71338389956014</v>
      </c>
      <c r="L2332" s="29">
        <f t="shared" si="443"/>
        <v>-0.37897796277721341</v>
      </c>
      <c r="M2332" s="30">
        <f t="shared" si="441"/>
        <v>1.2789779627772133</v>
      </c>
      <c r="N2332" s="148">
        <f t="shared" si="442"/>
        <v>0.12102203722278659</v>
      </c>
      <c r="O2332" s="148">
        <f t="shared" si="438"/>
        <v>0</v>
      </c>
      <c r="P2332" s="148">
        <f t="shared" si="439"/>
        <v>-0.12102203722278659</v>
      </c>
      <c r="Q2332" s="149">
        <f t="shared" si="433"/>
        <v>60.713383899560142</v>
      </c>
      <c r="R2332" s="150">
        <f t="shared" si="434"/>
        <v>174.71338389956014</v>
      </c>
      <c r="S2332" s="13"/>
      <c r="T2332" s="13"/>
      <c r="U2332" s="13"/>
      <c r="V2332" s="13"/>
      <c r="W2332" s="49">
        <f t="shared" si="440"/>
        <v>39210</v>
      </c>
    </row>
    <row r="2333" spans="1:23" s="11" customFormat="1">
      <c r="A2333" s="13"/>
      <c r="B2333" s="140">
        <f>+Datos!B2324</f>
        <v>2007</v>
      </c>
      <c r="C2333" s="141">
        <f>+Datos!C2324</f>
        <v>5</v>
      </c>
      <c r="D2333" s="142">
        <f>+Datos!D2324</f>
        <v>9</v>
      </c>
      <c r="E2333" s="143">
        <f>+Datos!E2324</f>
        <v>0</v>
      </c>
      <c r="F2333" s="144">
        <f>+Datos!F2324</f>
        <v>1.4</v>
      </c>
      <c r="G2333" s="145">
        <f>+Datos!G2324</f>
        <v>1</v>
      </c>
      <c r="H2333" s="143">
        <f t="shared" si="435"/>
        <v>1.4</v>
      </c>
      <c r="I2333" s="146">
        <f t="shared" si="436"/>
        <v>-1.4</v>
      </c>
      <c r="J2333" s="29">
        <f t="shared" si="437"/>
        <v>139.97582202168718</v>
      </c>
      <c r="K2333" s="147">
        <f t="shared" si="432"/>
        <v>173.65764020350537</v>
      </c>
      <c r="L2333" s="29">
        <f t="shared" si="443"/>
        <v>-1.0557436960547761</v>
      </c>
      <c r="M2333" s="30">
        <f t="shared" si="441"/>
        <v>1.0557436960547761</v>
      </c>
      <c r="N2333" s="148">
        <f t="shared" si="442"/>
        <v>0.34425630394522377</v>
      </c>
      <c r="O2333" s="148">
        <f t="shared" si="438"/>
        <v>0</v>
      </c>
      <c r="P2333" s="148">
        <f t="shared" si="439"/>
        <v>-0.34425630394522377</v>
      </c>
      <c r="Q2333" s="149">
        <f t="shared" si="433"/>
        <v>59.657640203505366</v>
      </c>
      <c r="R2333" s="150">
        <f t="shared" si="434"/>
        <v>173.65764020350537</v>
      </c>
      <c r="S2333" s="13"/>
      <c r="T2333" s="13"/>
      <c r="U2333" s="13"/>
      <c r="V2333" s="13"/>
      <c r="W2333" s="49">
        <f t="shared" si="440"/>
        <v>39211</v>
      </c>
    </row>
    <row r="2334" spans="1:23" s="11" customFormat="1">
      <c r="A2334" s="13"/>
      <c r="B2334" s="140">
        <f>+Datos!B2325</f>
        <v>2007</v>
      </c>
      <c r="C2334" s="141">
        <f>+Datos!C2325</f>
        <v>5</v>
      </c>
      <c r="D2334" s="142">
        <f>+Datos!D2325</f>
        <v>10</v>
      </c>
      <c r="E2334" s="143">
        <f>+Datos!E2325</f>
        <v>0</v>
      </c>
      <c r="F2334" s="144">
        <f>+Datos!F2325</f>
        <v>2.2999999999999998</v>
      </c>
      <c r="G2334" s="145">
        <f>+Datos!G2325</f>
        <v>1</v>
      </c>
      <c r="H2334" s="143">
        <f t="shared" si="435"/>
        <v>2.2999999999999998</v>
      </c>
      <c r="I2334" s="146">
        <f t="shared" si="436"/>
        <v>-2.2999999999999998</v>
      </c>
      <c r="J2334" s="29">
        <f t="shared" si="437"/>
        <v>138.25851552013035</v>
      </c>
      <c r="K2334" s="147">
        <f t="shared" si="432"/>
        <v>171.94033370194853</v>
      </c>
      <c r="L2334" s="29">
        <f t="shared" si="443"/>
        <v>-1.7173065015568341</v>
      </c>
      <c r="M2334" s="30">
        <f t="shared" si="441"/>
        <v>1.7173065015568341</v>
      </c>
      <c r="N2334" s="148">
        <f t="shared" si="442"/>
        <v>0.58269349844316576</v>
      </c>
      <c r="O2334" s="148">
        <f t="shared" si="438"/>
        <v>0</v>
      </c>
      <c r="P2334" s="148">
        <f t="shared" si="439"/>
        <v>-0.58269349844316576</v>
      </c>
      <c r="Q2334" s="149">
        <f t="shared" si="433"/>
        <v>57.940333701948532</v>
      </c>
      <c r="R2334" s="150">
        <f t="shared" si="434"/>
        <v>171.94033370194853</v>
      </c>
      <c r="S2334" s="13"/>
      <c r="T2334" s="13"/>
      <c r="U2334" s="13"/>
      <c r="V2334" s="13"/>
      <c r="W2334" s="49">
        <f t="shared" si="440"/>
        <v>39212</v>
      </c>
    </row>
    <row r="2335" spans="1:23" s="11" customFormat="1">
      <c r="A2335" s="13"/>
      <c r="B2335" s="140">
        <f>+Datos!B2326</f>
        <v>2007</v>
      </c>
      <c r="C2335" s="141">
        <f>+Datos!C2326</f>
        <v>5</v>
      </c>
      <c r="D2335" s="142">
        <f>+Datos!D2326</f>
        <v>11</v>
      </c>
      <c r="E2335" s="143">
        <f>+Datos!E2326</f>
        <v>0</v>
      </c>
      <c r="F2335" s="144">
        <f>+Datos!F2326</f>
        <v>2.1</v>
      </c>
      <c r="G2335" s="145">
        <f>+Datos!G2326</f>
        <v>1</v>
      </c>
      <c r="H2335" s="143">
        <f t="shared" si="435"/>
        <v>2.1</v>
      </c>
      <c r="I2335" s="146">
        <f t="shared" si="436"/>
        <v>-2.1</v>
      </c>
      <c r="J2335" s="29">
        <f t="shared" si="437"/>
        <v>136.70894705358256</v>
      </c>
      <c r="K2335" s="147">
        <f t="shared" si="432"/>
        <v>170.39076523540075</v>
      </c>
      <c r="L2335" s="29">
        <f t="shared" si="443"/>
        <v>-1.5495684665477825</v>
      </c>
      <c r="M2335" s="30">
        <f t="shared" si="441"/>
        <v>1.5495684665477825</v>
      </c>
      <c r="N2335" s="148">
        <f t="shared" si="442"/>
        <v>0.55043153345221763</v>
      </c>
      <c r="O2335" s="148">
        <f t="shared" si="438"/>
        <v>0</v>
      </c>
      <c r="P2335" s="148">
        <f t="shared" si="439"/>
        <v>-0.55043153345221763</v>
      </c>
      <c r="Q2335" s="149">
        <f t="shared" si="433"/>
        <v>56.39076523540075</v>
      </c>
      <c r="R2335" s="150">
        <f t="shared" si="434"/>
        <v>170.39076523540075</v>
      </c>
      <c r="S2335" s="13"/>
      <c r="T2335" s="13"/>
      <c r="U2335" s="13"/>
      <c r="V2335" s="13"/>
      <c r="W2335" s="49">
        <f t="shared" si="440"/>
        <v>39213</v>
      </c>
    </row>
    <row r="2336" spans="1:23" s="11" customFormat="1">
      <c r="A2336" s="13"/>
      <c r="B2336" s="140">
        <f>+Datos!B2327</f>
        <v>2007</v>
      </c>
      <c r="C2336" s="141">
        <f>+Datos!C2327</f>
        <v>5</v>
      </c>
      <c r="D2336" s="142">
        <f>+Datos!D2327</f>
        <v>12</v>
      </c>
      <c r="E2336" s="143">
        <f>+Datos!E2327</f>
        <v>0</v>
      </c>
      <c r="F2336" s="144">
        <f>+Datos!F2327</f>
        <v>1.1000000000000001</v>
      </c>
      <c r="G2336" s="145">
        <f>+Datos!G2327</f>
        <v>1</v>
      </c>
      <c r="H2336" s="143">
        <f t="shared" si="435"/>
        <v>1.1000000000000001</v>
      </c>
      <c r="I2336" s="146">
        <f t="shared" si="436"/>
        <v>-1.1000000000000001</v>
      </c>
      <c r="J2336" s="29">
        <f t="shared" si="437"/>
        <v>135.90421183979566</v>
      </c>
      <c r="K2336" s="147">
        <f t="shared" si="432"/>
        <v>169.58603002161385</v>
      </c>
      <c r="L2336" s="29">
        <f t="shared" si="443"/>
        <v>-0.80473521378689838</v>
      </c>
      <c r="M2336" s="30">
        <f t="shared" si="441"/>
        <v>0.80473521378689838</v>
      </c>
      <c r="N2336" s="148">
        <f t="shared" si="442"/>
        <v>0.2952647862131017</v>
      </c>
      <c r="O2336" s="148">
        <f t="shared" si="438"/>
        <v>0</v>
      </c>
      <c r="P2336" s="148">
        <f t="shared" si="439"/>
        <v>-0.2952647862131017</v>
      </c>
      <c r="Q2336" s="149">
        <f t="shared" si="433"/>
        <v>55.586030021613851</v>
      </c>
      <c r="R2336" s="150">
        <f t="shared" si="434"/>
        <v>169.58603002161385</v>
      </c>
      <c r="S2336" s="13"/>
      <c r="T2336" s="13"/>
      <c r="U2336" s="13"/>
      <c r="V2336" s="13"/>
      <c r="W2336" s="49">
        <f t="shared" si="440"/>
        <v>39214</v>
      </c>
    </row>
    <row r="2337" spans="1:23" s="11" customFormat="1">
      <c r="A2337" s="13"/>
      <c r="B2337" s="140">
        <f>+Datos!B2328</f>
        <v>2007</v>
      </c>
      <c r="C2337" s="141">
        <f>+Datos!C2328</f>
        <v>5</v>
      </c>
      <c r="D2337" s="142">
        <f>+Datos!D2328</f>
        <v>13</v>
      </c>
      <c r="E2337" s="143">
        <f>+Datos!E2328</f>
        <v>0</v>
      </c>
      <c r="F2337" s="144">
        <f>+Datos!F2328</f>
        <v>1.5</v>
      </c>
      <c r="G2337" s="145">
        <f>+Datos!G2328</f>
        <v>1</v>
      </c>
      <c r="H2337" s="143">
        <f t="shared" si="435"/>
        <v>1.5</v>
      </c>
      <c r="I2337" s="146">
        <f t="shared" si="436"/>
        <v>-1.5</v>
      </c>
      <c r="J2337" s="29">
        <f t="shared" si="437"/>
        <v>134.81447429528234</v>
      </c>
      <c r="K2337" s="147">
        <f t="shared" si="432"/>
        <v>168.49629247710052</v>
      </c>
      <c r="L2337" s="29">
        <f t="shared" si="443"/>
        <v>-1.0897375445133264</v>
      </c>
      <c r="M2337" s="30">
        <f t="shared" si="441"/>
        <v>1.0897375445133264</v>
      </c>
      <c r="N2337" s="148">
        <f t="shared" si="442"/>
        <v>0.41026245548667362</v>
      </c>
      <c r="O2337" s="148">
        <f t="shared" si="438"/>
        <v>0</v>
      </c>
      <c r="P2337" s="148">
        <f t="shared" si="439"/>
        <v>-0.41026245548667362</v>
      </c>
      <c r="Q2337" s="149">
        <f t="shared" si="433"/>
        <v>54.496292477100525</v>
      </c>
      <c r="R2337" s="150">
        <f t="shared" si="434"/>
        <v>168.49629247710052</v>
      </c>
      <c r="S2337" s="13"/>
      <c r="T2337" s="13"/>
      <c r="U2337" s="13"/>
      <c r="V2337" s="13"/>
      <c r="W2337" s="49">
        <f t="shared" si="440"/>
        <v>39215</v>
      </c>
    </row>
    <row r="2338" spans="1:23" s="11" customFormat="1">
      <c r="A2338" s="13"/>
      <c r="B2338" s="140">
        <f>+Datos!B2329</f>
        <v>2007</v>
      </c>
      <c r="C2338" s="141">
        <f>+Datos!C2329</f>
        <v>5</v>
      </c>
      <c r="D2338" s="142">
        <f>+Datos!D2329</f>
        <v>14</v>
      </c>
      <c r="E2338" s="143">
        <f>+Datos!E2329</f>
        <v>0</v>
      </c>
      <c r="F2338" s="144">
        <f>+Datos!F2329</f>
        <v>1.5</v>
      </c>
      <c r="G2338" s="145">
        <f>+Datos!G2329</f>
        <v>1</v>
      </c>
      <c r="H2338" s="143">
        <f t="shared" si="435"/>
        <v>1.5</v>
      </c>
      <c r="I2338" s="146">
        <f t="shared" si="436"/>
        <v>-1.5</v>
      </c>
      <c r="J2338" s="29">
        <f t="shared" si="437"/>
        <v>133.73347472805349</v>
      </c>
      <c r="K2338" s="147">
        <f t="shared" si="432"/>
        <v>167.41529290987168</v>
      </c>
      <c r="L2338" s="29">
        <f t="shared" si="443"/>
        <v>-1.0809995672288437</v>
      </c>
      <c r="M2338" s="30">
        <f t="shared" si="441"/>
        <v>1.0809995672288437</v>
      </c>
      <c r="N2338" s="148">
        <f t="shared" si="442"/>
        <v>0.41900043277115628</v>
      </c>
      <c r="O2338" s="148">
        <f t="shared" si="438"/>
        <v>0</v>
      </c>
      <c r="P2338" s="148">
        <f t="shared" si="439"/>
        <v>-0.41900043277115628</v>
      </c>
      <c r="Q2338" s="149">
        <f t="shared" si="433"/>
        <v>53.415292909871681</v>
      </c>
      <c r="R2338" s="150">
        <f t="shared" si="434"/>
        <v>167.41529290987168</v>
      </c>
      <c r="S2338" s="13"/>
      <c r="T2338" s="13"/>
      <c r="U2338" s="13"/>
      <c r="V2338" s="13"/>
      <c r="W2338" s="49">
        <f t="shared" si="440"/>
        <v>39216</v>
      </c>
    </row>
    <row r="2339" spans="1:23" s="11" customFormat="1">
      <c r="A2339" s="13"/>
      <c r="B2339" s="140">
        <f>+Datos!B2330</f>
        <v>2007</v>
      </c>
      <c r="C2339" s="141">
        <f>+Datos!C2330</f>
        <v>5</v>
      </c>
      <c r="D2339" s="142">
        <f>+Datos!D2330</f>
        <v>15</v>
      </c>
      <c r="E2339" s="143">
        <f>+Datos!E2330</f>
        <v>0.9</v>
      </c>
      <c r="F2339" s="144">
        <f>+Datos!F2330</f>
        <v>0.7</v>
      </c>
      <c r="G2339" s="145">
        <f>+Datos!G2330</f>
        <v>1</v>
      </c>
      <c r="H2339" s="143">
        <f t="shared" si="435"/>
        <v>0.7</v>
      </c>
      <c r="I2339" s="146">
        <f t="shared" si="436"/>
        <v>0.20000000000000007</v>
      </c>
      <c r="J2339" s="29">
        <f t="shared" si="437"/>
        <v>133.93347472805348</v>
      </c>
      <c r="K2339" s="147">
        <f t="shared" si="432"/>
        <v>167.61529290987167</v>
      </c>
      <c r="L2339" s="29">
        <f t="shared" si="443"/>
        <v>0.19999999999998863</v>
      </c>
      <c r="M2339" s="30">
        <f t="shared" si="441"/>
        <v>0.7</v>
      </c>
      <c r="N2339" s="148">
        <f t="shared" si="442"/>
        <v>0</v>
      </c>
      <c r="O2339" s="148">
        <f t="shared" si="438"/>
        <v>0</v>
      </c>
      <c r="P2339" s="148">
        <f t="shared" si="439"/>
        <v>0</v>
      </c>
      <c r="Q2339" s="149">
        <f t="shared" si="433"/>
        <v>53.61529290987167</v>
      </c>
      <c r="R2339" s="150">
        <f t="shared" si="434"/>
        <v>167.61529290987167</v>
      </c>
      <c r="S2339" s="13"/>
      <c r="T2339" s="13"/>
      <c r="U2339" s="13"/>
      <c r="V2339" s="13"/>
      <c r="W2339" s="49">
        <f t="shared" si="440"/>
        <v>39217</v>
      </c>
    </row>
    <row r="2340" spans="1:23" s="11" customFormat="1">
      <c r="A2340" s="13"/>
      <c r="B2340" s="140">
        <f>+Datos!B2331</f>
        <v>2007</v>
      </c>
      <c r="C2340" s="141">
        <f>+Datos!C2331</f>
        <v>5</v>
      </c>
      <c r="D2340" s="142">
        <f>+Datos!D2331</f>
        <v>16</v>
      </c>
      <c r="E2340" s="143">
        <f>+Datos!E2331</f>
        <v>0</v>
      </c>
      <c r="F2340" s="144">
        <f>+Datos!F2331</f>
        <v>2.2000000000000002</v>
      </c>
      <c r="G2340" s="145">
        <f>+Datos!G2331</f>
        <v>1</v>
      </c>
      <c r="H2340" s="143">
        <f t="shared" si="435"/>
        <v>2.2000000000000002</v>
      </c>
      <c r="I2340" s="146">
        <f t="shared" si="436"/>
        <v>-2.2000000000000002</v>
      </c>
      <c r="J2340" s="29">
        <f t="shared" si="437"/>
        <v>132.36132074479542</v>
      </c>
      <c r="K2340" s="147">
        <f t="shared" si="432"/>
        <v>166.04313892661361</v>
      </c>
      <c r="L2340" s="29">
        <f t="shared" si="443"/>
        <v>-1.5721539832580618</v>
      </c>
      <c r="M2340" s="30">
        <f t="shared" si="441"/>
        <v>1.5721539832580618</v>
      </c>
      <c r="N2340" s="148">
        <f t="shared" si="442"/>
        <v>0.62784601674193841</v>
      </c>
      <c r="O2340" s="148">
        <f t="shared" si="438"/>
        <v>0</v>
      </c>
      <c r="P2340" s="148">
        <f t="shared" si="439"/>
        <v>-0.62784601674193841</v>
      </c>
      <c r="Q2340" s="149">
        <f t="shared" si="433"/>
        <v>52.043138926613608</v>
      </c>
      <c r="R2340" s="150">
        <f t="shared" si="434"/>
        <v>166.04313892661361</v>
      </c>
      <c r="S2340" s="13"/>
      <c r="T2340" s="13"/>
      <c r="U2340" s="13"/>
      <c r="V2340" s="13"/>
      <c r="W2340" s="49">
        <f t="shared" si="440"/>
        <v>39218</v>
      </c>
    </row>
    <row r="2341" spans="1:23" s="11" customFormat="1">
      <c r="A2341" s="13"/>
      <c r="B2341" s="140">
        <f>+Datos!B2332</f>
        <v>2007</v>
      </c>
      <c r="C2341" s="141">
        <f>+Datos!C2332</f>
        <v>5</v>
      </c>
      <c r="D2341" s="142">
        <f>+Datos!D2332</f>
        <v>17</v>
      </c>
      <c r="E2341" s="143">
        <f>+Datos!E2332</f>
        <v>0</v>
      </c>
      <c r="F2341" s="144">
        <f>+Datos!F2332</f>
        <v>2.2000000000000002</v>
      </c>
      <c r="G2341" s="145">
        <f>+Datos!G2332</f>
        <v>1</v>
      </c>
      <c r="H2341" s="143">
        <f t="shared" si="435"/>
        <v>2.2000000000000002</v>
      </c>
      <c r="I2341" s="146">
        <f t="shared" si="436"/>
        <v>-2.2000000000000002</v>
      </c>
      <c r="J2341" s="29">
        <f t="shared" si="437"/>
        <v>130.80762120806085</v>
      </c>
      <c r="K2341" s="147">
        <f t="shared" si="432"/>
        <v>164.48943938987904</v>
      </c>
      <c r="L2341" s="29">
        <f t="shared" si="443"/>
        <v>-1.5536995367345696</v>
      </c>
      <c r="M2341" s="30">
        <f t="shared" si="441"/>
        <v>1.5536995367345696</v>
      </c>
      <c r="N2341" s="148">
        <f t="shared" si="442"/>
        <v>0.64630046326543056</v>
      </c>
      <c r="O2341" s="148">
        <f t="shared" si="438"/>
        <v>0</v>
      </c>
      <c r="P2341" s="148">
        <f t="shared" si="439"/>
        <v>-0.64630046326543056</v>
      </c>
      <c r="Q2341" s="149">
        <f t="shared" si="433"/>
        <v>50.489439389879038</v>
      </c>
      <c r="R2341" s="150">
        <f t="shared" si="434"/>
        <v>164.48943938987904</v>
      </c>
      <c r="S2341" s="13"/>
      <c r="T2341" s="13"/>
      <c r="U2341" s="13"/>
      <c r="V2341" s="13"/>
      <c r="W2341" s="49">
        <f t="shared" si="440"/>
        <v>39219</v>
      </c>
    </row>
    <row r="2342" spans="1:23" s="11" customFormat="1">
      <c r="A2342" s="13"/>
      <c r="B2342" s="140">
        <f>+Datos!B2333</f>
        <v>2007</v>
      </c>
      <c r="C2342" s="141">
        <f>+Datos!C2333</f>
        <v>5</v>
      </c>
      <c r="D2342" s="142">
        <f>+Datos!D2333</f>
        <v>18</v>
      </c>
      <c r="E2342" s="143">
        <f>+Datos!E2333</f>
        <v>0</v>
      </c>
      <c r="F2342" s="144">
        <f>+Datos!F2333</f>
        <v>1.7</v>
      </c>
      <c r="G2342" s="145">
        <f>+Datos!G2333</f>
        <v>1</v>
      </c>
      <c r="H2342" s="143">
        <f t="shared" si="435"/>
        <v>1.7</v>
      </c>
      <c r="I2342" s="146">
        <f t="shared" si="436"/>
        <v>-1.7</v>
      </c>
      <c r="J2342" s="29">
        <f t="shared" si="437"/>
        <v>129.61953775184045</v>
      </c>
      <c r="K2342" s="147">
        <f t="shared" si="432"/>
        <v>163.30135593365864</v>
      </c>
      <c r="L2342" s="29">
        <f t="shared" si="443"/>
        <v>-1.1880834562203972</v>
      </c>
      <c r="M2342" s="30">
        <f t="shared" si="441"/>
        <v>1.1880834562203972</v>
      </c>
      <c r="N2342" s="148">
        <f t="shared" si="442"/>
        <v>0.51191654377960272</v>
      </c>
      <c r="O2342" s="148">
        <f t="shared" si="438"/>
        <v>0</v>
      </c>
      <c r="P2342" s="148">
        <f t="shared" si="439"/>
        <v>-0.51191654377960272</v>
      </c>
      <c r="Q2342" s="149">
        <f t="shared" si="433"/>
        <v>49.301355933658641</v>
      </c>
      <c r="R2342" s="150">
        <f t="shared" si="434"/>
        <v>163.30135593365864</v>
      </c>
      <c r="S2342" s="13"/>
      <c r="T2342" s="13"/>
      <c r="U2342" s="13"/>
      <c r="V2342" s="13"/>
      <c r="W2342" s="49">
        <f t="shared" si="440"/>
        <v>39220</v>
      </c>
    </row>
    <row r="2343" spans="1:23" s="11" customFormat="1">
      <c r="A2343" s="13"/>
      <c r="B2343" s="140">
        <f>+Datos!B2334</f>
        <v>2007</v>
      </c>
      <c r="C2343" s="141">
        <f>+Datos!C2334</f>
        <v>5</v>
      </c>
      <c r="D2343" s="142">
        <f>+Datos!D2334</f>
        <v>19</v>
      </c>
      <c r="E2343" s="143">
        <f>+Datos!E2334</f>
        <v>0</v>
      </c>
      <c r="F2343" s="144">
        <f>+Datos!F2334</f>
        <v>2.8</v>
      </c>
      <c r="G2343" s="145">
        <f>+Datos!G2334</f>
        <v>1</v>
      </c>
      <c r="H2343" s="143">
        <f t="shared" si="435"/>
        <v>2.8</v>
      </c>
      <c r="I2343" s="146">
        <f t="shared" si="436"/>
        <v>-2.8</v>
      </c>
      <c r="J2343" s="29">
        <f t="shared" si="437"/>
        <v>127.68617187977365</v>
      </c>
      <c r="K2343" s="147">
        <f t="shared" si="432"/>
        <v>161.36799006159183</v>
      </c>
      <c r="L2343" s="29">
        <f t="shared" si="443"/>
        <v>-1.9333658720668154</v>
      </c>
      <c r="M2343" s="30">
        <f t="shared" si="441"/>
        <v>1.9333658720668154</v>
      </c>
      <c r="N2343" s="148">
        <f t="shared" si="442"/>
        <v>0.86663412793318439</v>
      </c>
      <c r="O2343" s="148">
        <f t="shared" si="438"/>
        <v>0</v>
      </c>
      <c r="P2343" s="148">
        <f t="shared" si="439"/>
        <v>-0.86663412793318439</v>
      </c>
      <c r="Q2343" s="149">
        <f t="shared" si="433"/>
        <v>47.367990061591826</v>
      </c>
      <c r="R2343" s="150">
        <f t="shared" si="434"/>
        <v>161.36799006159183</v>
      </c>
      <c r="S2343" s="13"/>
      <c r="T2343" s="13"/>
      <c r="U2343" s="13"/>
      <c r="V2343" s="13"/>
      <c r="W2343" s="49">
        <f t="shared" si="440"/>
        <v>39221</v>
      </c>
    </row>
    <row r="2344" spans="1:23" s="11" customFormat="1">
      <c r="A2344" s="13"/>
      <c r="B2344" s="140">
        <f>+Datos!B2335</f>
        <v>2007</v>
      </c>
      <c r="C2344" s="141">
        <f>+Datos!C2335</f>
        <v>5</v>
      </c>
      <c r="D2344" s="142">
        <f>+Datos!D2335</f>
        <v>20</v>
      </c>
      <c r="E2344" s="143">
        <f>+Datos!E2335</f>
        <v>0</v>
      </c>
      <c r="F2344" s="144">
        <f>+Datos!F2335</f>
        <v>2.1</v>
      </c>
      <c r="G2344" s="145">
        <f>+Datos!G2335</f>
        <v>1</v>
      </c>
      <c r="H2344" s="143">
        <f t="shared" si="435"/>
        <v>2.1</v>
      </c>
      <c r="I2344" s="146">
        <f t="shared" si="436"/>
        <v>-2.1</v>
      </c>
      <c r="J2344" s="29">
        <f t="shared" si="437"/>
        <v>126.25509571918599</v>
      </c>
      <c r="K2344" s="147">
        <f t="shared" si="432"/>
        <v>159.93691390100417</v>
      </c>
      <c r="L2344" s="29">
        <f t="shared" si="443"/>
        <v>-1.4310761605876507</v>
      </c>
      <c r="M2344" s="30">
        <f t="shared" si="441"/>
        <v>1.4310761605876507</v>
      </c>
      <c r="N2344" s="148">
        <f t="shared" si="442"/>
        <v>0.66892383941234934</v>
      </c>
      <c r="O2344" s="148">
        <f t="shared" si="438"/>
        <v>0</v>
      </c>
      <c r="P2344" s="148">
        <f t="shared" si="439"/>
        <v>-0.66892383941234934</v>
      </c>
      <c r="Q2344" s="149">
        <f t="shared" si="433"/>
        <v>45.936913901004175</v>
      </c>
      <c r="R2344" s="150">
        <f t="shared" si="434"/>
        <v>159.93691390100417</v>
      </c>
      <c r="S2344" s="13"/>
      <c r="T2344" s="13"/>
      <c r="U2344" s="13"/>
      <c r="V2344" s="13"/>
      <c r="W2344" s="49">
        <f t="shared" si="440"/>
        <v>39222</v>
      </c>
    </row>
    <row r="2345" spans="1:23" s="11" customFormat="1">
      <c r="A2345" s="13"/>
      <c r="B2345" s="140">
        <f>+Datos!B2336</f>
        <v>2007</v>
      </c>
      <c r="C2345" s="141">
        <f>+Datos!C2336</f>
        <v>5</v>
      </c>
      <c r="D2345" s="142">
        <f>+Datos!D2336</f>
        <v>21</v>
      </c>
      <c r="E2345" s="143">
        <f>+Datos!E2336</f>
        <v>0</v>
      </c>
      <c r="F2345" s="144">
        <f>+Datos!F2336</f>
        <v>1.4</v>
      </c>
      <c r="G2345" s="145">
        <f>+Datos!G2336</f>
        <v>1</v>
      </c>
      <c r="H2345" s="143">
        <f t="shared" si="435"/>
        <v>1.4</v>
      </c>
      <c r="I2345" s="146">
        <f t="shared" si="436"/>
        <v>-1.4</v>
      </c>
      <c r="J2345" s="29">
        <f t="shared" si="437"/>
        <v>125.30996672822597</v>
      </c>
      <c r="K2345" s="147">
        <f t="shared" si="432"/>
        <v>158.99178491004415</v>
      </c>
      <c r="L2345" s="29">
        <f t="shared" si="443"/>
        <v>-0.94512899096002911</v>
      </c>
      <c r="M2345" s="30">
        <f t="shared" si="441"/>
        <v>0.94512899096002911</v>
      </c>
      <c r="N2345" s="148">
        <f t="shared" si="442"/>
        <v>0.4548710090399708</v>
      </c>
      <c r="O2345" s="148">
        <f t="shared" si="438"/>
        <v>0</v>
      </c>
      <c r="P2345" s="148">
        <f t="shared" si="439"/>
        <v>-0.4548710090399708</v>
      </c>
      <c r="Q2345" s="149">
        <f t="shared" si="433"/>
        <v>44.991784910044146</v>
      </c>
      <c r="R2345" s="150">
        <f t="shared" si="434"/>
        <v>158.99178491004415</v>
      </c>
      <c r="S2345" s="13"/>
      <c r="T2345" s="13"/>
      <c r="U2345" s="13"/>
      <c r="V2345" s="13"/>
      <c r="W2345" s="49">
        <f t="shared" si="440"/>
        <v>39223</v>
      </c>
    </row>
    <row r="2346" spans="1:23" s="11" customFormat="1">
      <c r="A2346" s="13"/>
      <c r="B2346" s="140">
        <f>+Datos!B2337</f>
        <v>2007</v>
      </c>
      <c r="C2346" s="141">
        <f>+Datos!C2337</f>
        <v>5</v>
      </c>
      <c r="D2346" s="142">
        <f>+Datos!D2337</f>
        <v>22</v>
      </c>
      <c r="E2346" s="143">
        <f>+Datos!E2337</f>
        <v>3</v>
      </c>
      <c r="F2346" s="144">
        <f>+Datos!F2337</f>
        <v>1.1000000000000001</v>
      </c>
      <c r="G2346" s="145">
        <f>+Datos!G2337</f>
        <v>1</v>
      </c>
      <c r="H2346" s="143">
        <f t="shared" si="435"/>
        <v>1.1000000000000001</v>
      </c>
      <c r="I2346" s="146">
        <f t="shared" si="436"/>
        <v>1.9</v>
      </c>
      <c r="J2346" s="29">
        <f t="shared" si="437"/>
        <v>127.20996672822598</v>
      </c>
      <c r="K2346" s="147">
        <f t="shared" si="432"/>
        <v>160.89178491004415</v>
      </c>
      <c r="L2346" s="29">
        <f t="shared" si="443"/>
        <v>1.9000000000000057</v>
      </c>
      <c r="M2346" s="30">
        <f t="shared" si="441"/>
        <v>1.1000000000000001</v>
      </c>
      <c r="N2346" s="148">
        <f t="shared" si="442"/>
        <v>0</v>
      </c>
      <c r="O2346" s="148">
        <f t="shared" si="438"/>
        <v>0</v>
      </c>
      <c r="P2346" s="148">
        <f t="shared" si="439"/>
        <v>0</v>
      </c>
      <c r="Q2346" s="149">
        <f t="shared" si="433"/>
        <v>46.891784910044152</v>
      </c>
      <c r="R2346" s="150">
        <f t="shared" si="434"/>
        <v>160.89178491004415</v>
      </c>
      <c r="S2346" s="13"/>
      <c r="T2346" s="13"/>
      <c r="U2346" s="13"/>
      <c r="V2346" s="13"/>
      <c r="W2346" s="49">
        <f t="shared" si="440"/>
        <v>39224</v>
      </c>
    </row>
    <row r="2347" spans="1:23" s="11" customFormat="1">
      <c r="A2347" s="13"/>
      <c r="B2347" s="140">
        <f>+Datos!B2338</f>
        <v>2007</v>
      </c>
      <c r="C2347" s="141">
        <f>+Datos!C2338</f>
        <v>5</v>
      </c>
      <c r="D2347" s="142">
        <f>+Datos!D2338</f>
        <v>23</v>
      </c>
      <c r="E2347" s="143">
        <f>+Datos!E2338</f>
        <v>1</v>
      </c>
      <c r="F2347" s="144">
        <f>+Datos!F2338</f>
        <v>0.6</v>
      </c>
      <c r="G2347" s="145">
        <f>+Datos!G2338</f>
        <v>1</v>
      </c>
      <c r="H2347" s="143">
        <f t="shared" si="435"/>
        <v>0.6</v>
      </c>
      <c r="I2347" s="146">
        <f t="shared" si="436"/>
        <v>0.4</v>
      </c>
      <c r="J2347" s="29">
        <f t="shared" si="437"/>
        <v>127.60996672822598</v>
      </c>
      <c r="K2347" s="147">
        <f t="shared" si="432"/>
        <v>161.29178491004416</v>
      </c>
      <c r="L2347" s="29">
        <f t="shared" si="443"/>
        <v>0.40000000000000568</v>
      </c>
      <c r="M2347" s="30">
        <f t="shared" si="441"/>
        <v>0.6</v>
      </c>
      <c r="N2347" s="148">
        <f t="shared" si="442"/>
        <v>0</v>
      </c>
      <c r="O2347" s="148">
        <f t="shared" si="438"/>
        <v>0</v>
      </c>
      <c r="P2347" s="148">
        <f t="shared" si="439"/>
        <v>0</v>
      </c>
      <c r="Q2347" s="149">
        <f t="shared" si="433"/>
        <v>47.291784910044157</v>
      </c>
      <c r="R2347" s="150">
        <f t="shared" si="434"/>
        <v>161.29178491004416</v>
      </c>
      <c r="S2347" s="13"/>
      <c r="T2347" s="13"/>
      <c r="U2347" s="13"/>
      <c r="V2347" s="13"/>
      <c r="W2347" s="49">
        <f t="shared" si="440"/>
        <v>39225</v>
      </c>
    </row>
    <row r="2348" spans="1:23" s="11" customFormat="1">
      <c r="A2348" s="13"/>
      <c r="B2348" s="140">
        <f>+Datos!B2339</f>
        <v>2007</v>
      </c>
      <c r="C2348" s="141">
        <f>+Datos!C2339</f>
        <v>5</v>
      </c>
      <c r="D2348" s="142">
        <f>+Datos!D2339</f>
        <v>24</v>
      </c>
      <c r="E2348" s="143">
        <f>+Datos!E2339</f>
        <v>0</v>
      </c>
      <c r="F2348" s="144">
        <f>+Datos!F2339</f>
        <v>2</v>
      </c>
      <c r="G2348" s="145">
        <f>+Datos!G2339</f>
        <v>1</v>
      </c>
      <c r="H2348" s="143">
        <f t="shared" si="435"/>
        <v>2</v>
      </c>
      <c r="I2348" s="146">
        <f t="shared" si="436"/>
        <v>-2</v>
      </c>
      <c r="J2348" s="29">
        <f t="shared" si="437"/>
        <v>126.24748555618397</v>
      </c>
      <c r="K2348" s="147">
        <f t="shared" si="432"/>
        <v>159.92930373800215</v>
      </c>
      <c r="L2348" s="29">
        <f t="shared" si="443"/>
        <v>-1.3624811720420098</v>
      </c>
      <c r="M2348" s="30">
        <f t="shared" si="441"/>
        <v>1.3624811720420098</v>
      </c>
      <c r="N2348" s="148">
        <f t="shared" si="442"/>
        <v>0.6375188279579902</v>
      </c>
      <c r="O2348" s="148">
        <f t="shared" si="438"/>
        <v>0</v>
      </c>
      <c r="P2348" s="148">
        <f t="shared" si="439"/>
        <v>-0.6375188279579902</v>
      </c>
      <c r="Q2348" s="149">
        <f t="shared" si="433"/>
        <v>45.929303738002147</v>
      </c>
      <c r="R2348" s="150">
        <f t="shared" si="434"/>
        <v>159.92930373800215</v>
      </c>
      <c r="S2348" s="13"/>
      <c r="T2348" s="13"/>
      <c r="U2348" s="13"/>
      <c r="V2348" s="13"/>
      <c r="W2348" s="49">
        <f t="shared" si="440"/>
        <v>39226</v>
      </c>
    </row>
    <row r="2349" spans="1:23" s="11" customFormat="1">
      <c r="A2349" s="13"/>
      <c r="B2349" s="140">
        <f>+Datos!B2340</f>
        <v>2007</v>
      </c>
      <c r="C2349" s="141">
        <f>+Datos!C2340</f>
        <v>5</v>
      </c>
      <c r="D2349" s="142">
        <f>+Datos!D2340</f>
        <v>25</v>
      </c>
      <c r="E2349" s="143">
        <f>+Datos!E2340</f>
        <v>0</v>
      </c>
      <c r="F2349" s="144">
        <f>+Datos!F2340</f>
        <v>1.8</v>
      </c>
      <c r="G2349" s="145">
        <f>+Datos!G2340</f>
        <v>1</v>
      </c>
      <c r="H2349" s="143">
        <f t="shared" si="435"/>
        <v>1.8</v>
      </c>
      <c r="I2349" s="146">
        <f t="shared" si="436"/>
        <v>-1.8</v>
      </c>
      <c r="J2349" s="29">
        <f t="shared" si="437"/>
        <v>125.03369471145153</v>
      </c>
      <c r="K2349" s="147">
        <f t="shared" si="432"/>
        <v>158.7155128932697</v>
      </c>
      <c r="L2349" s="29">
        <f t="shared" si="443"/>
        <v>-1.2137908447324435</v>
      </c>
      <c r="M2349" s="30">
        <f t="shared" si="441"/>
        <v>1.2137908447324435</v>
      </c>
      <c r="N2349" s="148">
        <f t="shared" si="442"/>
        <v>0.58620915526755657</v>
      </c>
      <c r="O2349" s="148">
        <f t="shared" si="438"/>
        <v>0</v>
      </c>
      <c r="P2349" s="148">
        <f t="shared" si="439"/>
        <v>-0.58620915526755657</v>
      </c>
      <c r="Q2349" s="149">
        <f t="shared" si="433"/>
        <v>44.715512893269704</v>
      </c>
      <c r="R2349" s="150">
        <f t="shared" si="434"/>
        <v>158.7155128932697</v>
      </c>
      <c r="S2349" s="13"/>
      <c r="T2349" s="13"/>
      <c r="U2349" s="13"/>
      <c r="V2349" s="13"/>
      <c r="W2349" s="49">
        <f t="shared" si="440"/>
        <v>39227</v>
      </c>
    </row>
    <row r="2350" spans="1:23" s="11" customFormat="1">
      <c r="A2350" s="13"/>
      <c r="B2350" s="140">
        <f>+Datos!B2341</f>
        <v>2007</v>
      </c>
      <c r="C2350" s="141">
        <f>+Datos!C2341</f>
        <v>5</v>
      </c>
      <c r="D2350" s="142">
        <f>+Datos!D2341</f>
        <v>26</v>
      </c>
      <c r="E2350" s="143">
        <f>+Datos!E2341</f>
        <v>2</v>
      </c>
      <c r="F2350" s="144">
        <f>+Datos!F2341</f>
        <v>1.1000000000000001</v>
      </c>
      <c r="G2350" s="145">
        <f>+Datos!G2341</f>
        <v>1</v>
      </c>
      <c r="H2350" s="143">
        <f t="shared" si="435"/>
        <v>1.1000000000000001</v>
      </c>
      <c r="I2350" s="146">
        <f t="shared" si="436"/>
        <v>0.89999999999999991</v>
      </c>
      <c r="J2350" s="29">
        <f t="shared" si="437"/>
        <v>125.93369471145154</v>
      </c>
      <c r="K2350" s="147">
        <f t="shared" si="432"/>
        <v>159.61551289326971</v>
      </c>
      <c r="L2350" s="29">
        <f t="shared" si="443"/>
        <v>0.90000000000000568</v>
      </c>
      <c r="M2350" s="30">
        <f t="shared" si="441"/>
        <v>1.1000000000000001</v>
      </c>
      <c r="N2350" s="148">
        <f t="shared" si="442"/>
        <v>0</v>
      </c>
      <c r="O2350" s="148">
        <f t="shared" si="438"/>
        <v>0</v>
      </c>
      <c r="P2350" s="148">
        <f t="shared" si="439"/>
        <v>0</v>
      </c>
      <c r="Q2350" s="149">
        <f t="shared" si="433"/>
        <v>45.61551289326971</v>
      </c>
      <c r="R2350" s="150">
        <f t="shared" si="434"/>
        <v>159.61551289326971</v>
      </c>
      <c r="S2350" s="13"/>
      <c r="T2350" s="13"/>
      <c r="U2350" s="13"/>
      <c r="V2350" s="13"/>
      <c r="W2350" s="49">
        <f t="shared" si="440"/>
        <v>39228</v>
      </c>
    </row>
    <row r="2351" spans="1:23" s="11" customFormat="1">
      <c r="A2351" s="13"/>
      <c r="B2351" s="140">
        <f>+Datos!B2342</f>
        <v>2007</v>
      </c>
      <c r="C2351" s="141">
        <f>+Datos!C2342</f>
        <v>5</v>
      </c>
      <c r="D2351" s="142">
        <f>+Datos!D2342</f>
        <v>27</v>
      </c>
      <c r="E2351" s="143">
        <f>+Datos!E2342</f>
        <v>10</v>
      </c>
      <c r="F2351" s="144">
        <f>+Datos!F2342</f>
        <v>0.6</v>
      </c>
      <c r="G2351" s="145">
        <f>+Datos!G2342</f>
        <v>1</v>
      </c>
      <c r="H2351" s="143">
        <f t="shared" si="435"/>
        <v>0.6</v>
      </c>
      <c r="I2351" s="146">
        <f t="shared" si="436"/>
        <v>9.4</v>
      </c>
      <c r="J2351" s="29">
        <f t="shared" si="437"/>
        <v>135.33369471145153</v>
      </c>
      <c r="K2351" s="147">
        <f t="shared" si="432"/>
        <v>169.01551289326972</v>
      </c>
      <c r="L2351" s="29">
        <f t="shared" si="443"/>
        <v>9.4000000000000057</v>
      </c>
      <c r="M2351" s="30">
        <f t="shared" si="441"/>
        <v>0.6</v>
      </c>
      <c r="N2351" s="148">
        <f t="shared" si="442"/>
        <v>0</v>
      </c>
      <c r="O2351" s="148">
        <f t="shared" si="438"/>
        <v>0</v>
      </c>
      <c r="P2351" s="148">
        <f t="shared" si="439"/>
        <v>0</v>
      </c>
      <c r="Q2351" s="149">
        <f t="shared" si="433"/>
        <v>55.015512893269715</v>
      </c>
      <c r="R2351" s="150">
        <f t="shared" si="434"/>
        <v>169.01551289326972</v>
      </c>
      <c r="S2351" s="13"/>
      <c r="T2351" s="13"/>
      <c r="U2351" s="13"/>
      <c r="V2351" s="13"/>
      <c r="W2351" s="49">
        <f t="shared" si="440"/>
        <v>39229</v>
      </c>
    </row>
    <row r="2352" spans="1:23" s="11" customFormat="1">
      <c r="A2352" s="13"/>
      <c r="B2352" s="140">
        <f>+Datos!B2343</f>
        <v>2007</v>
      </c>
      <c r="C2352" s="141">
        <f>+Datos!C2343</f>
        <v>5</v>
      </c>
      <c r="D2352" s="142">
        <f>+Datos!D2343</f>
        <v>28</v>
      </c>
      <c r="E2352" s="143">
        <f>+Datos!E2343</f>
        <v>2</v>
      </c>
      <c r="F2352" s="144">
        <f>+Datos!F2343</f>
        <v>0.7</v>
      </c>
      <c r="G2352" s="145">
        <f>+Datos!G2343</f>
        <v>1</v>
      </c>
      <c r="H2352" s="143">
        <f t="shared" si="435"/>
        <v>0.7</v>
      </c>
      <c r="I2352" s="146">
        <f t="shared" si="436"/>
        <v>1.3</v>
      </c>
      <c r="J2352" s="29">
        <f t="shared" si="437"/>
        <v>136.63369471145154</v>
      </c>
      <c r="K2352" s="147">
        <f t="shared" si="432"/>
        <v>170.31551289326973</v>
      </c>
      <c r="L2352" s="29">
        <f t="shared" si="443"/>
        <v>1.3000000000000114</v>
      </c>
      <c r="M2352" s="30">
        <f t="shared" si="441"/>
        <v>0.7</v>
      </c>
      <c r="N2352" s="148">
        <f t="shared" si="442"/>
        <v>0</v>
      </c>
      <c r="O2352" s="148">
        <f t="shared" si="438"/>
        <v>0</v>
      </c>
      <c r="P2352" s="148">
        <f t="shared" si="439"/>
        <v>0</v>
      </c>
      <c r="Q2352" s="149">
        <f t="shared" si="433"/>
        <v>56.315512893269727</v>
      </c>
      <c r="R2352" s="150">
        <f t="shared" si="434"/>
        <v>170.31551289326973</v>
      </c>
      <c r="S2352" s="13"/>
      <c r="T2352" s="13"/>
      <c r="U2352" s="13"/>
      <c r="V2352" s="13"/>
      <c r="W2352" s="49">
        <f t="shared" si="440"/>
        <v>39230</v>
      </c>
    </row>
    <row r="2353" spans="1:23" s="11" customFormat="1">
      <c r="A2353" s="13"/>
      <c r="B2353" s="140">
        <f>+Datos!B2344</f>
        <v>2007</v>
      </c>
      <c r="C2353" s="141">
        <f>+Datos!C2344</f>
        <v>5</v>
      </c>
      <c r="D2353" s="142">
        <f>+Datos!D2344</f>
        <v>29</v>
      </c>
      <c r="E2353" s="143">
        <f>+Datos!E2344</f>
        <v>0</v>
      </c>
      <c r="F2353" s="144">
        <f>+Datos!F2344</f>
        <v>0.6</v>
      </c>
      <c r="G2353" s="145">
        <f>+Datos!G2344</f>
        <v>1</v>
      </c>
      <c r="H2353" s="143">
        <f t="shared" si="435"/>
        <v>0.6</v>
      </c>
      <c r="I2353" s="146">
        <f t="shared" si="436"/>
        <v>-0.6</v>
      </c>
      <c r="J2353" s="29">
        <f t="shared" si="437"/>
        <v>136.19440125517957</v>
      </c>
      <c r="K2353" s="147">
        <f t="shared" si="432"/>
        <v>169.87621943699776</v>
      </c>
      <c r="L2353" s="29">
        <f t="shared" si="443"/>
        <v>-0.43929345627196881</v>
      </c>
      <c r="M2353" s="30">
        <f t="shared" si="441"/>
        <v>0.43929345627196881</v>
      </c>
      <c r="N2353" s="148">
        <f t="shared" si="442"/>
        <v>0.16070654372803117</v>
      </c>
      <c r="O2353" s="148">
        <f t="shared" si="438"/>
        <v>0</v>
      </c>
      <c r="P2353" s="148">
        <f t="shared" si="439"/>
        <v>-0.16070654372803117</v>
      </c>
      <c r="Q2353" s="149">
        <f t="shared" si="433"/>
        <v>55.876219436997758</v>
      </c>
      <c r="R2353" s="150">
        <f t="shared" si="434"/>
        <v>169.87621943699776</v>
      </c>
      <c r="S2353" s="13"/>
      <c r="T2353" s="13"/>
      <c r="U2353" s="13"/>
      <c r="V2353" s="13"/>
      <c r="W2353" s="49">
        <f t="shared" si="440"/>
        <v>39231</v>
      </c>
    </row>
    <row r="2354" spans="1:23" s="11" customFormat="1">
      <c r="A2354" s="13"/>
      <c r="B2354" s="140">
        <f>+Datos!B2345</f>
        <v>2007</v>
      </c>
      <c r="C2354" s="141">
        <f>+Datos!C2345</f>
        <v>5</v>
      </c>
      <c r="D2354" s="142">
        <f>+Datos!D2345</f>
        <v>30</v>
      </c>
      <c r="E2354" s="143">
        <f>+Datos!E2345</f>
        <v>0</v>
      </c>
      <c r="F2354" s="144">
        <f>+Datos!F2345</f>
        <v>1.2</v>
      </c>
      <c r="G2354" s="145">
        <f>+Datos!G2345</f>
        <v>1</v>
      </c>
      <c r="H2354" s="143">
        <f t="shared" si="435"/>
        <v>1.2</v>
      </c>
      <c r="I2354" s="146">
        <f t="shared" si="436"/>
        <v>-1.2</v>
      </c>
      <c r="J2354" s="29">
        <f t="shared" si="437"/>
        <v>135.32004694261005</v>
      </c>
      <c r="K2354" s="147">
        <f t="shared" si="432"/>
        <v>169.00186512442824</v>
      </c>
      <c r="L2354" s="29">
        <f t="shared" si="443"/>
        <v>-0.87435431256952256</v>
      </c>
      <c r="M2354" s="30">
        <f t="shared" si="441"/>
        <v>0.87435431256952256</v>
      </c>
      <c r="N2354" s="148">
        <f t="shared" si="442"/>
        <v>0.32564568743047739</v>
      </c>
      <c r="O2354" s="148">
        <f t="shared" si="438"/>
        <v>0</v>
      </c>
      <c r="P2354" s="148">
        <f t="shared" si="439"/>
        <v>-0.32564568743047739</v>
      </c>
      <c r="Q2354" s="149">
        <f t="shared" si="433"/>
        <v>55.001865124428235</v>
      </c>
      <c r="R2354" s="150">
        <f t="shared" si="434"/>
        <v>169.00186512442824</v>
      </c>
      <c r="S2354" s="13"/>
      <c r="T2354" s="13"/>
      <c r="U2354" s="13"/>
      <c r="V2354" s="13"/>
      <c r="W2354" s="49">
        <f t="shared" si="440"/>
        <v>39232</v>
      </c>
    </row>
    <row r="2355" spans="1:23" s="11" customFormat="1">
      <c r="A2355" s="13"/>
      <c r="B2355" s="140">
        <f>+Datos!B2346</f>
        <v>2007</v>
      </c>
      <c r="C2355" s="141">
        <f>+Datos!C2346</f>
        <v>5</v>
      </c>
      <c r="D2355" s="142">
        <f>+Datos!D2346</f>
        <v>31</v>
      </c>
      <c r="E2355" s="143">
        <f>+Datos!E2346</f>
        <v>0</v>
      </c>
      <c r="F2355" s="144">
        <f>+Datos!F2346</f>
        <v>1.1000000000000001</v>
      </c>
      <c r="G2355" s="145">
        <f>+Datos!G2346</f>
        <v>1</v>
      </c>
      <c r="H2355" s="143">
        <f t="shared" si="435"/>
        <v>1.1000000000000001</v>
      </c>
      <c r="I2355" s="146">
        <f t="shared" si="436"/>
        <v>-1.1000000000000001</v>
      </c>
      <c r="J2355" s="29">
        <f t="shared" si="437"/>
        <v>134.52348746897638</v>
      </c>
      <c r="K2355" s="147">
        <f t="shared" si="432"/>
        <v>168.20530565079457</v>
      </c>
      <c r="L2355" s="29">
        <f t="shared" si="443"/>
        <v>-0.79655947363366408</v>
      </c>
      <c r="M2355" s="30">
        <f t="shared" si="441"/>
        <v>0.79655947363366408</v>
      </c>
      <c r="N2355" s="148">
        <f t="shared" si="442"/>
        <v>0.30344052636633601</v>
      </c>
      <c r="O2355" s="148">
        <f t="shared" si="438"/>
        <v>0</v>
      </c>
      <c r="P2355" s="148">
        <f t="shared" si="439"/>
        <v>-0.30344052636633601</v>
      </c>
      <c r="Q2355" s="149">
        <f t="shared" si="433"/>
        <v>54.205305650794571</v>
      </c>
      <c r="R2355" s="150">
        <f t="shared" si="434"/>
        <v>168.20530565079457</v>
      </c>
      <c r="S2355" s="13"/>
      <c r="T2355" s="13"/>
      <c r="U2355" s="13"/>
      <c r="V2355" s="13"/>
      <c r="W2355" s="49">
        <f t="shared" si="440"/>
        <v>39233</v>
      </c>
    </row>
    <row r="2356" spans="1:23" s="11" customFormat="1">
      <c r="A2356" s="13"/>
      <c r="B2356" s="140">
        <f>+Datos!B2347</f>
        <v>2007</v>
      </c>
      <c r="C2356" s="141">
        <f>+Datos!C2347</f>
        <v>6</v>
      </c>
      <c r="D2356" s="142">
        <f>+Datos!D2347</f>
        <v>1</v>
      </c>
      <c r="E2356" s="143">
        <f>+Datos!E2347</f>
        <v>0</v>
      </c>
      <c r="F2356" s="144">
        <f>+Datos!F2347</f>
        <v>1.9</v>
      </c>
      <c r="G2356" s="145">
        <f>+Datos!G2347</f>
        <v>1</v>
      </c>
      <c r="H2356" s="143">
        <f t="shared" si="435"/>
        <v>1.9</v>
      </c>
      <c r="I2356" s="146">
        <f t="shared" si="436"/>
        <v>-1.9</v>
      </c>
      <c r="J2356" s="29">
        <f t="shared" si="437"/>
        <v>133.15864043515549</v>
      </c>
      <c r="K2356" s="147">
        <f t="shared" si="432"/>
        <v>166.84045861697368</v>
      </c>
      <c r="L2356" s="29">
        <f t="shared" si="443"/>
        <v>-1.3648470338208938</v>
      </c>
      <c r="M2356" s="30">
        <f t="shared" si="441"/>
        <v>1.3648470338208938</v>
      </c>
      <c r="N2356" s="148">
        <f t="shared" si="442"/>
        <v>0.53515296617910613</v>
      </c>
      <c r="O2356" s="148">
        <f t="shared" si="438"/>
        <v>0</v>
      </c>
      <c r="P2356" s="148">
        <f t="shared" si="439"/>
        <v>-0.53515296617910613</v>
      </c>
      <c r="Q2356" s="149">
        <f t="shared" si="433"/>
        <v>52.840458616973677</v>
      </c>
      <c r="R2356" s="150">
        <f t="shared" si="434"/>
        <v>166.84045861697368</v>
      </c>
      <c r="S2356" s="13"/>
      <c r="T2356" s="13"/>
      <c r="U2356" s="13"/>
      <c r="V2356" s="13"/>
      <c r="W2356" s="49">
        <f t="shared" si="440"/>
        <v>39234</v>
      </c>
    </row>
    <row r="2357" spans="1:23" s="11" customFormat="1">
      <c r="A2357" s="13"/>
      <c r="B2357" s="140">
        <f>+Datos!B2348</f>
        <v>2007</v>
      </c>
      <c r="C2357" s="141">
        <f>+Datos!C2348</f>
        <v>6</v>
      </c>
      <c r="D2357" s="142">
        <f>+Datos!D2348</f>
        <v>2</v>
      </c>
      <c r="E2357" s="143">
        <f>+Datos!E2348</f>
        <v>0</v>
      </c>
      <c r="F2357" s="144">
        <f>+Datos!F2348</f>
        <v>2</v>
      </c>
      <c r="G2357" s="145">
        <f>+Datos!G2348</f>
        <v>1</v>
      </c>
      <c r="H2357" s="143">
        <f t="shared" si="435"/>
        <v>2</v>
      </c>
      <c r="I2357" s="146">
        <f t="shared" si="436"/>
        <v>-2</v>
      </c>
      <c r="J2357" s="29">
        <f t="shared" si="437"/>
        <v>131.7369165280096</v>
      </c>
      <c r="K2357" s="147">
        <f t="shared" si="432"/>
        <v>165.41873470982779</v>
      </c>
      <c r="L2357" s="29">
        <f t="shared" si="443"/>
        <v>-1.4217239071458891</v>
      </c>
      <c r="M2357" s="30">
        <f t="shared" si="441"/>
        <v>1.4217239071458891</v>
      </c>
      <c r="N2357" s="148">
        <f t="shared" si="442"/>
        <v>0.57827609285411086</v>
      </c>
      <c r="O2357" s="148">
        <f t="shared" si="438"/>
        <v>0</v>
      </c>
      <c r="P2357" s="148">
        <f t="shared" si="439"/>
        <v>-0.57827609285411086</v>
      </c>
      <c r="Q2357" s="149">
        <f t="shared" si="433"/>
        <v>51.418734709827788</v>
      </c>
      <c r="R2357" s="150">
        <f t="shared" si="434"/>
        <v>165.41873470982779</v>
      </c>
      <c r="S2357" s="13"/>
      <c r="T2357" s="13"/>
      <c r="U2357" s="13"/>
      <c r="V2357" s="13"/>
      <c r="W2357" s="49">
        <f t="shared" si="440"/>
        <v>39235</v>
      </c>
    </row>
    <row r="2358" spans="1:23" s="11" customFormat="1">
      <c r="A2358" s="13"/>
      <c r="B2358" s="140">
        <f>+Datos!B2349</f>
        <v>2007</v>
      </c>
      <c r="C2358" s="141">
        <f>+Datos!C2349</f>
        <v>6</v>
      </c>
      <c r="D2358" s="142">
        <f>+Datos!D2349</f>
        <v>3</v>
      </c>
      <c r="E2358" s="143">
        <f>+Datos!E2349</f>
        <v>0</v>
      </c>
      <c r="F2358" s="144">
        <f>+Datos!F2349</f>
        <v>1.9</v>
      </c>
      <c r="G2358" s="145">
        <f>+Datos!G2349</f>
        <v>1</v>
      </c>
      <c r="H2358" s="143">
        <f t="shared" si="435"/>
        <v>1.9</v>
      </c>
      <c r="I2358" s="146">
        <f t="shared" si="436"/>
        <v>-1.9</v>
      </c>
      <c r="J2358" s="29">
        <f t="shared" si="437"/>
        <v>130.40034145735936</v>
      </c>
      <c r="K2358" s="147">
        <f t="shared" si="432"/>
        <v>164.08215963917755</v>
      </c>
      <c r="L2358" s="29">
        <f t="shared" si="443"/>
        <v>-1.3365750706502411</v>
      </c>
      <c r="M2358" s="30">
        <f t="shared" si="441"/>
        <v>1.3365750706502411</v>
      </c>
      <c r="N2358" s="148">
        <f t="shared" si="442"/>
        <v>0.56342492934975885</v>
      </c>
      <c r="O2358" s="148">
        <f t="shared" si="438"/>
        <v>0</v>
      </c>
      <c r="P2358" s="148">
        <f t="shared" si="439"/>
        <v>-0.56342492934975885</v>
      </c>
      <c r="Q2358" s="149">
        <f t="shared" si="433"/>
        <v>50.082159639177547</v>
      </c>
      <c r="R2358" s="150">
        <f t="shared" si="434"/>
        <v>164.08215963917755</v>
      </c>
      <c r="S2358" s="13"/>
      <c r="T2358" s="13"/>
      <c r="U2358" s="13"/>
      <c r="V2358" s="13"/>
      <c r="W2358" s="49">
        <f t="shared" si="440"/>
        <v>39236</v>
      </c>
    </row>
    <row r="2359" spans="1:23" s="11" customFormat="1">
      <c r="A2359" s="13"/>
      <c r="B2359" s="140">
        <f>+Datos!B2350</f>
        <v>2007</v>
      </c>
      <c r="C2359" s="141">
        <f>+Datos!C2350</f>
        <v>6</v>
      </c>
      <c r="D2359" s="142">
        <f>+Datos!D2350</f>
        <v>4</v>
      </c>
      <c r="E2359" s="143">
        <f>+Datos!E2350</f>
        <v>0</v>
      </c>
      <c r="F2359" s="144">
        <f>+Datos!F2350</f>
        <v>2.2000000000000002</v>
      </c>
      <c r="G2359" s="145">
        <f>+Datos!G2350</f>
        <v>1</v>
      </c>
      <c r="H2359" s="143">
        <f t="shared" si="435"/>
        <v>2.2000000000000002</v>
      </c>
      <c r="I2359" s="146">
        <f t="shared" si="436"/>
        <v>-2.2000000000000002</v>
      </c>
      <c r="J2359" s="29">
        <f t="shared" si="437"/>
        <v>128.86966052298757</v>
      </c>
      <c r="K2359" s="147">
        <f t="shared" si="432"/>
        <v>162.55147870480576</v>
      </c>
      <c r="L2359" s="29">
        <f t="shared" si="443"/>
        <v>-1.5306809343717873</v>
      </c>
      <c r="M2359" s="30">
        <f t="shared" si="441"/>
        <v>1.5306809343717873</v>
      </c>
      <c r="N2359" s="148">
        <f t="shared" si="442"/>
        <v>0.66931906562821286</v>
      </c>
      <c r="O2359" s="148">
        <f t="shared" si="438"/>
        <v>0</v>
      </c>
      <c r="P2359" s="148">
        <f t="shared" si="439"/>
        <v>-0.66931906562821286</v>
      </c>
      <c r="Q2359" s="149">
        <f t="shared" si="433"/>
        <v>48.55147870480576</v>
      </c>
      <c r="R2359" s="150">
        <f t="shared" si="434"/>
        <v>162.55147870480576</v>
      </c>
      <c r="S2359" s="13"/>
      <c r="T2359" s="13"/>
      <c r="U2359" s="13"/>
      <c r="V2359" s="13"/>
      <c r="W2359" s="49">
        <f t="shared" si="440"/>
        <v>39237</v>
      </c>
    </row>
    <row r="2360" spans="1:23" s="11" customFormat="1">
      <c r="A2360" s="13"/>
      <c r="B2360" s="140">
        <f>+Datos!B2351</f>
        <v>2007</v>
      </c>
      <c r="C2360" s="141">
        <f>+Datos!C2351</f>
        <v>6</v>
      </c>
      <c r="D2360" s="142">
        <f>+Datos!D2351</f>
        <v>5</v>
      </c>
      <c r="E2360" s="143">
        <f>+Datos!E2351</f>
        <v>0</v>
      </c>
      <c r="F2360" s="144">
        <f>+Datos!F2351</f>
        <v>0.8</v>
      </c>
      <c r="G2360" s="145">
        <f>+Datos!G2351</f>
        <v>1</v>
      </c>
      <c r="H2360" s="143">
        <f t="shared" si="435"/>
        <v>0.8</v>
      </c>
      <c r="I2360" s="146">
        <f t="shared" si="436"/>
        <v>-0.8</v>
      </c>
      <c r="J2360" s="29">
        <f t="shared" si="437"/>
        <v>128.31751520235693</v>
      </c>
      <c r="K2360" s="147">
        <f t="shared" si="432"/>
        <v>161.99933338417512</v>
      </c>
      <c r="L2360" s="29">
        <f t="shared" si="443"/>
        <v>-0.55214532063064325</v>
      </c>
      <c r="M2360" s="30">
        <f t="shared" si="441"/>
        <v>0.55214532063064325</v>
      </c>
      <c r="N2360" s="148">
        <f t="shared" si="442"/>
        <v>0.24785467936935679</v>
      </c>
      <c r="O2360" s="148">
        <f t="shared" si="438"/>
        <v>0</v>
      </c>
      <c r="P2360" s="148">
        <f t="shared" si="439"/>
        <v>-0.24785467936935679</v>
      </c>
      <c r="Q2360" s="149">
        <f t="shared" si="433"/>
        <v>47.999333384175117</v>
      </c>
      <c r="R2360" s="150">
        <f t="shared" si="434"/>
        <v>161.99933338417512</v>
      </c>
      <c r="S2360" s="13"/>
      <c r="T2360" s="13"/>
      <c r="U2360" s="13"/>
      <c r="V2360" s="13"/>
      <c r="W2360" s="49">
        <f t="shared" si="440"/>
        <v>39238</v>
      </c>
    </row>
    <row r="2361" spans="1:23" s="11" customFormat="1">
      <c r="A2361" s="13"/>
      <c r="B2361" s="140">
        <f>+Datos!B2352</f>
        <v>2007</v>
      </c>
      <c r="C2361" s="141">
        <f>+Datos!C2352</f>
        <v>6</v>
      </c>
      <c r="D2361" s="142">
        <f>+Datos!D2352</f>
        <v>6</v>
      </c>
      <c r="E2361" s="143">
        <f>+Datos!E2352</f>
        <v>0</v>
      </c>
      <c r="F2361" s="144">
        <f>+Datos!F2352</f>
        <v>1.4</v>
      </c>
      <c r="G2361" s="145">
        <f>+Datos!G2352</f>
        <v>1</v>
      </c>
      <c r="H2361" s="143">
        <f t="shared" si="435"/>
        <v>1.4</v>
      </c>
      <c r="I2361" s="146">
        <f t="shared" si="436"/>
        <v>-1.4</v>
      </c>
      <c r="J2361" s="29">
        <f t="shared" si="437"/>
        <v>127.35694721122063</v>
      </c>
      <c r="K2361" s="147">
        <f t="shared" si="432"/>
        <v>161.0387653930388</v>
      </c>
      <c r="L2361" s="29">
        <f t="shared" si="443"/>
        <v>-0.96056799113631541</v>
      </c>
      <c r="M2361" s="30">
        <f t="shared" si="441"/>
        <v>0.96056799113631541</v>
      </c>
      <c r="N2361" s="148">
        <f t="shared" si="442"/>
        <v>0.4394320088636845</v>
      </c>
      <c r="O2361" s="148">
        <f t="shared" si="438"/>
        <v>0</v>
      </c>
      <c r="P2361" s="148">
        <f t="shared" si="439"/>
        <v>-0.4394320088636845</v>
      </c>
      <c r="Q2361" s="149">
        <f t="shared" si="433"/>
        <v>47.038765393038801</v>
      </c>
      <c r="R2361" s="150">
        <f t="shared" si="434"/>
        <v>161.0387653930388</v>
      </c>
      <c r="S2361" s="13"/>
      <c r="T2361" s="13"/>
      <c r="U2361" s="13"/>
      <c r="V2361" s="13"/>
      <c r="W2361" s="49">
        <f t="shared" si="440"/>
        <v>39239</v>
      </c>
    </row>
    <row r="2362" spans="1:23" s="11" customFormat="1">
      <c r="A2362" s="13"/>
      <c r="B2362" s="140">
        <f>+Datos!B2353</f>
        <v>2007</v>
      </c>
      <c r="C2362" s="141">
        <f>+Datos!C2353</f>
        <v>6</v>
      </c>
      <c r="D2362" s="142">
        <f>+Datos!D2353</f>
        <v>7</v>
      </c>
      <c r="E2362" s="143">
        <f>+Datos!E2353</f>
        <v>0</v>
      </c>
      <c r="F2362" s="144">
        <f>+Datos!F2353</f>
        <v>1.8</v>
      </c>
      <c r="G2362" s="145">
        <f>+Datos!G2353</f>
        <v>1</v>
      </c>
      <c r="H2362" s="143">
        <f t="shared" si="435"/>
        <v>1.8</v>
      </c>
      <c r="I2362" s="146">
        <f t="shared" si="436"/>
        <v>-1.8</v>
      </c>
      <c r="J2362" s="29">
        <f t="shared" si="437"/>
        <v>126.13248958454372</v>
      </c>
      <c r="K2362" s="147">
        <f t="shared" si="432"/>
        <v>159.81430776636191</v>
      </c>
      <c r="L2362" s="29">
        <f t="shared" si="443"/>
        <v>-1.2244576266768945</v>
      </c>
      <c r="M2362" s="30">
        <f t="shared" si="441"/>
        <v>1.2244576266768945</v>
      </c>
      <c r="N2362" s="148">
        <f t="shared" si="442"/>
        <v>0.57554237332310554</v>
      </c>
      <c r="O2362" s="148">
        <f t="shared" si="438"/>
        <v>0</v>
      </c>
      <c r="P2362" s="148">
        <f t="shared" si="439"/>
        <v>-0.57554237332310554</v>
      </c>
      <c r="Q2362" s="149">
        <f t="shared" si="433"/>
        <v>45.814307766361907</v>
      </c>
      <c r="R2362" s="150">
        <f t="shared" si="434"/>
        <v>159.81430776636191</v>
      </c>
      <c r="S2362" s="13"/>
      <c r="T2362" s="13"/>
      <c r="U2362" s="13"/>
      <c r="V2362" s="13"/>
      <c r="W2362" s="49">
        <f t="shared" si="440"/>
        <v>39240</v>
      </c>
    </row>
    <row r="2363" spans="1:23" s="11" customFormat="1">
      <c r="A2363" s="13"/>
      <c r="B2363" s="140">
        <f>+Datos!B2354</f>
        <v>2007</v>
      </c>
      <c r="C2363" s="141">
        <f>+Datos!C2354</f>
        <v>6</v>
      </c>
      <c r="D2363" s="142">
        <f>+Datos!D2354</f>
        <v>8</v>
      </c>
      <c r="E2363" s="143">
        <f>+Datos!E2354</f>
        <v>0</v>
      </c>
      <c r="F2363" s="144">
        <f>+Datos!F2354</f>
        <v>1.1000000000000001</v>
      </c>
      <c r="G2363" s="145">
        <f>+Datos!G2354</f>
        <v>1</v>
      </c>
      <c r="H2363" s="143">
        <f t="shared" si="435"/>
        <v>1.1000000000000001</v>
      </c>
      <c r="I2363" s="146">
        <f t="shared" si="436"/>
        <v>-1.1000000000000001</v>
      </c>
      <c r="J2363" s="29">
        <f t="shared" si="437"/>
        <v>125.39001253268326</v>
      </c>
      <c r="K2363" s="147">
        <f t="shared" si="432"/>
        <v>159.07183071450143</v>
      </c>
      <c r="L2363" s="29">
        <f t="shared" si="443"/>
        <v>-0.74247705186047597</v>
      </c>
      <c r="M2363" s="30">
        <f t="shared" si="441"/>
        <v>0.74247705186047597</v>
      </c>
      <c r="N2363" s="148">
        <f t="shared" si="442"/>
        <v>0.35752294813952412</v>
      </c>
      <c r="O2363" s="148">
        <f t="shared" si="438"/>
        <v>0</v>
      </c>
      <c r="P2363" s="148">
        <f t="shared" si="439"/>
        <v>-0.35752294813952412</v>
      </c>
      <c r="Q2363" s="149">
        <f t="shared" si="433"/>
        <v>45.071830714501431</v>
      </c>
      <c r="R2363" s="150">
        <f t="shared" si="434"/>
        <v>159.07183071450143</v>
      </c>
      <c r="S2363" s="13"/>
      <c r="T2363" s="13"/>
      <c r="U2363" s="13"/>
      <c r="V2363" s="13"/>
      <c r="W2363" s="49">
        <f t="shared" si="440"/>
        <v>39241</v>
      </c>
    </row>
    <row r="2364" spans="1:23" s="11" customFormat="1">
      <c r="A2364" s="13"/>
      <c r="B2364" s="140">
        <f>+Datos!B2355</f>
        <v>2007</v>
      </c>
      <c r="C2364" s="141">
        <f>+Datos!C2355</f>
        <v>6</v>
      </c>
      <c r="D2364" s="142">
        <f>+Datos!D2355</f>
        <v>9</v>
      </c>
      <c r="E2364" s="143">
        <f>+Datos!E2355</f>
        <v>0</v>
      </c>
      <c r="F2364" s="144">
        <f>+Datos!F2355</f>
        <v>1.1000000000000001</v>
      </c>
      <c r="G2364" s="145">
        <f>+Datos!G2355</f>
        <v>1</v>
      </c>
      <c r="H2364" s="143">
        <f t="shared" si="435"/>
        <v>1.1000000000000001</v>
      </c>
      <c r="I2364" s="146">
        <f t="shared" si="436"/>
        <v>-1.1000000000000001</v>
      </c>
      <c r="J2364" s="29">
        <f t="shared" si="437"/>
        <v>124.65190606110988</v>
      </c>
      <c r="K2364" s="147">
        <f t="shared" si="432"/>
        <v>158.33372424292807</v>
      </c>
      <c r="L2364" s="29">
        <f t="shared" si="443"/>
        <v>-0.73810647157336007</v>
      </c>
      <c r="M2364" s="30">
        <f t="shared" si="441"/>
        <v>0.73810647157336007</v>
      </c>
      <c r="N2364" s="148">
        <f t="shared" si="442"/>
        <v>0.36189352842664002</v>
      </c>
      <c r="O2364" s="148">
        <f t="shared" si="438"/>
        <v>0</v>
      </c>
      <c r="P2364" s="148">
        <f t="shared" si="439"/>
        <v>-0.36189352842664002</v>
      </c>
      <c r="Q2364" s="149">
        <f t="shared" si="433"/>
        <v>44.333724242928071</v>
      </c>
      <c r="R2364" s="150">
        <f t="shared" si="434"/>
        <v>158.33372424292807</v>
      </c>
      <c r="S2364" s="13"/>
      <c r="T2364" s="13"/>
      <c r="U2364" s="13"/>
      <c r="V2364" s="13"/>
      <c r="W2364" s="49">
        <f t="shared" si="440"/>
        <v>39242</v>
      </c>
    </row>
    <row r="2365" spans="1:23" s="11" customFormat="1">
      <c r="A2365" s="13"/>
      <c r="B2365" s="140">
        <f>+Datos!B2356</f>
        <v>2007</v>
      </c>
      <c r="C2365" s="141">
        <f>+Datos!C2356</f>
        <v>6</v>
      </c>
      <c r="D2365" s="142">
        <f>+Datos!D2356</f>
        <v>10</v>
      </c>
      <c r="E2365" s="143">
        <f>+Datos!E2356</f>
        <v>0</v>
      </c>
      <c r="F2365" s="144">
        <f>+Datos!F2356</f>
        <v>1.4</v>
      </c>
      <c r="G2365" s="145">
        <f>+Datos!G2356</f>
        <v>1</v>
      </c>
      <c r="H2365" s="143">
        <f t="shared" si="435"/>
        <v>1.4</v>
      </c>
      <c r="I2365" s="146">
        <f t="shared" si="436"/>
        <v>-1.4</v>
      </c>
      <c r="J2365" s="29">
        <f t="shared" si="437"/>
        <v>123.71877833643717</v>
      </c>
      <c r="K2365" s="147">
        <f t="shared" si="432"/>
        <v>157.40059651825536</v>
      </c>
      <c r="L2365" s="29">
        <f t="shared" si="443"/>
        <v>-0.93312772467271543</v>
      </c>
      <c r="M2365" s="30">
        <f t="shared" si="441"/>
        <v>0.93312772467271543</v>
      </c>
      <c r="N2365" s="148">
        <f t="shared" si="442"/>
        <v>0.46687227532728448</v>
      </c>
      <c r="O2365" s="148">
        <f t="shared" si="438"/>
        <v>0</v>
      </c>
      <c r="P2365" s="148">
        <f t="shared" si="439"/>
        <v>-0.46687227532728448</v>
      </c>
      <c r="Q2365" s="149">
        <f t="shared" si="433"/>
        <v>43.400596518255355</v>
      </c>
      <c r="R2365" s="150">
        <f t="shared" si="434"/>
        <v>157.40059651825536</v>
      </c>
      <c r="S2365" s="13"/>
      <c r="T2365" s="13"/>
      <c r="U2365" s="13"/>
      <c r="V2365" s="13"/>
      <c r="W2365" s="49">
        <f t="shared" si="440"/>
        <v>39243</v>
      </c>
    </row>
    <row r="2366" spans="1:23" s="11" customFormat="1">
      <c r="A2366" s="13"/>
      <c r="B2366" s="140">
        <f>+Datos!B2357</f>
        <v>2007</v>
      </c>
      <c r="C2366" s="141">
        <f>+Datos!C2357</f>
        <v>6</v>
      </c>
      <c r="D2366" s="142">
        <f>+Datos!D2357</f>
        <v>11</v>
      </c>
      <c r="E2366" s="143">
        <f>+Datos!E2357</f>
        <v>0</v>
      </c>
      <c r="F2366" s="144">
        <f>+Datos!F2357</f>
        <v>1.2</v>
      </c>
      <c r="G2366" s="145">
        <f>+Datos!G2357</f>
        <v>1</v>
      </c>
      <c r="H2366" s="143">
        <f t="shared" si="435"/>
        <v>1.2</v>
      </c>
      <c r="I2366" s="146">
        <f t="shared" si="436"/>
        <v>-1.2</v>
      </c>
      <c r="J2366" s="29">
        <f t="shared" si="437"/>
        <v>122.92451626408064</v>
      </c>
      <c r="K2366" s="147">
        <f t="shared" si="432"/>
        <v>156.60633444589882</v>
      </c>
      <c r="L2366" s="29">
        <f t="shared" si="443"/>
        <v>-0.79426207235653123</v>
      </c>
      <c r="M2366" s="30">
        <f t="shared" si="441"/>
        <v>0.79426207235653123</v>
      </c>
      <c r="N2366" s="148">
        <f t="shared" si="442"/>
        <v>0.40573792764346872</v>
      </c>
      <c r="O2366" s="148">
        <f t="shared" si="438"/>
        <v>0</v>
      </c>
      <c r="P2366" s="148">
        <f t="shared" si="439"/>
        <v>-0.40573792764346872</v>
      </c>
      <c r="Q2366" s="149">
        <f t="shared" si="433"/>
        <v>42.606334445898824</v>
      </c>
      <c r="R2366" s="150">
        <f t="shared" si="434"/>
        <v>156.60633444589882</v>
      </c>
      <c r="S2366" s="13"/>
      <c r="T2366" s="13"/>
      <c r="U2366" s="13"/>
      <c r="V2366" s="13"/>
      <c r="W2366" s="49">
        <f t="shared" si="440"/>
        <v>39244</v>
      </c>
    </row>
    <row r="2367" spans="1:23" s="11" customFormat="1">
      <c r="A2367" s="13"/>
      <c r="B2367" s="140">
        <f>+Datos!B2358</f>
        <v>2007</v>
      </c>
      <c r="C2367" s="141">
        <f>+Datos!C2358</f>
        <v>6</v>
      </c>
      <c r="D2367" s="142">
        <f>+Datos!D2358</f>
        <v>12</v>
      </c>
      <c r="E2367" s="143">
        <f>+Datos!E2358</f>
        <v>0.3</v>
      </c>
      <c r="F2367" s="144">
        <f>+Datos!F2358</f>
        <v>1.1000000000000001</v>
      </c>
      <c r="G2367" s="145">
        <f>+Datos!G2358</f>
        <v>1</v>
      </c>
      <c r="H2367" s="143">
        <f t="shared" si="435"/>
        <v>1.1000000000000001</v>
      </c>
      <c r="I2367" s="146">
        <f t="shared" si="436"/>
        <v>-0.8</v>
      </c>
      <c r="J2367" s="29">
        <f t="shared" si="437"/>
        <v>122.3978430644264</v>
      </c>
      <c r="K2367" s="147">
        <f t="shared" si="432"/>
        <v>156.07966124624457</v>
      </c>
      <c r="L2367" s="29">
        <f t="shared" si="443"/>
        <v>-0.52667319965425463</v>
      </c>
      <c r="M2367" s="30">
        <f t="shared" si="441"/>
        <v>0.82667319965425468</v>
      </c>
      <c r="N2367" s="148">
        <f t="shared" si="442"/>
        <v>0.27332680034574541</v>
      </c>
      <c r="O2367" s="148">
        <f t="shared" si="438"/>
        <v>0</v>
      </c>
      <c r="P2367" s="148">
        <f t="shared" si="439"/>
        <v>-0.27332680034574541</v>
      </c>
      <c r="Q2367" s="149">
        <f t="shared" si="433"/>
        <v>42.079661246244569</v>
      </c>
      <c r="R2367" s="150">
        <f t="shared" si="434"/>
        <v>156.07966124624457</v>
      </c>
      <c r="S2367" s="13"/>
      <c r="T2367" s="13"/>
      <c r="U2367" s="13"/>
      <c r="V2367" s="13"/>
      <c r="W2367" s="49">
        <f t="shared" si="440"/>
        <v>39245</v>
      </c>
    </row>
    <row r="2368" spans="1:23" s="11" customFormat="1">
      <c r="A2368" s="13"/>
      <c r="B2368" s="140">
        <f>+Datos!B2359</f>
        <v>2007</v>
      </c>
      <c r="C2368" s="141">
        <f>+Datos!C2359</f>
        <v>6</v>
      </c>
      <c r="D2368" s="142">
        <f>+Datos!D2359</f>
        <v>13</v>
      </c>
      <c r="E2368" s="143">
        <f>+Datos!E2359</f>
        <v>0.7</v>
      </c>
      <c r="F2368" s="144">
        <f>+Datos!F2359</f>
        <v>0.8</v>
      </c>
      <c r="G2368" s="145">
        <f>+Datos!G2359</f>
        <v>1</v>
      </c>
      <c r="H2368" s="143">
        <f t="shared" si="435"/>
        <v>0.8</v>
      </c>
      <c r="I2368" s="146">
        <f t="shared" si="436"/>
        <v>-0.10000000000000009</v>
      </c>
      <c r="J2368" s="29">
        <f t="shared" si="437"/>
        <v>122.33216777643844</v>
      </c>
      <c r="K2368" s="147">
        <f t="shared" si="432"/>
        <v>156.01398595825663</v>
      </c>
      <c r="L2368" s="29">
        <f t="shared" si="443"/>
        <v>-6.567528798794342E-2</v>
      </c>
      <c r="M2368" s="30">
        <f t="shared" si="441"/>
        <v>0.76567528798794338</v>
      </c>
      <c r="N2368" s="148">
        <f t="shared" si="442"/>
        <v>3.4324712012056668E-2</v>
      </c>
      <c r="O2368" s="148">
        <f t="shared" si="438"/>
        <v>0</v>
      </c>
      <c r="P2368" s="148">
        <f t="shared" si="439"/>
        <v>-3.4324712012056668E-2</v>
      </c>
      <c r="Q2368" s="149">
        <f t="shared" si="433"/>
        <v>42.013985958256626</v>
      </c>
      <c r="R2368" s="150">
        <f t="shared" si="434"/>
        <v>156.01398595825663</v>
      </c>
      <c r="S2368" s="13"/>
      <c r="T2368" s="13"/>
      <c r="U2368" s="13"/>
      <c r="V2368" s="13"/>
      <c r="W2368" s="49">
        <f t="shared" si="440"/>
        <v>39246</v>
      </c>
    </row>
    <row r="2369" spans="1:23" s="11" customFormat="1">
      <c r="A2369" s="13"/>
      <c r="B2369" s="140">
        <f>+Datos!B2360</f>
        <v>2007</v>
      </c>
      <c r="C2369" s="141">
        <f>+Datos!C2360</f>
        <v>6</v>
      </c>
      <c r="D2369" s="142">
        <f>+Datos!D2360</f>
        <v>14</v>
      </c>
      <c r="E2369" s="143">
        <f>+Datos!E2360</f>
        <v>0.7</v>
      </c>
      <c r="F2369" s="144">
        <f>+Datos!F2360</f>
        <v>0.4</v>
      </c>
      <c r="G2369" s="145">
        <f>+Datos!G2360</f>
        <v>1</v>
      </c>
      <c r="H2369" s="143">
        <f t="shared" si="435"/>
        <v>0.4</v>
      </c>
      <c r="I2369" s="146">
        <f t="shared" si="436"/>
        <v>0.29999999999999993</v>
      </c>
      <c r="J2369" s="29">
        <f t="shared" si="437"/>
        <v>122.63216777643844</v>
      </c>
      <c r="K2369" s="147">
        <f t="shared" si="432"/>
        <v>156.31398595825661</v>
      </c>
      <c r="L2369" s="29">
        <f t="shared" si="443"/>
        <v>0.29999999999998295</v>
      </c>
      <c r="M2369" s="30">
        <f t="shared" si="441"/>
        <v>0.4</v>
      </c>
      <c r="N2369" s="148">
        <f t="shared" si="442"/>
        <v>0</v>
      </c>
      <c r="O2369" s="148">
        <f t="shared" si="438"/>
        <v>0</v>
      </c>
      <c r="P2369" s="148">
        <f t="shared" si="439"/>
        <v>0</v>
      </c>
      <c r="Q2369" s="149">
        <f t="shared" si="433"/>
        <v>42.313985958256609</v>
      </c>
      <c r="R2369" s="150">
        <f t="shared" si="434"/>
        <v>156.31398595825661</v>
      </c>
      <c r="S2369" s="13"/>
      <c r="T2369" s="13"/>
      <c r="U2369" s="13"/>
      <c r="V2369" s="13"/>
      <c r="W2369" s="49">
        <f t="shared" si="440"/>
        <v>39247</v>
      </c>
    </row>
    <row r="2370" spans="1:23" s="11" customFormat="1">
      <c r="A2370" s="13"/>
      <c r="B2370" s="140">
        <f>+Datos!B2361</f>
        <v>2007</v>
      </c>
      <c r="C2370" s="141">
        <f>+Datos!C2361</f>
        <v>6</v>
      </c>
      <c r="D2370" s="142">
        <f>+Datos!D2361</f>
        <v>15</v>
      </c>
      <c r="E2370" s="143">
        <f>+Datos!E2361</f>
        <v>0</v>
      </c>
      <c r="F2370" s="144">
        <f>+Datos!F2361</f>
        <v>1</v>
      </c>
      <c r="G2370" s="145">
        <f>+Datos!G2361</f>
        <v>1</v>
      </c>
      <c r="H2370" s="143">
        <f t="shared" si="435"/>
        <v>1</v>
      </c>
      <c r="I2370" s="146">
        <f t="shared" si="436"/>
        <v>-1</v>
      </c>
      <c r="J2370" s="29">
        <f t="shared" si="437"/>
        <v>121.97574411901549</v>
      </c>
      <c r="K2370" s="147">
        <f t="shared" si="432"/>
        <v>155.65756230083366</v>
      </c>
      <c r="L2370" s="29">
        <f t="shared" si="443"/>
        <v>-0.65642365742294828</v>
      </c>
      <c r="M2370" s="30">
        <f t="shared" si="441"/>
        <v>0.65642365742294828</v>
      </c>
      <c r="N2370" s="148">
        <f t="shared" si="442"/>
        <v>0.34357634257705172</v>
      </c>
      <c r="O2370" s="148">
        <f t="shared" si="438"/>
        <v>0</v>
      </c>
      <c r="P2370" s="148">
        <f t="shared" si="439"/>
        <v>-0.34357634257705172</v>
      </c>
      <c r="Q2370" s="149">
        <f t="shared" si="433"/>
        <v>41.657562300833661</v>
      </c>
      <c r="R2370" s="150">
        <f t="shared" si="434"/>
        <v>155.65756230083366</v>
      </c>
      <c r="S2370" s="13"/>
      <c r="T2370" s="13"/>
      <c r="U2370" s="13"/>
      <c r="V2370" s="13"/>
      <c r="W2370" s="49">
        <f t="shared" si="440"/>
        <v>39248</v>
      </c>
    </row>
    <row r="2371" spans="1:23" s="11" customFormat="1">
      <c r="A2371" s="13"/>
      <c r="B2371" s="140">
        <f>+Datos!B2362</f>
        <v>2007</v>
      </c>
      <c r="C2371" s="141">
        <f>+Datos!C2362</f>
        <v>6</v>
      </c>
      <c r="D2371" s="142">
        <f>+Datos!D2362</f>
        <v>16</v>
      </c>
      <c r="E2371" s="143">
        <f>+Datos!E2362</f>
        <v>0</v>
      </c>
      <c r="F2371" s="144">
        <f>+Datos!F2362</f>
        <v>1.1000000000000001</v>
      </c>
      <c r="G2371" s="145">
        <f>+Datos!G2362</f>
        <v>1</v>
      </c>
      <c r="H2371" s="143">
        <f t="shared" si="435"/>
        <v>1.1000000000000001</v>
      </c>
      <c r="I2371" s="146">
        <f t="shared" si="436"/>
        <v>-1.1000000000000001</v>
      </c>
      <c r="J2371" s="29">
        <f t="shared" si="437"/>
        <v>121.2577356884337</v>
      </c>
      <c r="K2371" s="147">
        <f t="shared" si="432"/>
        <v>154.93955387025187</v>
      </c>
      <c r="L2371" s="29">
        <f t="shared" si="443"/>
        <v>-0.71800843058178998</v>
      </c>
      <c r="M2371" s="30">
        <f t="shared" si="441"/>
        <v>0.71800843058178998</v>
      </c>
      <c r="N2371" s="148">
        <f t="shared" si="442"/>
        <v>0.38199156941821011</v>
      </c>
      <c r="O2371" s="148">
        <f t="shared" si="438"/>
        <v>0</v>
      </c>
      <c r="P2371" s="148">
        <f t="shared" si="439"/>
        <v>-0.38199156941821011</v>
      </c>
      <c r="Q2371" s="149">
        <f t="shared" si="433"/>
        <v>40.939553870251871</v>
      </c>
      <c r="R2371" s="150">
        <f t="shared" si="434"/>
        <v>154.93955387025187</v>
      </c>
      <c r="S2371" s="13"/>
      <c r="T2371" s="13"/>
      <c r="U2371" s="13"/>
      <c r="V2371" s="13"/>
      <c r="W2371" s="49">
        <f t="shared" si="440"/>
        <v>39249</v>
      </c>
    </row>
    <row r="2372" spans="1:23" s="11" customFormat="1">
      <c r="A2372" s="13"/>
      <c r="B2372" s="140">
        <f>+Datos!B2363</f>
        <v>2007</v>
      </c>
      <c r="C2372" s="141">
        <f>+Datos!C2363</f>
        <v>6</v>
      </c>
      <c r="D2372" s="142">
        <f>+Datos!D2363</f>
        <v>17</v>
      </c>
      <c r="E2372" s="143">
        <f>+Datos!E2363</f>
        <v>0</v>
      </c>
      <c r="F2372" s="144">
        <f>+Datos!F2363</f>
        <v>1.6</v>
      </c>
      <c r="G2372" s="145">
        <f>+Datos!G2363</f>
        <v>1</v>
      </c>
      <c r="H2372" s="143">
        <f t="shared" si="435"/>
        <v>1.6</v>
      </c>
      <c r="I2372" s="146">
        <f t="shared" si="436"/>
        <v>-1.6</v>
      </c>
      <c r="J2372" s="29">
        <f t="shared" si="437"/>
        <v>120.22089796350457</v>
      </c>
      <c r="K2372" s="147">
        <f t="shared" si="432"/>
        <v>153.90271614532276</v>
      </c>
      <c r="L2372" s="29">
        <f t="shared" si="443"/>
        <v>-1.0368377249291143</v>
      </c>
      <c r="M2372" s="30">
        <f t="shared" si="441"/>
        <v>1.0368377249291143</v>
      </c>
      <c r="N2372" s="148">
        <f t="shared" si="442"/>
        <v>0.56316227507088579</v>
      </c>
      <c r="O2372" s="148">
        <f t="shared" si="438"/>
        <v>0</v>
      </c>
      <c r="P2372" s="148">
        <f t="shared" si="439"/>
        <v>-0.56316227507088579</v>
      </c>
      <c r="Q2372" s="149">
        <f t="shared" si="433"/>
        <v>39.902716145322756</v>
      </c>
      <c r="R2372" s="150">
        <f t="shared" si="434"/>
        <v>153.90271614532276</v>
      </c>
      <c r="S2372" s="13"/>
      <c r="T2372" s="13"/>
      <c r="U2372" s="13"/>
      <c r="V2372" s="13"/>
      <c r="W2372" s="49">
        <f t="shared" si="440"/>
        <v>39250</v>
      </c>
    </row>
    <row r="2373" spans="1:23" s="11" customFormat="1">
      <c r="A2373" s="13"/>
      <c r="B2373" s="140">
        <f>+Datos!B2364</f>
        <v>2007</v>
      </c>
      <c r="C2373" s="141">
        <f>+Datos!C2364</f>
        <v>6</v>
      </c>
      <c r="D2373" s="142">
        <f>+Datos!D2364</f>
        <v>18</v>
      </c>
      <c r="E2373" s="143">
        <f>+Datos!E2364</f>
        <v>0</v>
      </c>
      <c r="F2373" s="144">
        <f>+Datos!F2364</f>
        <v>1.5</v>
      </c>
      <c r="G2373" s="145">
        <f>+Datos!G2364</f>
        <v>1</v>
      </c>
      <c r="H2373" s="143">
        <f t="shared" si="435"/>
        <v>1.5</v>
      </c>
      <c r="I2373" s="146">
        <f t="shared" si="436"/>
        <v>-1.5</v>
      </c>
      <c r="J2373" s="29">
        <f t="shared" si="437"/>
        <v>119.25691587367523</v>
      </c>
      <c r="K2373" s="147">
        <f t="shared" si="432"/>
        <v>152.9387340554934</v>
      </c>
      <c r="L2373" s="29">
        <f t="shared" si="443"/>
        <v>-0.96398208982935785</v>
      </c>
      <c r="M2373" s="30">
        <f t="shared" si="441"/>
        <v>0.96398208982935785</v>
      </c>
      <c r="N2373" s="148">
        <f t="shared" si="442"/>
        <v>0.53601791017064215</v>
      </c>
      <c r="O2373" s="148">
        <f t="shared" si="438"/>
        <v>0</v>
      </c>
      <c r="P2373" s="148">
        <f t="shared" si="439"/>
        <v>-0.53601791017064215</v>
      </c>
      <c r="Q2373" s="149">
        <f t="shared" si="433"/>
        <v>38.938734055493399</v>
      </c>
      <c r="R2373" s="150">
        <f t="shared" si="434"/>
        <v>152.9387340554934</v>
      </c>
      <c r="S2373" s="13"/>
      <c r="T2373" s="13"/>
      <c r="U2373" s="13"/>
      <c r="V2373" s="13"/>
      <c r="W2373" s="49">
        <f t="shared" si="440"/>
        <v>39251</v>
      </c>
    </row>
    <row r="2374" spans="1:23" s="11" customFormat="1">
      <c r="A2374" s="13"/>
      <c r="B2374" s="140">
        <f>+Datos!B2365</f>
        <v>2007</v>
      </c>
      <c r="C2374" s="141">
        <f>+Datos!C2365</f>
        <v>6</v>
      </c>
      <c r="D2374" s="142">
        <f>+Datos!D2365</f>
        <v>19</v>
      </c>
      <c r="E2374" s="143">
        <f>+Datos!E2365</f>
        <v>0</v>
      </c>
      <c r="F2374" s="144">
        <f>+Datos!F2365</f>
        <v>1.2</v>
      </c>
      <c r="G2374" s="145">
        <f>+Datos!G2365</f>
        <v>1</v>
      </c>
      <c r="H2374" s="143">
        <f t="shared" si="435"/>
        <v>1.2</v>
      </c>
      <c r="I2374" s="146">
        <f t="shared" si="436"/>
        <v>-1.2</v>
      </c>
      <c r="J2374" s="29">
        <f t="shared" si="437"/>
        <v>118.49129850807942</v>
      </c>
      <c r="K2374" s="147">
        <f t="shared" si="432"/>
        <v>152.1731166898976</v>
      </c>
      <c r="L2374" s="29">
        <f t="shared" si="443"/>
        <v>-0.7656173655958014</v>
      </c>
      <c r="M2374" s="30">
        <f t="shared" si="441"/>
        <v>0.7656173655958014</v>
      </c>
      <c r="N2374" s="148">
        <f t="shared" si="442"/>
        <v>0.43438263440419855</v>
      </c>
      <c r="O2374" s="148">
        <f t="shared" si="438"/>
        <v>0</v>
      </c>
      <c r="P2374" s="148">
        <f t="shared" si="439"/>
        <v>-0.43438263440419855</v>
      </c>
      <c r="Q2374" s="149">
        <f t="shared" si="433"/>
        <v>38.173116689897597</v>
      </c>
      <c r="R2374" s="150">
        <f t="shared" si="434"/>
        <v>152.1731166898976</v>
      </c>
      <c r="S2374" s="13"/>
      <c r="T2374" s="13"/>
      <c r="U2374" s="13"/>
      <c r="V2374" s="13"/>
      <c r="W2374" s="49">
        <f t="shared" si="440"/>
        <v>39252</v>
      </c>
    </row>
    <row r="2375" spans="1:23" s="11" customFormat="1">
      <c r="A2375" s="13"/>
      <c r="B2375" s="140">
        <f>+Datos!B2366</f>
        <v>2007</v>
      </c>
      <c r="C2375" s="141">
        <f>+Datos!C2366</f>
        <v>6</v>
      </c>
      <c r="D2375" s="142">
        <f>+Datos!D2366</f>
        <v>20</v>
      </c>
      <c r="E2375" s="143">
        <f>+Datos!E2366</f>
        <v>0</v>
      </c>
      <c r="F2375" s="144">
        <f>+Datos!F2366</f>
        <v>0.5</v>
      </c>
      <c r="G2375" s="145">
        <f>+Datos!G2366</f>
        <v>1</v>
      </c>
      <c r="H2375" s="143">
        <f t="shared" si="435"/>
        <v>0.5</v>
      </c>
      <c r="I2375" s="146">
        <f t="shared" si="436"/>
        <v>-0.5</v>
      </c>
      <c r="J2375" s="29">
        <f t="shared" si="437"/>
        <v>118.17374375051571</v>
      </c>
      <c r="K2375" s="147">
        <f t="shared" si="432"/>
        <v>151.8555619323339</v>
      </c>
      <c r="L2375" s="29">
        <f t="shared" si="443"/>
        <v>-0.31755475756369833</v>
      </c>
      <c r="M2375" s="30">
        <f t="shared" si="441"/>
        <v>0.31755475756369833</v>
      </c>
      <c r="N2375" s="148">
        <f t="shared" si="442"/>
        <v>0.18244524243630167</v>
      </c>
      <c r="O2375" s="148">
        <f t="shared" si="438"/>
        <v>0</v>
      </c>
      <c r="P2375" s="148">
        <f t="shared" si="439"/>
        <v>-0.18244524243630167</v>
      </c>
      <c r="Q2375" s="149">
        <f t="shared" si="433"/>
        <v>37.855561932333899</v>
      </c>
      <c r="R2375" s="150">
        <f t="shared" si="434"/>
        <v>151.8555619323339</v>
      </c>
      <c r="S2375" s="13"/>
      <c r="T2375" s="13"/>
      <c r="U2375" s="13"/>
      <c r="V2375" s="13"/>
      <c r="W2375" s="49">
        <f t="shared" si="440"/>
        <v>39253</v>
      </c>
    </row>
    <row r="2376" spans="1:23" s="11" customFormat="1">
      <c r="A2376" s="13"/>
      <c r="B2376" s="140">
        <f>+Datos!B2367</f>
        <v>2007</v>
      </c>
      <c r="C2376" s="141">
        <f>+Datos!C2367</f>
        <v>6</v>
      </c>
      <c r="D2376" s="142">
        <f>+Datos!D2367</f>
        <v>21</v>
      </c>
      <c r="E2376" s="143">
        <f>+Datos!E2367</f>
        <v>0</v>
      </c>
      <c r="F2376" s="144">
        <f>+Datos!F2367</f>
        <v>1.8</v>
      </c>
      <c r="G2376" s="145">
        <f>+Datos!G2367</f>
        <v>1</v>
      </c>
      <c r="H2376" s="143">
        <f t="shared" si="435"/>
        <v>1.8</v>
      </c>
      <c r="I2376" s="146">
        <f t="shared" si="436"/>
        <v>-1.8</v>
      </c>
      <c r="J2376" s="29">
        <f t="shared" si="437"/>
        <v>117.0375768983981</v>
      </c>
      <c r="K2376" s="147">
        <f t="shared" si="432"/>
        <v>150.71939508021629</v>
      </c>
      <c r="L2376" s="29">
        <f t="shared" si="443"/>
        <v>-1.1361668521176114</v>
      </c>
      <c r="M2376" s="30">
        <f t="shared" si="441"/>
        <v>1.1361668521176114</v>
      </c>
      <c r="N2376" s="148">
        <f t="shared" si="442"/>
        <v>0.66383314788238867</v>
      </c>
      <c r="O2376" s="148">
        <f t="shared" si="438"/>
        <v>0</v>
      </c>
      <c r="P2376" s="148">
        <f t="shared" si="439"/>
        <v>-0.66383314788238867</v>
      </c>
      <c r="Q2376" s="149">
        <f t="shared" si="433"/>
        <v>36.719395080216287</v>
      </c>
      <c r="R2376" s="150">
        <f t="shared" si="434"/>
        <v>150.71939508021629</v>
      </c>
      <c r="S2376" s="13"/>
      <c r="T2376" s="13"/>
      <c r="U2376" s="13"/>
      <c r="V2376" s="13"/>
      <c r="W2376" s="49">
        <f t="shared" si="440"/>
        <v>39254</v>
      </c>
    </row>
    <row r="2377" spans="1:23" s="11" customFormat="1">
      <c r="A2377" s="13"/>
      <c r="B2377" s="140">
        <f>+Datos!B2368</f>
        <v>2007</v>
      </c>
      <c r="C2377" s="141">
        <f>+Datos!C2368</f>
        <v>6</v>
      </c>
      <c r="D2377" s="142">
        <f>+Datos!D2368</f>
        <v>22</v>
      </c>
      <c r="E2377" s="143">
        <f>+Datos!E2368</f>
        <v>0.1</v>
      </c>
      <c r="F2377" s="144">
        <f>+Datos!F2368</f>
        <v>0.6</v>
      </c>
      <c r="G2377" s="145">
        <f>+Datos!G2368</f>
        <v>1</v>
      </c>
      <c r="H2377" s="143">
        <f t="shared" si="435"/>
        <v>0.6</v>
      </c>
      <c r="I2377" s="146">
        <f t="shared" si="436"/>
        <v>-0.5</v>
      </c>
      <c r="J2377" s="29">
        <f t="shared" si="437"/>
        <v>116.72391809116273</v>
      </c>
      <c r="K2377" s="147">
        <f t="shared" si="432"/>
        <v>150.4057362729809</v>
      </c>
      <c r="L2377" s="29">
        <f t="shared" si="443"/>
        <v>-0.31365880723538453</v>
      </c>
      <c r="M2377" s="30">
        <f t="shared" si="441"/>
        <v>0.41365880723538451</v>
      </c>
      <c r="N2377" s="148">
        <f t="shared" si="442"/>
        <v>0.18634119276461547</v>
      </c>
      <c r="O2377" s="148">
        <f t="shared" si="438"/>
        <v>0</v>
      </c>
      <c r="P2377" s="148">
        <f t="shared" si="439"/>
        <v>-0.18634119276461547</v>
      </c>
      <c r="Q2377" s="149">
        <f t="shared" si="433"/>
        <v>36.405736272980903</v>
      </c>
      <c r="R2377" s="150">
        <f t="shared" si="434"/>
        <v>150.4057362729809</v>
      </c>
      <c r="S2377" s="13"/>
      <c r="T2377" s="13"/>
      <c r="U2377" s="13"/>
      <c r="V2377" s="13"/>
      <c r="W2377" s="49">
        <f t="shared" si="440"/>
        <v>39255</v>
      </c>
    </row>
    <row r="2378" spans="1:23" s="11" customFormat="1">
      <c r="A2378" s="13"/>
      <c r="B2378" s="140">
        <f>+Datos!B2369</f>
        <v>2007</v>
      </c>
      <c r="C2378" s="141">
        <f>+Datos!C2369</f>
        <v>6</v>
      </c>
      <c r="D2378" s="142">
        <f>+Datos!D2369</f>
        <v>23</v>
      </c>
      <c r="E2378" s="143">
        <f>+Datos!E2369</f>
        <v>0</v>
      </c>
      <c r="F2378" s="144">
        <f>+Datos!F2369</f>
        <v>2.8</v>
      </c>
      <c r="G2378" s="145">
        <f>+Datos!G2369</f>
        <v>1</v>
      </c>
      <c r="H2378" s="143">
        <f t="shared" si="435"/>
        <v>2.8</v>
      </c>
      <c r="I2378" s="146">
        <f t="shared" si="436"/>
        <v>-2.8</v>
      </c>
      <c r="J2378" s="29">
        <f t="shared" si="437"/>
        <v>114.98289938668759</v>
      </c>
      <c r="K2378" s="147">
        <f t="shared" si="432"/>
        <v>148.66471756850578</v>
      </c>
      <c r="L2378" s="29">
        <f t="shared" si="443"/>
        <v>-1.741018704475124</v>
      </c>
      <c r="M2378" s="30">
        <f t="shared" si="441"/>
        <v>1.741018704475124</v>
      </c>
      <c r="N2378" s="148">
        <f t="shared" si="442"/>
        <v>1.0589812955248759</v>
      </c>
      <c r="O2378" s="148">
        <f t="shared" si="438"/>
        <v>0</v>
      </c>
      <c r="P2378" s="148">
        <f t="shared" si="439"/>
        <v>-1.0589812955248759</v>
      </c>
      <c r="Q2378" s="149">
        <f t="shared" si="433"/>
        <v>34.664717568505779</v>
      </c>
      <c r="R2378" s="150">
        <f t="shared" si="434"/>
        <v>148.66471756850578</v>
      </c>
      <c r="S2378" s="13"/>
      <c r="T2378" s="13"/>
      <c r="U2378" s="13"/>
      <c r="V2378" s="13"/>
      <c r="W2378" s="49">
        <f t="shared" si="440"/>
        <v>39256</v>
      </c>
    </row>
    <row r="2379" spans="1:23" s="11" customFormat="1">
      <c r="A2379" s="13"/>
      <c r="B2379" s="140">
        <f>+Datos!B2370</f>
        <v>2007</v>
      </c>
      <c r="C2379" s="141">
        <f>+Datos!C2370</f>
        <v>6</v>
      </c>
      <c r="D2379" s="142">
        <f>+Datos!D2370</f>
        <v>24</v>
      </c>
      <c r="E2379" s="143">
        <f>+Datos!E2370</f>
        <v>0</v>
      </c>
      <c r="F2379" s="144">
        <f>+Datos!F2370</f>
        <v>1.8</v>
      </c>
      <c r="G2379" s="145">
        <f>+Datos!G2370</f>
        <v>1</v>
      </c>
      <c r="H2379" s="143">
        <f t="shared" si="435"/>
        <v>1.8</v>
      </c>
      <c r="I2379" s="146">
        <f t="shared" si="436"/>
        <v>-1.8</v>
      </c>
      <c r="J2379" s="29">
        <f t="shared" si="437"/>
        <v>113.87741051329341</v>
      </c>
      <c r="K2379" s="147">
        <f t="shared" si="432"/>
        <v>147.55922869511159</v>
      </c>
      <c r="L2379" s="29">
        <f t="shared" si="443"/>
        <v>-1.1054888733941937</v>
      </c>
      <c r="M2379" s="30">
        <f t="shared" si="441"/>
        <v>1.1054888733941937</v>
      </c>
      <c r="N2379" s="148">
        <f t="shared" si="442"/>
        <v>0.69451112660580638</v>
      </c>
      <c r="O2379" s="148">
        <f t="shared" si="438"/>
        <v>0</v>
      </c>
      <c r="P2379" s="148">
        <f t="shared" si="439"/>
        <v>-0.69451112660580638</v>
      </c>
      <c r="Q2379" s="149">
        <f t="shared" si="433"/>
        <v>33.559228695111585</v>
      </c>
      <c r="R2379" s="150">
        <f t="shared" si="434"/>
        <v>147.55922869511159</v>
      </c>
      <c r="S2379" s="13"/>
      <c r="T2379" s="13"/>
      <c r="U2379" s="13"/>
      <c r="V2379" s="13"/>
      <c r="W2379" s="49">
        <f t="shared" si="440"/>
        <v>39257</v>
      </c>
    </row>
    <row r="2380" spans="1:23" s="11" customFormat="1">
      <c r="A2380" s="13"/>
      <c r="B2380" s="140">
        <f>+Datos!B2371</f>
        <v>2007</v>
      </c>
      <c r="C2380" s="141">
        <f>+Datos!C2371</f>
        <v>6</v>
      </c>
      <c r="D2380" s="142">
        <f>+Datos!D2371</f>
        <v>25</v>
      </c>
      <c r="E2380" s="143">
        <f>+Datos!E2371</f>
        <v>0</v>
      </c>
      <c r="F2380" s="144">
        <f>+Datos!F2371</f>
        <v>2.4</v>
      </c>
      <c r="G2380" s="145">
        <f>+Datos!G2371</f>
        <v>1</v>
      </c>
      <c r="H2380" s="143">
        <f t="shared" si="435"/>
        <v>2.4</v>
      </c>
      <c r="I2380" s="146">
        <f t="shared" si="436"/>
        <v>-2.4</v>
      </c>
      <c r="J2380" s="29">
        <f t="shared" si="437"/>
        <v>112.41994101458198</v>
      </c>
      <c r="K2380" s="147">
        <f t="shared" si="432"/>
        <v>146.10175919640017</v>
      </c>
      <c r="L2380" s="29">
        <f t="shared" si="443"/>
        <v>-1.4574694987114185</v>
      </c>
      <c r="M2380" s="30">
        <f t="shared" si="441"/>
        <v>1.4574694987114185</v>
      </c>
      <c r="N2380" s="148">
        <f t="shared" si="442"/>
        <v>0.9425305012885814</v>
      </c>
      <c r="O2380" s="148">
        <f t="shared" si="438"/>
        <v>0</v>
      </c>
      <c r="P2380" s="148">
        <f t="shared" si="439"/>
        <v>-0.9425305012885814</v>
      </c>
      <c r="Q2380" s="149">
        <f t="shared" si="433"/>
        <v>32.101759196400167</v>
      </c>
      <c r="R2380" s="150">
        <f t="shared" si="434"/>
        <v>146.10175919640017</v>
      </c>
      <c r="S2380" s="13"/>
      <c r="T2380" s="13"/>
      <c r="U2380" s="13"/>
      <c r="V2380" s="13"/>
      <c r="W2380" s="49">
        <f t="shared" si="440"/>
        <v>39258</v>
      </c>
    </row>
    <row r="2381" spans="1:23" s="11" customFormat="1">
      <c r="A2381" s="13"/>
      <c r="B2381" s="140">
        <f>+Datos!B2372</f>
        <v>2007</v>
      </c>
      <c r="C2381" s="141">
        <f>+Datos!C2372</f>
        <v>6</v>
      </c>
      <c r="D2381" s="142">
        <f>+Datos!D2372</f>
        <v>26</v>
      </c>
      <c r="E2381" s="143">
        <f>+Datos!E2372</f>
        <v>0</v>
      </c>
      <c r="F2381" s="144">
        <f>+Datos!F2372</f>
        <v>1.4</v>
      </c>
      <c r="G2381" s="145">
        <f>+Datos!G2372</f>
        <v>1</v>
      </c>
      <c r="H2381" s="143">
        <f t="shared" si="435"/>
        <v>1.4</v>
      </c>
      <c r="I2381" s="146">
        <f t="shared" si="436"/>
        <v>-1.4</v>
      </c>
      <c r="J2381" s="29">
        <f t="shared" si="437"/>
        <v>111.57838016660465</v>
      </c>
      <c r="K2381" s="147">
        <f t="shared" si="432"/>
        <v>145.26019834842282</v>
      </c>
      <c r="L2381" s="29">
        <f t="shared" si="443"/>
        <v>-0.8415608479773482</v>
      </c>
      <c r="M2381" s="30">
        <f t="shared" si="441"/>
        <v>0.8415608479773482</v>
      </c>
      <c r="N2381" s="148">
        <f t="shared" si="442"/>
        <v>0.55843915202265171</v>
      </c>
      <c r="O2381" s="148">
        <f t="shared" si="438"/>
        <v>0</v>
      </c>
      <c r="P2381" s="148">
        <f t="shared" si="439"/>
        <v>-0.55843915202265171</v>
      </c>
      <c r="Q2381" s="149">
        <f t="shared" si="433"/>
        <v>31.260198348422819</v>
      </c>
      <c r="R2381" s="150">
        <f t="shared" si="434"/>
        <v>145.26019834842282</v>
      </c>
      <c r="S2381" s="13"/>
      <c r="T2381" s="13"/>
      <c r="U2381" s="13"/>
      <c r="V2381" s="13"/>
      <c r="W2381" s="49">
        <f t="shared" si="440"/>
        <v>39259</v>
      </c>
    </row>
    <row r="2382" spans="1:23" s="11" customFormat="1">
      <c r="A2382" s="13"/>
      <c r="B2382" s="140">
        <f>+Datos!B2373</f>
        <v>2007</v>
      </c>
      <c r="C2382" s="141">
        <f>+Datos!C2373</f>
        <v>6</v>
      </c>
      <c r="D2382" s="142">
        <f>+Datos!D2373</f>
        <v>27</v>
      </c>
      <c r="E2382" s="143">
        <f>+Datos!E2373</f>
        <v>0</v>
      </c>
      <c r="F2382" s="144">
        <f>+Datos!F2373</f>
        <v>2.1</v>
      </c>
      <c r="G2382" s="145">
        <f>+Datos!G2373</f>
        <v>1</v>
      </c>
      <c r="H2382" s="143">
        <f t="shared" si="435"/>
        <v>2.1</v>
      </c>
      <c r="I2382" s="146">
        <f t="shared" si="436"/>
        <v>-2.1</v>
      </c>
      <c r="J2382" s="29">
        <f t="shared" si="437"/>
        <v>110.32783629374295</v>
      </c>
      <c r="K2382" s="147">
        <f t="shared" ref="K2382:K2445" si="444">+J2382+$U$21</f>
        <v>144.00965447556112</v>
      </c>
      <c r="L2382" s="29">
        <f t="shared" si="443"/>
        <v>-1.250543872861698</v>
      </c>
      <c r="M2382" s="30">
        <f t="shared" si="441"/>
        <v>1.250543872861698</v>
      </c>
      <c r="N2382" s="148">
        <f t="shared" si="442"/>
        <v>0.8494561271383021</v>
      </c>
      <c r="O2382" s="148">
        <f t="shared" si="438"/>
        <v>0</v>
      </c>
      <c r="P2382" s="148">
        <f t="shared" si="439"/>
        <v>-0.8494561271383021</v>
      </c>
      <c r="Q2382" s="149">
        <f t="shared" ref="Q2382:Q2445" si="445">IF(K2382-$U$15&gt;0,K2382-$U$15,0)</f>
        <v>30.009654475561121</v>
      </c>
      <c r="R2382" s="150">
        <f t="shared" ref="R2382:R2445" si="446">+O2382+K2382</f>
        <v>144.00965447556112</v>
      </c>
      <c r="S2382" s="13"/>
      <c r="T2382" s="13"/>
      <c r="U2382" s="13"/>
      <c r="V2382" s="13"/>
      <c r="W2382" s="49">
        <f t="shared" si="440"/>
        <v>39260</v>
      </c>
    </row>
    <row r="2383" spans="1:23" s="11" customFormat="1">
      <c r="A2383" s="13"/>
      <c r="B2383" s="140">
        <f>+Datos!B2374</f>
        <v>2007</v>
      </c>
      <c r="C2383" s="141">
        <f>+Datos!C2374</f>
        <v>6</v>
      </c>
      <c r="D2383" s="142">
        <f>+Datos!D2374</f>
        <v>28</v>
      </c>
      <c r="E2383" s="143">
        <f>+Datos!E2374</f>
        <v>0</v>
      </c>
      <c r="F2383" s="144">
        <f>+Datos!F2374</f>
        <v>1.8</v>
      </c>
      <c r="G2383" s="145">
        <f>+Datos!G2374</f>
        <v>1</v>
      </c>
      <c r="H2383" s="143">
        <f t="shared" ref="H2383:H2446" si="447">+F2383*G2383</f>
        <v>1.8</v>
      </c>
      <c r="I2383" s="146">
        <f t="shared" ref="I2383:I2446" si="448">+E2383-H2383</f>
        <v>-1.8</v>
      </c>
      <c r="J2383" s="29">
        <f t="shared" ref="J2383:J2446" si="449">IF(I2383&lt;0,J2382*EXP(I2383/$U$20),IF((I2383+J2382)&gt;$U$20,+$U$20,I2383+J2382))</f>
        <v>109.26710294905476</v>
      </c>
      <c r="K2383" s="147">
        <f t="shared" si="444"/>
        <v>142.94892113087295</v>
      </c>
      <c r="L2383" s="29">
        <f t="shared" si="443"/>
        <v>-1.0607333446881739</v>
      </c>
      <c r="M2383" s="30">
        <f t="shared" si="441"/>
        <v>1.0607333446881739</v>
      </c>
      <c r="N2383" s="148">
        <f t="shared" si="442"/>
        <v>0.73926665531182612</v>
      </c>
      <c r="O2383" s="148">
        <f t="shared" ref="O2383:O2446" si="450">IF(K2382+I2383-$U$14&gt;0,K2382+I2383-$U$14,0)</f>
        <v>0</v>
      </c>
      <c r="P2383" s="148">
        <f t="shared" ref="P2383:P2446" si="451">+IF(N2383&gt;0,(-1)*N2383,O2383)</f>
        <v>-0.73926665531182612</v>
      </c>
      <c r="Q2383" s="149">
        <f t="shared" si="445"/>
        <v>28.948921130872947</v>
      </c>
      <c r="R2383" s="150">
        <f t="shared" si="446"/>
        <v>142.94892113087295</v>
      </c>
      <c r="S2383" s="13"/>
      <c r="T2383" s="13"/>
      <c r="U2383" s="13"/>
      <c r="V2383" s="13"/>
      <c r="W2383" s="49">
        <f t="shared" ref="W2383:W2446" si="452">+DATE(B2383,C2383,D2383)</f>
        <v>39261</v>
      </c>
    </row>
    <row r="2384" spans="1:23" s="11" customFormat="1">
      <c r="A2384" s="13"/>
      <c r="B2384" s="140">
        <f>+Datos!B2375</f>
        <v>2007</v>
      </c>
      <c r="C2384" s="141">
        <f>+Datos!C2375</f>
        <v>6</v>
      </c>
      <c r="D2384" s="142">
        <f>+Datos!D2375</f>
        <v>29</v>
      </c>
      <c r="E2384" s="143">
        <f>+Datos!E2375</f>
        <v>0</v>
      </c>
      <c r="F2384" s="144">
        <f>+Datos!F2375</f>
        <v>1.6</v>
      </c>
      <c r="G2384" s="145">
        <f>+Datos!G2375</f>
        <v>1</v>
      </c>
      <c r="H2384" s="143">
        <f t="shared" si="447"/>
        <v>1.6</v>
      </c>
      <c r="I2384" s="146">
        <f t="shared" si="448"/>
        <v>-1.6</v>
      </c>
      <c r="J2384" s="29">
        <f t="shared" si="449"/>
        <v>108.33279344881475</v>
      </c>
      <c r="K2384" s="147">
        <f t="shared" si="444"/>
        <v>142.01461163063294</v>
      </c>
      <c r="L2384" s="29">
        <f t="shared" si="443"/>
        <v>-0.93430950024000481</v>
      </c>
      <c r="M2384" s="30">
        <f t="shared" ref="M2384:M2447" si="453">IF(I2384&gt;=0,+H2384,+E2384+ABS(L2384))</f>
        <v>0.93430950024000481</v>
      </c>
      <c r="N2384" s="148">
        <f t="shared" ref="N2384:N2447" si="454">+H2384-M2384</f>
        <v>0.66569049975999528</v>
      </c>
      <c r="O2384" s="148">
        <f t="shared" si="450"/>
        <v>0</v>
      </c>
      <c r="P2384" s="148">
        <f t="shared" si="451"/>
        <v>-0.66569049975999528</v>
      </c>
      <c r="Q2384" s="149">
        <f t="shared" si="445"/>
        <v>28.014611630632942</v>
      </c>
      <c r="R2384" s="150">
        <f t="shared" si="446"/>
        <v>142.01461163063294</v>
      </c>
      <c r="S2384" s="13"/>
      <c r="T2384" s="13"/>
      <c r="U2384" s="13"/>
      <c r="V2384" s="13"/>
      <c r="W2384" s="49">
        <f t="shared" si="452"/>
        <v>39262</v>
      </c>
    </row>
    <row r="2385" spans="1:23" s="11" customFormat="1">
      <c r="A2385" s="13"/>
      <c r="B2385" s="140">
        <f>+Datos!B2376</f>
        <v>2007</v>
      </c>
      <c r="C2385" s="141">
        <f>+Datos!C2376</f>
        <v>6</v>
      </c>
      <c r="D2385" s="142">
        <f>+Datos!D2376</f>
        <v>30</v>
      </c>
      <c r="E2385" s="143">
        <f>+Datos!E2376</f>
        <v>0</v>
      </c>
      <c r="F2385" s="144">
        <f>+Datos!F2376</f>
        <v>0.9</v>
      </c>
      <c r="G2385" s="145">
        <f>+Datos!G2376</f>
        <v>1</v>
      </c>
      <c r="H2385" s="143">
        <f t="shared" si="447"/>
        <v>0.9</v>
      </c>
      <c r="I2385" s="146">
        <f t="shared" si="448"/>
        <v>-0.9</v>
      </c>
      <c r="J2385" s="29">
        <f t="shared" si="449"/>
        <v>107.81075953473695</v>
      </c>
      <c r="K2385" s="147">
        <f t="shared" si="444"/>
        <v>141.49257771655513</v>
      </c>
      <c r="L2385" s="29">
        <f t="shared" ref="L2385:L2448" si="455">+K2385-K2384</f>
        <v>-0.52203391407780941</v>
      </c>
      <c r="M2385" s="30">
        <f t="shared" si="453"/>
        <v>0.52203391407780941</v>
      </c>
      <c r="N2385" s="148">
        <f t="shared" si="454"/>
        <v>0.37796608592219061</v>
      </c>
      <c r="O2385" s="148">
        <f t="shared" si="450"/>
        <v>0</v>
      </c>
      <c r="P2385" s="148">
        <f t="shared" si="451"/>
        <v>-0.37796608592219061</v>
      </c>
      <c r="Q2385" s="149">
        <f t="shared" si="445"/>
        <v>27.492577716555132</v>
      </c>
      <c r="R2385" s="150">
        <f t="shared" si="446"/>
        <v>141.49257771655513</v>
      </c>
      <c r="S2385" s="13"/>
      <c r="T2385" s="13"/>
      <c r="U2385" s="13"/>
      <c r="V2385" s="13"/>
      <c r="W2385" s="49">
        <f t="shared" si="452"/>
        <v>39263</v>
      </c>
    </row>
    <row r="2386" spans="1:23" s="11" customFormat="1">
      <c r="A2386" s="13"/>
      <c r="B2386" s="140">
        <f>+Datos!B2377</f>
        <v>2007</v>
      </c>
      <c r="C2386" s="141">
        <f>+Datos!C2377</f>
        <v>7</v>
      </c>
      <c r="D2386" s="142">
        <f>+Datos!D2377</f>
        <v>1</v>
      </c>
      <c r="E2386" s="143">
        <f>+Datos!E2377</f>
        <v>0</v>
      </c>
      <c r="F2386" s="144">
        <f>+Datos!F2377</f>
        <v>0.8</v>
      </c>
      <c r="G2386" s="145">
        <f>+Datos!G2377</f>
        <v>1</v>
      </c>
      <c r="H2386" s="143">
        <f t="shared" si="447"/>
        <v>0.8</v>
      </c>
      <c r="I2386" s="146">
        <f t="shared" si="448"/>
        <v>-0.8</v>
      </c>
      <c r="J2386" s="29">
        <f t="shared" si="449"/>
        <v>107.34884160813449</v>
      </c>
      <c r="K2386" s="147">
        <f t="shared" si="444"/>
        <v>141.03065978995267</v>
      </c>
      <c r="L2386" s="29">
        <f t="shared" si="455"/>
        <v>-0.46191792660246733</v>
      </c>
      <c r="M2386" s="30">
        <f t="shared" si="453"/>
        <v>0.46191792660246733</v>
      </c>
      <c r="N2386" s="148">
        <f t="shared" si="454"/>
        <v>0.33808207339753271</v>
      </c>
      <c r="O2386" s="148">
        <f t="shared" si="450"/>
        <v>0</v>
      </c>
      <c r="P2386" s="148">
        <f t="shared" si="451"/>
        <v>-0.33808207339753271</v>
      </c>
      <c r="Q2386" s="149">
        <f t="shared" si="445"/>
        <v>27.030659789952665</v>
      </c>
      <c r="R2386" s="150">
        <f t="shared" si="446"/>
        <v>141.03065978995267</v>
      </c>
      <c r="S2386" s="13"/>
      <c r="T2386" s="13"/>
      <c r="U2386" s="13"/>
      <c r="V2386" s="13"/>
      <c r="W2386" s="49">
        <f t="shared" si="452"/>
        <v>39264</v>
      </c>
    </row>
    <row r="2387" spans="1:23" s="11" customFormat="1">
      <c r="A2387" s="13"/>
      <c r="B2387" s="140">
        <f>+Datos!B2378</f>
        <v>2007</v>
      </c>
      <c r="C2387" s="141">
        <f>+Datos!C2378</f>
        <v>7</v>
      </c>
      <c r="D2387" s="142">
        <f>+Datos!D2378</f>
        <v>2</v>
      </c>
      <c r="E2387" s="143">
        <f>+Datos!E2378</f>
        <v>0</v>
      </c>
      <c r="F2387" s="144">
        <f>+Datos!F2378</f>
        <v>1</v>
      </c>
      <c r="G2387" s="145">
        <f>+Datos!G2378</f>
        <v>1</v>
      </c>
      <c r="H2387" s="143">
        <f t="shared" si="447"/>
        <v>1</v>
      </c>
      <c r="I2387" s="146">
        <f t="shared" si="448"/>
        <v>-1</v>
      </c>
      <c r="J2387" s="29">
        <f t="shared" si="449"/>
        <v>106.77422631341842</v>
      </c>
      <c r="K2387" s="147">
        <f t="shared" si="444"/>
        <v>140.4560444952366</v>
      </c>
      <c r="L2387" s="29">
        <f t="shared" si="455"/>
        <v>-0.57461529471606809</v>
      </c>
      <c r="M2387" s="30">
        <f t="shared" si="453"/>
        <v>0.57461529471606809</v>
      </c>
      <c r="N2387" s="148">
        <f t="shared" si="454"/>
        <v>0.42538470528393191</v>
      </c>
      <c r="O2387" s="148">
        <f t="shared" si="450"/>
        <v>0</v>
      </c>
      <c r="P2387" s="148">
        <f t="shared" si="451"/>
        <v>-0.42538470528393191</v>
      </c>
      <c r="Q2387" s="149">
        <f t="shared" si="445"/>
        <v>26.456044495236597</v>
      </c>
      <c r="R2387" s="150">
        <f t="shared" si="446"/>
        <v>140.4560444952366</v>
      </c>
      <c r="S2387" s="13"/>
      <c r="T2387" s="13"/>
      <c r="U2387" s="13"/>
      <c r="V2387" s="13"/>
      <c r="W2387" s="49">
        <f t="shared" si="452"/>
        <v>39265</v>
      </c>
    </row>
    <row r="2388" spans="1:23" s="11" customFormat="1">
      <c r="A2388" s="13"/>
      <c r="B2388" s="140">
        <f>+Datos!B2379</f>
        <v>2007</v>
      </c>
      <c r="C2388" s="141">
        <f>+Datos!C2379</f>
        <v>7</v>
      </c>
      <c r="D2388" s="142">
        <f>+Datos!D2379</f>
        <v>3</v>
      </c>
      <c r="E2388" s="143">
        <f>+Datos!E2379</f>
        <v>0</v>
      </c>
      <c r="F2388" s="144">
        <f>+Datos!F2379</f>
        <v>1.1000000000000001</v>
      </c>
      <c r="G2388" s="145">
        <f>+Datos!G2379</f>
        <v>1</v>
      </c>
      <c r="H2388" s="143">
        <f t="shared" si="447"/>
        <v>1.1000000000000001</v>
      </c>
      <c r="I2388" s="146">
        <f t="shared" si="448"/>
        <v>-1.1000000000000001</v>
      </c>
      <c r="J2388" s="29">
        <f t="shared" si="449"/>
        <v>106.14570139466836</v>
      </c>
      <c r="K2388" s="147">
        <f t="shared" si="444"/>
        <v>139.82751957648654</v>
      </c>
      <c r="L2388" s="29">
        <f t="shared" si="455"/>
        <v>-0.62852491875005967</v>
      </c>
      <c r="M2388" s="30">
        <f t="shared" si="453"/>
        <v>0.62852491875005967</v>
      </c>
      <c r="N2388" s="148">
        <f t="shared" si="454"/>
        <v>0.47147508124994042</v>
      </c>
      <c r="O2388" s="148">
        <f t="shared" si="450"/>
        <v>0</v>
      </c>
      <c r="P2388" s="148">
        <f t="shared" si="451"/>
        <v>-0.47147508124994042</v>
      </c>
      <c r="Q2388" s="149">
        <f t="shared" si="445"/>
        <v>25.827519576486537</v>
      </c>
      <c r="R2388" s="150">
        <f t="shared" si="446"/>
        <v>139.82751957648654</v>
      </c>
      <c r="S2388" s="13"/>
      <c r="T2388" s="13"/>
      <c r="U2388" s="13"/>
      <c r="V2388" s="13"/>
      <c r="W2388" s="49">
        <f t="shared" si="452"/>
        <v>39266</v>
      </c>
    </row>
    <row r="2389" spans="1:23" s="11" customFormat="1">
      <c r="A2389" s="13"/>
      <c r="B2389" s="140">
        <f>+Datos!B2380</f>
        <v>2007</v>
      </c>
      <c r="C2389" s="141">
        <f>+Datos!C2380</f>
        <v>7</v>
      </c>
      <c r="D2389" s="142">
        <f>+Datos!D2380</f>
        <v>4</v>
      </c>
      <c r="E2389" s="143">
        <f>+Datos!E2380</f>
        <v>0</v>
      </c>
      <c r="F2389" s="144">
        <f>+Datos!F2380</f>
        <v>2.1</v>
      </c>
      <c r="G2389" s="145">
        <f>+Datos!G2380</f>
        <v>1</v>
      </c>
      <c r="H2389" s="143">
        <f t="shared" si="447"/>
        <v>2.1</v>
      </c>
      <c r="I2389" s="146">
        <f t="shared" si="448"/>
        <v>-2.1</v>
      </c>
      <c r="J2389" s="29">
        <f t="shared" si="449"/>
        <v>104.95604568975934</v>
      </c>
      <c r="K2389" s="147">
        <f t="shared" si="444"/>
        <v>138.63786387157751</v>
      </c>
      <c r="L2389" s="29">
        <f t="shared" si="455"/>
        <v>-1.1896557049090291</v>
      </c>
      <c r="M2389" s="30">
        <f t="shared" si="453"/>
        <v>1.1896557049090291</v>
      </c>
      <c r="N2389" s="148">
        <f t="shared" si="454"/>
        <v>0.91034429509097103</v>
      </c>
      <c r="O2389" s="148">
        <f t="shared" si="450"/>
        <v>0</v>
      </c>
      <c r="P2389" s="148">
        <f t="shared" si="451"/>
        <v>-0.91034429509097103</v>
      </c>
      <c r="Q2389" s="149">
        <f t="shared" si="445"/>
        <v>24.637863871577508</v>
      </c>
      <c r="R2389" s="150">
        <f t="shared" si="446"/>
        <v>138.63786387157751</v>
      </c>
      <c r="S2389" s="13"/>
      <c r="T2389" s="13"/>
      <c r="U2389" s="13"/>
      <c r="V2389" s="13"/>
      <c r="W2389" s="49">
        <f t="shared" si="452"/>
        <v>39267</v>
      </c>
    </row>
    <row r="2390" spans="1:23" s="11" customFormat="1">
      <c r="A2390" s="13"/>
      <c r="B2390" s="140">
        <f>+Datos!B2381</f>
        <v>2007</v>
      </c>
      <c r="C2390" s="141">
        <f>+Datos!C2381</f>
        <v>7</v>
      </c>
      <c r="D2390" s="142">
        <f>+Datos!D2381</f>
        <v>5</v>
      </c>
      <c r="E2390" s="143">
        <f>+Datos!E2381</f>
        <v>0</v>
      </c>
      <c r="F2390" s="144">
        <f>+Datos!F2381</f>
        <v>1.8</v>
      </c>
      <c r="G2390" s="145">
        <f>+Datos!G2381</f>
        <v>1</v>
      </c>
      <c r="H2390" s="143">
        <f t="shared" si="447"/>
        <v>1.8</v>
      </c>
      <c r="I2390" s="146">
        <f t="shared" si="448"/>
        <v>-1.8</v>
      </c>
      <c r="J2390" s="29">
        <f t="shared" si="449"/>
        <v>103.94695876183906</v>
      </c>
      <c r="K2390" s="147">
        <f t="shared" si="444"/>
        <v>137.62877694365724</v>
      </c>
      <c r="L2390" s="29">
        <f t="shared" si="455"/>
        <v>-1.009086927920265</v>
      </c>
      <c r="M2390" s="30">
        <f t="shared" si="453"/>
        <v>1.009086927920265</v>
      </c>
      <c r="N2390" s="148">
        <f t="shared" si="454"/>
        <v>0.79091307207973505</v>
      </c>
      <c r="O2390" s="148">
        <f t="shared" si="450"/>
        <v>0</v>
      </c>
      <c r="P2390" s="148">
        <f t="shared" si="451"/>
        <v>-0.79091307207973505</v>
      </c>
      <c r="Q2390" s="149">
        <f t="shared" si="445"/>
        <v>23.628776943657243</v>
      </c>
      <c r="R2390" s="150">
        <f t="shared" si="446"/>
        <v>137.62877694365724</v>
      </c>
      <c r="S2390" s="13"/>
      <c r="T2390" s="13"/>
      <c r="U2390" s="13"/>
      <c r="V2390" s="13"/>
      <c r="W2390" s="49">
        <f t="shared" si="452"/>
        <v>39268</v>
      </c>
    </row>
    <row r="2391" spans="1:23" s="11" customFormat="1">
      <c r="A2391" s="13"/>
      <c r="B2391" s="140">
        <f>+Datos!B2382</f>
        <v>2007</v>
      </c>
      <c r="C2391" s="141">
        <f>+Datos!C2382</f>
        <v>7</v>
      </c>
      <c r="D2391" s="142">
        <f>+Datos!D2382</f>
        <v>6</v>
      </c>
      <c r="E2391" s="143">
        <f>+Datos!E2382</f>
        <v>0</v>
      </c>
      <c r="F2391" s="144">
        <f>+Datos!F2382</f>
        <v>2.7</v>
      </c>
      <c r="G2391" s="145">
        <f>+Datos!G2382</f>
        <v>1</v>
      </c>
      <c r="H2391" s="143">
        <f t="shared" si="447"/>
        <v>2.7</v>
      </c>
      <c r="I2391" s="146">
        <f t="shared" si="448"/>
        <v>-2.7</v>
      </c>
      <c r="J2391" s="29">
        <f t="shared" si="449"/>
        <v>102.4514899513985</v>
      </c>
      <c r="K2391" s="147">
        <f t="shared" si="444"/>
        <v>136.13330813321667</v>
      </c>
      <c r="L2391" s="29">
        <f t="shared" si="455"/>
        <v>-1.4954688104405705</v>
      </c>
      <c r="M2391" s="30">
        <f t="shared" si="453"/>
        <v>1.4954688104405705</v>
      </c>
      <c r="N2391" s="148">
        <f t="shared" si="454"/>
        <v>1.2045311895594297</v>
      </c>
      <c r="O2391" s="148">
        <f t="shared" si="450"/>
        <v>0</v>
      </c>
      <c r="P2391" s="148">
        <f t="shared" si="451"/>
        <v>-1.2045311895594297</v>
      </c>
      <c r="Q2391" s="149">
        <f t="shared" si="445"/>
        <v>22.133308133216673</v>
      </c>
      <c r="R2391" s="150">
        <f t="shared" si="446"/>
        <v>136.13330813321667</v>
      </c>
      <c r="S2391" s="13"/>
      <c r="T2391" s="13"/>
      <c r="U2391" s="13"/>
      <c r="V2391" s="13"/>
      <c r="W2391" s="49">
        <f t="shared" si="452"/>
        <v>39269</v>
      </c>
    </row>
    <row r="2392" spans="1:23" s="11" customFormat="1">
      <c r="A2392" s="13"/>
      <c r="B2392" s="140">
        <f>+Datos!B2383</f>
        <v>2007</v>
      </c>
      <c r="C2392" s="141">
        <f>+Datos!C2383</f>
        <v>7</v>
      </c>
      <c r="D2392" s="142">
        <f>+Datos!D2383</f>
        <v>7</v>
      </c>
      <c r="E2392" s="143">
        <f>+Datos!E2383</f>
        <v>0</v>
      </c>
      <c r="F2392" s="144">
        <f>+Datos!F2383</f>
        <v>1.4</v>
      </c>
      <c r="G2392" s="145">
        <f>+Datos!G2383</f>
        <v>1</v>
      </c>
      <c r="H2392" s="143">
        <f t="shared" si="447"/>
        <v>1.4</v>
      </c>
      <c r="I2392" s="146">
        <f t="shared" si="448"/>
        <v>-1.4</v>
      </c>
      <c r="J2392" s="29">
        <f t="shared" si="449"/>
        <v>101.6845516130404</v>
      </c>
      <c r="K2392" s="147">
        <f t="shared" si="444"/>
        <v>135.36636979485857</v>
      </c>
      <c r="L2392" s="29">
        <f t="shared" si="455"/>
        <v>-0.7669383383581021</v>
      </c>
      <c r="M2392" s="30">
        <f t="shared" si="453"/>
        <v>0.7669383383581021</v>
      </c>
      <c r="N2392" s="148">
        <f t="shared" si="454"/>
        <v>0.63306166164189781</v>
      </c>
      <c r="O2392" s="148">
        <f t="shared" si="450"/>
        <v>0</v>
      </c>
      <c r="P2392" s="148">
        <f t="shared" si="451"/>
        <v>-0.63306166164189781</v>
      </c>
      <c r="Q2392" s="149">
        <f t="shared" si="445"/>
        <v>21.366369794858571</v>
      </c>
      <c r="R2392" s="150">
        <f t="shared" si="446"/>
        <v>135.36636979485857</v>
      </c>
      <c r="S2392" s="13"/>
      <c r="T2392" s="13"/>
      <c r="U2392" s="13"/>
      <c r="V2392" s="13"/>
      <c r="W2392" s="49">
        <f t="shared" si="452"/>
        <v>39270</v>
      </c>
    </row>
    <row r="2393" spans="1:23" s="11" customFormat="1">
      <c r="A2393" s="13"/>
      <c r="B2393" s="140">
        <f>+Datos!B2384</f>
        <v>2007</v>
      </c>
      <c r="C2393" s="141">
        <f>+Datos!C2384</f>
        <v>7</v>
      </c>
      <c r="D2393" s="142">
        <f>+Datos!D2384</f>
        <v>8</v>
      </c>
      <c r="E2393" s="143">
        <f>+Datos!E2384</f>
        <v>0</v>
      </c>
      <c r="F2393" s="144">
        <f>+Datos!F2384</f>
        <v>1</v>
      </c>
      <c r="G2393" s="145">
        <f>+Datos!G2384</f>
        <v>1</v>
      </c>
      <c r="H2393" s="143">
        <f t="shared" si="447"/>
        <v>1</v>
      </c>
      <c r="I2393" s="146">
        <f t="shared" si="448"/>
        <v>-1</v>
      </c>
      <c r="J2393" s="29">
        <f t="shared" si="449"/>
        <v>101.14025604619592</v>
      </c>
      <c r="K2393" s="147">
        <f t="shared" si="444"/>
        <v>134.82207422801409</v>
      </c>
      <c r="L2393" s="29">
        <f t="shared" si="455"/>
        <v>-0.54429556684448244</v>
      </c>
      <c r="M2393" s="30">
        <f t="shared" si="453"/>
        <v>0.54429556684448244</v>
      </c>
      <c r="N2393" s="148">
        <f t="shared" si="454"/>
        <v>0.45570443315551756</v>
      </c>
      <c r="O2393" s="148">
        <f t="shared" si="450"/>
        <v>0</v>
      </c>
      <c r="P2393" s="148">
        <f t="shared" si="451"/>
        <v>-0.45570443315551756</v>
      </c>
      <c r="Q2393" s="149">
        <f t="shared" si="445"/>
        <v>20.822074228014088</v>
      </c>
      <c r="R2393" s="150">
        <f t="shared" si="446"/>
        <v>134.82207422801409</v>
      </c>
      <c r="S2393" s="13"/>
      <c r="T2393" s="13"/>
      <c r="U2393" s="13"/>
      <c r="V2393" s="13"/>
      <c r="W2393" s="49">
        <f t="shared" si="452"/>
        <v>39271</v>
      </c>
    </row>
    <row r="2394" spans="1:23" s="11" customFormat="1">
      <c r="A2394" s="13"/>
      <c r="B2394" s="140">
        <f>+Datos!B2385</f>
        <v>2007</v>
      </c>
      <c r="C2394" s="141">
        <f>+Datos!C2385</f>
        <v>7</v>
      </c>
      <c r="D2394" s="142">
        <f>+Datos!D2385</f>
        <v>9</v>
      </c>
      <c r="E2394" s="143">
        <f>+Datos!E2385</f>
        <v>0</v>
      </c>
      <c r="F2394" s="144">
        <f>+Datos!F2385</f>
        <v>1.3</v>
      </c>
      <c r="G2394" s="145">
        <f>+Datos!G2385</f>
        <v>1</v>
      </c>
      <c r="H2394" s="143">
        <f t="shared" si="447"/>
        <v>1.3</v>
      </c>
      <c r="I2394" s="146">
        <f t="shared" si="448"/>
        <v>-1.3</v>
      </c>
      <c r="J2394" s="29">
        <f t="shared" si="449"/>
        <v>100.43702515403587</v>
      </c>
      <c r="K2394" s="147">
        <f t="shared" si="444"/>
        <v>134.11884333585405</v>
      </c>
      <c r="L2394" s="29">
        <f t="shared" si="455"/>
        <v>-0.70323089216003609</v>
      </c>
      <c r="M2394" s="30">
        <f t="shared" si="453"/>
        <v>0.70323089216003609</v>
      </c>
      <c r="N2394" s="148">
        <f t="shared" si="454"/>
        <v>0.59676910783996395</v>
      </c>
      <c r="O2394" s="148">
        <f t="shared" si="450"/>
        <v>0</v>
      </c>
      <c r="P2394" s="148">
        <f t="shared" si="451"/>
        <v>-0.59676910783996395</v>
      </c>
      <c r="Q2394" s="149">
        <f t="shared" si="445"/>
        <v>20.118843335854052</v>
      </c>
      <c r="R2394" s="150">
        <f t="shared" si="446"/>
        <v>134.11884333585405</v>
      </c>
      <c r="S2394" s="13"/>
      <c r="T2394" s="13"/>
      <c r="U2394" s="13"/>
      <c r="V2394" s="13"/>
      <c r="W2394" s="49">
        <f t="shared" si="452"/>
        <v>39272</v>
      </c>
    </row>
    <row r="2395" spans="1:23" s="11" customFormat="1">
      <c r="A2395" s="13"/>
      <c r="B2395" s="140">
        <f>+Datos!B2386</f>
        <v>2007</v>
      </c>
      <c r="C2395" s="141">
        <f>+Datos!C2386</f>
        <v>7</v>
      </c>
      <c r="D2395" s="142">
        <f>+Datos!D2386</f>
        <v>10</v>
      </c>
      <c r="E2395" s="143">
        <f>+Datos!E2386</f>
        <v>0</v>
      </c>
      <c r="F2395" s="144">
        <f>+Datos!F2386</f>
        <v>1.9</v>
      </c>
      <c r="G2395" s="145">
        <f>+Datos!G2386</f>
        <v>1</v>
      </c>
      <c r="H2395" s="143">
        <f t="shared" si="447"/>
        <v>1.9</v>
      </c>
      <c r="I2395" s="146">
        <f t="shared" si="448"/>
        <v>-1.9</v>
      </c>
      <c r="J2395" s="29">
        <f t="shared" si="449"/>
        <v>99.418012203610445</v>
      </c>
      <c r="K2395" s="147">
        <f t="shared" si="444"/>
        <v>133.09983038542862</v>
      </c>
      <c r="L2395" s="29">
        <f t="shared" si="455"/>
        <v>-1.0190129504254344</v>
      </c>
      <c r="M2395" s="30">
        <f t="shared" si="453"/>
        <v>1.0190129504254344</v>
      </c>
      <c r="N2395" s="148">
        <f t="shared" si="454"/>
        <v>0.88098704957456553</v>
      </c>
      <c r="O2395" s="148">
        <f t="shared" si="450"/>
        <v>0</v>
      </c>
      <c r="P2395" s="148">
        <f t="shared" si="451"/>
        <v>-0.88098704957456553</v>
      </c>
      <c r="Q2395" s="149">
        <f t="shared" si="445"/>
        <v>19.099830385428618</v>
      </c>
      <c r="R2395" s="150">
        <f t="shared" si="446"/>
        <v>133.09983038542862</v>
      </c>
      <c r="S2395" s="13"/>
      <c r="T2395" s="13"/>
      <c r="U2395" s="13"/>
      <c r="V2395" s="13"/>
      <c r="W2395" s="49">
        <f t="shared" si="452"/>
        <v>39273</v>
      </c>
    </row>
    <row r="2396" spans="1:23" s="11" customFormat="1">
      <c r="A2396" s="13"/>
      <c r="B2396" s="140">
        <f>+Datos!B2387</f>
        <v>2007</v>
      </c>
      <c r="C2396" s="141">
        <f>+Datos!C2387</f>
        <v>7</v>
      </c>
      <c r="D2396" s="142">
        <f>+Datos!D2387</f>
        <v>11</v>
      </c>
      <c r="E2396" s="143">
        <f>+Datos!E2387</f>
        <v>0</v>
      </c>
      <c r="F2396" s="144">
        <f>+Datos!F2387</f>
        <v>1.6</v>
      </c>
      <c r="G2396" s="145">
        <f>+Datos!G2387</f>
        <v>1</v>
      </c>
      <c r="H2396" s="143">
        <f t="shared" si="447"/>
        <v>1.6</v>
      </c>
      <c r="I2396" s="146">
        <f t="shared" si="448"/>
        <v>-1.6</v>
      </c>
      <c r="J2396" s="29">
        <f t="shared" si="449"/>
        <v>98.567919258983565</v>
      </c>
      <c r="K2396" s="147">
        <f t="shared" si="444"/>
        <v>132.24973744080174</v>
      </c>
      <c r="L2396" s="29">
        <f t="shared" si="455"/>
        <v>-0.8500929446268799</v>
      </c>
      <c r="M2396" s="30">
        <f t="shared" si="453"/>
        <v>0.8500929446268799</v>
      </c>
      <c r="N2396" s="148">
        <f t="shared" si="454"/>
        <v>0.74990705537312019</v>
      </c>
      <c r="O2396" s="148">
        <f t="shared" si="450"/>
        <v>0</v>
      </c>
      <c r="P2396" s="148">
        <f t="shared" si="451"/>
        <v>-0.74990705537312019</v>
      </c>
      <c r="Q2396" s="149">
        <f t="shared" si="445"/>
        <v>18.249737440801738</v>
      </c>
      <c r="R2396" s="150">
        <f t="shared" si="446"/>
        <v>132.24973744080174</v>
      </c>
      <c r="S2396" s="13"/>
      <c r="T2396" s="13"/>
      <c r="U2396" s="13"/>
      <c r="V2396" s="13"/>
      <c r="W2396" s="49">
        <f t="shared" si="452"/>
        <v>39274</v>
      </c>
    </row>
    <row r="2397" spans="1:23" s="11" customFormat="1">
      <c r="A2397" s="13"/>
      <c r="B2397" s="140">
        <f>+Datos!B2388</f>
        <v>2007</v>
      </c>
      <c r="C2397" s="141">
        <f>+Datos!C2388</f>
        <v>7</v>
      </c>
      <c r="D2397" s="142">
        <f>+Datos!D2388</f>
        <v>12</v>
      </c>
      <c r="E2397" s="143">
        <f>+Datos!E2388</f>
        <v>0</v>
      </c>
      <c r="F2397" s="144">
        <f>+Datos!F2388</f>
        <v>1.7</v>
      </c>
      <c r="G2397" s="145">
        <f>+Datos!G2388</f>
        <v>1</v>
      </c>
      <c r="H2397" s="143">
        <f t="shared" si="447"/>
        <v>1.7</v>
      </c>
      <c r="I2397" s="146">
        <f t="shared" si="448"/>
        <v>-1.7</v>
      </c>
      <c r="J2397" s="29">
        <f t="shared" si="449"/>
        <v>97.672658622759641</v>
      </c>
      <c r="K2397" s="147">
        <f t="shared" si="444"/>
        <v>131.35447680457781</v>
      </c>
      <c r="L2397" s="29">
        <f t="shared" si="455"/>
        <v>-0.89526063622392371</v>
      </c>
      <c r="M2397" s="30">
        <f t="shared" si="453"/>
        <v>0.89526063622392371</v>
      </c>
      <c r="N2397" s="148">
        <f t="shared" si="454"/>
        <v>0.80473936377607624</v>
      </c>
      <c r="O2397" s="148">
        <f t="shared" si="450"/>
        <v>0</v>
      </c>
      <c r="P2397" s="148">
        <f t="shared" si="451"/>
        <v>-0.80473936377607624</v>
      </c>
      <c r="Q2397" s="149">
        <f t="shared" si="445"/>
        <v>17.354476804577814</v>
      </c>
      <c r="R2397" s="150">
        <f t="shared" si="446"/>
        <v>131.35447680457781</v>
      </c>
      <c r="S2397" s="13"/>
      <c r="T2397" s="13"/>
      <c r="U2397" s="13"/>
      <c r="V2397" s="13"/>
      <c r="W2397" s="49">
        <f t="shared" si="452"/>
        <v>39275</v>
      </c>
    </row>
    <row r="2398" spans="1:23" s="11" customFormat="1">
      <c r="A2398" s="13"/>
      <c r="B2398" s="140">
        <f>+Datos!B2389</f>
        <v>2007</v>
      </c>
      <c r="C2398" s="141">
        <f>+Datos!C2389</f>
        <v>7</v>
      </c>
      <c r="D2398" s="142">
        <f>+Datos!D2389</f>
        <v>13</v>
      </c>
      <c r="E2398" s="143">
        <f>+Datos!E2389</f>
        <v>0</v>
      </c>
      <c r="F2398" s="144">
        <f>+Datos!F2389</f>
        <v>1.2</v>
      </c>
      <c r="G2398" s="145">
        <f>+Datos!G2389</f>
        <v>1</v>
      </c>
      <c r="H2398" s="143">
        <f t="shared" si="447"/>
        <v>1.2</v>
      </c>
      <c r="I2398" s="146">
        <f t="shared" si="448"/>
        <v>-1.2</v>
      </c>
      <c r="J2398" s="29">
        <f t="shared" si="449"/>
        <v>97.045610010629616</v>
      </c>
      <c r="K2398" s="147">
        <f t="shared" si="444"/>
        <v>130.7274281924478</v>
      </c>
      <c r="L2398" s="29">
        <f t="shared" si="455"/>
        <v>-0.62704861213001095</v>
      </c>
      <c r="M2398" s="30">
        <f t="shared" si="453"/>
        <v>0.62704861213001095</v>
      </c>
      <c r="N2398" s="148">
        <f t="shared" si="454"/>
        <v>0.572951387869989</v>
      </c>
      <c r="O2398" s="148">
        <f t="shared" si="450"/>
        <v>0</v>
      </c>
      <c r="P2398" s="148">
        <f t="shared" si="451"/>
        <v>-0.572951387869989</v>
      </c>
      <c r="Q2398" s="149">
        <f t="shared" si="445"/>
        <v>16.727428192447803</v>
      </c>
      <c r="R2398" s="150">
        <f t="shared" si="446"/>
        <v>130.7274281924478</v>
      </c>
      <c r="S2398" s="13"/>
      <c r="T2398" s="13"/>
      <c r="U2398" s="13"/>
      <c r="V2398" s="13"/>
      <c r="W2398" s="49">
        <f t="shared" si="452"/>
        <v>39276</v>
      </c>
    </row>
    <row r="2399" spans="1:23" s="11" customFormat="1">
      <c r="A2399" s="13"/>
      <c r="B2399" s="140">
        <f>+Datos!B2390</f>
        <v>2007</v>
      </c>
      <c r="C2399" s="141">
        <f>+Datos!C2390</f>
        <v>7</v>
      </c>
      <c r="D2399" s="142">
        <f>+Datos!D2390</f>
        <v>14</v>
      </c>
      <c r="E2399" s="143">
        <f>+Datos!E2390</f>
        <v>0</v>
      </c>
      <c r="F2399" s="144">
        <f>+Datos!F2390</f>
        <v>1</v>
      </c>
      <c r="G2399" s="145">
        <f>+Datos!G2390</f>
        <v>1</v>
      </c>
      <c r="H2399" s="143">
        <f t="shared" si="447"/>
        <v>1</v>
      </c>
      <c r="I2399" s="146">
        <f t="shared" si="448"/>
        <v>-1</v>
      </c>
      <c r="J2399" s="29">
        <f t="shared" si="449"/>
        <v>96.526145701916164</v>
      </c>
      <c r="K2399" s="147">
        <f t="shared" si="444"/>
        <v>130.20796388373435</v>
      </c>
      <c r="L2399" s="29">
        <f t="shared" si="455"/>
        <v>-0.51946430871345228</v>
      </c>
      <c r="M2399" s="30">
        <f t="shared" si="453"/>
        <v>0.51946430871345228</v>
      </c>
      <c r="N2399" s="148">
        <f t="shared" si="454"/>
        <v>0.48053569128654772</v>
      </c>
      <c r="O2399" s="148">
        <f t="shared" si="450"/>
        <v>0</v>
      </c>
      <c r="P2399" s="148">
        <f t="shared" si="451"/>
        <v>-0.48053569128654772</v>
      </c>
      <c r="Q2399" s="149">
        <f t="shared" si="445"/>
        <v>16.207963883734351</v>
      </c>
      <c r="R2399" s="150">
        <f t="shared" si="446"/>
        <v>130.20796388373435</v>
      </c>
      <c r="S2399" s="13"/>
      <c r="T2399" s="13"/>
      <c r="U2399" s="13"/>
      <c r="V2399" s="13"/>
      <c r="W2399" s="49">
        <f t="shared" si="452"/>
        <v>39277</v>
      </c>
    </row>
    <row r="2400" spans="1:23" s="11" customFormat="1">
      <c r="A2400" s="13"/>
      <c r="B2400" s="140">
        <f>+Datos!B2391</f>
        <v>2007</v>
      </c>
      <c r="C2400" s="141">
        <f>+Datos!C2391</f>
        <v>7</v>
      </c>
      <c r="D2400" s="142">
        <f>+Datos!D2391</f>
        <v>15</v>
      </c>
      <c r="E2400" s="143">
        <f>+Datos!E2391</f>
        <v>0</v>
      </c>
      <c r="F2400" s="144">
        <f>+Datos!F2391</f>
        <v>1.6</v>
      </c>
      <c r="G2400" s="145">
        <f>+Datos!G2391</f>
        <v>1</v>
      </c>
      <c r="H2400" s="143">
        <f t="shared" si="447"/>
        <v>1.6</v>
      </c>
      <c r="I2400" s="146">
        <f t="shared" si="448"/>
        <v>-1.6</v>
      </c>
      <c r="J2400" s="29">
        <f t="shared" si="449"/>
        <v>95.700780221210593</v>
      </c>
      <c r="K2400" s="147">
        <f t="shared" si="444"/>
        <v>129.38259840302877</v>
      </c>
      <c r="L2400" s="29">
        <f t="shared" si="455"/>
        <v>-0.82536548070558524</v>
      </c>
      <c r="M2400" s="30">
        <f t="shared" si="453"/>
        <v>0.82536548070558524</v>
      </c>
      <c r="N2400" s="148">
        <f t="shared" si="454"/>
        <v>0.77463451929441485</v>
      </c>
      <c r="O2400" s="148">
        <f t="shared" si="450"/>
        <v>0</v>
      </c>
      <c r="P2400" s="148">
        <f t="shared" si="451"/>
        <v>-0.77463451929441485</v>
      </c>
      <c r="Q2400" s="149">
        <f t="shared" si="445"/>
        <v>15.382598403028766</v>
      </c>
      <c r="R2400" s="150">
        <f t="shared" si="446"/>
        <v>129.38259840302877</v>
      </c>
      <c r="S2400" s="13"/>
      <c r="T2400" s="13"/>
      <c r="U2400" s="13"/>
      <c r="V2400" s="13"/>
      <c r="W2400" s="49">
        <f t="shared" si="452"/>
        <v>39278</v>
      </c>
    </row>
    <row r="2401" spans="1:23" s="11" customFormat="1">
      <c r="A2401" s="13"/>
      <c r="B2401" s="140">
        <f>+Datos!B2392</f>
        <v>2007</v>
      </c>
      <c r="C2401" s="141">
        <f>+Datos!C2392</f>
        <v>7</v>
      </c>
      <c r="D2401" s="142">
        <f>+Datos!D2392</f>
        <v>16</v>
      </c>
      <c r="E2401" s="143">
        <f>+Datos!E2392</f>
        <v>0</v>
      </c>
      <c r="F2401" s="144">
        <f>+Datos!F2392</f>
        <v>1.9</v>
      </c>
      <c r="G2401" s="145">
        <f>+Datos!G2392</f>
        <v>1</v>
      </c>
      <c r="H2401" s="143">
        <f t="shared" si="447"/>
        <v>1.9</v>
      </c>
      <c r="I2401" s="146">
        <f t="shared" si="448"/>
        <v>-1.9</v>
      </c>
      <c r="J2401" s="29">
        <f t="shared" si="449"/>
        <v>94.729820216554259</v>
      </c>
      <c r="K2401" s="147">
        <f t="shared" si="444"/>
        <v>128.41163839837245</v>
      </c>
      <c r="L2401" s="29">
        <f t="shared" si="455"/>
        <v>-0.9709600046563196</v>
      </c>
      <c r="M2401" s="30">
        <f t="shared" si="453"/>
        <v>0.9709600046563196</v>
      </c>
      <c r="N2401" s="148">
        <f t="shared" si="454"/>
        <v>0.92903999534368031</v>
      </c>
      <c r="O2401" s="148">
        <f t="shared" si="450"/>
        <v>0</v>
      </c>
      <c r="P2401" s="148">
        <f t="shared" si="451"/>
        <v>-0.92903999534368031</v>
      </c>
      <c r="Q2401" s="149">
        <f t="shared" si="445"/>
        <v>14.411638398372446</v>
      </c>
      <c r="R2401" s="150">
        <f t="shared" si="446"/>
        <v>128.41163839837245</v>
      </c>
      <c r="S2401" s="13"/>
      <c r="T2401" s="13"/>
      <c r="U2401" s="13"/>
      <c r="V2401" s="13"/>
      <c r="W2401" s="49">
        <f t="shared" si="452"/>
        <v>39279</v>
      </c>
    </row>
    <row r="2402" spans="1:23" s="11" customFormat="1">
      <c r="A2402" s="13"/>
      <c r="B2402" s="140">
        <f>+Datos!B2393</f>
        <v>2007</v>
      </c>
      <c r="C2402" s="141">
        <f>+Datos!C2393</f>
        <v>7</v>
      </c>
      <c r="D2402" s="142">
        <f>+Datos!D2393</f>
        <v>17</v>
      </c>
      <c r="E2402" s="143">
        <f>+Datos!E2393</f>
        <v>0.1</v>
      </c>
      <c r="F2402" s="144">
        <f>+Datos!F2393</f>
        <v>0.6</v>
      </c>
      <c r="G2402" s="145">
        <f>+Datos!G2393</f>
        <v>1</v>
      </c>
      <c r="H2402" s="143">
        <f t="shared" si="447"/>
        <v>0.6</v>
      </c>
      <c r="I2402" s="146">
        <f t="shared" si="448"/>
        <v>-0.5</v>
      </c>
      <c r="J2402" s="29">
        <f t="shared" si="449"/>
        <v>94.475945835298575</v>
      </c>
      <c r="K2402" s="147">
        <f t="shared" si="444"/>
        <v>128.15776401711676</v>
      </c>
      <c r="L2402" s="29">
        <f t="shared" si="455"/>
        <v>-0.25387438125568451</v>
      </c>
      <c r="M2402" s="30">
        <f t="shared" si="453"/>
        <v>0.35387438125568449</v>
      </c>
      <c r="N2402" s="148">
        <f t="shared" si="454"/>
        <v>0.24612561874431549</v>
      </c>
      <c r="O2402" s="148">
        <f t="shared" si="450"/>
        <v>0</v>
      </c>
      <c r="P2402" s="148">
        <f t="shared" si="451"/>
        <v>-0.24612561874431549</v>
      </c>
      <c r="Q2402" s="149">
        <f t="shared" si="445"/>
        <v>14.157764017116762</v>
      </c>
      <c r="R2402" s="150">
        <f t="shared" si="446"/>
        <v>128.15776401711676</v>
      </c>
      <c r="S2402" s="13"/>
      <c r="T2402" s="13"/>
      <c r="U2402" s="13"/>
      <c r="V2402" s="13"/>
      <c r="W2402" s="49">
        <f t="shared" si="452"/>
        <v>39280</v>
      </c>
    </row>
    <row r="2403" spans="1:23" s="11" customFormat="1">
      <c r="A2403" s="13"/>
      <c r="B2403" s="140">
        <f>+Datos!B2394</f>
        <v>2007</v>
      </c>
      <c r="C2403" s="141">
        <f>+Datos!C2394</f>
        <v>7</v>
      </c>
      <c r="D2403" s="142">
        <f>+Datos!D2394</f>
        <v>18</v>
      </c>
      <c r="E2403" s="143">
        <f>+Datos!E2394</f>
        <v>0</v>
      </c>
      <c r="F2403" s="144">
        <f>+Datos!F2394</f>
        <v>3.4</v>
      </c>
      <c r="G2403" s="145">
        <f>+Datos!G2394</f>
        <v>1</v>
      </c>
      <c r="H2403" s="143">
        <f t="shared" si="447"/>
        <v>3.4</v>
      </c>
      <c r="I2403" s="146">
        <f t="shared" si="448"/>
        <v>-3.4</v>
      </c>
      <c r="J2403" s="29">
        <f t="shared" si="449"/>
        <v>92.767550510163161</v>
      </c>
      <c r="K2403" s="147">
        <f t="shared" si="444"/>
        <v>126.44936869198133</v>
      </c>
      <c r="L2403" s="29">
        <f t="shared" si="455"/>
        <v>-1.7083953251354274</v>
      </c>
      <c r="M2403" s="30">
        <f t="shared" si="453"/>
        <v>1.7083953251354274</v>
      </c>
      <c r="N2403" s="148">
        <f t="shared" si="454"/>
        <v>1.6916046748645726</v>
      </c>
      <c r="O2403" s="148">
        <f t="shared" si="450"/>
        <v>0</v>
      </c>
      <c r="P2403" s="148">
        <f t="shared" si="451"/>
        <v>-1.6916046748645726</v>
      </c>
      <c r="Q2403" s="149">
        <f t="shared" si="445"/>
        <v>12.449368691981334</v>
      </c>
      <c r="R2403" s="150">
        <f t="shared" si="446"/>
        <v>126.44936869198133</v>
      </c>
      <c r="S2403" s="13"/>
      <c r="T2403" s="13"/>
      <c r="U2403" s="13"/>
      <c r="V2403" s="13"/>
      <c r="W2403" s="49">
        <f t="shared" si="452"/>
        <v>39281</v>
      </c>
    </row>
    <row r="2404" spans="1:23" s="11" customFormat="1">
      <c r="A2404" s="13"/>
      <c r="B2404" s="140">
        <f>+Datos!B2395</f>
        <v>2007</v>
      </c>
      <c r="C2404" s="141">
        <f>+Datos!C2395</f>
        <v>7</v>
      </c>
      <c r="D2404" s="142">
        <f>+Datos!D2395</f>
        <v>19</v>
      </c>
      <c r="E2404" s="143">
        <f>+Datos!E2395</f>
        <v>0</v>
      </c>
      <c r="F2404" s="144">
        <f>+Datos!F2395</f>
        <v>4</v>
      </c>
      <c r="G2404" s="145">
        <f>+Datos!G2395</f>
        <v>1</v>
      </c>
      <c r="H2404" s="143">
        <f t="shared" si="447"/>
        <v>4</v>
      </c>
      <c r="I2404" s="146">
        <f t="shared" si="448"/>
        <v>-4</v>
      </c>
      <c r="J2404" s="29">
        <f t="shared" si="449"/>
        <v>90.797182603112233</v>
      </c>
      <c r="K2404" s="147">
        <f t="shared" si="444"/>
        <v>124.47900078493041</v>
      </c>
      <c r="L2404" s="29">
        <f t="shared" si="455"/>
        <v>-1.9703679070509281</v>
      </c>
      <c r="M2404" s="30">
        <f t="shared" si="453"/>
        <v>1.9703679070509281</v>
      </c>
      <c r="N2404" s="148">
        <f t="shared" si="454"/>
        <v>2.0296320929490719</v>
      </c>
      <c r="O2404" s="148">
        <f t="shared" si="450"/>
        <v>0</v>
      </c>
      <c r="P2404" s="148">
        <f t="shared" si="451"/>
        <v>-2.0296320929490719</v>
      </c>
      <c r="Q2404" s="149">
        <f t="shared" si="445"/>
        <v>10.479000784930406</v>
      </c>
      <c r="R2404" s="150">
        <f t="shared" si="446"/>
        <v>124.47900078493041</v>
      </c>
      <c r="S2404" s="13"/>
      <c r="T2404" s="13"/>
      <c r="U2404" s="13"/>
      <c r="V2404" s="13"/>
      <c r="W2404" s="49">
        <f t="shared" si="452"/>
        <v>39282</v>
      </c>
    </row>
    <row r="2405" spans="1:23" s="11" customFormat="1">
      <c r="A2405" s="13"/>
      <c r="B2405" s="140">
        <f>+Datos!B2396</f>
        <v>2007</v>
      </c>
      <c r="C2405" s="141">
        <f>+Datos!C2396</f>
        <v>7</v>
      </c>
      <c r="D2405" s="142">
        <f>+Datos!D2396</f>
        <v>20</v>
      </c>
      <c r="E2405" s="143">
        <f>+Datos!E2396</f>
        <v>0</v>
      </c>
      <c r="F2405" s="144">
        <f>+Datos!F2396</f>
        <v>2.9</v>
      </c>
      <c r="G2405" s="145">
        <f>+Datos!G2396</f>
        <v>1</v>
      </c>
      <c r="H2405" s="143">
        <f t="shared" si="447"/>
        <v>2.9</v>
      </c>
      <c r="I2405" s="146">
        <f t="shared" si="448"/>
        <v>-2.9</v>
      </c>
      <c r="J2405" s="29">
        <f t="shared" si="449"/>
        <v>89.39488668532961</v>
      </c>
      <c r="K2405" s="147">
        <f t="shared" si="444"/>
        <v>123.07670486714778</v>
      </c>
      <c r="L2405" s="29">
        <f t="shared" si="455"/>
        <v>-1.4022959177826237</v>
      </c>
      <c r="M2405" s="30">
        <f t="shared" si="453"/>
        <v>1.4022959177826237</v>
      </c>
      <c r="N2405" s="148">
        <f t="shared" si="454"/>
        <v>1.4977040822173762</v>
      </c>
      <c r="O2405" s="148">
        <f t="shared" si="450"/>
        <v>0</v>
      </c>
      <c r="P2405" s="148">
        <f t="shared" si="451"/>
        <v>-1.4977040822173762</v>
      </c>
      <c r="Q2405" s="149">
        <f t="shared" si="445"/>
        <v>9.0767048671477824</v>
      </c>
      <c r="R2405" s="150">
        <f t="shared" si="446"/>
        <v>123.07670486714778</v>
      </c>
      <c r="S2405" s="13"/>
      <c r="T2405" s="13"/>
      <c r="U2405" s="13"/>
      <c r="V2405" s="13"/>
      <c r="W2405" s="49">
        <f t="shared" si="452"/>
        <v>39283</v>
      </c>
    </row>
    <row r="2406" spans="1:23" s="11" customFormat="1">
      <c r="A2406" s="13"/>
      <c r="B2406" s="140">
        <f>+Datos!B2397</f>
        <v>2007</v>
      </c>
      <c r="C2406" s="141">
        <f>+Datos!C2397</f>
        <v>7</v>
      </c>
      <c r="D2406" s="142">
        <f>+Datos!D2397</f>
        <v>21</v>
      </c>
      <c r="E2406" s="143">
        <f>+Datos!E2397</f>
        <v>0</v>
      </c>
      <c r="F2406" s="144">
        <f>+Datos!F2397</f>
        <v>1.9</v>
      </c>
      <c r="G2406" s="145">
        <f>+Datos!G2397</f>
        <v>1</v>
      </c>
      <c r="H2406" s="143">
        <f t="shared" si="447"/>
        <v>1.9</v>
      </c>
      <c r="I2406" s="146">
        <f t="shared" si="448"/>
        <v>-1.9</v>
      </c>
      <c r="J2406" s="29">
        <f t="shared" si="449"/>
        <v>88.487904951308153</v>
      </c>
      <c r="K2406" s="147">
        <f t="shared" si="444"/>
        <v>122.16972313312633</v>
      </c>
      <c r="L2406" s="29">
        <f t="shared" si="455"/>
        <v>-0.90698173402145699</v>
      </c>
      <c r="M2406" s="30">
        <f t="shared" si="453"/>
        <v>0.90698173402145699</v>
      </c>
      <c r="N2406" s="148">
        <f t="shared" si="454"/>
        <v>0.99301826597854292</v>
      </c>
      <c r="O2406" s="148">
        <f t="shared" si="450"/>
        <v>0</v>
      </c>
      <c r="P2406" s="148">
        <f t="shared" si="451"/>
        <v>-0.99301826597854292</v>
      </c>
      <c r="Q2406" s="149">
        <f t="shared" si="445"/>
        <v>8.1697231331263254</v>
      </c>
      <c r="R2406" s="150">
        <f t="shared" si="446"/>
        <v>122.16972313312633</v>
      </c>
      <c r="S2406" s="13"/>
      <c r="T2406" s="13"/>
      <c r="U2406" s="13"/>
      <c r="V2406" s="13"/>
      <c r="W2406" s="49">
        <f t="shared" si="452"/>
        <v>39284</v>
      </c>
    </row>
    <row r="2407" spans="1:23" s="11" customFormat="1">
      <c r="A2407" s="13"/>
      <c r="B2407" s="140">
        <f>+Datos!B2398</f>
        <v>2007</v>
      </c>
      <c r="C2407" s="141">
        <f>+Datos!C2398</f>
        <v>7</v>
      </c>
      <c r="D2407" s="142">
        <f>+Datos!D2398</f>
        <v>22</v>
      </c>
      <c r="E2407" s="143">
        <f>+Datos!E2398</f>
        <v>0</v>
      </c>
      <c r="F2407" s="144">
        <f>+Datos!F2398</f>
        <v>1.5</v>
      </c>
      <c r="G2407" s="145">
        <f>+Datos!G2398</f>
        <v>1</v>
      </c>
      <c r="H2407" s="143">
        <f t="shared" si="447"/>
        <v>1.5</v>
      </c>
      <c r="I2407" s="146">
        <f t="shared" si="448"/>
        <v>-1.5</v>
      </c>
      <c r="J2407" s="29">
        <f t="shared" si="449"/>
        <v>87.778371442704042</v>
      </c>
      <c r="K2407" s="147">
        <f t="shared" si="444"/>
        <v>121.46018962452223</v>
      </c>
      <c r="L2407" s="29">
        <f t="shared" si="455"/>
        <v>-0.70953350860409614</v>
      </c>
      <c r="M2407" s="30">
        <f t="shared" si="453"/>
        <v>0.70953350860409614</v>
      </c>
      <c r="N2407" s="148">
        <f t="shared" si="454"/>
        <v>0.79046649139590386</v>
      </c>
      <c r="O2407" s="148">
        <f t="shared" si="450"/>
        <v>0</v>
      </c>
      <c r="P2407" s="148">
        <f t="shared" si="451"/>
        <v>-0.79046649139590386</v>
      </c>
      <c r="Q2407" s="149">
        <f t="shared" si="445"/>
        <v>7.4601896245222292</v>
      </c>
      <c r="R2407" s="150">
        <f t="shared" si="446"/>
        <v>121.46018962452223</v>
      </c>
      <c r="S2407" s="13"/>
      <c r="T2407" s="13"/>
      <c r="U2407" s="13"/>
      <c r="V2407" s="13"/>
      <c r="W2407" s="49">
        <f t="shared" si="452"/>
        <v>39285</v>
      </c>
    </row>
    <row r="2408" spans="1:23" s="11" customFormat="1">
      <c r="A2408" s="13"/>
      <c r="B2408" s="140">
        <f>+Datos!B2399</f>
        <v>2007</v>
      </c>
      <c r="C2408" s="141">
        <f>+Datos!C2399</f>
        <v>7</v>
      </c>
      <c r="D2408" s="142">
        <f>+Datos!D2399</f>
        <v>23</v>
      </c>
      <c r="E2408" s="143">
        <f>+Datos!E2399</f>
        <v>0</v>
      </c>
      <c r="F2408" s="144">
        <f>+Datos!F2399</f>
        <v>2.2000000000000002</v>
      </c>
      <c r="G2408" s="145">
        <f>+Datos!G2399</f>
        <v>1</v>
      </c>
      <c r="H2408" s="143">
        <f t="shared" si="447"/>
        <v>2.2000000000000002</v>
      </c>
      <c r="I2408" s="146">
        <f t="shared" si="448"/>
        <v>-2.2000000000000002</v>
      </c>
      <c r="J2408" s="29">
        <f t="shared" si="449"/>
        <v>86.748000830818114</v>
      </c>
      <c r="K2408" s="147">
        <f t="shared" si="444"/>
        <v>120.4298190126363</v>
      </c>
      <c r="L2408" s="29">
        <f t="shared" si="455"/>
        <v>-1.0303706118859282</v>
      </c>
      <c r="M2408" s="30">
        <f t="shared" si="453"/>
        <v>1.0303706118859282</v>
      </c>
      <c r="N2408" s="148">
        <f t="shared" si="454"/>
        <v>1.169629388114072</v>
      </c>
      <c r="O2408" s="148">
        <f t="shared" si="450"/>
        <v>0</v>
      </c>
      <c r="P2408" s="148">
        <f t="shared" si="451"/>
        <v>-1.169629388114072</v>
      </c>
      <c r="Q2408" s="149">
        <f t="shared" si="445"/>
        <v>6.4298190126363011</v>
      </c>
      <c r="R2408" s="150">
        <f t="shared" si="446"/>
        <v>120.4298190126363</v>
      </c>
      <c r="S2408" s="13"/>
      <c r="T2408" s="13"/>
      <c r="U2408" s="13"/>
      <c r="V2408" s="13"/>
      <c r="W2408" s="49">
        <f t="shared" si="452"/>
        <v>39286</v>
      </c>
    </row>
    <row r="2409" spans="1:23" s="11" customFormat="1">
      <c r="A2409" s="13"/>
      <c r="B2409" s="140">
        <f>+Datos!B2400</f>
        <v>2007</v>
      </c>
      <c r="C2409" s="141">
        <f>+Datos!C2400</f>
        <v>7</v>
      </c>
      <c r="D2409" s="142">
        <f>+Datos!D2400</f>
        <v>24</v>
      </c>
      <c r="E2409" s="143">
        <f>+Datos!E2400</f>
        <v>0</v>
      </c>
      <c r="F2409" s="144">
        <f>+Datos!F2400</f>
        <v>1.7</v>
      </c>
      <c r="G2409" s="145">
        <f>+Datos!G2400</f>
        <v>1</v>
      </c>
      <c r="H2409" s="143">
        <f t="shared" si="447"/>
        <v>1.7</v>
      </c>
      <c r="I2409" s="146">
        <f t="shared" si="448"/>
        <v>-1.7</v>
      </c>
      <c r="J2409" s="29">
        <f t="shared" si="449"/>
        <v>85.960096703402201</v>
      </c>
      <c r="K2409" s="147">
        <f t="shared" si="444"/>
        <v>119.64191488522039</v>
      </c>
      <c r="L2409" s="29">
        <f t="shared" si="455"/>
        <v>-0.78790412741591354</v>
      </c>
      <c r="M2409" s="30">
        <f t="shared" si="453"/>
        <v>0.78790412741591354</v>
      </c>
      <c r="N2409" s="148">
        <f t="shared" si="454"/>
        <v>0.91209587258408642</v>
      </c>
      <c r="O2409" s="148">
        <f t="shared" si="450"/>
        <v>0</v>
      </c>
      <c r="P2409" s="148">
        <f t="shared" si="451"/>
        <v>-0.91209587258408642</v>
      </c>
      <c r="Q2409" s="149">
        <f t="shared" si="445"/>
        <v>5.6419148852203875</v>
      </c>
      <c r="R2409" s="150">
        <f t="shared" si="446"/>
        <v>119.64191488522039</v>
      </c>
      <c r="S2409" s="13"/>
      <c r="T2409" s="13"/>
      <c r="U2409" s="13"/>
      <c r="V2409" s="13"/>
      <c r="W2409" s="49">
        <f t="shared" si="452"/>
        <v>39287</v>
      </c>
    </row>
    <row r="2410" spans="1:23" s="11" customFormat="1">
      <c r="A2410" s="13"/>
      <c r="B2410" s="140">
        <f>+Datos!B2401</f>
        <v>2007</v>
      </c>
      <c r="C2410" s="141">
        <f>+Datos!C2401</f>
        <v>7</v>
      </c>
      <c r="D2410" s="142">
        <f>+Datos!D2401</f>
        <v>25</v>
      </c>
      <c r="E2410" s="143">
        <f>+Datos!E2401</f>
        <v>0.2</v>
      </c>
      <c r="F2410" s="144">
        <f>+Datos!F2401</f>
        <v>2.2999999999999998</v>
      </c>
      <c r="G2410" s="145">
        <f>+Datos!G2401</f>
        <v>1</v>
      </c>
      <c r="H2410" s="143">
        <f t="shared" si="447"/>
        <v>2.2999999999999998</v>
      </c>
      <c r="I2410" s="146">
        <f t="shared" si="448"/>
        <v>-2.0999999999999996</v>
      </c>
      <c r="J2410" s="29">
        <f t="shared" si="449"/>
        <v>84.996676441497272</v>
      </c>
      <c r="K2410" s="147">
        <f t="shared" si="444"/>
        <v>118.67849462331546</v>
      </c>
      <c r="L2410" s="29">
        <f t="shared" si="455"/>
        <v>-0.96342026190492902</v>
      </c>
      <c r="M2410" s="30">
        <f t="shared" si="453"/>
        <v>1.163420261904929</v>
      </c>
      <c r="N2410" s="148">
        <f t="shared" si="454"/>
        <v>1.1365797380950708</v>
      </c>
      <c r="O2410" s="148">
        <f t="shared" si="450"/>
        <v>0</v>
      </c>
      <c r="P2410" s="148">
        <f t="shared" si="451"/>
        <v>-1.1365797380950708</v>
      </c>
      <c r="Q2410" s="149">
        <f t="shared" si="445"/>
        <v>4.6784946233154585</v>
      </c>
      <c r="R2410" s="150">
        <f t="shared" si="446"/>
        <v>118.67849462331546</v>
      </c>
      <c r="S2410" s="13"/>
      <c r="T2410" s="13"/>
      <c r="U2410" s="13"/>
      <c r="V2410" s="13"/>
      <c r="W2410" s="49">
        <f t="shared" si="452"/>
        <v>39288</v>
      </c>
    </row>
    <row r="2411" spans="1:23" s="11" customFormat="1">
      <c r="A2411" s="13"/>
      <c r="B2411" s="140">
        <f>+Datos!B2402</f>
        <v>2007</v>
      </c>
      <c r="C2411" s="141">
        <f>+Datos!C2402</f>
        <v>7</v>
      </c>
      <c r="D2411" s="142">
        <f>+Datos!D2402</f>
        <v>26</v>
      </c>
      <c r="E2411" s="143">
        <f>+Datos!E2402</f>
        <v>0</v>
      </c>
      <c r="F2411" s="144">
        <f>+Datos!F2402</f>
        <v>2.6</v>
      </c>
      <c r="G2411" s="145">
        <f>+Datos!G2402</f>
        <v>1</v>
      </c>
      <c r="H2411" s="143">
        <f t="shared" si="447"/>
        <v>2.6</v>
      </c>
      <c r="I2411" s="146">
        <f t="shared" si="448"/>
        <v>-2.6</v>
      </c>
      <c r="J2411" s="29">
        <f t="shared" si="449"/>
        <v>83.818817263038653</v>
      </c>
      <c r="K2411" s="147">
        <f t="shared" si="444"/>
        <v>117.50063544485684</v>
      </c>
      <c r="L2411" s="29">
        <f t="shared" si="455"/>
        <v>-1.1778591784586183</v>
      </c>
      <c r="M2411" s="30">
        <f t="shared" si="453"/>
        <v>1.1778591784586183</v>
      </c>
      <c r="N2411" s="148">
        <f t="shared" si="454"/>
        <v>1.4221408215413818</v>
      </c>
      <c r="O2411" s="148">
        <f t="shared" si="450"/>
        <v>0</v>
      </c>
      <c r="P2411" s="148">
        <f t="shared" si="451"/>
        <v>-1.4221408215413818</v>
      </c>
      <c r="Q2411" s="149">
        <f t="shared" si="445"/>
        <v>3.5006354448568402</v>
      </c>
      <c r="R2411" s="150">
        <f t="shared" si="446"/>
        <v>117.50063544485684</v>
      </c>
      <c r="S2411" s="13"/>
      <c r="T2411" s="13"/>
      <c r="U2411" s="13"/>
      <c r="V2411" s="13"/>
      <c r="W2411" s="49">
        <f t="shared" si="452"/>
        <v>39289</v>
      </c>
    </row>
    <row r="2412" spans="1:23" s="11" customFormat="1">
      <c r="A2412" s="13"/>
      <c r="B2412" s="140">
        <f>+Datos!B2403</f>
        <v>2007</v>
      </c>
      <c r="C2412" s="141">
        <f>+Datos!C2403</f>
        <v>7</v>
      </c>
      <c r="D2412" s="142">
        <f>+Datos!D2403</f>
        <v>27</v>
      </c>
      <c r="E2412" s="143">
        <f>+Datos!E2403</f>
        <v>0.1</v>
      </c>
      <c r="F2412" s="144">
        <f>+Datos!F2403</f>
        <v>1.5</v>
      </c>
      <c r="G2412" s="145">
        <f>+Datos!G2403</f>
        <v>1</v>
      </c>
      <c r="H2412" s="143">
        <f t="shared" si="447"/>
        <v>1.5</v>
      </c>
      <c r="I2412" s="146">
        <f t="shared" si="448"/>
        <v>-1.4</v>
      </c>
      <c r="J2412" s="29">
        <f t="shared" si="449"/>
        <v>83.191360654400242</v>
      </c>
      <c r="K2412" s="147">
        <f t="shared" si="444"/>
        <v>116.87317883621841</v>
      </c>
      <c r="L2412" s="29">
        <f t="shared" si="455"/>
        <v>-0.62745660863842545</v>
      </c>
      <c r="M2412" s="30">
        <f t="shared" si="453"/>
        <v>0.72745660863842543</v>
      </c>
      <c r="N2412" s="148">
        <f t="shared" si="454"/>
        <v>0.77254339136157457</v>
      </c>
      <c r="O2412" s="148">
        <f t="shared" si="450"/>
        <v>0</v>
      </c>
      <c r="P2412" s="148">
        <f t="shared" si="451"/>
        <v>-0.77254339136157457</v>
      </c>
      <c r="Q2412" s="149">
        <f t="shared" si="445"/>
        <v>2.8731788362184147</v>
      </c>
      <c r="R2412" s="150">
        <f t="shared" si="446"/>
        <v>116.87317883621841</v>
      </c>
      <c r="S2412" s="13"/>
      <c r="T2412" s="13"/>
      <c r="U2412" s="13"/>
      <c r="V2412" s="13"/>
      <c r="W2412" s="49">
        <f t="shared" si="452"/>
        <v>39290</v>
      </c>
    </row>
    <row r="2413" spans="1:23" s="11" customFormat="1">
      <c r="A2413" s="13"/>
      <c r="B2413" s="140">
        <f>+Datos!B2404</f>
        <v>2007</v>
      </c>
      <c r="C2413" s="141">
        <f>+Datos!C2404</f>
        <v>7</v>
      </c>
      <c r="D2413" s="142">
        <f>+Datos!D2404</f>
        <v>28</v>
      </c>
      <c r="E2413" s="143">
        <f>+Datos!E2404</f>
        <v>0</v>
      </c>
      <c r="F2413" s="144">
        <f>+Datos!F2404</f>
        <v>1.7</v>
      </c>
      <c r="G2413" s="145">
        <f>+Datos!G2404</f>
        <v>1</v>
      </c>
      <c r="H2413" s="143">
        <f t="shared" si="447"/>
        <v>1.7</v>
      </c>
      <c r="I2413" s="146">
        <f t="shared" si="448"/>
        <v>-1.7</v>
      </c>
      <c r="J2413" s="29">
        <f t="shared" si="449"/>
        <v>82.435760343186359</v>
      </c>
      <c r="K2413" s="147">
        <f t="shared" si="444"/>
        <v>116.11757852500455</v>
      </c>
      <c r="L2413" s="29">
        <f t="shared" si="455"/>
        <v>-0.75560031121386828</v>
      </c>
      <c r="M2413" s="30">
        <f t="shared" si="453"/>
        <v>0.75560031121386828</v>
      </c>
      <c r="N2413" s="148">
        <f t="shared" si="454"/>
        <v>0.94439968878613167</v>
      </c>
      <c r="O2413" s="148">
        <f t="shared" si="450"/>
        <v>0</v>
      </c>
      <c r="P2413" s="148">
        <f t="shared" si="451"/>
        <v>-0.94439968878613167</v>
      </c>
      <c r="Q2413" s="149">
        <f t="shared" si="445"/>
        <v>2.1175785250045465</v>
      </c>
      <c r="R2413" s="150">
        <f t="shared" si="446"/>
        <v>116.11757852500455</v>
      </c>
      <c r="S2413" s="13"/>
      <c r="T2413" s="13"/>
      <c r="U2413" s="13"/>
      <c r="V2413" s="13"/>
      <c r="W2413" s="49">
        <f t="shared" si="452"/>
        <v>39291</v>
      </c>
    </row>
    <row r="2414" spans="1:23" s="11" customFormat="1">
      <c r="A2414" s="13"/>
      <c r="B2414" s="140">
        <f>+Datos!B2405</f>
        <v>2007</v>
      </c>
      <c r="C2414" s="141">
        <f>+Datos!C2405</f>
        <v>7</v>
      </c>
      <c r="D2414" s="142">
        <f>+Datos!D2405</f>
        <v>29</v>
      </c>
      <c r="E2414" s="143">
        <f>+Datos!E2405</f>
        <v>0</v>
      </c>
      <c r="F2414" s="144">
        <f>+Datos!F2405</f>
        <v>2.5</v>
      </c>
      <c r="G2414" s="145">
        <f>+Datos!G2405</f>
        <v>1</v>
      </c>
      <c r="H2414" s="143">
        <f t="shared" si="447"/>
        <v>2.5</v>
      </c>
      <c r="I2414" s="146">
        <f t="shared" si="448"/>
        <v>-2.5</v>
      </c>
      <c r="J2414" s="29">
        <f t="shared" si="449"/>
        <v>81.33703278988007</v>
      </c>
      <c r="K2414" s="147">
        <f t="shared" si="444"/>
        <v>115.01885097169824</v>
      </c>
      <c r="L2414" s="29">
        <f t="shared" si="455"/>
        <v>-1.0987275533063041</v>
      </c>
      <c r="M2414" s="30">
        <f t="shared" si="453"/>
        <v>1.0987275533063041</v>
      </c>
      <c r="N2414" s="148">
        <f t="shared" si="454"/>
        <v>1.4012724466936959</v>
      </c>
      <c r="O2414" s="148">
        <f t="shared" si="450"/>
        <v>0</v>
      </c>
      <c r="P2414" s="148">
        <f t="shared" si="451"/>
        <v>-1.4012724466936959</v>
      </c>
      <c r="Q2414" s="149">
        <f t="shared" si="445"/>
        <v>1.0188509716982423</v>
      </c>
      <c r="R2414" s="150">
        <f t="shared" si="446"/>
        <v>115.01885097169824</v>
      </c>
      <c r="S2414" s="13"/>
      <c r="T2414" s="13"/>
      <c r="U2414" s="13"/>
      <c r="V2414" s="13"/>
      <c r="W2414" s="49">
        <f t="shared" si="452"/>
        <v>39292</v>
      </c>
    </row>
    <row r="2415" spans="1:23" s="11" customFormat="1">
      <c r="A2415" s="13"/>
      <c r="B2415" s="140">
        <f>+Datos!B2406</f>
        <v>2007</v>
      </c>
      <c r="C2415" s="141">
        <f>+Datos!C2406</f>
        <v>7</v>
      </c>
      <c r="D2415" s="142">
        <f>+Datos!D2406</f>
        <v>30</v>
      </c>
      <c r="E2415" s="143">
        <f>+Datos!E2406</f>
        <v>0</v>
      </c>
      <c r="F2415" s="144">
        <f>+Datos!F2406</f>
        <v>2.6</v>
      </c>
      <c r="G2415" s="145">
        <f>+Datos!G2406</f>
        <v>1</v>
      </c>
      <c r="H2415" s="143">
        <f t="shared" si="447"/>
        <v>2.6</v>
      </c>
      <c r="I2415" s="146">
        <f t="shared" si="448"/>
        <v>-2.6</v>
      </c>
      <c r="J2415" s="29">
        <f t="shared" si="449"/>
        <v>80.209887886913307</v>
      </c>
      <c r="K2415" s="147">
        <f t="shared" si="444"/>
        <v>113.89170606873148</v>
      </c>
      <c r="L2415" s="29">
        <f t="shared" si="455"/>
        <v>-1.1271449029667622</v>
      </c>
      <c r="M2415" s="30">
        <f t="shared" si="453"/>
        <v>1.1271449029667622</v>
      </c>
      <c r="N2415" s="148">
        <f t="shared" si="454"/>
        <v>1.4728550970332379</v>
      </c>
      <c r="O2415" s="148">
        <f t="shared" si="450"/>
        <v>0</v>
      </c>
      <c r="P2415" s="148">
        <f t="shared" si="451"/>
        <v>-1.4728550970332379</v>
      </c>
      <c r="Q2415" s="149">
        <f t="shared" si="445"/>
        <v>0</v>
      </c>
      <c r="R2415" s="150">
        <f t="shared" si="446"/>
        <v>113.89170606873148</v>
      </c>
      <c r="S2415" s="13"/>
      <c r="T2415" s="13"/>
      <c r="U2415" s="13"/>
      <c r="V2415" s="13"/>
      <c r="W2415" s="49">
        <f t="shared" si="452"/>
        <v>39293</v>
      </c>
    </row>
    <row r="2416" spans="1:23" s="11" customFormat="1">
      <c r="A2416" s="13"/>
      <c r="B2416" s="140">
        <f>+Datos!B2407</f>
        <v>2007</v>
      </c>
      <c r="C2416" s="141">
        <f>+Datos!C2407</f>
        <v>7</v>
      </c>
      <c r="D2416" s="142">
        <f>+Datos!D2407</f>
        <v>31</v>
      </c>
      <c r="E2416" s="143">
        <f>+Datos!E2407</f>
        <v>2.5</v>
      </c>
      <c r="F2416" s="144">
        <f>+Datos!F2407</f>
        <v>1</v>
      </c>
      <c r="G2416" s="145">
        <f>+Datos!G2407</f>
        <v>1</v>
      </c>
      <c r="H2416" s="143">
        <f t="shared" si="447"/>
        <v>1</v>
      </c>
      <c r="I2416" s="146">
        <f t="shared" si="448"/>
        <v>1.5</v>
      </c>
      <c r="J2416" s="29">
        <f t="shared" si="449"/>
        <v>81.709887886913307</v>
      </c>
      <c r="K2416" s="147">
        <f t="shared" si="444"/>
        <v>115.39170606873148</v>
      </c>
      <c r="L2416" s="29">
        <f t="shared" si="455"/>
        <v>1.5</v>
      </c>
      <c r="M2416" s="30">
        <f t="shared" si="453"/>
        <v>1</v>
      </c>
      <c r="N2416" s="148">
        <f t="shared" si="454"/>
        <v>0</v>
      </c>
      <c r="O2416" s="148">
        <f t="shared" si="450"/>
        <v>0</v>
      </c>
      <c r="P2416" s="148">
        <f t="shared" si="451"/>
        <v>0</v>
      </c>
      <c r="Q2416" s="149">
        <f t="shared" si="445"/>
        <v>1.3917060687314802</v>
      </c>
      <c r="R2416" s="150">
        <f t="shared" si="446"/>
        <v>115.39170606873148</v>
      </c>
      <c r="S2416" s="13"/>
      <c r="T2416" s="13"/>
      <c r="U2416" s="13"/>
      <c r="V2416" s="13"/>
      <c r="W2416" s="49">
        <f t="shared" si="452"/>
        <v>39294</v>
      </c>
    </row>
    <row r="2417" spans="1:23" s="11" customFormat="1">
      <c r="A2417" s="13"/>
      <c r="B2417" s="140">
        <f>+Datos!B2408</f>
        <v>2007</v>
      </c>
      <c r="C2417" s="141">
        <f>+Datos!C2408</f>
        <v>8</v>
      </c>
      <c r="D2417" s="142">
        <f>+Datos!D2408</f>
        <v>1</v>
      </c>
      <c r="E2417" s="143">
        <f>+Datos!E2408</f>
        <v>0.4</v>
      </c>
      <c r="F2417" s="144">
        <f>+Datos!F2408</f>
        <v>1.2</v>
      </c>
      <c r="G2417" s="145">
        <f>+Datos!G2408</f>
        <v>1</v>
      </c>
      <c r="H2417" s="143">
        <f t="shared" si="447"/>
        <v>1.2</v>
      </c>
      <c r="I2417" s="146">
        <f t="shared" si="448"/>
        <v>-0.79999999999999993</v>
      </c>
      <c r="J2417" s="29">
        <f t="shared" si="449"/>
        <v>81.359799805180785</v>
      </c>
      <c r="K2417" s="147">
        <f t="shared" si="444"/>
        <v>115.04161798699897</v>
      </c>
      <c r="L2417" s="29">
        <f t="shared" si="455"/>
        <v>-0.35008808173250827</v>
      </c>
      <c r="M2417" s="30">
        <f t="shared" si="453"/>
        <v>0.75008808173250829</v>
      </c>
      <c r="N2417" s="148">
        <f t="shared" si="454"/>
        <v>0.44991191826749166</v>
      </c>
      <c r="O2417" s="148">
        <f t="shared" si="450"/>
        <v>0</v>
      </c>
      <c r="P2417" s="148">
        <f t="shared" si="451"/>
        <v>-0.44991191826749166</v>
      </c>
      <c r="Q2417" s="149">
        <f t="shared" si="445"/>
        <v>1.0416179869989719</v>
      </c>
      <c r="R2417" s="150">
        <f t="shared" si="446"/>
        <v>115.04161798699897</v>
      </c>
      <c r="S2417" s="13"/>
      <c r="T2417" s="13"/>
      <c r="U2417" s="13"/>
      <c r="V2417" s="13"/>
      <c r="W2417" s="49">
        <f t="shared" si="452"/>
        <v>39295</v>
      </c>
    </row>
    <row r="2418" spans="1:23" s="11" customFormat="1">
      <c r="A2418" s="13"/>
      <c r="B2418" s="140">
        <f>+Datos!B2409</f>
        <v>2007</v>
      </c>
      <c r="C2418" s="141">
        <f>+Datos!C2409</f>
        <v>8</v>
      </c>
      <c r="D2418" s="142">
        <f>+Datos!D2409</f>
        <v>2</v>
      </c>
      <c r="E2418" s="143">
        <f>+Datos!E2409</f>
        <v>0</v>
      </c>
      <c r="F2418" s="144">
        <f>+Datos!F2409</f>
        <v>0.8</v>
      </c>
      <c r="G2418" s="145">
        <f>+Datos!G2409</f>
        <v>1</v>
      </c>
      <c r="H2418" s="143">
        <f t="shared" si="447"/>
        <v>0.8</v>
      </c>
      <c r="I2418" s="146">
        <f t="shared" si="448"/>
        <v>-0.8</v>
      </c>
      <c r="J2418" s="29">
        <f t="shared" si="449"/>
        <v>81.011211684690906</v>
      </c>
      <c r="K2418" s="147">
        <f t="shared" si="444"/>
        <v>114.69302986650908</v>
      </c>
      <c r="L2418" s="29">
        <f t="shared" si="455"/>
        <v>-0.34858812048989307</v>
      </c>
      <c r="M2418" s="30">
        <f t="shared" si="453"/>
        <v>0.34858812048989307</v>
      </c>
      <c r="N2418" s="148">
        <f t="shared" si="454"/>
        <v>0.45141187951010697</v>
      </c>
      <c r="O2418" s="148">
        <f t="shared" si="450"/>
        <v>0</v>
      </c>
      <c r="P2418" s="148">
        <f t="shared" si="451"/>
        <v>-0.45141187951010697</v>
      </c>
      <c r="Q2418" s="149">
        <f t="shared" si="445"/>
        <v>0.69302986650907883</v>
      </c>
      <c r="R2418" s="150">
        <f t="shared" si="446"/>
        <v>114.69302986650908</v>
      </c>
      <c r="S2418" s="13"/>
      <c r="T2418" s="13"/>
      <c r="U2418" s="13"/>
      <c r="V2418" s="13"/>
      <c r="W2418" s="49">
        <f t="shared" si="452"/>
        <v>39296</v>
      </c>
    </row>
    <row r="2419" spans="1:23" s="11" customFormat="1">
      <c r="A2419" s="13"/>
      <c r="B2419" s="140">
        <f>+Datos!B2410</f>
        <v>2007</v>
      </c>
      <c r="C2419" s="141">
        <f>+Datos!C2410</f>
        <v>8</v>
      </c>
      <c r="D2419" s="142">
        <f>+Datos!D2410</f>
        <v>3</v>
      </c>
      <c r="E2419" s="143">
        <f>+Datos!E2410</f>
        <v>0</v>
      </c>
      <c r="F2419" s="144">
        <f>+Datos!F2410</f>
        <v>0.7</v>
      </c>
      <c r="G2419" s="145">
        <f>+Datos!G2410</f>
        <v>1</v>
      </c>
      <c r="H2419" s="143">
        <f t="shared" si="447"/>
        <v>0.7</v>
      </c>
      <c r="I2419" s="146">
        <f t="shared" si="448"/>
        <v>-0.7</v>
      </c>
      <c r="J2419" s="29">
        <f t="shared" si="449"/>
        <v>80.707422463363685</v>
      </c>
      <c r="K2419" s="147">
        <f t="shared" si="444"/>
        <v>114.38924064518187</v>
      </c>
      <c r="L2419" s="29">
        <f t="shared" si="455"/>
        <v>-0.30378922132720731</v>
      </c>
      <c r="M2419" s="30">
        <f t="shared" si="453"/>
        <v>0.30378922132720731</v>
      </c>
      <c r="N2419" s="148">
        <f t="shared" si="454"/>
        <v>0.39621077867279264</v>
      </c>
      <c r="O2419" s="148">
        <f t="shared" si="450"/>
        <v>0</v>
      </c>
      <c r="P2419" s="148">
        <f t="shared" si="451"/>
        <v>-0.39621077867279264</v>
      </c>
      <c r="Q2419" s="149">
        <f t="shared" si="445"/>
        <v>0.38924064518187151</v>
      </c>
      <c r="R2419" s="150">
        <f t="shared" si="446"/>
        <v>114.38924064518187</v>
      </c>
      <c r="S2419" s="13"/>
      <c r="T2419" s="13"/>
      <c r="U2419" s="13"/>
      <c r="V2419" s="13"/>
      <c r="W2419" s="49">
        <f t="shared" si="452"/>
        <v>39297</v>
      </c>
    </row>
    <row r="2420" spans="1:23" s="11" customFormat="1">
      <c r="A2420" s="13"/>
      <c r="B2420" s="140">
        <f>+Datos!B2411</f>
        <v>2007</v>
      </c>
      <c r="C2420" s="141">
        <f>+Datos!C2411</f>
        <v>8</v>
      </c>
      <c r="D2420" s="142">
        <f>+Datos!D2411</f>
        <v>4</v>
      </c>
      <c r="E2420" s="143">
        <f>+Datos!E2411</f>
        <v>0</v>
      </c>
      <c r="F2420" s="144">
        <f>+Datos!F2411</f>
        <v>1.5</v>
      </c>
      <c r="G2420" s="145">
        <f>+Datos!G2411</f>
        <v>1</v>
      </c>
      <c r="H2420" s="143">
        <f t="shared" si="447"/>
        <v>1.5</v>
      </c>
      <c r="I2420" s="146">
        <f t="shared" si="448"/>
        <v>-1.5</v>
      </c>
      <c r="J2420" s="29">
        <f t="shared" si="449"/>
        <v>80.060276159444115</v>
      </c>
      <c r="K2420" s="147">
        <f t="shared" si="444"/>
        <v>113.74209434126229</v>
      </c>
      <c r="L2420" s="29">
        <f t="shared" si="455"/>
        <v>-0.64714630391958394</v>
      </c>
      <c r="M2420" s="30">
        <f t="shared" si="453"/>
        <v>0.64714630391958394</v>
      </c>
      <c r="N2420" s="148">
        <f t="shared" si="454"/>
        <v>0.85285369608041606</v>
      </c>
      <c r="O2420" s="148">
        <f t="shared" si="450"/>
        <v>0</v>
      </c>
      <c r="P2420" s="148">
        <f t="shared" si="451"/>
        <v>-0.85285369608041606</v>
      </c>
      <c r="Q2420" s="149">
        <f t="shared" si="445"/>
        <v>0</v>
      </c>
      <c r="R2420" s="150">
        <f t="shared" si="446"/>
        <v>113.74209434126229</v>
      </c>
      <c r="S2420" s="13"/>
      <c r="T2420" s="13"/>
      <c r="U2420" s="13"/>
      <c r="V2420" s="13"/>
      <c r="W2420" s="49">
        <f t="shared" si="452"/>
        <v>39298</v>
      </c>
    </row>
    <row r="2421" spans="1:23" s="11" customFormat="1">
      <c r="A2421" s="13"/>
      <c r="B2421" s="140">
        <f>+Datos!B2412</f>
        <v>2007</v>
      </c>
      <c r="C2421" s="141">
        <f>+Datos!C2412</f>
        <v>8</v>
      </c>
      <c r="D2421" s="142">
        <f>+Datos!D2412</f>
        <v>5</v>
      </c>
      <c r="E2421" s="143">
        <f>+Datos!E2412</f>
        <v>0</v>
      </c>
      <c r="F2421" s="144">
        <f>+Datos!F2412</f>
        <v>1.4</v>
      </c>
      <c r="G2421" s="145">
        <f>+Datos!G2412</f>
        <v>1</v>
      </c>
      <c r="H2421" s="143">
        <f t="shared" si="447"/>
        <v>1.4</v>
      </c>
      <c r="I2421" s="146">
        <f t="shared" si="448"/>
        <v>-1.4</v>
      </c>
      <c r="J2421" s="29">
        <f t="shared" si="449"/>
        <v>79.460955493679833</v>
      </c>
      <c r="K2421" s="147">
        <f t="shared" si="444"/>
        <v>113.14277367549801</v>
      </c>
      <c r="L2421" s="29">
        <f t="shared" si="455"/>
        <v>-0.59932066576428156</v>
      </c>
      <c r="M2421" s="30">
        <f t="shared" si="453"/>
        <v>0.59932066576428156</v>
      </c>
      <c r="N2421" s="148">
        <f t="shared" si="454"/>
        <v>0.80067933423571835</v>
      </c>
      <c r="O2421" s="148">
        <f t="shared" si="450"/>
        <v>0</v>
      </c>
      <c r="P2421" s="148">
        <f t="shared" si="451"/>
        <v>-0.80067933423571835</v>
      </c>
      <c r="Q2421" s="149">
        <f t="shared" si="445"/>
        <v>0</v>
      </c>
      <c r="R2421" s="150">
        <f t="shared" si="446"/>
        <v>113.14277367549801</v>
      </c>
      <c r="S2421" s="13"/>
      <c r="T2421" s="13"/>
      <c r="U2421" s="13"/>
      <c r="V2421" s="13"/>
      <c r="W2421" s="49">
        <f t="shared" si="452"/>
        <v>39299</v>
      </c>
    </row>
    <row r="2422" spans="1:23" s="11" customFormat="1">
      <c r="A2422" s="13"/>
      <c r="B2422" s="140">
        <f>+Datos!B2413</f>
        <v>2007</v>
      </c>
      <c r="C2422" s="141">
        <f>+Datos!C2413</f>
        <v>8</v>
      </c>
      <c r="D2422" s="142">
        <f>+Datos!D2413</f>
        <v>6</v>
      </c>
      <c r="E2422" s="143">
        <f>+Datos!E2413</f>
        <v>0</v>
      </c>
      <c r="F2422" s="144">
        <f>+Datos!F2413</f>
        <v>1.1000000000000001</v>
      </c>
      <c r="G2422" s="145">
        <f>+Datos!G2413</f>
        <v>1</v>
      </c>
      <c r="H2422" s="143">
        <f t="shared" si="447"/>
        <v>1.1000000000000001</v>
      </c>
      <c r="I2422" s="146">
        <f t="shared" si="448"/>
        <v>-1.1000000000000001</v>
      </c>
      <c r="J2422" s="29">
        <f t="shared" si="449"/>
        <v>78.993209743419214</v>
      </c>
      <c r="K2422" s="147">
        <f t="shared" si="444"/>
        <v>112.6750279252374</v>
      </c>
      <c r="L2422" s="29">
        <f t="shared" si="455"/>
        <v>-0.46774575026060461</v>
      </c>
      <c r="M2422" s="30">
        <f t="shared" si="453"/>
        <v>0.46774575026060461</v>
      </c>
      <c r="N2422" s="148">
        <f t="shared" si="454"/>
        <v>0.63225424973939548</v>
      </c>
      <c r="O2422" s="148">
        <f t="shared" si="450"/>
        <v>0</v>
      </c>
      <c r="P2422" s="148">
        <f t="shared" si="451"/>
        <v>-0.63225424973939548</v>
      </c>
      <c r="Q2422" s="149">
        <f t="shared" si="445"/>
        <v>0</v>
      </c>
      <c r="R2422" s="150">
        <f t="shared" si="446"/>
        <v>112.6750279252374</v>
      </c>
      <c r="S2422" s="13"/>
      <c r="T2422" s="13"/>
      <c r="U2422" s="13"/>
      <c r="V2422" s="13"/>
      <c r="W2422" s="49">
        <f t="shared" si="452"/>
        <v>39300</v>
      </c>
    </row>
    <row r="2423" spans="1:23" s="11" customFormat="1">
      <c r="A2423" s="13"/>
      <c r="B2423" s="140">
        <f>+Datos!B2414</f>
        <v>2007</v>
      </c>
      <c r="C2423" s="141">
        <f>+Datos!C2414</f>
        <v>8</v>
      </c>
      <c r="D2423" s="142">
        <f>+Datos!D2414</f>
        <v>7</v>
      </c>
      <c r="E2423" s="143">
        <f>+Datos!E2414</f>
        <v>0</v>
      </c>
      <c r="F2423" s="144">
        <f>+Datos!F2414</f>
        <v>2.4</v>
      </c>
      <c r="G2423" s="145">
        <f>+Datos!G2414</f>
        <v>1</v>
      </c>
      <c r="H2423" s="143">
        <f t="shared" si="447"/>
        <v>2.4</v>
      </c>
      <c r="I2423" s="146">
        <f t="shared" si="448"/>
        <v>-2.4</v>
      </c>
      <c r="J2423" s="29">
        <f t="shared" si="449"/>
        <v>77.982208586232659</v>
      </c>
      <c r="K2423" s="147">
        <f t="shared" si="444"/>
        <v>111.66402676805083</v>
      </c>
      <c r="L2423" s="29">
        <f t="shared" si="455"/>
        <v>-1.0110011571865698</v>
      </c>
      <c r="M2423" s="30">
        <f t="shared" si="453"/>
        <v>1.0110011571865698</v>
      </c>
      <c r="N2423" s="148">
        <f t="shared" si="454"/>
        <v>1.3889988428134301</v>
      </c>
      <c r="O2423" s="148">
        <f t="shared" si="450"/>
        <v>0</v>
      </c>
      <c r="P2423" s="148">
        <f t="shared" si="451"/>
        <v>-1.3889988428134301</v>
      </c>
      <c r="Q2423" s="149">
        <f t="shared" si="445"/>
        <v>0</v>
      </c>
      <c r="R2423" s="150">
        <f t="shared" si="446"/>
        <v>111.66402676805083</v>
      </c>
      <c r="S2423" s="13"/>
      <c r="T2423" s="13"/>
      <c r="U2423" s="13"/>
      <c r="V2423" s="13"/>
      <c r="W2423" s="49">
        <f t="shared" si="452"/>
        <v>39301</v>
      </c>
    </row>
    <row r="2424" spans="1:23" s="11" customFormat="1">
      <c r="A2424" s="13"/>
      <c r="B2424" s="140">
        <f>+Datos!B2415</f>
        <v>2007</v>
      </c>
      <c r="C2424" s="141">
        <f>+Datos!C2415</f>
        <v>8</v>
      </c>
      <c r="D2424" s="142">
        <f>+Datos!D2415</f>
        <v>8</v>
      </c>
      <c r="E2424" s="143">
        <f>+Datos!E2415</f>
        <v>0</v>
      </c>
      <c r="F2424" s="144">
        <f>+Datos!F2415</f>
        <v>2.7</v>
      </c>
      <c r="G2424" s="145">
        <f>+Datos!G2415</f>
        <v>1</v>
      </c>
      <c r="H2424" s="143">
        <f t="shared" si="447"/>
        <v>2.7</v>
      </c>
      <c r="I2424" s="146">
        <f t="shared" si="448"/>
        <v>-2.7</v>
      </c>
      <c r="J2424" s="29">
        <f t="shared" si="449"/>
        <v>76.860290618654815</v>
      </c>
      <c r="K2424" s="147">
        <f t="shared" si="444"/>
        <v>110.54210880047299</v>
      </c>
      <c r="L2424" s="29">
        <f t="shared" si="455"/>
        <v>-1.1219179675778435</v>
      </c>
      <c r="M2424" s="30">
        <f t="shared" si="453"/>
        <v>1.1219179675778435</v>
      </c>
      <c r="N2424" s="148">
        <f t="shared" si="454"/>
        <v>1.5780820324221567</v>
      </c>
      <c r="O2424" s="148">
        <f t="shared" si="450"/>
        <v>0</v>
      </c>
      <c r="P2424" s="148">
        <f t="shared" si="451"/>
        <v>-1.5780820324221567</v>
      </c>
      <c r="Q2424" s="149">
        <f t="shared" si="445"/>
        <v>0</v>
      </c>
      <c r="R2424" s="150">
        <f t="shared" si="446"/>
        <v>110.54210880047299</v>
      </c>
      <c r="S2424" s="13"/>
      <c r="T2424" s="13"/>
      <c r="U2424" s="13"/>
      <c r="V2424" s="13"/>
      <c r="W2424" s="49">
        <f t="shared" si="452"/>
        <v>39302</v>
      </c>
    </row>
    <row r="2425" spans="1:23" s="11" customFormat="1">
      <c r="A2425" s="13"/>
      <c r="B2425" s="140">
        <f>+Datos!B2416</f>
        <v>2007</v>
      </c>
      <c r="C2425" s="141">
        <f>+Datos!C2416</f>
        <v>8</v>
      </c>
      <c r="D2425" s="142">
        <f>+Datos!D2416</f>
        <v>9</v>
      </c>
      <c r="E2425" s="143">
        <f>+Datos!E2416</f>
        <v>0.6</v>
      </c>
      <c r="F2425" s="144">
        <f>+Datos!F2416</f>
        <v>0.9</v>
      </c>
      <c r="G2425" s="145">
        <f>+Datos!G2416</f>
        <v>1</v>
      </c>
      <c r="H2425" s="143">
        <f t="shared" si="447"/>
        <v>0.9</v>
      </c>
      <c r="I2425" s="146">
        <f t="shared" si="448"/>
        <v>-0.30000000000000004</v>
      </c>
      <c r="J2425" s="29">
        <f t="shared" si="449"/>
        <v>76.736633692400076</v>
      </c>
      <c r="K2425" s="147">
        <f t="shared" si="444"/>
        <v>110.41845187421825</v>
      </c>
      <c r="L2425" s="29">
        <f t="shared" si="455"/>
        <v>-0.12365692625473912</v>
      </c>
      <c r="M2425" s="30">
        <f t="shared" si="453"/>
        <v>0.7236569262547391</v>
      </c>
      <c r="N2425" s="148">
        <f t="shared" si="454"/>
        <v>0.17634307374526093</v>
      </c>
      <c r="O2425" s="148">
        <f t="shared" si="450"/>
        <v>0</v>
      </c>
      <c r="P2425" s="148">
        <f t="shared" si="451"/>
        <v>-0.17634307374526093</v>
      </c>
      <c r="Q2425" s="149">
        <f t="shared" si="445"/>
        <v>0</v>
      </c>
      <c r="R2425" s="150">
        <f t="shared" si="446"/>
        <v>110.41845187421825</v>
      </c>
      <c r="S2425" s="13"/>
      <c r="T2425" s="13"/>
      <c r="U2425" s="13"/>
      <c r="V2425" s="13"/>
      <c r="W2425" s="49">
        <f t="shared" si="452"/>
        <v>39303</v>
      </c>
    </row>
    <row r="2426" spans="1:23" s="11" customFormat="1">
      <c r="A2426" s="13"/>
      <c r="B2426" s="140">
        <f>+Datos!B2417</f>
        <v>2007</v>
      </c>
      <c r="C2426" s="141">
        <f>+Datos!C2417</f>
        <v>8</v>
      </c>
      <c r="D2426" s="142">
        <f>+Datos!D2417</f>
        <v>10</v>
      </c>
      <c r="E2426" s="143">
        <f>+Datos!E2417</f>
        <v>0.2</v>
      </c>
      <c r="F2426" s="144">
        <f>+Datos!F2417</f>
        <v>1.8</v>
      </c>
      <c r="G2426" s="145">
        <f>+Datos!G2417</f>
        <v>1</v>
      </c>
      <c r="H2426" s="143">
        <f t="shared" si="447"/>
        <v>1.8</v>
      </c>
      <c r="I2426" s="146">
        <f t="shared" si="448"/>
        <v>-1.6</v>
      </c>
      <c r="J2426" s="29">
        <f t="shared" si="449"/>
        <v>76.080482262187132</v>
      </c>
      <c r="K2426" s="147">
        <f t="shared" si="444"/>
        <v>109.76230044400532</v>
      </c>
      <c r="L2426" s="29">
        <f t="shared" si="455"/>
        <v>-0.65615143021292965</v>
      </c>
      <c r="M2426" s="30">
        <f t="shared" si="453"/>
        <v>0.85615143021292961</v>
      </c>
      <c r="N2426" s="148">
        <f t="shared" si="454"/>
        <v>0.94384856978707043</v>
      </c>
      <c r="O2426" s="148">
        <f t="shared" si="450"/>
        <v>0</v>
      </c>
      <c r="P2426" s="148">
        <f t="shared" si="451"/>
        <v>-0.94384856978707043</v>
      </c>
      <c r="Q2426" s="149">
        <f t="shared" si="445"/>
        <v>0</v>
      </c>
      <c r="R2426" s="150">
        <f t="shared" si="446"/>
        <v>109.76230044400532</v>
      </c>
      <c r="S2426" s="13"/>
      <c r="T2426" s="13"/>
      <c r="U2426" s="13"/>
      <c r="V2426" s="13"/>
      <c r="W2426" s="49">
        <f t="shared" si="452"/>
        <v>39304</v>
      </c>
    </row>
    <row r="2427" spans="1:23" s="11" customFormat="1">
      <c r="A2427" s="13"/>
      <c r="B2427" s="140">
        <f>+Datos!B2418</f>
        <v>2007</v>
      </c>
      <c r="C2427" s="141">
        <f>+Datos!C2418</f>
        <v>8</v>
      </c>
      <c r="D2427" s="142">
        <f>+Datos!D2418</f>
        <v>11</v>
      </c>
      <c r="E2427" s="143">
        <f>+Datos!E2418</f>
        <v>0</v>
      </c>
      <c r="F2427" s="144">
        <f>+Datos!F2418</f>
        <v>2.4</v>
      </c>
      <c r="G2427" s="145">
        <f>+Datos!G2418</f>
        <v>1</v>
      </c>
      <c r="H2427" s="143">
        <f t="shared" si="447"/>
        <v>2.4</v>
      </c>
      <c r="I2427" s="146">
        <f t="shared" si="448"/>
        <v>-2.4</v>
      </c>
      <c r="J2427" s="29">
        <f t="shared" si="449"/>
        <v>75.106759889641168</v>
      </c>
      <c r="K2427" s="147">
        <f t="shared" si="444"/>
        <v>108.78857807145934</v>
      </c>
      <c r="L2427" s="29">
        <f t="shared" si="455"/>
        <v>-0.97372237254597849</v>
      </c>
      <c r="M2427" s="30">
        <f t="shared" si="453"/>
        <v>0.97372237254597849</v>
      </c>
      <c r="N2427" s="148">
        <f t="shared" si="454"/>
        <v>1.4262776274540214</v>
      </c>
      <c r="O2427" s="148">
        <f t="shared" si="450"/>
        <v>0</v>
      </c>
      <c r="P2427" s="148">
        <f t="shared" si="451"/>
        <v>-1.4262776274540214</v>
      </c>
      <c r="Q2427" s="149">
        <f t="shared" si="445"/>
        <v>0</v>
      </c>
      <c r="R2427" s="150">
        <f t="shared" si="446"/>
        <v>108.78857807145934</v>
      </c>
      <c r="S2427" s="13"/>
      <c r="T2427" s="13"/>
      <c r="U2427" s="13"/>
      <c r="V2427" s="13"/>
      <c r="W2427" s="49">
        <f t="shared" si="452"/>
        <v>39305</v>
      </c>
    </row>
    <row r="2428" spans="1:23" s="11" customFormat="1">
      <c r="A2428" s="13"/>
      <c r="B2428" s="140">
        <f>+Datos!B2419</f>
        <v>2007</v>
      </c>
      <c r="C2428" s="141">
        <f>+Datos!C2419</f>
        <v>8</v>
      </c>
      <c r="D2428" s="142">
        <f>+Datos!D2419</f>
        <v>12</v>
      </c>
      <c r="E2428" s="143">
        <f>+Datos!E2419</f>
        <v>0</v>
      </c>
      <c r="F2428" s="144">
        <f>+Datos!F2419</f>
        <v>2.7</v>
      </c>
      <c r="G2428" s="145">
        <f>+Datos!G2419</f>
        <v>1</v>
      </c>
      <c r="H2428" s="143">
        <f t="shared" si="447"/>
        <v>2.7</v>
      </c>
      <c r="I2428" s="146">
        <f t="shared" si="448"/>
        <v>-2.7</v>
      </c>
      <c r="J2428" s="29">
        <f t="shared" si="449"/>
        <v>74.02621055750005</v>
      </c>
      <c r="K2428" s="147">
        <f t="shared" si="444"/>
        <v>107.70802873931822</v>
      </c>
      <c r="L2428" s="29">
        <f t="shared" si="455"/>
        <v>-1.0805493321411177</v>
      </c>
      <c r="M2428" s="30">
        <f t="shared" si="453"/>
        <v>1.0805493321411177</v>
      </c>
      <c r="N2428" s="148">
        <f t="shared" si="454"/>
        <v>1.6194506678588825</v>
      </c>
      <c r="O2428" s="148">
        <f t="shared" si="450"/>
        <v>0</v>
      </c>
      <c r="P2428" s="148">
        <f t="shared" si="451"/>
        <v>-1.6194506678588825</v>
      </c>
      <c r="Q2428" s="149">
        <f t="shared" si="445"/>
        <v>0</v>
      </c>
      <c r="R2428" s="150">
        <f t="shared" si="446"/>
        <v>107.70802873931822</v>
      </c>
      <c r="S2428" s="13"/>
      <c r="T2428" s="13"/>
      <c r="U2428" s="13"/>
      <c r="V2428" s="13"/>
      <c r="W2428" s="49">
        <f t="shared" si="452"/>
        <v>39306</v>
      </c>
    </row>
    <row r="2429" spans="1:23" s="11" customFormat="1">
      <c r="A2429" s="13"/>
      <c r="B2429" s="140">
        <f>+Datos!B2420</f>
        <v>2007</v>
      </c>
      <c r="C2429" s="141">
        <f>+Datos!C2420</f>
        <v>8</v>
      </c>
      <c r="D2429" s="142">
        <f>+Datos!D2420</f>
        <v>13</v>
      </c>
      <c r="E2429" s="143">
        <f>+Datos!E2420</f>
        <v>0</v>
      </c>
      <c r="F2429" s="144">
        <f>+Datos!F2420</f>
        <v>2.2000000000000002</v>
      </c>
      <c r="G2429" s="145">
        <f>+Datos!G2420</f>
        <v>1</v>
      </c>
      <c r="H2429" s="143">
        <f t="shared" si="447"/>
        <v>2.2000000000000002</v>
      </c>
      <c r="I2429" s="146">
        <f t="shared" si="448"/>
        <v>-2.2000000000000002</v>
      </c>
      <c r="J2429" s="29">
        <f t="shared" si="449"/>
        <v>73.157267210590106</v>
      </c>
      <c r="K2429" s="147">
        <f t="shared" si="444"/>
        <v>106.83908539240829</v>
      </c>
      <c r="L2429" s="29">
        <f t="shared" si="455"/>
        <v>-0.86894334690992991</v>
      </c>
      <c r="M2429" s="30">
        <f t="shared" si="453"/>
        <v>0.86894334690992991</v>
      </c>
      <c r="N2429" s="148">
        <f t="shared" si="454"/>
        <v>1.3310566530900703</v>
      </c>
      <c r="O2429" s="148">
        <f t="shared" si="450"/>
        <v>0</v>
      </c>
      <c r="P2429" s="148">
        <f t="shared" si="451"/>
        <v>-1.3310566530900703</v>
      </c>
      <c r="Q2429" s="149">
        <f t="shared" si="445"/>
        <v>0</v>
      </c>
      <c r="R2429" s="150">
        <f t="shared" si="446"/>
        <v>106.83908539240829</v>
      </c>
      <c r="S2429" s="13"/>
      <c r="T2429" s="13"/>
      <c r="U2429" s="13"/>
      <c r="V2429" s="13"/>
      <c r="W2429" s="49">
        <f t="shared" si="452"/>
        <v>39307</v>
      </c>
    </row>
    <row r="2430" spans="1:23" s="11" customFormat="1">
      <c r="A2430" s="13"/>
      <c r="B2430" s="140">
        <f>+Datos!B2421</f>
        <v>2007</v>
      </c>
      <c r="C2430" s="141">
        <f>+Datos!C2421</f>
        <v>8</v>
      </c>
      <c r="D2430" s="142">
        <f>+Datos!D2421</f>
        <v>14</v>
      </c>
      <c r="E2430" s="143">
        <f>+Datos!E2421</f>
        <v>0</v>
      </c>
      <c r="F2430" s="144">
        <f>+Datos!F2421</f>
        <v>0.9</v>
      </c>
      <c r="G2430" s="145">
        <f>+Datos!G2421</f>
        <v>1</v>
      </c>
      <c r="H2430" s="143">
        <f t="shared" si="447"/>
        <v>0.9</v>
      </c>
      <c r="I2430" s="146">
        <f t="shared" si="448"/>
        <v>-0.9</v>
      </c>
      <c r="J2430" s="29">
        <f t="shared" si="449"/>
        <v>72.804737073321704</v>
      </c>
      <c r="K2430" s="147">
        <f t="shared" si="444"/>
        <v>106.48655525513988</v>
      </c>
      <c r="L2430" s="29">
        <f t="shared" si="455"/>
        <v>-0.35253013726841687</v>
      </c>
      <c r="M2430" s="30">
        <f t="shared" si="453"/>
        <v>0.35253013726841687</v>
      </c>
      <c r="N2430" s="148">
        <f t="shared" si="454"/>
        <v>0.54746986273158316</v>
      </c>
      <c r="O2430" s="148">
        <f t="shared" si="450"/>
        <v>0</v>
      </c>
      <c r="P2430" s="148">
        <f t="shared" si="451"/>
        <v>-0.54746986273158316</v>
      </c>
      <c r="Q2430" s="149">
        <f t="shared" si="445"/>
        <v>0</v>
      </c>
      <c r="R2430" s="150">
        <f t="shared" si="446"/>
        <v>106.48655525513988</v>
      </c>
      <c r="S2430" s="13"/>
      <c r="T2430" s="13"/>
      <c r="U2430" s="13"/>
      <c r="V2430" s="13"/>
      <c r="W2430" s="49">
        <f t="shared" si="452"/>
        <v>39308</v>
      </c>
    </row>
    <row r="2431" spans="1:23" s="11" customFormat="1">
      <c r="A2431" s="13"/>
      <c r="B2431" s="140">
        <f>+Datos!B2422</f>
        <v>2007</v>
      </c>
      <c r="C2431" s="141">
        <f>+Datos!C2422</f>
        <v>8</v>
      </c>
      <c r="D2431" s="142">
        <f>+Datos!D2422</f>
        <v>15</v>
      </c>
      <c r="E2431" s="143">
        <f>+Datos!E2422</f>
        <v>0</v>
      </c>
      <c r="F2431" s="144">
        <f>+Datos!F2422</f>
        <v>1.8</v>
      </c>
      <c r="G2431" s="145">
        <f>+Datos!G2422</f>
        <v>1</v>
      </c>
      <c r="H2431" s="143">
        <f t="shared" si="447"/>
        <v>1.8</v>
      </c>
      <c r="I2431" s="146">
        <f t="shared" si="448"/>
        <v>-1.8</v>
      </c>
      <c r="J2431" s="29">
        <f t="shared" si="449"/>
        <v>72.104764927948366</v>
      </c>
      <c r="K2431" s="147">
        <f t="shared" si="444"/>
        <v>105.78658310976655</v>
      </c>
      <c r="L2431" s="29">
        <f t="shared" si="455"/>
        <v>-0.69997214537332297</v>
      </c>
      <c r="M2431" s="30">
        <f t="shared" si="453"/>
        <v>0.69997214537332297</v>
      </c>
      <c r="N2431" s="148">
        <f t="shared" si="454"/>
        <v>1.1000278546266771</v>
      </c>
      <c r="O2431" s="148">
        <f t="shared" si="450"/>
        <v>0</v>
      </c>
      <c r="P2431" s="148">
        <f t="shared" si="451"/>
        <v>-1.1000278546266771</v>
      </c>
      <c r="Q2431" s="149">
        <f t="shared" si="445"/>
        <v>0</v>
      </c>
      <c r="R2431" s="150">
        <f t="shared" si="446"/>
        <v>105.78658310976655</v>
      </c>
      <c r="S2431" s="13"/>
      <c r="T2431" s="13"/>
      <c r="U2431" s="13"/>
      <c r="V2431" s="13"/>
      <c r="W2431" s="49">
        <f t="shared" si="452"/>
        <v>39309</v>
      </c>
    </row>
    <row r="2432" spans="1:23" s="11" customFormat="1">
      <c r="A2432" s="13"/>
      <c r="B2432" s="140">
        <f>+Datos!B2423</f>
        <v>2007</v>
      </c>
      <c r="C2432" s="141">
        <f>+Datos!C2423</f>
        <v>8</v>
      </c>
      <c r="D2432" s="142">
        <f>+Datos!D2423</f>
        <v>16</v>
      </c>
      <c r="E2432" s="143">
        <f>+Datos!E2423</f>
        <v>0</v>
      </c>
      <c r="F2432" s="144">
        <f>+Datos!F2423</f>
        <v>1.5</v>
      </c>
      <c r="G2432" s="145">
        <f>+Datos!G2423</f>
        <v>1</v>
      </c>
      <c r="H2432" s="143">
        <f t="shared" si="447"/>
        <v>1.5</v>
      </c>
      <c r="I2432" s="146">
        <f t="shared" si="448"/>
        <v>-1.5</v>
      </c>
      <c r="J2432" s="29">
        <f t="shared" si="449"/>
        <v>71.526598376547312</v>
      </c>
      <c r="K2432" s="147">
        <f t="shared" si="444"/>
        <v>105.20841655836549</v>
      </c>
      <c r="L2432" s="29">
        <f t="shared" si="455"/>
        <v>-0.57816655140106832</v>
      </c>
      <c r="M2432" s="30">
        <f t="shared" si="453"/>
        <v>0.57816655140106832</v>
      </c>
      <c r="N2432" s="148">
        <f t="shared" si="454"/>
        <v>0.92183344859893168</v>
      </c>
      <c r="O2432" s="148">
        <f t="shared" si="450"/>
        <v>0</v>
      </c>
      <c r="P2432" s="148">
        <f t="shared" si="451"/>
        <v>-0.92183344859893168</v>
      </c>
      <c r="Q2432" s="149">
        <f t="shared" si="445"/>
        <v>0</v>
      </c>
      <c r="R2432" s="150">
        <f t="shared" si="446"/>
        <v>105.20841655836549</v>
      </c>
      <c r="S2432" s="13"/>
      <c r="T2432" s="13"/>
      <c r="U2432" s="13"/>
      <c r="V2432" s="13"/>
      <c r="W2432" s="49">
        <f t="shared" si="452"/>
        <v>39310</v>
      </c>
    </row>
    <row r="2433" spans="1:23" s="11" customFormat="1">
      <c r="A2433" s="13"/>
      <c r="B2433" s="140">
        <f>+Datos!B2424</f>
        <v>2007</v>
      </c>
      <c r="C2433" s="141">
        <f>+Datos!C2424</f>
        <v>8</v>
      </c>
      <c r="D2433" s="142">
        <f>+Datos!D2424</f>
        <v>17</v>
      </c>
      <c r="E2433" s="143">
        <f>+Datos!E2424</f>
        <v>0</v>
      </c>
      <c r="F2433" s="144">
        <f>+Datos!F2424</f>
        <v>1.3</v>
      </c>
      <c r="G2433" s="145">
        <f>+Datos!G2424</f>
        <v>1</v>
      </c>
      <c r="H2433" s="143">
        <f t="shared" si="447"/>
        <v>1.3</v>
      </c>
      <c r="I2433" s="146">
        <f t="shared" si="448"/>
        <v>-1.3</v>
      </c>
      <c r="J2433" s="29">
        <f t="shared" si="449"/>
        <v>71.029272034338547</v>
      </c>
      <c r="K2433" s="147">
        <f t="shared" si="444"/>
        <v>104.71109021615672</v>
      </c>
      <c r="L2433" s="29">
        <f t="shared" si="455"/>
        <v>-0.49732634220876548</v>
      </c>
      <c r="M2433" s="30">
        <f t="shared" si="453"/>
        <v>0.49732634220876548</v>
      </c>
      <c r="N2433" s="148">
        <f t="shared" si="454"/>
        <v>0.80267365779123456</v>
      </c>
      <c r="O2433" s="148">
        <f t="shared" si="450"/>
        <v>0</v>
      </c>
      <c r="P2433" s="148">
        <f t="shared" si="451"/>
        <v>-0.80267365779123456</v>
      </c>
      <c r="Q2433" s="149">
        <f t="shared" si="445"/>
        <v>0</v>
      </c>
      <c r="R2433" s="150">
        <f t="shared" si="446"/>
        <v>104.71109021615672</v>
      </c>
      <c r="S2433" s="13"/>
      <c r="T2433" s="13"/>
      <c r="U2433" s="13"/>
      <c r="V2433" s="13"/>
      <c r="W2433" s="49">
        <f t="shared" si="452"/>
        <v>39311</v>
      </c>
    </row>
    <row r="2434" spans="1:23" s="11" customFormat="1">
      <c r="A2434" s="13"/>
      <c r="B2434" s="140">
        <f>+Datos!B2425</f>
        <v>2007</v>
      </c>
      <c r="C2434" s="141">
        <f>+Datos!C2425</f>
        <v>8</v>
      </c>
      <c r="D2434" s="142">
        <f>+Datos!D2425</f>
        <v>18</v>
      </c>
      <c r="E2434" s="143">
        <f>+Datos!E2425</f>
        <v>0</v>
      </c>
      <c r="F2434" s="144">
        <f>+Datos!F2425</f>
        <v>1.3</v>
      </c>
      <c r="G2434" s="145">
        <f>+Datos!G2425</f>
        <v>1</v>
      </c>
      <c r="H2434" s="143">
        <f t="shared" si="447"/>
        <v>1.3</v>
      </c>
      <c r="I2434" s="146">
        <f t="shared" si="448"/>
        <v>-1.3</v>
      </c>
      <c r="J2434" s="29">
        <f t="shared" si="449"/>
        <v>70.535403615423604</v>
      </c>
      <c r="K2434" s="147">
        <f t="shared" si="444"/>
        <v>104.21722179724179</v>
      </c>
      <c r="L2434" s="29">
        <f t="shared" si="455"/>
        <v>-0.4938684189149285</v>
      </c>
      <c r="M2434" s="30">
        <f t="shared" si="453"/>
        <v>0.4938684189149285</v>
      </c>
      <c r="N2434" s="148">
        <f t="shared" si="454"/>
        <v>0.80613158108507155</v>
      </c>
      <c r="O2434" s="148">
        <f t="shared" si="450"/>
        <v>0</v>
      </c>
      <c r="P2434" s="148">
        <f t="shared" si="451"/>
        <v>-0.80613158108507155</v>
      </c>
      <c r="Q2434" s="149">
        <f t="shared" si="445"/>
        <v>0</v>
      </c>
      <c r="R2434" s="150">
        <f t="shared" si="446"/>
        <v>104.21722179724179</v>
      </c>
      <c r="S2434" s="13"/>
      <c r="T2434" s="13"/>
      <c r="U2434" s="13"/>
      <c r="V2434" s="13"/>
      <c r="W2434" s="49">
        <f t="shared" si="452"/>
        <v>39312</v>
      </c>
    </row>
    <row r="2435" spans="1:23" s="11" customFormat="1">
      <c r="A2435" s="13"/>
      <c r="B2435" s="140">
        <f>+Datos!B2426</f>
        <v>2007</v>
      </c>
      <c r="C2435" s="141">
        <f>+Datos!C2426</f>
        <v>8</v>
      </c>
      <c r="D2435" s="142">
        <f>+Datos!D2426</f>
        <v>19</v>
      </c>
      <c r="E2435" s="143">
        <f>+Datos!E2426</f>
        <v>0</v>
      </c>
      <c r="F2435" s="144">
        <f>+Datos!F2426</f>
        <v>1.1000000000000001</v>
      </c>
      <c r="G2435" s="145">
        <f>+Datos!G2426</f>
        <v>1</v>
      </c>
      <c r="H2435" s="143">
        <f t="shared" si="447"/>
        <v>1.1000000000000001</v>
      </c>
      <c r="I2435" s="146">
        <f t="shared" si="448"/>
        <v>-1.1000000000000001</v>
      </c>
      <c r="J2435" s="29">
        <f t="shared" si="449"/>
        <v>70.120197995518168</v>
      </c>
      <c r="K2435" s="147">
        <f t="shared" si="444"/>
        <v>103.80201617733636</v>
      </c>
      <c r="L2435" s="29">
        <f t="shared" si="455"/>
        <v>-0.4152056199054357</v>
      </c>
      <c r="M2435" s="30">
        <f t="shared" si="453"/>
        <v>0.4152056199054357</v>
      </c>
      <c r="N2435" s="148">
        <f t="shared" si="454"/>
        <v>0.68479438009456439</v>
      </c>
      <c r="O2435" s="148">
        <f t="shared" si="450"/>
        <v>0</v>
      </c>
      <c r="P2435" s="148">
        <f t="shared" si="451"/>
        <v>-0.68479438009456439</v>
      </c>
      <c r="Q2435" s="149">
        <f t="shared" si="445"/>
        <v>0</v>
      </c>
      <c r="R2435" s="150">
        <f t="shared" si="446"/>
        <v>103.80201617733636</v>
      </c>
      <c r="S2435" s="13"/>
      <c r="T2435" s="13"/>
      <c r="U2435" s="13"/>
      <c r="V2435" s="13"/>
      <c r="W2435" s="49">
        <f t="shared" si="452"/>
        <v>39313</v>
      </c>
    </row>
    <row r="2436" spans="1:23" s="11" customFormat="1">
      <c r="A2436" s="13"/>
      <c r="B2436" s="140">
        <f>+Datos!B2427</f>
        <v>2007</v>
      </c>
      <c r="C2436" s="141">
        <f>+Datos!C2427</f>
        <v>8</v>
      </c>
      <c r="D2436" s="142">
        <f>+Datos!D2427</f>
        <v>20</v>
      </c>
      <c r="E2436" s="143">
        <f>+Datos!E2427</f>
        <v>0</v>
      </c>
      <c r="F2436" s="144">
        <f>+Datos!F2427</f>
        <v>2.2000000000000002</v>
      </c>
      <c r="G2436" s="145">
        <f>+Datos!G2427</f>
        <v>1</v>
      </c>
      <c r="H2436" s="143">
        <f t="shared" si="447"/>
        <v>2.2000000000000002</v>
      </c>
      <c r="I2436" s="146">
        <f t="shared" si="448"/>
        <v>-2.2000000000000002</v>
      </c>
      <c r="J2436" s="29">
        <f t="shared" si="449"/>
        <v>69.297104673931955</v>
      </c>
      <c r="K2436" s="147">
        <f t="shared" si="444"/>
        <v>102.97892285575014</v>
      </c>
      <c r="L2436" s="29">
        <f t="shared" si="455"/>
        <v>-0.82309332158621373</v>
      </c>
      <c r="M2436" s="30">
        <f t="shared" si="453"/>
        <v>0.82309332158621373</v>
      </c>
      <c r="N2436" s="148">
        <f t="shared" si="454"/>
        <v>1.3769066784137864</v>
      </c>
      <c r="O2436" s="148">
        <f t="shared" si="450"/>
        <v>0</v>
      </c>
      <c r="P2436" s="148">
        <f t="shared" si="451"/>
        <v>-1.3769066784137864</v>
      </c>
      <c r="Q2436" s="149">
        <f t="shared" si="445"/>
        <v>0</v>
      </c>
      <c r="R2436" s="150">
        <f t="shared" si="446"/>
        <v>102.97892285575014</v>
      </c>
      <c r="S2436" s="13"/>
      <c r="T2436" s="13"/>
      <c r="U2436" s="13"/>
      <c r="V2436" s="13"/>
      <c r="W2436" s="49">
        <f t="shared" si="452"/>
        <v>39314</v>
      </c>
    </row>
    <row r="2437" spans="1:23" s="11" customFormat="1">
      <c r="A2437" s="13"/>
      <c r="B2437" s="140">
        <f>+Datos!B2428</f>
        <v>2007</v>
      </c>
      <c r="C2437" s="141">
        <f>+Datos!C2428</f>
        <v>8</v>
      </c>
      <c r="D2437" s="142">
        <f>+Datos!D2428</f>
        <v>21</v>
      </c>
      <c r="E2437" s="143">
        <f>+Datos!E2428</f>
        <v>0</v>
      </c>
      <c r="F2437" s="144">
        <f>+Datos!F2428</f>
        <v>2.5</v>
      </c>
      <c r="G2437" s="145">
        <f>+Datos!G2428</f>
        <v>1</v>
      </c>
      <c r="H2437" s="143">
        <f t="shared" si="447"/>
        <v>2.5</v>
      </c>
      <c r="I2437" s="146">
        <f t="shared" si="448"/>
        <v>-2.5</v>
      </c>
      <c r="J2437" s="29">
        <f t="shared" si="449"/>
        <v>68.373492906992126</v>
      </c>
      <c r="K2437" s="147">
        <f t="shared" si="444"/>
        <v>102.0553110888103</v>
      </c>
      <c r="L2437" s="29">
        <f t="shared" si="455"/>
        <v>-0.92361176693984248</v>
      </c>
      <c r="M2437" s="30">
        <f t="shared" si="453"/>
        <v>0.92361176693984248</v>
      </c>
      <c r="N2437" s="148">
        <f t="shared" si="454"/>
        <v>1.5763882330601575</v>
      </c>
      <c r="O2437" s="148">
        <f t="shared" si="450"/>
        <v>0</v>
      </c>
      <c r="P2437" s="148">
        <f t="shared" si="451"/>
        <v>-1.5763882330601575</v>
      </c>
      <c r="Q2437" s="149">
        <f t="shared" si="445"/>
        <v>0</v>
      </c>
      <c r="R2437" s="150">
        <f t="shared" si="446"/>
        <v>102.0553110888103</v>
      </c>
      <c r="S2437" s="13"/>
      <c r="T2437" s="13"/>
      <c r="U2437" s="13"/>
      <c r="V2437" s="13"/>
      <c r="W2437" s="49">
        <f t="shared" si="452"/>
        <v>39315</v>
      </c>
    </row>
    <row r="2438" spans="1:23" s="11" customFormat="1">
      <c r="A2438" s="13"/>
      <c r="B2438" s="140">
        <f>+Datos!B2429</f>
        <v>2007</v>
      </c>
      <c r="C2438" s="141">
        <f>+Datos!C2429</f>
        <v>8</v>
      </c>
      <c r="D2438" s="142">
        <f>+Datos!D2429</f>
        <v>22</v>
      </c>
      <c r="E2438" s="143">
        <f>+Datos!E2429</f>
        <v>0</v>
      </c>
      <c r="F2438" s="144">
        <f>+Datos!F2429</f>
        <v>3</v>
      </c>
      <c r="G2438" s="145">
        <f>+Datos!G2429</f>
        <v>1</v>
      </c>
      <c r="H2438" s="143">
        <f t="shared" si="447"/>
        <v>3</v>
      </c>
      <c r="I2438" s="146">
        <f t="shared" si="448"/>
        <v>-3</v>
      </c>
      <c r="J2438" s="29">
        <f t="shared" si="449"/>
        <v>67.281393725492094</v>
      </c>
      <c r="K2438" s="147">
        <f t="shared" si="444"/>
        <v>100.96321190731027</v>
      </c>
      <c r="L2438" s="29">
        <f t="shared" si="455"/>
        <v>-1.092099181500032</v>
      </c>
      <c r="M2438" s="30">
        <f t="shared" si="453"/>
        <v>1.092099181500032</v>
      </c>
      <c r="N2438" s="148">
        <f t="shared" si="454"/>
        <v>1.907900818499968</v>
      </c>
      <c r="O2438" s="148">
        <f t="shared" si="450"/>
        <v>0</v>
      </c>
      <c r="P2438" s="148">
        <f t="shared" si="451"/>
        <v>-1.907900818499968</v>
      </c>
      <c r="Q2438" s="149">
        <f t="shared" si="445"/>
        <v>0</v>
      </c>
      <c r="R2438" s="150">
        <f t="shared" si="446"/>
        <v>100.96321190731027</v>
      </c>
      <c r="S2438" s="13"/>
      <c r="T2438" s="13"/>
      <c r="U2438" s="13"/>
      <c r="V2438" s="13"/>
      <c r="W2438" s="49">
        <f t="shared" si="452"/>
        <v>39316</v>
      </c>
    </row>
    <row r="2439" spans="1:23" s="11" customFormat="1">
      <c r="A2439" s="13"/>
      <c r="B2439" s="140">
        <f>+Datos!B2430</f>
        <v>2007</v>
      </c>
      <c r="C2439" s="141">
        <f>+Datos!C2430</f>
        <v>8</v>
      </c>
      <c r="D2439" s="142">
        <f>+Datos!D2430</f>
        <v>23</v>
      </c>
      <c r="E2439" s="143">
        <f>+Datos!E2430</f>
        <v>0</v>
      </c>
      <c r="F2439" s="144">
        <f>+Datos!F2430</f>
        <v>2.9</v>
      </c>
      <c r="G2439" s="145">
        <f>+Datos!G2430</f>
        <v>1</v>
      </c>
      <c r="H2439" s="143">
        <f t="shared" si="447"/>
        <v>2.9</v>
      </c>
      <c r="I2439" s="146">
        <f t="shared" si="448"/>
        <v>-2.9</v>
      </c>
      <c r="J2439" s="29">
        <f t="shared" si="449"/>
        <v>66.242281926435581</v>
      </c>
      <c r="K2439" s="147">
        <f t="shared" si="444"/>
        <v>99.924100108253754</v>
      </c>
      <c r="L2439" s="29">
        <f t="shared" si="455"/>
        <v>-1.0391117990565135</v>
      </c>
      <c r="M2439" s="30">
        <f t="shared" si="453"/>
        <v>1.0391117990565135</v>
      </c>
      <c r="N2439" s="148">
        <f t="shared" si="454"/>
        <v>1.8608882009434864</v>
      </c>
      <c r="O2439" s="148">
        <f t="shared" si="450"/>
        <v>0</v>
      </c>
      <c r="P2439" s="148">
        <f t="shared" si="451"/>
        <v>-1.8608882009434864</v>
      </c>
      <c r="Q2439" s="149">
        <f t="shared" si="445"/>
        <v>0</v>
      </c>
      <c r="R2439" s="150">
        <f t="shared" si="446"/>
        <v>99.924100108253754</v>
      </c>
      <c r="S2439" s="13"/>
      <c r="T2439" s="13"/>
      <c r="U2439" s="13"/>
      <c r="V2439" s="13"/>
      <c r="W2439" s="49">
        <f t="shared" si="452"/>
        <v>39317</v>
      </c>
    </row>
    <row r="2440" spans="1:23" s="11" customFormat="1">
      <c r="A2440" s="13"/>
      <c r="B2440" s="140">
        <f>+Datos!B2431</f>
        <v>2007</v>
      </c>
      <c r="C2440" s="141">
        <f>+Datos!C2431</f>
        <v>8</v>
      </c>
      <c r="D2440" s="142">
        <f>+Datos!D2431</f>
        <v>24</v>
      </c>
      <c r="E2440" s="143">
        <f>+Datos!E2431</f>
        <v>0</v>
      </c>
      <c r="F2440" s="144">
        <f>+Datos!F2431</f>
        <v>1.7</v>
      </c>
      <c r="G2440" s="145">
        <f>+Datos!G2431</f>
        <v>1</v>
      </c>
      <c r="H2440" s="143">
        <f t="shared" si="447"/>
        <v>1.7</v>
      </c>
      <c r="I2440" s="146">
        <f t="shared" si="448"/>
        <v>-1.7</v>
      </c>
      <c r="J2440" s="29">
        <f t="shared" si="449"/>
        <v>65.64062463359403</v>
      </c>
      <c r="K2440" s="147">
        <f t="shared" si="444"/>
        <v>99.322442815412217</v>
      </c>
      <c r="L2440" s="29">
        <f t="shared" si="455"/>
        <v>-0.60165729284153713</v>
      </c>
      <c r="M2440" s="30">
        <f t="shared" si="453"/>
        <v>0.60165729284153713</v>
      </c>
      <c r="N2440" s="148">
        <f t="shared" si="454"/>
        <v>1.0983427071584628</v>
      </c>
      <c r="O2440" s="148">
        <f t="shared" si="450"/>
        <v>0</v>
      </c>
      <c r="P2440" s="148">
        <f t="shared" si="451"/>
        <v>-1.0983427071584628</v>
      </c>
      <c r="Q2440" s="149">
        <f t="shared" si="445"/>
        <v>0</v>
      </c>
      <c r="R2440" s="150">
        <f t="shared" si="446"/>
        <v>99.322442815412217</v>
      </c>
      <c r="S2440" s="13"/>
      <c r="T2440" s="13"/>
      <c r="U2440" s="13"/>
      <c r="V2440" s="13"/>
      <c r="W2440" s="49">
        <f t="shared" si="452"/>
        <v>39318</v>
      </c>
    </row>
    <row r="2441" spans="1:23" s="11" customFormat="1">
      <c r="A2441" s="13"/>
      <c r="B2441" s="140">
        <f>+Datos!B2432</f>
        <v>2007</v>
      </c>
      <c r="C2441" s="141">
        <f>+Datos!C2432</f>
        <v>8</v>
      </c>
      <c r="D2441" s="142">
        <f>+Datos!D2432</f>
        <v>25</v>
      </c>
      <c r="E2441" s="143">
        <f>+Datos!E2432</f>
        <v>0.7</v>
      </c>
      <c r="F2441" s="144">
        <f>+Datos!F2432</f>
        <v>1.4</v>
      </c>
      <c r="G2441" s="145">
        <f>+Datos!G2432</f>
        <v>1</v>
      </c>
      <c r="H2441" s="143">
        <f t="shared" si="447"/>
        <v>1.4</v>
      </c>
      <c r="I2441" s="146">
        <f t="shared" si="448"/>
        <v>-0.7</v>
      </c>
      <c r="J2441" s="29">
        <f t="shared" si="449"/>
        <v>65.394474578185836</v>
      </c>
      <c r="K2441" s="147">
        <f t="shared" si="444"/>
        <v>99.076292760004009</v>
      </c>
      <c r="L2441" s="29">
        <f t="shared" si="455"/>
        <v>-0.24615005540820789</v>
      </c>
      <c r="M2441" s="30">
        <f t="shared" si="453"/>
        <v>0.94615005540820785</v>
      </c>
      <c r="N2441" s="148">
        <f t="shared" si="454"/>
        <v>0.45384994459179206</v>
      </c>
      <c r="O2441" s="148">
        <f t="shared" si="450"/>
        <v>0</v>
      </c>
      <c r="P2441" s="148">
        <f t="shared" si="451"/>
        <v>-0.45384994459179206</v>
      </c>
      <c r="Q2441" s="149">
        <f t="shared" si="445"/>
        <v>0</v>
      </c>
      <c r="R2441" s="150">
        <f t="shared" si="446"/>
        <v>99.076292760004009</v>
      </c>
      <c r="S2441" s="13"/>
      <c r="T2441" s="13"/>
      <c r="U2441" s="13"/>
      <c r="V2441" s="13"/>
      <c r="W2441" s="49">
        <f t="shared" si="452"/>
        <v>39319</v>
      </c>
    </row>
    <row r="2442" spans="1:23" s="11" customFormat="1">
      <c r="A2442" s="13"/>
      <c r="B2442" s="140">
        <f>+Datos!B2433</f>
        <v>2007</v>
      </c>
      <c r="C2442" s="141">
        <f>+Datos!C2433</f>
        <v>8</v>
      </c>
      <c r="D2442" s="142">
        <f>+Datos!D2433</f>
        <v>26</v>
      </c>
      <c r="E2442" s="143">
        <f>+Datos!E2433</f>
        <v>0</v>
      </c>
      <c r="F2442" s="144">
        <f>+Datos!F2433</f>
        <v>2.1</v>
      </c>
      <c r="G2442" s="145">
        <f>+Datos!G2433</f>
        <v>1</v>
      </c>
      <c r="H2442" s="143">
        <f t="shared" si="447"/>
        <v>2.1</v>
      </c>
      <c r="I2442" s="146">
        <f t="shared" si="448"/>
        <v>-2.1</v>
      </c>
      <c r="J2442" s="29">
        <f t="shared" si="449"/>
        <v>64.661548904048502</v>
      </c>
      <c r="K2442" s="147">
        <f t="shared" si="444"/>
        <v>98.343367085866674</v>
      </c>
      <c r="L2442" s="29">
        <f t="shared" si="455"/>
        <v>-0.73292567413733423</v>
      </c>
      <c r="M2442" s="30">
        <f t="shared" si="453"/>
        <v>0.73292567413733423</v>
      </c>
      <c r="N2442" s="148">
        <f t="shared" si="454"/>
        <v>1.3670743258626659</v>
      </c>
      <c r="O2442" s="148">
        <f t="shared" si="450"/>
        <v>0</v>
      </c>
      <c r="P2442" s="148">
        <f t="shared" si="451"/>
        <v>-1.3670743258626659</v>
      </c>
      <c r="Q2442" s="149">
        <f t="shared" si="445"/>
        <v>0</v>
      </c>
      <c r="R2442" s="150">
        <f t="shared" si="446"/>
        <v>98.343367085866674</v>
      </c>
      <c r="S2442" s="13"/>
      <c r="T2442" s="13"/>
      <c r="U2442" s="13"/>
      <c r="V2442" s="13"/>
      <c r="W2442" s="49">
        <f t="shared" si="452"/>
        <v>39320</v>
      </c>
    </row>
    <row r="2443" spans="1:23" s="11" customFormat="1">
      <c r="A2443" s="13"/>
      <c r="B2443" s="140">
        <f>+Datos!B2434</f>
        <v>2007</v>
      </c>
      <c r="C2443" s="141">
        <f>+Datos!C2434</f>
        <v>8</v>
      </c>
      <c r="D2443" s="142">
        <f>+Datos!D2434</f>
        <v>27</v>
      </c>
      <c r="E2443" s="143">
        <f>+Datos!E2434</f>
        <v>0</v>
      </c>
      <c r="F2443" s="144">
        <f>+Datos!F2434</f>
        <v>4.8</v>
      </c>
      <c r="G2443" s="145">
        <f>+Datos!G2434</f>
        <v>1</v>
      </c>
      <c r="H2443" s="143">
        <f t="shared" si="447"/>
        <v>4.8</v>
      </c>
      <c r="I2443" s="146">
        <f t="shared" si="448"/>
        <v>-4.8</v>
      </c>
      <c r="J2443" s="29">
        <f t="shared" si="449"/>
        <v>63.016988296173018</v>
      </c>
      <c r="K2443" s="147">
        <f t="shared" si="444"/>
        <v>96.698806477991198</v>
      </c>
      <c r="L2443" s="29">
        <f t="shared" si="455"/>
        <v>-1.6445606078754764</v>
      </c>
      <c r="M2443" s="30">
        <f t="shared" si="453"/>
        <v>1.6445606078754764</v>
      </c>
      <c r="N2443" s="148">
        <f t="shared" si="454"/>
        <v>3.1554393921245234</v>
      </c>
      <c r="O2443" s="148">
        <f t="shared" si="450"/>
        <v>0</v>
      </c>
      <c r="P2443" s="148">
        <f t="shared" si="451"/>
        <v>-3.1554393921245234</v>
      </c>
      <c r="Q2443" s="149">
        <f t="shared" si="445"/>
        <v>0</v>
      </c>
      <c r="R2443" s="150">
        <f t="shared" si="446"/>
        <v>96.698806477991198</v>
      </c>
      <c r="S2443" s="13"/>
      <c r="T2443" s="13"/>
      <c r="U2443" s="13"/>
      <c r="V2443" s="13"/>
      <c r="W2443" s="49">
        <f t="shared" si="452"/>
        <v>39321</v>
      </c>
    </row>
    <row r="2444" spans="1:23" s="11" customFormat="1">
      <c r="A2444" s="13"/>
      <c r="B2444" s="140">
        <f>+Datos!B2435</f>
        <v>2007</v>
      </c>
      <c r="C2444" s="141">
        <f>+Datos!C2435</f>
        <v>8</v>
      </c>
      <c r="D2444" s="142">
        <f>+Datos!D2435</f>
        <v>28</v>
      </c>
      <c r="E2444" s="143">
        <f>+Datos!E2435</f>
        <v>0</v>
      </c>
      <c r="F2444" s="144">
        <f>+Datos!F2435</f>
        <v>3.2</v>
      </c>
      <c r="G2444" s="145">
        <f>+Datos!G2435</f>
        <v>1</v>
      </c>
      <c r="H2444" s="143">
        <f t="shared" si="447"/>
        <v>3.2</v>
      </c>
      <c r="I2444" s="146">
        <f t="shared" si="448"/>
        <v>-3.2</v>
      </c>
      <c r="J2444" s="29">
        <f t="shared" si="449"/>
        <v>61.943917846145752</v>
      </c>
      <c r="K2444" s="147">
        <f t="shared" si="444"/>
        <v>95.625736027963939</v>
      </c>
      <c r="L2444" s="29">
        <f t="shared" si="455"/>
        <v>-1.0730704500272594</v>
      </c>
      <c r="M2444" s="30">
        <f t="shared" si="453"/>
        <v>1.0730704500272594</v>
      </c>
      <c r="N2444" s="148">
        <f t="shared" si="454"/>
        <v>2.1269295499727408</v>
      </c>
      <c r="O2444" s="148">
        <f t="shared" si="450"/>
        <v>0</v>
      </c>
      <c r="P2444" s="148">
        <f t="shared" si="451"/>
        <v>-2.1269295499727408</v>
      </c>
      <c r="Q2444" s="149">
        <f t="shared" si="445"/>
        <v>0</v>
      </c>
      <c r="R2444" s="150">
        <f t="shared" si="446"/>
        <v>95.625736027963939</v>
      </c>
      <c r="S2444" s="13"/>
      <c r="T2444" s="13"/>
      <c r="U2444" s="13"/>
      <c r="V2444" s="13"/>
      <c r="W2444" s="49">
        <f t="shared" si="452"/>
        <v>39322</v>
      </c>
    </row>
    <row r="2445" spans="1:23" s="11" customFormat="1">
      <c r="A2445" s="13"/>
      <c r="B2445" s="140">
        <f>+Datos!B2436</f>
        <v>2007</v>
      </c>
      <c r="C2445" s="141">
        <f>+Datos!C2436</f>
        <v>8</v>
      </c>
      <c r="D2445" s="142">
        <f>+Datos!D2436</f>
        <v>29</v>
      </c>
      <c r="E2445" s="143">
        <f>+Datos!E2436</f>
        <v>0</v>
      </c>
      <c r="F2445" s="144">
        <f>+Datos!F2436</f>
        <v>2</v>
      </c>
      <c r="G2445" s="145">
        <f>+Datos!G2436</f>
        <v>1</v>
      </c>
      <c r="H2445" s="143">
        <f t="shared" si="447"/>
        <v>2</v>
      </c>
      <c r="I2445" s="146">
        <f t="shared" si="448"/>
        <v>-2</v>
      </c>
      <c r="J2445" s="29">
        <f t="shared" si="449"/>
        <v>61.282547704363381</v>
      </c>
      <c r="K2445" s="147">
        <f t="shared" si="444"/>
        <v>94.964365886181554</v>
      </c>
      <c r="L2445" s="29">
        <f t="shared" si="455"/>
        <v>-0.66137014178238474</v>
      </c>
      <c r="M2445" s="30">
        <f t="shared" si="453"/>
        <v>0.66137014178238474</v>
      </c>
      <c r="N2445" s="148">
        <f t="shared" si="454"/>
        <v>1.3386298582176153</v>
      </c>
      <c r="O2445" s="148">
        <f t="shared" si="450"/>
        <v>0</v>
      </c>
      <c r="P2445" s="148">
        <f t="shared" si="451"/>
        <v>-1.3386298582176153</v>
      </c>
      <c r="Q2445" s="149">
        <f t="shared" si="445"/>
        <v>0</v>
      </c>
      <c r="R2445" s="150">
        <f t="shared" si="446"/>
        <v>94.964365886181554</v>
      </c>
      <c r="S2445" s="13"/>
      <c r="T2445" s="13"/>
      <c r="U2445" s="13"/>
      <c r="V2445" s="13"/>
      <c r="W2445" s="49">
        <f t="shared" si="452"/>
        <v>39323</v>
      </c>
    </row>
    <row r="2446" spans="1:23" s="11" customFormat="1">
      <c r="A2446" s="13"/>
      <c r="B2446" s="140">
        <f>+Datos!B2437</f>
        <v>2007</v>
      </c>
      <c r="C2446" s="141">
        <f>+Datos!C2437</f>
        <v>8</v>
      </c>
      <c r="D2446" s="142">
        <f>+Datos!D2437</f>
        <v>30</v>
      </c>
      <c r="E2446" s="143">
        <f>+Datos!E2437</f>
        <v>0</v>
      </c>
      <c r="F2446" s="144">
        <f>+Datos!F2437</f>
        <v>3.5</v>
      </c>
      <c r="G2446" s="145">
        <f>+Datos!G2437</f>
        <v>1</v>
      </c>
      <c r="H2446" s="143">
        <f t="shared" si="447"/>
        <v>3.5</v>
      </c>
      <c r="I2446" s="146">
        <f t="shared" si="448"/>
        <v>-3.5</v>
      </c>
      <c r="J2446" s="29">
        <f t="shared" si="449"/>
        <v>60.142096053168231</v>
      </c>
      <c r="K2446" s="147">
        <f t="shared" ref="K2446:K2509" si="456">+J2446+$U$21</f>
        <v>93.823914234986404</v>
      </c>
      <c r="L2446" s="29">
        <f t="shared" si="455"/>
        <v>-1.1404516511951499</v>
      </c>
      <c r="M2446" s="30">
        <f t="shared" si="453"/>
        <v>1.1404516511951499</v>
      </c>
      <c r="N2446" s="148">
        <f t="shared" si="454"/>
        <v>2.3595483488048501</v>
      </c>
      <c r="O2446" s="148">
        <f t="shared" si="450"/>
        <v>0</v>
      </c>
      <c r="P2446" s="148">
        <f t="shared" si="451"/>
        <v>-2.3595483488048501</v>
      </c>
      <c r="Q2446" s="149">
        <f t="shared" ref="Q2446:Q2509" si="457">IF(K2446-$U$15&gt;0,K2446-$U$15,0)</f>
        <v>0</v>
      </c>
      <c r="R2446" s="150">
        <f t="shared" ref="R2446:R2509" si="458">+O2446+K2446</f>
        <v>93.823914234986404</v>
      </c>
      <c r="S2446" s="13"/>
      <c r="T2446" s="13"/>
      <c r="U2446" s="13"/>
      <c r="V2446" s="13"/>
      <c r="W2446" s="49">
        <f t="shared" si="452"/>
        <v>39324</v>
      </c>
    </row>
    <row r="2447" spans="1:23" s="11" customFormat="1">
      <c r="A2447" s="13"/>
      <c r="B2447" s="140">
        <f>+Datos!B2438</f>
        <v>2007</v>
      </c>
      <c r="C2447" s="141">
        <f>+Datos!C2438</f>
        <v>8</v>
      </c>
      <c r="D2447" s="142">
        <f>+Datos!D2438</f>
        <v>31</v>
      </c>
      <c r="E2447" s="143">
        <f>+Datos!E2438</f>
        <v>0</v>
      </c>
      <c r="F2447" s="144">
        <f>+Datos!F2438</f>
        <v>3.9</v>
      </c>
      <c r="G2447" s="145">
        <f>+Datos!G2438</f>
        <v>1</v>
      </c>
      <c r="H2447" s="143">
        <f t="shared" ref="H2447:H2510" si="459">+F2447*G2447</f>
        <v>3.9</v>
      </c>
      <c r="I2447" s="146">
        <f t="shared" ref="I2447:I2510" si="460">+E2447-H2447</f>
        <v>-3.9</v>
      </c>
      <c r="J2447" s="29">
        <f t="shared" ref="J2447:J2510" si="461">IF(I2447&lt;0,J2446*EXP(I2447/$U$20),IF((I2447+J2446)&gt;$U$20,+$U$20,I2447+J2446))</f>
        <v>58.896289686237395</v>
      </c>
      <c r="K2447" s="147">
        <f t="shared" si="456"/>
        <v>92.578107868055582</v>
      </c>
      <c r="L2447" s="29">
        <f t="shared" si="455"/>
        <v>-1.2458063669308217</v>
      </c>
      <c r="M2447" s="30">
        <f t="shared" si="453"/>
        <v>1.2458063669308217</v>
      </c>
      <c r="N2447" s="148">
        <f t="shared" si="454"/>
        <v>2.6541936330691782</v>
      </c>
      <c r="O2447" s="148">
        <f t="shared" ref="O2447:O2510" si="462">IF(K2446+I2447-$U$14&gt;0,K2446+I2447-$U$14,0)</f>
        <v>0</v>
      </c>
      <c r="P2447" s="148">
        <f t="shared" ref="P2447:P2510" si="463">+IF(N2447&gt;0,(-1)*N2447,O2447)</f>
        <v>-2.6541936330691782</v>
      </c>
      <c r="Q2447" s="149">
        <f t="shared" si="457"/>
        <v>0</v>
      </c>
      <c r="R2447" s="150">
        <f t="shared" si="458"/>
        <v>92.578107868055582</v>
      </c>
      <c r="S2447" s="13"/>
      <c r="T2447" s="13"/>
      <c r="U2447" s="13"/>
      <c r="V2447" s="13"/>
      <c r="W2447" s="49">
        <f t="shared" ref="W2447:W2510" si="464">+DATE(B2447,C2447,D2447)</f>
        <v>39325</v>
      </c>
    </row>
    <row r="2448" spans="1:23" s="11" customFormat="1">
      <c r="A2448" s="13"/>
      <c r="B2448" s="140">
        <f>+Datos!B2439</f>
        <v>2007</v>
      </c>
      <c r="C2448" s="141">
        <f>+Datos!C2439</f>
        <v>9</v>
      </c>
      <c r="D2448" s="142">
        <f>+Datos!D2439</f>
        <v>1</v>
      </c>
      <c r="E2448" s="143">
        <f>+Datos!E2439</f>
        <v>0</v>
      </c>
      <c r="F2448" s="144">
        <f>+Datos!F2439</f>
        <v>5.0999999999999996</v>
      </c>
      <c r="G2448" s="145">
        <f>+Datos!G2439</f>
        <v>1</v>
      </c>
      <c r="H2448" s="143">
        <f t="shared" si="459"/>
        <v>5.0999999999999996</v>
      </c>
      <c r="I2448" s="146">
        <f t="shared" si="460"/>
        <v>-5.0999999999999996</v>
      </c>
      <c r="J2448" s="29">
        <f t="shared" si="461"/>
        <v>57.30601347063007</v>
      </c>
      <c r="K2448" s="147">
        <f t="shared" si="456"/>
        <v>90.98783165244825</v>
      </c>
      <c r="L2448" s="29">
        <f t="shared" si="455"/>
        <v>-1.5902762156073322</v>
      </c>
      <c r="M2448" s="30">
        <f t="shared" ref="M2448:M2511" si="465">IF(I2448&gt;=0,+H2448,+E2448+ABS(L2448))</f>
        <v>1.5902762156073322</v>
      </c>
      <c r="N2448" s="148">
        <f t="shared" ref="N2448:N2511" si="466">+H2448-M2448</f>
        <v>3.5097237843926674</v>
      </c>
      <c r="O2448" s="148">
        <f t="shared" si="462"/>
        <v>0</v>
      </c>
      <c r="P2448" s="148">
        <f t="shared" si="463"/>
        <v>-3.5097237843926674</v>
      </c>
      <c r="Q2448" s="149">
        <f t="shared" si="457"/>
        <v>0</v>
      </c>
      <c r="R2448" s="150">
        <f t="shared" si="458"/>
        <v>90.98783165244825</v>
      </c>
      <c r="S2448" s="13"/>
      <c r="T2448" s="13"/>
      <c r="U2448" s="13"/>
      <c r="V2448" s="13"/>
      <c r="W2448" s="49">
        <f t="shared" si="464"/>
        <v>39326</v>
      </c>
    </row>
    <row r="2449" spans="1:23" s="11" customFormat="1">
      <c r="A2449" s="13"/>
      <c r="B2449" s="140">
        <f>+Datos!B2440</f>
        <v>2007</v>
      </c>
      <c r="C2449" s="141">
        <f>+Datos!C2440</f>
        <v>9</v>
      </c>
      <c r="D2449" s="142">
        <f>+Datos!D2440</f>
        <v>2</v>
      </c>
      <c r="E2449" s="143">
        <f>+Datos!E2440</f>
        <v>0</v>
      </c>
      <c r="F2449" s="144">
        <f>+Datos!F2440</f>
        <v>4.2</v>
      </c>
      <c r="G2449" s="145">
        <f>+Datos!G2440</f>
        <v>1</v>
      </c>
      <c r="H2449" s="143">
        <f t="shared" si="459"/>
        <v>4.2</v>
      </c>
      <c r="I2449" s="146">
        <f t="shared" si="460"/>
        <v>-4.2</v>
      </c>
      <c r="J2449" s="29">
        <f t="shared" si="461"/>
        <v>56.028667641120116</v>
      </c>
      <c r="K2449" s="147">
        <f t="shared" si="456"/>
        <v>89.710485822938296</v>
      </c>
      <c r="L2449" s="29">
        <f t="shared" ref="L2449:L2512" si="467">+K2449-K2448</f>
        <v>-1.2773458295099545</v>
      </c>
      <c r="M2449" s="30">
        <f t="shared" si="465"/>
        <v>1.2773458295099545</v>
      </c>
      <c r="N2449" s="148">
        <f t="shared" si="466"/>
        <v>2.9226541704900457</v>
      </c>
      <c r="O2449" s="148">
        <f t="shared" si="462"/>
        <v>0</v>
      </c>
      <c r="P2449" s="148">
        <f t="shared" si="463"/>
        <v>-2.9226541704900457</v>
      </c>
      <c r="Q2449" s="149">
        <f t="shared" si="457"/>
        <v>0</v>
      </c>
      <c r="R2449" s="150">
        <f t="shared" si="458"/>
        <v>89.710485822938296</v>
      </c>
      <c r="S2449" s="13"/>
      <c r="T2449" s="13"/>
      <c r="U2449" s="13"/>
      <c r="V2449" s="13"/>
      <c r="W2449" s="49">
        <f t="shared" si="464"/>
        <v>39327</v>
      </c>
    </row>
    <row r="2450" spans="1:23" s="11" customFormat="1">
      <c r="A2450" s="13"/>
      <c r="B2450" s="140">
        <f>+Datos!B2441</f>
        <v>2007</v>
      </c>
      <c r="C2450" s="141">
        <f>+Datos!C2441</f>
        <v>9</v>
      </c>
      <c r="D2450" s="142">
        <f>+Datos!D2441</f>
        <v>3</v>
      </c>
      <c r="E2450" s="143">
        <f>+Datos!E2441</f>
        <v>0</v>
      </c>
      <c r="F2450" s="144">
        <f>+Datos!F2441</f>
        <v>3.2</v>
      </c>
      <c r="G2450" s="145">
        <f>+Datos!G2441</f>
        <v>1</v>
      </c>
      <c r="H2450" s="143">
        <f t="shared" si="459"/>
        <v>3.2</v>
      </c>
      <c r="I2450" s="146">
        <f t="shared" si="460"/>
        <v>-3.2</v>
      </c>
      <c r="J2450" s="29">
        <f t="shared" si="461"/>
        <v>55.074596219656513</v>
      </c>
      <c r="K2450" s="147">
        <f t="shared" si="456"/>
        <v>88.7564144014747</v>
      </c>
      <c r="L2450" s="29">
        <f t="shared" si="467"/>
        <v>-0.95407142146359547</v>
      </c>
      <c r="M2450" s="30">
        <f t="shared" si="465"/>
        <v>0.95407142146359547</v>
      </c>
      <c r="N2450" s="148">
        <f t="shared" si="466"/>
        <v>2.2459285785364047</v>
      </c>
      <c r="O2450" s="148">
        <f t="shared" si="462"/>
        <v>0</v>
      </c>
      <c r="P2450" s="148">
        <f t="shared" si="463"/>
        <v>-2.2459285785364047</v>
      </c>
      <c r="Q2450" s="149">
        <f t="shared" si="457"/>
        <v>0</v>
      </c>
      <c r="R2450" s="150">
        <f t="shared" si="458"/>
        <v>88.7564144014747</v>
      </c>
      <c r="S2450" s="13"/>
      <c r="T2450" s="13"/>
      <c r="U2450" s="13"/>
      <c r="V2450" s="13"/>
      <c r="W2450" s="49">
        <f t="shared" si="464"/>
        <v>39328</v>
      </c>
    </row>
    <row r="2451" spans="1:23" s="11" customFormat="1">
      <c r="A2451" s="13"/>
      <c r="B2451" s="140">
        <f>+Datos!B2442</f>
        <v>2007</v>
      </c>
      <c r="C2451" s="141">
        <f>+Datos!C2442</f>
        <v>9</v>
      </c>
      <c r="D2451" s="142">
        <f>+Datos!D2442</f>
        <v>4</v>
      </c>
      <c r="E2451" s="143">
        <f>+Datos!E2442</f>
        <v>0</v>
      </c>
      <c r="F2451" s="144">
        <f>+Datos!F2442</f>
        <v>3.4</v>
      </c>
      <c r="G2451" s="145">
        <f>+Datos!G2442</f>
        <v>1</v>
      </c>
      <c r="H2451" s="143">
        <f t="shared" si="459"/>
        <v>3.4</v>
      </c>
      <c r="I2451" s="146">
        <f t="shared" si="460"/>
        <v>-3.4</v>
      </c>
      <c r="J2451" s="29">
        <f t="shared" si="461"/>
        <v>54.078689993119134</v>
      </c>
      <c r="K2451" s="147">
        <f t="shared" si="456"/>
        <v>87.760508174937314</v>
      </c>
      <c r="L2451" s="29">
        <f t="shared" si="467"/>
        <v>-0.99590622653738592</v>
      </c>
      <c r="M2451" s="30">
        <f t="shared" si="465"/>
        <v>0.99590622653738592</v>
      </c>
      <c r="N2451" s="148">
        <f t="shared" si="466"/>
        <v>2.404093773462614</v>
      </c>
      <c r="O2451" s="148">
        <f t="shared" si="462"/>
        <v>0</v>
      </c>
      <c r="P2451" s="148">
        <f t="shared" si="463"/>
        <v>-2.404093773462614</v>
      </c>
      <c r="Q2451" s="149">
        <f t="shared" si="457"/>
        <v>0</v>
      </c>
      <c r="R2451" s="150">
        <f t="shared" si="458"/>
        <v>87.760508174937314</v>
      </c>
      <c r="S2451" s="13"/>
      <c r="T2451" s="13"/>
      <c r="U2451" s="13"/>
      <c r="V2451" s="13"/>
      <c r="W2451" s="49">
        <f t="shared" si="464"/>
        <v>39329</v>
      </c>
    </row>
    <row r="2452" spans="1:23" s="11" customFormat="1">
      <c r="A2452" s="13"/>
      <c r="B2452" s="140">
        <f>+Datos!B2443</f>
        <v>2007</v>
      </c>
      <c r="C2452" s="141">
        <f>+Datos!C2443</f>
        <v>9</v>
      </c>
      <c r="D2452" s="142">
        <f>+Datos!D2443</f>
        <v>5</v>
      </c>
      <c r="E2452" s="143">
        <f>+Datos!E2443</f>
        <v>0</v>
      </c>
      <c r="F2452" s="144">
        <f>+Datos!F2443</f>
        <v>4.5</v>
      </c>
      <c r="G2452" s="145">
        <f>+Datos!G2443</f>
        <v>1</v>
      </c>
      <c r="H2452" s="143">
        <f t="shared" si="459"/>
        <v>4.5</v>
      </c>
      <c r="I2452" s="146">
        <f t="shared" si="460"/>
        <v>-4.5</v>
      </c>
      <c r="J2452" s="29">
        <f t="shared" si="461"/>
        <v>52.788215562082918</v>
      </c>
      <c r="K2452" s="147">
        <f t="shared" si="456"/>
        <v>86.470033743901098</v>
      </c>
      <c r="L2452" s="29">
        <f t="shared" si="467"/>
        <v>-1.2904744310362162</v>
      </c>
      <c r="M2452" s="30">
        <f t="shared" si="465"/>
        <v>1.2904744310362162</v>
      </c>
      <c r="N2452" s="148">
        <f t="shared" si="466"/>
        <v>3.2095255689637838</v>
      </c>
      <c r="O2452" s="148">
        <f t="shared" si="462"/>
        <v>0</v>
      </c>
      <c r="P2452" s="148">
        <f t="shared" si="463"/>
        <v>-3.2095255689637838</v>
      </c>
      <c r="Q2452" s="149">
        <f t="shared" si="457"/>
        <v>0</v>
      </c>
      <c r="R2452" s="150">
        <f t="shared" si="458"/>
        <v>86.470033743901098</v>
      </c>
      <c r="S2452" s="13"/>
      <c r="T2452" s="13"/>
      <c r="U2452" s="13"/>
      <c r="V2452" s="13"/>
      <c r="W2452" s="49">
        <f t="shared" si="464"/>
        <v>39330</v>
      </c>
    </row>
    <row r="2453" spans="1:23" s="11" customFormat="1">
      <c r="A2453" s="13"/>
      <c r="B2453" s="140">
        <f>+Datos!B2444</f>
        <v>2007</v>
      </c>
      <c r="C2453" s="141">
        <f>+Datos!C2444</f>
        <v>9</v>
      </c>
      <c r="D2453" s="142">
        <f>+Datos!D2444</f>
        <v>6</v>
      </c>
      <c r="E2453" s="143">
        <f>+Datos!E2444</f>
        <v>0</v>
      </c>
      <c r="F2453" s="144">
        <f>+Datos!F2444</f>
        <v>4.0999999999999996</v>
      </c>
      <c r="G2453" s="145">
        <f>+Datos!G2444</f>
        <v>1</v>
      </c>
      <c r="H2453" s="143">
        <f t="shared" si="459"/>
        <v>4.0999999999999996</v>
      </c>
      <c r="I2453" s="146">
        <f t="shared" si="460"/>
        <v>-4.0999999999999996</v>
      </c>
      <c r="J2453" s="29">
        <f t="shared" si="461"/>
        <v>51.639279242227595</v>
      </c>
      <c r="K2453" s="147">
        <f t="shared" si="456"/>
        <v>85.321097424045774</v>
      </c>
      <c r="L2453" s="29">
        <f t="shared" si="467"/>
        <v>-1.1489363198553235</v>
      </c>
      <c r="M2453" s="30">
        <f t="shared" si="465"/>
        <v>1.1489363198553235</v>
      </c>
      <c r="N2453" s="148">
        <f t="shared" si="466"/>
        <v>2.9510636801446761</v>
      </c>
      <c r="O2453" s="148">
        <f t="shared" si="462"/>
        <v>0</v>
      </c>
      <c r="P2453" s="148">
        <f t="shared" si="463"/>
        <v>-2.9510636801446761</v>
      </c>
      <c r="Q2453" s="149">
        <f t="shared" si="457"/>
        <v>0</v>
      </c>
      <c r="R2453" s="150">
        <f t="shared" si="458"/>
        <v>85.321097424045774</v>
      </c>
      <c r="S2453" s="13"/>
      <c r="T2453" s="13"/>
      <c r="U2453" s="13"/>
      <c r="V2453" s="13"/>
      <c r="W2453" s="49">
        <f t="shared" si="464"/>
        <v>39331</v>
      </c>
    </row>
    <row r="2454" spans="1:23" s="11" customFormat="1">
      <c r="A2454" s="13"/>
      <c r="B2454" s="140">
        <f>+Datos!B2445</f>
        <v>2007</v>
      </c>
      <c r="C2454" s="141">
        <f>+Datos!C2445</f>
        <v>9</v>
      </c>
      <c r="D2454" s="142">
        <f>+Datos!D2445</f>
        <v>7</v>
      </c>
      <c r="E2454" s="143">
        <f>+Datos!E2445</f>
        <v>0</v>
      </c>
      <c r="F2454" s="144">
        <f>+Datos!F2445</f>
        <v>2.2000000000000002</v>
      </c>
      <c r="G2454" s="145">
        <f>+Datos!G2445</f>
        <v>1</v>
      </c>
      <c r="H2454" s="143">
        <f t="shared" si="459"/>
        <v>2.2000000000000002</v>
      </c>
      <c r="I2454" s="146">
        <f t="shared" si="460"/>
        <v>-2.2000000000000002</v>
      </c>
      <c r="J2454" s="29">
        <f t="shared" si="461"/>
        <v>51.033120858611504</v>
      </c>
      <c r="K2454" s="147">
        <f t="shared" si="456"/>
        <v>84.714939040429684</v>
      </c>
      <c r="L2454" s="29">
        <f t="shared" si="467"/>
        <v>-0.60615838361609065</v>
      </c>
      <c r="M2454" s="30">
        <f t="shared" si="465"/>
        <v>0.60615838361609065</v>
      </c>
      <c r="N2454" s="148">
        <f t="shared" si="466"/>
        <v>1.5938416163839095</v>
      </c>
      <c r="O2454" s="148">
        <f t="shared" si="462"/>
        <v>0</v>
      </c>
      <c r="P2454" s="148">
        <f t="shared" si="463"/>
        <v>-1.5938416163839095</v>
      </c>
      <c r="Q2454" s="149">
        <f t="shared" si="457"/>
        <v>0</v>
      </c>
      <c r="R2454" s="150">
        <f t="shared" si="458"/>
        <v>84.714939040429684</v>
      </c>
      <c r="S2454" s="13"/>
      <c r="T2454" s="13"/>
      <c r="U2454" s="13"/>
      <c r="V2454" s="13"/>
      <c r="W2454" s="49">
        <f t="shared" si="464"/>
        <v>39332</v>
      </c>
    </row>
    <row r="2455" spans="1:23" s="11" customFormat="1">
      <c r="A2455" s="13"/>
      <c r="B2455" s="140">
        <f>+Datos!B2446</f>
        <v>2007</v>
      </c>
      <c r="C2455" s="141">
        <f>+Datos!C2446</f>
        <v>9</v>
      </c>
      <c r="D2455" s="142">
        <f>+Datos!D2446</f>
        <v>8</v>
      </c>
      <c r="E2455" s="143">
        <f>+Datos!E2446</f>
        <v>7</v>
      </c>
      <c r="F2455" s="144">
        <f>+Datos!F2446</f>
        <v>2.4</v>
      </c>
      <c r="G2455" s="145">
        <f>+Datos!G2446</f>
        <v>1</v>
      </c>
      <c r="H2455" s="143">
        <f t="shared" si="459"/>
        <v>2.4</v>
      </c>
      <c r="I2455" s="146">
        <f t="shared" si="460"/>
        <v>4.5999999999999996</v>
      </c>
      <c r="J2455" s="29">
        <f t="shared" si="461"/>
        <v>55.633120858611505</v>
      </c>
      <c r="K2455" s="147">
        <f t="shared" si="456"/>
        <v>89.314939040429692</v>
      </c>
      <c r="L2455" s="29">
        <f t="shared" si="467"/>
        <v>4.6000000000000085</v>
      </c>
      <c r="M2455" s="30">
        <f t="shared" si="465"/>
        <v>2.4</v>
      </c>
      <c r="N2455" s="148">
        <f t="shared" si="466"/>
        <v>0</v>
      </c>
      <c r="O2455" s="148">
        <f t="shared" si="462"/>
        <v>0</v>
      </c>
      <c r="P2455" s="148">
        <f t="shared" si="463"/>
        <v>0</v>
      </c>
      <c r="Q2455" s="149">
        <f t="shared" si="457"/>
        <v>0</v>
      </c>
      <c r="R2455" s="150">
        <f t="shared" si="458"/>
        <v>89.314939040429692</v>
      </c>
      <c r="S2455" s="13"/>
      <c r="T2455" s="13"/>
      <c r="U2455" s="13"/>
      <c r="V2455" s="13"/>
      <c r="W2455" s="49">
        <f t="shared" si="464"/>
        <v>39333</v>
      </c>
    </row>
    <row r="2456" spans="1:23" s="11" customFormat="1">
      <c r="A2456" s="13"/>
      <c r="B2456" s="140">
        <f>+Datos!B2447</f>
        <v>2007</v>
      </c>
      <c r="C2456" s="141">
        <f>+Datos!C2447</f>
        <v>9</v>
      </c>
      <c r="D2456" s="142">
        <f>+Datos!D2447</f>
        <v>9</v>
      </c>
      <c r="E2456" s="143">
        <f>+Datos!E2447</f>
        <v>26.4</v>
      </c>
      <c r="F2456" s="144">
        <f>+Datos!F2447</f>
        <v>1.5</v>
      </c>
      <c r="G2456" s="145">
        <f>+Datos!G2447</f>
        <v>1</v>
      </c>
      <c r="H2456" s="143">
        <f t="shared" si="459"/>
        <v>1.5</v>
      </c>
      <c r="I2456" s="146">
        <f t="shared" si="460"/>
        <v>24.9</v>
      </c>
      <c r="J2456" s="29">
        <f t="shared" si="461"/>
        <v>80.533120858611511</v>
      </c>
      <c r="K2456" s="147">
        <f t="shared" si="456"/>
        <v>114.2149390404297</v>
      </c>
      <c r="L2456" s="29">
        <f t="shared" si="467"/>
        <v>24.900000000000006</v>
      </c>
      <c r="M2456" s="30">
        <f t="shared" si="465"/>
        <v>1.5</v>
      </c>
      <c r="N2456" s="148">
        <f t="shared" si="466"/>
        <v>0</v>
      </c>
      <c r="O2456" s="148">
        <f t="shared" si="462"/>
        <v>0</v>
      </c>
      <c r="P2456" s="148">
        <f t="shared" si="463"/>
        <v>0</v>
      </c>
      <c r="Q2456" s="149">
        <f t="shared" si="457"/>
        <v>0.21493904042969803</v>
      </c>
      <c r="R2456" s="150">
        <f t="shared" si="458"/>
        <v>114.2149390404297</v>
      </c>
      <c r="S2456" s="13"/>
      <c r="T2456" s="13"/>
      <c r="U2456" s="13"/>
      <c r="V2456" s="13"/>
      <c r="W2456" s="49">
        <f t="shared" si="464"/>
        <v>39334</v>
      </c>
    </row>
    <row r="2457" spans="1:23" s="11" customFormat="1">
      <c r="A2457" s="13"/>
      <c r="B2457" s="140">
        <f>+Datos!B2448</f>
        <v>2007</v>
      </c>
      <c r="C2457" s="141">
        <f>+Datos!C2448</f>
        <v>9</v>
      </c>
      <c r="D2457" s="142">
        <f>+Datos!D2448</f>
        <v>10</v>
      </c>
      <c r="E2457" s="143">
        <f>+Datos!E2448</f>
        <v>7.5</v>
      </c>
      <c r="F2457" s="144">
        <f>+Datos!F2448</f>
        <v>2.5</v>
      </c>
      <c r="G2457" s="145">
        <f>+Datos!G2448</f>
        <v>1</v>
      </c>
      <c r="H2457" s="143">
        <f t="shared" si="459"/>
        <v>2.5</v>
      </c>
      <c r="I2457" s="146">
        <f t="shared" si="460"/>
        <v>5</v>
      </c>
      <c r="J2457" s="29">
        <f t="shared" si="461"/>
        <v>85.533120858611511</v>
      </c>
      <c r="K2457" s="147">
        <f t="shared" si="456"/>
        <v>119.2149390404297</v>
      </c>
      <c r="L2457" s="29">
        <f t="shared" si="467"/>
        <v>5</v>
      </c>
      <c r="M2457" s="30">
        <f t="shared" si="465"/>
        <v>2.5</v>
      </c>
      <c r="N2457" s="148">
        <f t="shared" si="466"/>
        <v>0</v>
      </c>
      <c r="O2457" s="148">
        <f t="shared" si="462"/>
        <v>0</v>
      </c>
      <c r="P2457" s="148">
        <f t="shared" si="463"/>
        <v>0</v>
      </c>
      <c r="Q2457" s="149">
        <f t="shared" si="457"/>
        <v>5.214939040429698</v>
      </c>
      <c r="R2457" s="150">
        <f t="shared" si="458"/>
        <v>119.2149390404297</v>
      </c>
      <c r="S2457" s="13"/>
      <c r="T2457" s="13"/>
      <c r="U2457" s="13"/>
      <c r="V2457" s="13"/>
      <c r="W2457" s="49">
        <f t="shared" si="464"/>
        <v>39335</v>
      </c>
    </row>
    <row r="2458" spans="1:23" s="11" customFormat="1">
      <c r="A2458" s="13"/>
      <c r="B2458" s="140">
        <f>+Datos!B2449</f>
        <v>2007</v>
      </c>
      <c r="C2458" s="141">
        <f>+Datos!C2449</f>
        <v>9</v>
      </c>
      <c r="D2458" s="142">
        <f>+Datos!D2449</f>
        <v>11</v>
      </c>
      <c r="E2458" s="143">
        <f>+Datos!E2449</f>
        <v>0</v>
      </c>
      <c r="F2458" s="144">
        <f>+Datos!F2449</f>
        <v>1.7</v>
      </c>
      <c r="G2458" s="145">
        <f>+Datos!G2449</f>
        <v>1</v>
      </c>
      <c r="H2458" s="143">
        <f t="shared" si="459"/>
        <v>1.7</v>
      </c>
      <c r="I2458" s="146">
        <f t="shared" si="460"/>
        <v>-1.7</v>
      </c>
      <c r="J2458" s="29">
        <f t="shared" si="461"/>
        <v>84.756251094353814</v>
      </c>
      <c r="K2458" s="147">
        <f t="shared" si="456"/>
        <v>118.438069276172</v>
      </c>
      <c r="L2458" s="29">
        <f t="shared" si="467"/>
        <v>-0.77686976425769672</v>
      </c>
      <c r="M2458" s="30">
        <f t="shared" si="465"/>
        <v>0.77686976425769672</v>
      </c>
      <c r="N2458" s="148">
        <f t="shared" si="466"/>
        <v>0.92313023574230324</v>
      </c>
      <c r="O2458" s="148">
        <f t="shared" si="462"/>
        <v>0</v>
      </c>
      <c r="P2458" s="148">
        <f t="shared" si="463"/>
        <v>-0.92313023574230324</v>
      </c>
      <c r="Q2458" s="149">
        <f t="shared" si="457"/>
        <v>4.4380692761720013</v>
      </c>
      <c r="R2458" s="150">
        <f t="shared" si="458"/>
        <v>118.438069276172</v>
      </c>
      <c r="S2458" s="13"/>
      <c r="T2458" s="13"/>
      <c r="U2458" s="13"/>
      <c r="V2458" s="13"/>
      <c r="W2458" s="49">
        <f t="shared" si="464"/>
        <v>39336</v>
      </c>
    </row>
    <row r="2459" spans="1:23" s="11" customFormat="1">
      <c r="A2459" s="13"/>
      <c r="B2459" s="140">
        <f>+Datos!B2450</f>
        <v>2007</v>
      </c>
      <c r="C2459" s="141">
        <f>+Datos!C2450</f>
        <v>9</v>
      </c>
      <c r="D2459" s="142">
        <f>+Datos!D2450</f>
        <v>12</v>
      </c>
      <c r="E2459" s="143">
        <f>+Datos!E2450</f>
        <v>36.9</v>
      </c>
      <c r="F2459" s="144">
        <f>+Datos!F2450</f>
        <v>1.1000000000000001</v>
      </c>
      <c r="G2459" s="145">
        <f>+Datos!G2450</f>
        <v>1</v>
      </c>
      <c r="H2459" s="143">
        <f t="shared" si="459"/>
        <v>1.1000000000000001</v>
      </c>
      <c r="I2459" s="146">
        <f t="shared" si="460"/>
        <v>35.799999999999997</v>
      </c>
      <c r="J2459" s="29">
        <f t="shared" si="461"/>
        <v>120.55625109435381</v>
      </c>
      <c r="K2459" s="147">
        <f t="shared" si="456"/>
        <v>154.23806927617198</v>
      </c>
      <c r="L2459" s="29">
        <f t="shared" si="467"/>
        <v>35.799999999999983</v>
      </c>
      <c r="M2459" s="30">
        <f t="shared" si="465"/>
        <v>1.1000000000000001</v>
      </c>
      <c r="N2459" s="148">
        <f t="shared" si="466"/>
        <v>0</v>
      </c>
      <c r="O2459" s="148">
        <f t="shared" si="462"/>
        <v>0</v>
      </c>
      <c r="P2459" s="148">
        <f t="shared" si="463"/>
        <v>0</v>
      </c>
      <c r="Q2459" s="149">
        <f t="shared" si="457"/>
        <v>40.238069276171984</v>
      </c>
      <c r="R2459" s="150">
        <f t="shared" si="458"/>
        <v>154.23806927617198</v>
      </c>
      <c r="S2459" s="13"/>
      <c r="T2459" s="13"/>
      <c r="U2459" s="13"/>
      <c r="V2459" s="13"/>
      <c r="W2459" s="49">
        <f t="shared" si="464"/>
        <v>39337</v>
      </c>
    </row>
    <row r="2460" spans="1:23" s="11" customFormat="1">
      <c r="A2460" s="13"/>
      <c r="B2460" s="140">
        <f>+Datos!B2451</f>
        <v>2007</v>
      </c>
      <c r="C2460" s="141">
        <f>+Datos!C2451</f>
        <v>9</v>
      </c>
      <c r="D2460" s="142">
        <f>+Datos!D2451</f>
        <v>13</v>
      </c>
      <c r="E2460" s="143">
        <f>+Datos!E2451</f>
        <v>37.200000000000003</v>
      </c>
      <c r="F2460" s="144">
        <f>+Datos!F2451</f>
        <v>0.6</v>
      </c>
      <c r="G2460" s="145">
        <f>+Datos!G2451</f>
        <v>1</v>
      </c>
      <c r="H2460" s="143">
        <f t="shared" si="459"/>
        <v>0.6</v>
      </c>
      <c r="I2460" s="146">
        <f t="shared" si="460"/>
        <v>36.6</v>
      </c>
      <c r="J2460" s="29">
        <f t="shared" si="461"/>
        <v>157.15625109435382</v>
      </c>
      <c r="K2460" s="147">
        <f t="shared" si="456"/>
        <v>190.83806927617201</v>
      </c>
      <c r="L2460" s="29">
        <f t="shared" si="467"/>
        <v>36.600000000000023</v>
      </c>
      <c r="M2460" s="30">
        <f t="shared" si="465"/>
        <v>0.6</v>
      </c>
      <c r="N2460" s="148">
        <f t="shared" si="466"/>
        <v>0</v>
      </c>
      <c r="O2460" s="148">
        <f t="shared" si="462"/>
        <v>0</v>
      </c>
      <c r="P2460" s="148">
        <f t="shared" si="463"/>
        <v>0</v>
      </c>
      <c r="Q2460" s="149">
        <f t="shared" si="457"/>
        <v>76.838069276172007</v>
      </c>
      <c r="R2460" s="150">
        <f t="shared" si="458"/>
        <v>190.83806927617201</v>
      </c>
      <c r="S2460" s="13"/>
      <c r="T2460" s="13"/>
      <c r="U2460" s="13"/>
      <c r="V2460" s="13"/>
      <c r="W2460" s="49">
        <f t="shared" si="464"/>
        <v>39338</v>
      </c>
    </row>
    <row r="2461" spans="1:23" s="11" customFormat="1">
      <c r="A2461" s="13"/>
      <c r="B2461" s="140">
        <f>+Datos!B2452</f>
        <v>2007</v>
      </c>
      <c r="C2461" s="141">
        <f>+Datos!C2452</f>
        <v>9</v>
      </c>
      <c r="D2461" s="142">
        <f>+Datos!D2452</f>
        <v>14</v>
      </c>
      <c r="E2461" s="143">
        <f>+Datos!E2452</f>
        <v>21</v>
      </c>
      <c r="F2461" s="144">
        <f>+Datos!F2452</f>
        <v>0.9</v>
      </c>
      <c r="G2461" s="145">
        <f>+Datos!G2452</f>
        <v>1</v>
      </c>
      <c r="H2461" s="143">
        <f t="shared" si="459"/>
        <v>0.9</v>
      </c>
      <c r="I2461" s="146">
        <f t="shared" si="460"/>
        <v>20.100000000000001</v>
      </c>
      <c r="J2461" s="29">
        <f t="shared" si="461"/>
        <v>177.25625109435381</v>
      </c>
      <c r="K2461" s="147">
        <f t="shared" si="456"/>
        <v>210.938069276172</v>
      </c>
      <c r="L2461" s="29">
        <f t="shared" si="467"/>
        <v>20.099999999999994</v>
      </c>
      <c r="M2461" s="30">
        <f t="shared" si="465"/>
        <v>0.9</v>
      </c>
      <c r="N2461" s="148">
        <f t="shared" si="466"/>
        <v>0</v>
      </c>
      <c r="O2461" s="148">
        <f t="shared" si="462"/>
        <v>0</v>
      </c>
      <c r="P2461" s="148">
        <f t="shared" si="463"/>
        <v>0</v>
      </c>
      <c r="Q2461" s="149">
        <f t="shared" si="457"/>
        <v>96.938069276172001</v>
      </c>
      <c r="R2461" s="150">
        <f t="shared" si="458"/>
        <v>210.938069276172</v>
      </c>
      <c r="S2461" s="13"/>
      <c r="T2461" s="13"/>
      <c r="U2461" s="13"/>
      <c r="V2461" s="13"/>
      <c r="W2461" s="49">
        <f t="shared" si="464"/>
        <v>39339</v>
      </c>
    </row>
    <row r="2462" spans="1:23" s="11" customFormat="1">
      <c r="A2462" s="13"/>
      <c r="B2462" s="140">
        <f>+Datos!B2453</f>
        <v>2007</v>
      </c>
      <c r="C2462" s="141">
        <f>+Datos!C2453</f>
        <v>9</v>
      </c>
      <c r="D2462" s="142">
        <f>+Datos!D2453</f>
        <v>15</v>
      </c>
      <c r="E2462" s="143">
        <f>+Datos!E2453</f>
        <v>0</v>
      </c>
      <c r="F2462" s="144">
        <f>+Datos!F2453</f>
        <v>1.1000000000000001</v>
      </c>
      <c r="G2462" s="145">
        <f>+Datos!G2453</f>
        <v>1</v>
      </c>
      <c r="H2462" s="143">
        <f t="shared" si="459"/>
        <v>1.1000000000000001</v>
      </c>
      <c r="I2462" s="146">
        <f t="shared" si="460"/>
        <v>-1.1000000000000001</v>
      </c>
      <c r="J2462" s="29">
        <f t="shared" si="461"/>
        <v>176.21283476942543</v>
      </c>
      <c r="K2462" s="147">
        <f t="shared" si="456"/>
        <v>209.89465295124361</v>
      </c>
      <c r="L2462" s="29">
        <f t="shared" si="467"/>
        <v>-1.043416324928387</v>
      </c>
      <c r="M2462" s="30">
        <f t="shared" si="465"/>
        <v>1.043416324928387</v>
      </c>
      <c r="N2462" s="148">
        <f t="shared" si="466"/>
        <v>5.6583675071613104E-2</v>
      </c>
      <c r="O2462" s="148">
        <f t="shared" si="462"/>
        <v>0</v>
      </c>
      <c r="P2462" s="148">
        <f t="shared" si="463"/>
        <v>-5.6583675071613104E-2</v>
      </c>
      <c r="Q2462" s="149">
        <f t="shared" si="457"/>
        <v>95.894652951243614</v>
      </c>
      <c r="R2462" s="150">
        <f t="shared" si="458"/>
        <v>209.89465295124361</v>
      </c>
      <c r="S2462" s="13"/>
      <c r="T2462" s="13"/>
      <c r="U2462" s="13"/>
      <c r="V2462" s="13"/>
      <c r="W2462" s="49">
        <f t="shared" si="464"/>
        <v>39340</v>
      </c>
    </row>
    <row r="2463" spans="1:23" s="11" customFormat="1">
      <c r="A2463" s="13"/>
      <c r="B2463" s="140">
        <f>+Datos!B2454</f>
        <v>2007</v>
      </c>
      <c r="C2463" s="141">
        <f>+Datos!C2454</f>
        <v>9</v>
      </c>
      <c r="D2463" s="142">
        <f>+Datos!D2454</f>
        <v>16</v>
      </c>
      <c r="E2463" s="143">
        <f>+Datos!E2454</f>
        <v>0</v>
      </c>
      <c r="F2463" s="144">
        <f>+Datos!F2454</f>
        <v>1.3</v>
      </c>
      <c r="G2463" s="145">
        <f>+Datos!G2454</f>
        <v>1</v>
      </c>
      <c r="H2463" s="143">
        <f t="shared" si="459"/>
        <v>1.3</v>
      </c>
      <c r="I2463" s="146">
        <f t="shared" si="460"/>
        <v>-1.3</v>
      </c>
      <c r="J2463" s="29">
        <f t="shared" si="461"/>
        <v>174.98762223932906</v>
      </c>
      <c r="K2463" s="147">
        <f t="shared" si="456"/>
        <v>208.66944042114724</v>
      </c>
      <c r="L2463" s="29">
        <f t="shared" si="467"/>
        <v>-1.2252125300963712</v>
      </c>
      <c r="M2463" s="30">
        <f t="shared" si="465"/>
        <v>1.2252125300963712</v>
      </c>
      <c r="N2463" s="148">
        <f t="shared" si="466"/>
        <v>7.4787469903628834E-2</v>
      </c>
      <c r="O2463" s="148">
        <f t="shared" si="462"/>
        <v>0</v>
      </c>
      <c r="P2463" s="148">
        <f t="shared" si="463"/>
        <v>-7.4787469903628834E-2</v>
      </c>
      <c r="Q2463" s="149">
        <f t="shared" si="457"/>
        <v>94.669440421147243</v>
      </c>
      <c r="R2463" s="150">
        <f t="shared" si="458"/>
        <v>208.66944042114724</v>
      </c>
      <c r="S2463" s="13"/>
      <c r="T2463" s="13"/>
      <c r="U2463" s="13"/>
      <c r="V2463" s="13"/>
      <c r="W2463" s="49">
        <f t="shared" si="464"/>
        <v>39341</v>
      </c>
    </row>
    <row r="2464" spans="1:23" s="11" customFormat="1">
      <c r="A2464" s="13"/>
      <c r="B2464" s="140">
        <f>+Datos!B2455</f>
        <v>2007</v>
      </c>
      <c r="C2464" s="141">
        <f>+Datos!C2455</f>
        <v>9</v>
      </c>
      <c r="D2464" s="142">
        <f>+Datos!D2455</f>
        <v>17</v>
      </c>
      <c r="E2464" s="143">
        <f>+Datos!E2455</f>
        <v>2.4</v>
      </c>
      <c r="F2464" s="144">
        <f>+Datos!F2455</f>
        <v>1.1000000000000001</v>
      </c>
      <c r="G2464" s="145">
        <f>+Datos!G2455</f>
        <v>1</v>
      </c>
      <c r="H2464" s="143">
        <f t="shared" si="459"/>
        <v>1.1000000000000001</v>
      </c>
      <c r="I2464" s="146">
        <f t="shared" si="460"/>
        <v>1.2999999999999998</v>
      </c>
      <c r="J2464" s="29">
        <f t="shared" si="461"/>
        <v>176.28762223932907</v>
      </c>
      <c r="K2464" s="147">
        <f t="shared" si="456"/>
        <v>209.96944042114725</v>
      </c>
      <c r="L2464" s="29">
        <f t="shared" si="467"/>
        <v>1.3000000000000114</v>
      </c>
      <c r="M2464" s="30">
        <f t="shared" si="465"/>
        <v>1.1000000000000001</v>
      </c>
      <c r="N2464" s="148">
        <f t="shared" si="466"/>
        <v>0</v>
      </c>
      <c r="O2464" s="148">
        <f t="shared" si="462"/>
        <v>0</v>
      </c>
      <c r="P2464" s="148">
        <f t="shared" si="463"/>
        <v>0</v>
      </c>
      <c r="Q2464" s="149">
        <f t="shared" si="457"/>
        <v>95.969440421147254</v>
      </c>
      <c r="R2464" s="150">
        <f t="shared" si="458"/>
        <v>209.96944042114725</v>
      </c>
      <c r="S2464" s="13"/>
      <c r="T2464" s="13"/>
      <c r="U2464" s="13"/>
      <c r="V2464" s="13"/>
      <c r="W2464" s="49">
        <f t="shared" si="464"/>
        <v>39342</v>
      </c>
    </row>
    <row r="2465" spans="1:23" s="11" customFormat="1">
      <c r="A2465" s="13"/>
      <c r="B2465" s="140">
        <f>+Datos!B2456</f>
        <v>2007</v>
      </c>
      <c r="C2465" s="141">
        <f>+Datos!C2456</f>
        <v>9</v>
      </c>
      <c r="D2465" s="142">
        <f>+Datos!D2456</f>
        <v>18</v>
      </c>
      <c r="E2465" s="143">
        <f>+Datos!E2456</f>
        <v>9.1999999999999993</v>
      </c>
      <c r="F2465" s="144">
        <f>+Datos!F2456</f>
        <v>0.9</v>
      </c>
      <c r="G2465" s="145">
        <f>+Datos!G2456</f>
        <v>1</v>
      </c>
      <c r="H2465" s="143">
        <f t="shared" si="459"/>
        <v>0.9</v>
      </c>
      <c r="I2465" s="146">
        <f t="shared" si="460"/>
        <v>8.2999999999999989</v>
      </c>
      <c r="J2465" s="29">
        <f t="shared" si="461"/>
        <v>184.58762223932908</v>
      </c>
      <c r="K2465" s="147">
        <f t="shared" si="456"/>
        <v>218.26944042114727</v>
      </c>
      <c r="L2465" s="29">
        <f t="shared" si="467"/>
        <v>8.3000000000000114</v>
      </c>
      <c r="M2465" s="30">
        <f t="shared" si="465"/>
        <v>0.9</v>
      </c>
      <c r="N2465" s="148">
        <f t="shared" si="466"/>
        <v>0</v>
      </c>
      <c r="O2465" s="148">
        <f t="shared" si="462"/>
        <v>0</v>
      </c>
      <c r="P2465" s="148">
        <f t="shared" si="463"/>
        <v>0</v>
      </c>
      <c r="Q2465" s="149">
        <f t="shared" si="457"/>
        <v>104.26944042114727</v>
      </c>
      <c r="R2465" s="150">
        <f t="shared" si="458"/>
        <v>218.26944042114727</v>
      </c>
      <c r="S2465" s="13"/>
      <c r="T2465" s="13"/>
      <c r="U2465" s="13"/>
      <c r="V2465" s="13"/>
      <c r="W2465" s="49">
        <f t="shared" si="464"/>
        <v>39343</v>
      </c>
    </row>
    <row r="2466" spans="1:23" s="11" customFormat="1">
      <c r="A2466" s="13"/>
      <c r="B2466" s="140">
        <f>+Datos!B2457</f>
        <v>2007</v>
      </c>
      <c r="C2466" s="141">
        <f>+Datos!C2457</f>
        <v>9</v>
      </c>
      <c r="D2466" s="142">
        <f>+Datos!D2457</f>
        <v>19</v>
      </c>
      <c r="E2466" s="143">
        <f>+Datos!E2457</f>
        <v>0</v>
      </c>
      <c r="F2466" s="144">
        <f>+Datos!F2457</f>
        <v>1.5</v>
      </c>
      <c r="G2466" s="145">
        <f>+Datos!G2457</f>
        <v>1</v>
      </c>
      <c r="H2466" s="143">
        <f t="shared" si="459"/>
        <v>1.5</v>
      </c>
      <c r="I2466" s="146">
        <f t="shared" si="460"/>
        <v>-1.5</v>
      </c>
      <c r="J2466" s="29">
        <f t="shared" si="461"/>
        <v>183.10752048616371</v>
      </c>
      <c r="K2466" s="147">
        <f t="shared" si="456"/>
        <v>216.78933866798189</v>
      </c>
      <c r="L2466" s="29">
        <f t="shared" si="467"/>
        <v>-1.4801017531653713</v>
      </c>
      <c r="M2466" s="30">
        <f t="shared" si="465"/>
        <v>1.4801017531653713</v>
      </c>
      <c r="N2466" s="148">
        <f t="shared" si="466"/>
        <v>1.9898246834628708E-2</v>
      </c>
      <c r="O2466" s="148">
        <f t="shared" si="462"/>
        <v>0</v>
      </c>
      <c r="P2466" s="148">
        <f t="shared" si="463"/>
        <v>-1.9898246834628708E-2</v>
      </c>
      <c r="Q2466" s="149">
        <f t="shared" si="457"/>
        <v>102.78933866798189</v>
      </c>
      <c r="R2466" s="150">
        <f t="shared" si="458"/>
        <v>216.78933866798189</v>
      </c>
      <c r="S2466" s="13"/>
      <c r="T2466" s="13"/>
      <c r="U2466" s="13"/>
      <c r="V2466" s="13"/>
      <c r="W2466" s="49">
        <f t="shared" si="464"/>
        <v>39344</v>
      </c>
    </row>
    <row r="2467" spans="1:23" s="11" customFormat="1">
      <c r="A2467" s="13"/>
      <c r="B2467" s="140">
        <f>+Datos!B2458</f>
        <v>2007</v>
      </c>
      <c r="C2467" s="141">
        <f>+Datos!C2458</f>
        <v>9</v>
      </c>
      <c r="D2467" s="142">
        <f>+Datos!D2458</f>
        <v>20</v>
      </c>
      <c r="E2467" s="143">
        <f>+Datos!E2458</f>
        <v>4.5</v>
      </c>
      <c r="F2467" s="144">
        <f>+Datos!F2458</f>
        <v>1.7</v>
      </c>
      <c r="G2467" s="145">
        <f>+Datos!G2458</f>
        <v>1</v>
      </c>
      <c r="H2467" s="143">
        <f t="shared" si="459"/>
        <v>1.7</v>
      </c>
      <c r="I2467" s="146">
        <f t="shared" si="460"/>
        <v>2.8</v>
      </c>
      <c r="J2467" s="29">
        <f t="shared" si="461"/>
        <v>185.90752048616372</v>
      </c>
      <c r="K2467" s="147">
        <f t="shared" si="456"/>
        <v>219.58933866798191</v>
      </c>
      <c r="L2467" s="29">
        <f t="shared" si="467"/>
        <v>2.8000000000000114</v>
      </c>
      <c r="M2467" s="30">
        <f t="shared" si="465"/>
        <v>1.7</v>
      </c>
      <c r="N2467" s="148">
        <f t="shared" si="466"/>
        <v>0</v>
      </c>
      <c r="O2467" s="148">
        <f t="shared" si="462"/>
        <v>0</v>
      </c>
      <c r="P2467" s="148">
        <f t="shared" si="463"/>
        <v>0</v>
      </c>
      <c r="Q2467" s="149">
        <f t="shared" si="457"/>
        <v>105.58933866798191</v>
      </c>
      <c r="R2467" s="150">
        <f t="shared" si="458"/>
        <v>219.58933866798191</v>
      </c>
      <c r="S2467" s="13"/>
      <c r="T2467" s="13"/>
      <c r="U2467" s="13"/>
      <c r="V2467" s="13"/>
      <c r="W2467" s="49">
        <f t="shared" si="464"/>
        <v>39345</v>
      </c>
    </row>
    <row r="2468" spans="1:23" s="11" customFormat="1">
      <c r="A2468" s="13"/>
      <c r="B2468" s="140">
        <f>+Datos!B2459</f>
        <v>2007</v>
      </c>
      <c r="C2468" s="141">
        <f>+Datos!C2459</f>
        <v>9</v>
      </c>
      <c r="D2468" s="142">
        <f>+Datos!D2459</f>
        <v>21</v>
      </c>
      <c r="E2468" s="143">
        <f>+Datos!E2459</f>
        <v>0</v>
      </c>
      <c r="F2468" s="144">
        <f>+Datos!F2459</f>
        <v>2.8</v>
      </c>
      <c r="G2468" s="145">
        <f>+Datos!G2459</f>
        <v>1</v>
      </c>
      <c r="H2468" s="143">
        <f t="shared" si="459"/>
        <v>2.8</v>
      </c>
      <c r="I2468" s="146">
        <f t="shared" si="460"/>
        <v>-2.8</v>
      </c>
      <c r="J2468" s="29">
        <f t="shared" si="461"/>
        <v>183.13458006605021</v>
      </c>
      <c r="K2468" s="147">
        <f t="shared" si="456"/>
        <v>216.81639824786839</v>
      </c>
      <c r="L2468" s="29">
        <f t="shared" si="467"/>
        <v>-2.7729404201135139</v>
      </c>
      <c r="M2468" s="30">
        <f t="shared" si="465"/>
        <v>2.7729404201135139</v>
      </c>
      <c r="N2468" s="148">
        <f t="shared" si="466"/>
        <v>2.7059579886485885E-2</v>
      </c>
      <c r="O2468" s="148">
        <f t="shared" si="462"/>
        <v>0</v>
      </c>
      <c r="P2468" s="148">
        <f t="shared" si="463"/>
        <v>-2.7059579886485885E-2</v>
      </c>
      <c r="Q2468" s="149">
        <f t="shared" si="457"/>
        <v>102.81639824786839</v>
      </c>
      <c r="R2468" s="150">
        <f t="shared" si="458"/>
        <v>216.81639824786839</v>
      </c>
      <c r="S2468" s="13"/>
      <c r="T2468" s="13"/>
      <c r="U2468" s="13"/>
      <c r="V2468" s="13"/>
      <c r="W2468" s="49">
        <f t="shared" si="464"/>
        <v>39346</v>
      </c>
    </row>
    <row r="2469" spans="1:23" s="11" customFormat="1">
      <c r="A2469" s="13"/>
      <c r="B2469" s="140">
        <f>+Datos!B2460</f>
        <v>2007</v>
      </c>
      <c r="C2469" s="141">
        <f>+Datos!C2460</f>
        <v>9</v>
      </c>
      <c r="D2469" s="142">
        <f>+Datos!D2460</f>
        <v>22</v>
      </c>
      <c r="E2469" s="143">
        <f>+Datos!E2460</f>
        <v>4</v>
      </c>
      <c r="F2469" s="144">
        <f>+Datos!F2460</f>
        <v>2.8</v>
      </c>
      <c r="G2469" s="145">
        <f>+Datos!G2460</f>
        <v>1</v>
      </c>
      <c r="H2469" s="143">
        <f t="shared" si="459"/>
        <v>2.8</v>
      </c>
      <c r="I2469" s="146">
        <f t="shared" si="460"/>
        <v>1.2000000000000002</v>
      </c>
      <c r="J2469" s="29">
        <f t="shared" si="461"/>
        <v>184.33458006605019</v>
      </c>
      <c r="K2469" s="147">
        <f t="shared" si="456"/>
        <v>218.01639824786838</v>
      </c>
      <c r="L2469" s="29">
        <f t="shared" si="467"/>
        <v>1.1999999999999886</v>
      </c>
      <c r="M2469" s="30">
        <f t="shared" si="465"/>
        <v>2.8</v>
      </c>
      <c r="N2469" s="148">
        <f t="shared" si="466"/>
        <v>0</v>
      </c>
      <c r="O2469" s="148">
        <f t="shared" si="462"/>
        <v>0</v>
      </c>
      <c r="P2469" s="148">
        <f t="shared" si="463"/>
        <v>0</v>
      </c>
      <c r="Q2469" s="149">
        <f t="shared" si="457"/>
        <v>104.01639824786838</v>
      </c>
      <c r="R2469" s="150">
        <f t="shared" si="458"/>
        <v>218.01639824786838</v>
      </c>
      <c r="S2469" s="13"/>
      <c r="T2469" s="13"/>
      <c r="U2469" s="13"/>
      <c r="V2469" s="13"/>
      <c r="W2469" s="49">
        <f t="shared" si="464"/>
        <v>39347</v>
      </c>
    </row>
    <row r="2470" spans="1:23" s="11" customFormat="1">
      <c r="A2470" s="13"/>
      <c r="B2470" s="140">
        <f>+Datos!B2461</f>
        <v>2007</v>
      </c>
      <c r="C2470" s="141">
        <f>+Datos!C2461</f>
        <v>9</v>
      </c>
      <c r="D2470" s="142">
        <f>+Datos!D2461</f>
        <v>23</v>
      </c>
      <c r="E2470" s="143">
        <f>+Datos!E2461</f>
        <v>3</v>
      </c>
      <c r="F2470" s="144">
        <f>+Datos!F2461</f>
        <v>1.6</v>
      </c>
      <c r="G2470" s="145">
        <f>+Datos!G2461</f>
        <v>1</v>
      </c>
      <c r="H2470" s="143">
        <f t="shared" si="459"/>
        <v>1.6</v>
      </c>
      <c r="I2470" s="146">
        <f t="shared" si="460"/>
        <v>1.4</v>
      </c>
      <c r="J2470" s="29">
        <f t="shared" si="461"/>
        <v>185.7345800660502</v>
      </c>
      <c r="K2470" s="147">
        <f t="shared" si="456"/>
        <v>219.41639824786839</v>
      </c>
      <c r="L2470" s="29">
        <f t="shared" si="467"/>
        <v>1.4000000000000057</v>
      </c>
      <c r="M2470" s="30">
        <f t="shared" si="465"/>
        <v>1.6</v>
      </c>
      <c r="N2470" s="148">
        <f t="shared" si="466"/>
        <v>0</v>
      </c>
      <c r="O2470" s="148">
        <f t="shared" si="462"/>
        <v>0</v>
      </c>
      <c r="P2470" s="148">
        <f t="shared" si="463"/>
        <v>0</v>
      </c>
      <c r="Q2470" s="149">
        <f t="shared" si="457"/>
        <v>105.41639824786839</v>
      </c>
      <c r="R2470" s="150">
        <f t="shared" si="458"/>
        <v>219.41639824786839</v>
      </c>
      <c r="S2470" s="13"/>
      <c r="T2470" s="13"/>
      <c r="U2470" s="13"/>
      <c r="V2470" s="13"/>
      <c r="W2470" s="49">
        <f t="shared" si="464"/>
        <v>39348</v>
      </c>
    </row>
    <row r="2471" spans="1:23" s="11" customFormat="1">
      <c r="A2471" s="13"/>
      <c r="B2471" s="140">
        <f>+Datos!B2462</f>
        <v>2007</v>
      </c>
      <c r="C2471" s="141">
        <f>+Datos!C2462</f>
        <v>9</v>
      </c>
      <c r="D2471" s="142">
        <f>+Datos!D2462</f>
        <v>24</v>
      </c>
      <c r="E2471" s="143">
        <f>+Datos!E2462</f>
        <v>0</v>
      </c>
      <c r="F2471" s="144">
        <f>+Datos!F2462</f>
        <v>2.2000000000000002</v>
      </c>
      <c r="G2471" s="145">
        <f>+Datos!G2462</f>
        <v>1</v>
      </c>
      <c r="H2471" s="143">
        <f t="shared" si="459"/>
        <v>2.2000000000000002</v>
      </c>
      <c r="I2471" s="146">
        <f t="shared" si="460"/>
        <v>-2.2000000000000002</v>
      </c>
      <c r="J2471" s="29">
        <f t="shared" si="461"/>
        <v>183.55436813268176</v>
      </c>
      <c r="K2471" s="147">
        <f t="shared" si="456"/>
        <v>217.23618631449995</v>
      </c>
      <c r="L2471" s="29">
        <f t="shared" si="467"/>
        <v>-2.1802119333684402</v>
      </c>
      <c r="M2471" s="30">
        <f t="shared" si="465"/>
        <v>2.1802119333684402</v>
      </c>
      <c r="N2471" s="148">
        <f t="shared" si="466"/>
        <v>1.9788066631559964E-2</v>
      </c>
      <c r="O2471" s="148">
        <f t="shared" si="462"/>
        <v>0</v>
      </c>
      <c r="P2471" s="148">
        <f t="shared" si="463"/>
        <v>-1.9788066631559964E-2</v>
      </c>
      <c r="Q2471" s="149">
        <f t="shared" si="457"/>
        <v>103.23618631449995</v>
      </c>
      <c r="R2471" s="150">
        <f t="shared" si="458"/>
        <v>217.23618631449995</v>
      </c>
      <c r="S2471" s="13"/>
      <c r="T2471" s="13"/>
      <c r="U2471" s="13"/>
      <c r="V2471" s="13"/>
      <c r="W2471" s="49">
        <f t="shared" si="464"/>
        <v>39349</v>
      </c>
    </row>
    <row r="2472" spans="1:23" s="11" customFormat="1">
      <c r="A2472" s="13"/>
      <c r="B2472" s="140">
        <f>+Datos!B2463</f>
        <v>2007</v>
      </c>
      <c r="C2472" s="141">
        <f>+Datos!C2463</f>
        <v>9</v>
      </c>
      <c r="D2472" s="142">
        <f>+Datos!D2463</f>
        <v>25</v>
      </c>
      <c r="E2472" s="143">
        <f>+Datos!E2463</f>
        <v>0</v>
      </c>
      <c r="F2472" s="144">
        <f>+Datos!F2463</f>
        <v>3.3</v>
      </c>
      <c r="G2472" s="145">
        <f>+Datos!G2463</f>
        <v>1</v>
      </c>
      <c r="H2472" s="143">
        <f t="shared" si="459"/>
        <v>3.3</v>
      </c>
      <c r="I2472" s="146">
        <f t="shared" si="460"/>
        <v>-3.3</v>
      </c>
      <c r="J2472" s="29">
        <f t="shared" si="461"/>
        <v>180.33194126454984</v>
      </c>
      <c r="K2472" s="147">
        <f t="shared" si="456"/>
        <v>214.01375944636803</v>
      </c>
      <c r="L2472" s="29">
        <f t="shared" si="467"/>
        <v>-3.2224268681319188</v>
      </c>
      <c r="M2472" s="30">
        <f t="shared" si="465"/>
        <v>3.2224268681319188</v>
      </c>
      <c r="N2472" s="148">
        <f t="shared" si="466"/>
        <v>7.7573131868081013E-2</v>
      </c>
      <c r="O2472" s="148">
        <f t="shared" si="462"/>
        <v>0</v>
      </c>
      <c r="P2472" s="148">
        <f t="shared" si="463"/>
        <v>-7.7573131868081013E-2</v>
      </c>
      <c r="Q2472" s="149">
        <f t="shared" si="457"/>
        <v>100.01375944636803</v>
      </c>
      <c r="R2472" s="150">
        <f t="shared" si="458"/>
        <v>214.01375944636803</v>
      </c>
      <c r="S2472" s="13"/>
      <c r="T2472" s="13"/>
      <c r="U2472" s="13"/>
      <c r="V2472" s="13"/>
      <c r="W2472" s="49">
        <f t="shared" si="464"/>
        <v>39350</v>
      </c>
    </row>
    <row r="2473" spans="1:23" s="11" customFormat="1">
      <c r="A2473" s="13"/>
      <c r="B2473" s="140">
        <f>+Datos!B2464</f>
        <v>2007</v>
      </c>
      <c r="C2473" s="141">
        <f>+Datos!C2464</f>
        <v>9</v>
      </c>
      <c r="D2473" s="142">
        <f>+Datos!D2464</f>
        <v>26</v>
      </c>
      <c r="E2473" s="143">
        <f>+Datos!E2464</f>
        <v>0</v>
      </c>
      <c r="F2473" s="144">
        <f>+Datos!F2464</f>
        <v>3.4</v>
      </c>
      <c r="G2473" s="145">
        <f>+Datos!G2464</f>
        <v>1</v>
      </c>
      <c r="H2473" s="143">
        <f t="shared" si="459"/>
        <v>3.4</v>
      </c>
      <c r="I2473" s="146">
        <f t="shared" si="460"/>
        <v>-3.4</v>
      </c>
      <c r="J2473" s="29">
        <f t="shared" si="461"/>
        <v>177.07102397279783</v>
      </c>
      <c r="K2473" s="147">
        <f t="shared" si="456"/>
        <v>210.75284215461602</v>
      </c>
      <c r="L2473" s="29">
        <f t="shared" si="467"/>
        <v>-3.2609172917520084</v>
      </c>
      <c r="M2473" s="30">
        <f t="shared" si="465"/>
        <v>3.2609172917520084</v>
      </c>
      <c r="N2473" s="148">
        <f t="shared" si="466"/>
        <v>0.13908270824799152</v>
      </c>
      <c r="O2473" s="148">
        <f t="shared" si="462"/>
        <v>0</v>
      </c>
      <c r="P2473" s="148">
        <f t="shared" si="463"/>
        <v>-0.13908270824799152</v>
      </c>
      <c r="Q2473" s="149">
        <f t="shared" si="457"/>
        <v>96.752842154616019</v>
      </c>
      <c r="R2473" s="150">
        <f t="shared" si="458"/>
        <v>210.75284215461602</v>
      </c>
      <c r="S2473" s="13"/>
      <c r="T2473" s="13"/>
      <c r="U2473" s="13"/>
      <c r="V2473" s="13"/>
      <c r="W2473" s="49">
        <f t="shared" si="464"/>
        <v>39351</v>
      </c>
    </row>
    <row r="2474" spans="1:23" s="11" customFormat="1">
      <c r="A2474" s="13"/>
      <c r="B2474" s="140">
        <f>+Datos!B2465</f>
        <v>2007</v>
      </c>
      <c r="C2474" s="141">
        <f>+Datos!C2465</f>
        <v>9</v>
      </c>
      <c r="D2474" s="142">
        <f>+Datos!D2465</f>
        <v>27</v>
      </c>
      <c r="E2474" s="143">
        <f>+Datos!E2465</f>
        <v>0</v>
      </c>
      <c r="F2474" s="144">
        <f>+Datos!F2465</f>
        <v>3.3</v>
      </c>
      <c r="G2474" s="145">
        <f>+Datos!G2465</f>
        <v>1</v>
      </c>
      <c r="H2474" s="143">
        <f t="shared" si="459"/>
        <v>3.3</v>
      </c>
      <c r="I2474" s="146">
        <f t="shared" si="460"/>
        <v>-3.3</v>
      </c>
      <c r="J2474" s="29">
        <f t="shared" si="461"/>
        <v>173.96241680086106</v>
      </c>
      <c r="K2474" s="147">
        <f t="shared" si="456"/>
        <v>207.64423498267925</v>
      </c>
      <c r="L2474" s="29">
        <f t="shared" si="467"/>
        <v>-3.1086071719367681</v>
      </c>
      <c r="M2474" s="30">
        <f t="shared" si="465"/>
        <v>3.1086071719367681</v>
      </c>
      <c r="N2474" s="148">
        <f t="shared" si="466"/>
        <v>0.19139282806323177</v>
      </c>
      <c r="O2474" s="148">
        <f t="shared" si="462"/>
        <v>0</v>
      </c>
      <c r="P2474" s="148">
        <f t="shared" si="463"/>
        <v>-0.19139282806323177</v>
      </c>
      <c r="Q2474" s="149">
        <f t="shared" si="457"/>
        <v>93.644234982679251</v>
      </c>
      <c r="R2474" s="150">
        <f t="shared" si="458"/>
        <v>207.64423498267925</v>
      </c>
      <c r="S2474" s="13"/>
      <c r="T2474" s="13"/>
      <c r="U2474" s="13"/>
      <c r="V2474" s="13"/>
      <c r="W2474" s="49">
        <f t="shared" si="464"/>
        <v>39352</v>
      </c>
    </row>
    <row r="2475" spans="1:23" s="11" customFormat="1">
      <c r="A2475" s="13"/>
      <c r="B2475" s="140">
        <f>+Datos!B2466</f>
        <v>2007</v>
      </c>
      <c r="C2475" s="141">
        <f>+Datos!C2466</f>
        <v>9</v>
      </c>
      <c r="D2475" s="142">
        <f>+Datos!D2466</f>
        <v>28</v>
      </c>
      <c r="E2475" s="143">
        <f>+Datos!E2466</f>
        <v>0</v>
      </c>
      <c r="F2475" s="144">
        <f>+Datos!F2466</f>
        <v>4.3</v>
      </c>
      <c r="G2475" s="145">
        <f>+Datos!G2466</f>
        <v>1</v>
      </c>
      <c r="H2475" s="143">
        <f t="shared" si="459"/>
        <v>4.3</v>
      </c>
      <c r="I2475" s="146">
        <f t="shared" si="460"/>
        <v>-4.3</v>
      </c>
      <c r="J2475" s="29">
        <f t="shared" si="461"/>
        <v>169.99354755643813</v>
      </c>
      <c r="K2475" s="147">
        <f t="shared" si="456"/>
        <v>203.67536573825632</v>
      </c>
      <c r="L2475" s="29">
        <f t="shared" si="467"/>
        <v>-3.9688692444229332</v>
      </c>
      <c r="M2475" s="30">
        <f t="shared" si="465"/>
        <v>3.9688692444229332</v>
      </c>
      <c r="N2475" s="148">
        <f t="shared" si="466"/>
        <v>0.33113075557706662</v>
      </c>
      <c r="O2475" s="148">
        <f t="shared" si="462"/>
        <v>0</v>
      </c>
      <c r="P2475" s="148">
        <f t="shared" si="463"/>
        <v>-0.33113075557706662</v>
      </c>
      <c r="Q2475" s="149">
        <f t="shared" si="457"/>
        <v>89.675365738256318</v>
      </c>
      <c r="R2475" s="150">
        <f t="shared" si="458"/>
        <v>203.67536573825632</v>
      </c>
      <c r="S2475" s="13"/>
      <c r="T2475" s="13"/>
      <c r="U2475" s="13"/>
      <c r="V2475" s="13"/>
      <c r="W2475" s="49">
        <f t="shared" si="464"/>
        <v>39353</v>
      </c>
    </row>
    <row r="2476" spans="1:23" s="11" customFormat="1">
      <c r="A2476" s="13"/>
      <c r="B2476" s="140">
        <f>+Datos!B2467</f>
        <v>2007</v>
      </c>
      <c r="C2476" s="141">
        <f>+Datos!C2467</f>
        <v>9</v>
      </c>
      <c r="D2476" s="142">
        <f>+Datos!D2467</f>
        <v>29</v>
      </c>
      <c r="E2476" s="143">
        <f>+Datos!E2467</f>
        <v>0</v>
      </c>
      <c r="F2476" s="144">
        <f>+Datos!F2467</f>
        <v>4.7</v>
      </c>
      <c r="G2476" s="145">
        <f>+Datos!G2467</f>
        <v>1</v>
      </c>
      <c r="H2476" s="143">
        <f t="shared" si="459"/>
        <v>4.7</v>
      </c>
      <c r="I2476" s="146">
        <f t="shared" si="460"/>
        <v>-4.7</v>
      </c>
      <c r="J2476" s="29">
        <f t="shared" si="461"/>
        <v>165.75898172488692</v>
      </c>
      <c r="K2476" s="147">
        <f t="shared" si="456"/>
        <v>199.44079990670511</v>
      </c>
      <c r="L2476" s="29">
        <f t="shared" si="467"/>
        <v>-4.2345658315512082</v>
      </c>
      <c r="M2476" s="30">
        <f t="shared" si="465"/>
        <v>4.2345658315512082</v>
      </c>
      <c r="N2476" s="148">
        <f t="shared" si="466"/>
        <v>0.46543416844879193</v>
      </c>
      <c r="O2476" s="148">
        <f t="shared" si="462"/>
        <v>0</v>
      </c>
      <c r="P2476" s="148">
        <f t="shared" si="463"/>
        <v>-0.46543416844879193</v>
      </c>
      <c r="Q2476" s="149">
        <f t="shared" si="457"/>
        <v>85.440799906705109</v>
      </c>
      <c r="R2476" s="150">
        <f t="shared" si="458"/>
        <v>199.44079990670511</v>
      </c>
      <c r="S2476" s="13"/>
      <c r="T2476" s="13"/>
      <c r="U2476" s="13"/>
      <c r="V2476" s="13"/>
      <c r="W2476" s="49">
        <f t="shared" si="464"/>
        <v>39354</v>
      </c>
    </row>
    <row r="2477" spans="1:23" s="11" customFormat="1">
      <c r="A2477" s="13"/>
      <c r="B2477" s="140">
        <f>+Datos!B2468</f>
        <v>2007</v>
      </c>
      <c r="C2477" s="141">
        <f>+Datos!C2468</f>
        <v>9</v>
      </c>
      <c r="D2477" s="142">
        <f>+Datos!D2468</f>
        <v>30</v>
      </c>
      <c r="E2477" s="143">
        <f>+Datos!E2468</f>
        <v>0</v>
      </c>
      <c r="F2477" s="144">
        <f>+Datos!F2468</f>
        <v>7.1</v>
      </c>
      <c r="G2477" s="145">
        <f>+Datos!G2468</f>
        <v>1</v>
      </c>
      <c r="H2477" s="143">
        <f t="shared" si="459"/>
        <v>7.1</v>
      </c>
      <c r="I2477" s="146">
        <f t="shared" si="460"/>
        <v>-7.1</v>
      </c>
      <c r="J2477" s="29">
        <f t="shared" si="461"/>
        <v>159.56126589271096</v>
      </c>
      <c r="K2477" s="147">
        <f t="shared" si="456"/>
        <v>193.24308407452915</v>
      </c>
      <c r="L2477" s="29">
        <f t="shared" si="467"/>
        <v>-6.1977158321759589</v>
      </c>
      <c r="M2477" s="30">
        <f t="shared" si="465"/>
        <v>6.1977158321759589</v>
      </c>
      <c r="N2477" s="148">
        <f t="shared" si="466"/>
        <v>0.90228416782404075</v>
      </c>
      <c r="O2477" s="148">
        <f t="shared" si="462"/>
        <v>0</v>
      </c>
      <c r="P2477" s="148">
        <f t="shared" si="463"/>
        <v>-0.90228416782404075</v>
      </c>
      <c r="Q2477" s="149">
        <f t="shared" si="457"/>
        <v>79.24308407452915</v>
      </c>
      <c r="R2477" s="150">
        <f t="shared" si="458"/>
        <v>193.24308407452915</v>
      </c>
      <c r="S2477" s="13"/>
      <c r="T2477" s="13"/>
      <c r="U2477" s="13"/>
      <c r="V2477" s="13"/>
      <c r="W2477" s="49">
        <f t="shared" si="464"/>
        <v>39355</v>
      </c>
    </row>
    <row r="2478" spans="1:23" s="11" customFormat="1">
      <c r="A2478" s="13"/>
      <c r="B2478" s="140">
        <f>+Datos!B2469</f>
        <v>2007</v>
      </c>
      <c r="C2478" s="141">
        <f>+Datos!C2469</f>
        <v>10</v>
      </c>
      <c r="D2478" s="142">
        <f>+Datos!D2469</f>
        <v>1</v>
      </c>
      <c r="E2478" s="143">
        <f>+Datos!E2469</f>
        <v>65</v>
      </c>
      <c r="F2478" s="144">
        <f>+Datos!F2469</f>
        <v>2.1</v>
      </c>
      <c r="G2478" s="145">
        <f>+Datos!G2469</f>
        <v>1</v>
      </c>
      <c r="H2478" s="143">
        <f t="shared" si="459"/>
        <v>2.1</v>
      </c>
      <c r="I2478" s="146">
        <f t="shared" si="460"/>
        <v>62.9</v>
      </c>
      <c r="J2478" s="29">
        <f t="shared" si="461"/>
        <v>186.31818181818181</v>
      </c>
      <c r="K2478" s="147">
        <f t="shared" si="456"/>
        <v>220</v>
      </c>
      <c r="L2478" s="29">
        <f t="shared" si="467"/>
        <v>26.75691592547085</v>
      </c>
      <c r="M2478" s="30">
        <f t="shared" si="465"/>
        <v>2.1</v>
      </c>
      <c r="N2478" s="148">
        <f t="shared" si="466"/>
        <v>0</v>
      </c>
      <c r="O2478" s="148">
        <f t="shared" si="462"/>
        <v>36.143084074529156</v>
      </c>
      <c r="P2478" s="148">
        <f t="shared" si="463"/>
        <v>36.143084074529156</v>
      </c>
      <c r="Q2478" s="149">
        <f t="shared" si="457"/>
        <v>106</v>
      </c>
      <c r="R2478" s="150">
        <f t="shared" si="458"/>
        <v>256.14308407452916</v>
      </c>
      <c r="S2478" s="13"/>
      <c r="T2478" s="13"/>
      <c r="U2478" s="13"/>
      <c r="V2478" s="13"/>
      <c r="W2478" s="49">
        <f t="shared" si="464"/>
        <v>39356</v>
      </c>
    </row>
    <row r="2479" spans="1:23" s="11" customFormat="1">
      <c r="A2479" s="13"/>
      <c r="B2479" s="140">
        <f>+Datos!B2470</f>
        <v>2007</v>
      </c>
      <c r="C2479" s="141">
        <f>+Datos!C2470</f>
        <v>10</v>
      </c>
      <c r="D2479" s="142">
        <f>+Datos!D2470</f>
        <v>2</v>
      </c>
      <c r="E2479" s="143">
        <f>+Datos!E2470</f>
        <v>0</v>
      </c>
      <c r="F2479" s="144">
        <f>+Datos!F2470</f>
        <v>1.8</v>
      </c>
      <c r="G2479" s="145">
        <f>+Datos!G2470</f>
        <v>1</v>
      </c>
      <c r="H2479" s="143">
        <f t="shared" si="459"/>
        <v>1.8</v>
      </c>
      <c r="I2479" s="146">
        <f t="shared" si="460"/>
        <v>-1.8</v>
      </c>
      <c r="J2479" s="29">
        <f t="shared" si="461"/>
        <v>184.5268486894324</v>
      </c>
      <c r="K2479" s="147">
        <f t="shared" si="456"/>
        <v>218.20866687125059</v>
      </c>
      <c r="L2479" s="29">
        <f t="shared" si="467"/>
        <v>-1.7913331287494145</v>
      </c>
      <c r="M2479" s="30">
        <f t="shared" si="465"/>
        <v>1.7913331287494145</v>
      </c>
      <c r="N2479" s="148">
        <f t="shared" si="466"/>
        <v>8.6668712505855172E-3</v>
      </c>
      <c r="O2479" s="148">
        <f t="shared" si="462"/>
        <v>0</v>
      </c>
      <c r="P2479" s="148">
        <f t="shared" si="463"/>
        <v>-8.6668712505855172E-3</v>
      </c>
      <c r="Q2479" s="149">
        <f t="shared" si="457"/>
        <v>104.20866687125059</v>
      </c>
      <c r="R2479" s="150">
        <f t="shared" si="458"/>
        <v>218.20866687125059</v>
      </c>
      <c r="S2479" s="13"/>
      <c r="T2479" s="13"/>
      <c r="U2479" s="13"/>
      <c r="V2479" s="13"/>
      <c r="W2479" s="49">
        <f t="shared" si="464"/>
        <v>39357</v>
      </c>
    </row>
    <row r="2480" spans="1:23" s="11" customFormat="1">
      <c r="A2480" s="13"/>
      <c r="B2480" s="140">
        <f>+Datos!B2471</f>
        <v>2007</v>
      </c>
      <c r="C2480" s="141">
        <f>+Datos!C2471</f>
        <v>10</v>
      </c>
      <c r="D2480" s="142">
        <f>+Datos!D2471</f>
        <v>3</v>
      </c>
      <c r="E2480" s="143">
        <f>+Datos!E2471</f>
        <v>0</v>
      </c>
      <c r="F2480" s="144">
        <f>+Datos!F2471</f>
        <v>3.7</v>
      </c>
      <c r="G2480" s="145">
        <f>+Datos!G2471</f>
        <v>1</v>
      </c>
      <c r="H2480" s="143">
        <f t="shared" si="459"/>
        <v>3.7</v>
      </c>
      <c r="I2480" s="146">
        <f t="shared" si="460"/>
        <v>-3.7</v>
      </c>
      <c r="J2480" s="29">
        <f t="shared" si="461"/>
        <v>180.89856723613715</v>
      </c>
      <c r="K2480" s="147">
        <f t="shared" si="456"/>
        <v>214.58038541795534</v>
      </c>
      <c r="L2480" s="29">
        <f t="shared" si="467"/>
        <v>-3.6282814532952443</v>
      </c>
      <c r="M2480" s="30">
        <f t="shared" si="465"/>
        <v>3.6282814532952443</v>
      </c>
      <c r="N2480" s="148">
        <f t="shared" si="466"/>
        <v>7.1718546704755859E-2</v>
      </c>
      <c r="O2480" s="148">
        <f t="shared" si="462"/>
        <v>0</v>
      </c>
      <c r="P2480" s="148">
        <f t="shared" si="463"/>
        <v>-7.1718546704755859E-2</v>
      </c>
      <c r="Q2480" s="149">
        <f t="shared" si="457"/>
        <v>100.58038541795534</v>
      </c>
      <c r="R2480" s="150">
        <f t="shared" si="458"/>
        <v>214.58038541795534</v>
      </c>
      <c r="S2480" s="13"/>
      <c r="T2480" s="13"/>
      <c r="U2480" s="13"/>
      <c r="V2480" s="13"/>
      <c r="W2480" s="49">
        <f t="shared" si="464"/>
        <v>39358</v>
      </c>
    </row>
    <row r="2481" spans="1:23" s="11" customFormat="1">
      <c r="A2481" s="13"/>
      <c r="B2481" s="140">
        <f>+Datos!B2472</f>
        <v>2007</v>
      </c>
      <c r="C2481" s="141">
        <f>+Datos!C2472</f>
        <v>10</v>
      </c>
      <c r="D2481" s="142">
        <f>+Datos!D2472</f>
        <v>4</v>
      </c>
      <c r="E2481" s="143">
        <f>+Datos!E2472</f>
        <v>0</v>
      </c>
      <c r="F2481" s="144">
        <f>+Datos!F2472</f>
        <v>3.4</v>
      </c>
      <c r="G2481" s="145">
        <f>+Datos!G2472</f>
        <v>1</v>
      </c>
      <c r="H2481" s="143">
        <f t="shared" si="459"/>
        <v>3.4</v>
      </c>
      <c r="I2481" s="146">
        <f t="shared" si="460"/>
        <v>-3.4</v>
      </c>
      <c r="J2481" s="29">
        <f t="shared" si="461"/>
        <v>177.62740372612924</v>
      </c>
      <c r="K2481" s="147">
        <f t="shared" si="456"/>
        <v>211.30922190794743</v>
      </c>
      <c r="L2481" s="29">
        <f t="shared" si="467"/>
        <v>-3.2711635100079093</v>
      </c>
      <c r="M2481" s="30">
        <f t="shared" si="465"/>
        <v>3.2711635100079093</v>
      </c>
      <c r="N2481" s="148">
        <f t="shared" si="466"/>
        <v>0.12883648999209063</v>
      </c>
      <c r="O2481" s="148">
        <f t="shared" si="462"/>
        <v>0</v>
      </c>
      <c r="P2481" s="148">
        <f t="shared" si="463"/>
        <v>-0.12883648999209063</v>
      </c>
      <c r="Q2481" s="149">
        <f t="shared" si="457"/>
        <v>97.309221907947432</v>
      </c>
      <c r="R2481" s="150">
        <f t="shared" si="458"/>
        <v>211.30922190794743</v>
      </c>
      <c r="S2481" s="13"/>
      <c r="T2481" s="13"/>
      <c r="U2481" s="13"/>
      <c r="V2481" s="13"/>
      <c r="W2481" s="49">
        <f t="shared" si="464"/>
        <v>39359</v>
      </c>
    </row>
    <row r="2482" spans="1:23" s="11" customFormat="1">
      <c r="A2482" s="13"/>
      <c r="B2482" s="140">
        <f>+Datos!B2473</f>
        <v>2007</v>
      </c>
      <c r="C2482" s="141">
        <f>+Datos!C2473</f>
        <v>10</v>
      </c>
      <c r="D2482" s="142">
        <f>+Datos!D2473</f>
        <v>5</v>
      </c>
      <c r="E2482" s="143">
        <f>+Datos!E2473</f>
        <v>0.2</v>
      </c>
      <c r="F2482" s="144">
        <f>+Datos!F2473</f>
        <v>2.2000000000000002</v>
      </c>
      <c r="G2482" s="145">
        <f>+Datos!G2473</f>
        <v>1</v>
      </c>
      <c r="H2482" s="143">
        <f t="shared" si="459"/>
        <v>2.2000000000000002</v>
      </c>
      <c r="I2482" s="146">
        <f t="shared" si="460"/>
        <v>-2</v>
      </c>
      <c r="J2482" s="29">
        <f t="shared" si="461"/>
        <v>175.73089047234103</v>
      </c>
      <c r="K2482" s="147">
        <f t="shared" si="456"/>
        <v>209.41270865415922</v>
      </c>
      <c r="L2482" s="29">
        <f t="shared" si="467"/>
        <v>-1.8965132537882141</v>
      </c>
      <c r="M2482" s="30">
        <f t="shared" si="465"/>
        <v>2.0965132537882143</v>
      </c>
      <c r="N2482" s="148">
        <f t="shared" si="466"/>
        <v>0.10348674621178588</v>
      </c>
      <c r="O2482" s="148">
        <f t="shared" si="462"/>
        <v>0</v>
      </c>
      <c r="P2482" s="148">
        <f t="shared" si="463"/>
        <v>-0.10348674621178588</v>
      </c>
      <c r="Q2482" s="149">
        <f t="shared" si="457"/>
        <v>95.412708654159218</v>
      </c>
      <c r="R2482" s="150">
        <f t="shared" si="458"/>
        <v>209.41270865415922</v>
      </c>
      <c r="S2482" s="13"/>
      <c r="T2482" s="13"/>
      <c r="U2482" s="13"/>
      <c r="V2482" s="13"/>
      <c r="W2482" s="49">
        <f t="shared" si="464"/>
        <v>39360</v>
      </c>
    </row>
    <row r="2483" spans="1:23" s="11" customFormat="1">
      <c r="A2483" s="13"/>
      <c r="B2483" s="140">
        <f>+Datos!B2474</f>
        <v>2007</v>
      </c>
      <c r="C2483" s="141">
        <f>+Datos!C2474</f>
        <v>10</v>
      </c>
      <c r="D2483" s="142">
        <f>+Datos!D2474</f>
        <v>6</v>
      </c>
      <c r="E2483" s="143">
        <f>+Datos!E2474</f>
        <v>0</v>
      </c>
      <c r="F2483" s="144">
        <f>+Datos!F2474</f>
        <v>3.4</v>
      </c>
      <c r="G2483" s="145">
        <f>+Datos!G2474</f>
        <v>1</v>
      </c>
      <c r="H2483" s="143">
        <f t="shared" si="459"/>
        <v>3.4</v>
      </c>
      <c r="I2483" s="146">
        <f t="shared" si="460"/>
        <v>-3.4</v>
      </c>
      <c r="J2483" s="29">
        <f t="shared" si="461"/>
        <v>172.55317333904864</v>
      </c>
      <c r="K2483" s="147">
        <f t="shared" si="456"/>
        <v>206.23499152086683</v>
      </c>
      <c r="L2483" s="29">
        <f t="shared" si="467"/>
        <v>-3.1777171332923899</v>
      </c>
      <c r="M2483" s="30">
        <f t="shared" si="465"/>
        <v>3.1777171332923899</v>
      </c>
      <c r="N2483" s="148">
        <f t="shared" si="466"/>
        <v>0.22228286670760999</v>
      </c>
      <c r="O2483" s="148">
        <f t="shared" si="462"/>
        <v>0</v>
      </c>
      <c r="P2483" s="148">
        <f t="shared" si="463"/>
        <v>-0.22228286670760999</v>
      </c>
      <c r="Q2483" s="149">
        <f t="shared" si="457"/>
        <v>92.234991520866828</v>
      </c>
      <c r="R2483" s="150">
        <f t="shared" si="458"/>
        <v>206.23499152086683</v>
      </c>
      <c r="S2483" s="13"/>
      <c r="T2483" s="13"/>
      <c r="U2483" s="13"/>
      <c r="V2483" s="13"/>
      <c r="W2483" s="49">
        <f t="shared" si="464"/>
        <v>39361</v>
      </c>
    </row>
    <row r="2484" spans="1:23" s="11" customFormat="1">
      <c r="A2484" s="13"/>
      <c r="B2484" s="140">
        <f>+Datos!B2475</f>
        <v>2007</v>
      </c>
      <c r="C2484" s="141">
        <f>+Datos!C2475</f>
        <v>10</v>
      </c>
      <c r="D2484" s="142">
        <f>+Datos!D2475</f>
        <v>7</v>
      </c>
      <c r="E2484" s="143">
        <f>+Datos!E2475</f>
        <v>0</v>
      </c>
      <c r="F2484" s="144">
        <f>+Datos!F2475</f>
        <v>2.9</v>
      </c>
      <c r="G2484" s="145">
        <f>+Datos!G2475</f>
        <v>1</v>
      </c>
      <c r="H2484" s="143">
        <f t="shared" si="459"/>
        <v>2.9</v>
      </c>
      <c r="I2484" s="146">
        <f t="shared" si="460"/>
        <v>-2.9</v>
      </c>
      <c r="J2484" s="29">
        <f t="shared" si="461"/>
        <v>169.88821608336511</v>
      </c>
      <c r="K2484" s="147">
        <f t="shared" si="456"/>
        <v>203.5700342651833</v>
      </c>
      <c r="L2484" s="29">
        <f t="shared" si="467"/>
        <v>-2.6649572556835324</v>
      </c>
      <c r="M2484" s="30">
        <f t="shared" si="465"/>
        <v>2.6649572556835324</v>
      </c>
      <c r="N2484" s="148">
        <f t="shared" si="466"/>
        <v>0.23504274431646754</v>
      </c>
      <c r="O2484" s="148">
        <f t="shared" si="462"/>
        <v>0</v>
      </c>
      <c r="P2484" s="148">
        <f t="shared" si="463"/>
        <v>-0.23504274431646754</v>
      </c>
      <c r="Q2484" s="149">
        <f t="shared" si="457"/>
        <v>89.570034265183295</v>
      </c>
      <c r="R2484" s="150">
        <f t="shared" si="458"/>
        <v>203.5700342651833</v>
      </c>
      <c r="S2484" s="13"/>
      <c r="T2484" s="13"/>
      <c r="U2484" s="13"/>
      <c r="V2484" s="13"/>
      <c r="W2484" s="49">
        <f t="shared" si="464"/>
        <v>39362</v>
      </c>
    </row>
    <row r="2485" spans="1:23" s="11" customFormat="1">
      <c r="A2485" s="13"/>
      <c r="B2485" s="140">
        <f>+Datos!B2476</f>
        <v>2007</v>
      </c>
      <c r="C2485" s="141">
        <f>+Datos!C2476</f>
        <v>10</v>
      </c>
      <c r="D2485" s="142">
        <f>+Datos!D2476</f>
        <v>8</v>
      </c>
      <c r="E2485" s="143">
        <f>+Datos!E2476</f>
        <v>0.3</v>
      </c>
      <c r="F2485" s="144">
        <f>+Datos!F2476</f>
        <v>4.2</v>
      </c>
      <c r="G2485" s="145">
        <f>+Datos!G2476</f>
        <v>1</v>
      </c>
      <c r="H2485" s="143">
        <f t="shared" si="459"/>
        <v>4.2</v>
      </c>
      <c r="I2485" s="146">
        <f t="shared" si="460"/>
        <v>-3.9000000000000004</v>
      </c>
      <c r="J2485" s="29">
        <f t="shared" si="461"/>
        <v>166.36908663573044</v>
      </c>
      <c r="K2485" s="147">
        <f t="shared" si="456"/>
        <v>200.05090481754863</v>
      </c>
      <c r="L2485" s="29">
        <f t="shared" si="467"/>
        <v>-3.5191294476346684</v>
      </c>
      <c r="M2485" s="30">
        <f t="shared" si="465"/>
        <v>3.8191294476346682</v>
      </c>
      <c r="N2485" s="148">
        <f t="shared" si="466"/>
        <v>0.38087055236533196</v>
      </c>
      <c r="O2485" s="148">
        <f t="shared" si="462"/>
        <v>0</v>
      </c>
      <c r="P2485" s="148">
        <f t="shared" si="463"/>
        <v>-0.38087055236533196</v>
      </c>
      <c r="Q2485" s="149">
        <f t="shared" si="457"/>
        <v>86.050904817548627</v>
      </c>
      <c r="R2485" s="150">
        <f t="shared" si="458"/>
        <v>200.05090481754863</v>
      </c>
      <c r="S2485" s="13"/>
      <c r="T2485" s="13"/>
      <c r="U2485" s="13"/>
      <c r="V2485" s="13"/>
      <c r="W2485" s="49">
        <f t="shared" si="464"/>
        <v>39363</v>
      </c>
    </row>
    <row r="2486" spans="1:23" s="11" customFormat="1">
      <c r="A2486" s="13"/>
      <c r="B2486" s="140">
        <f>+Datos!B2477</f>
        <v>2007</v>
      </c>
      <c r="C2486" s="141">
        <f>+Datos!C2477</f>
        <v>10</v>
      </c>
      <c r="D2486" s="142">
        <f>+Datos!D2477</f>
        <v>9</v>
      </c>
      <c r="E2486" s="143">
        <f>+Datos!E2477</f>
        <v>18.8</v>
      </c>
      <c r="F2486" s="144">
        <f>+Datos!F2477</f>
        <v>1.4</v>
      </c>
      <c r="G2486" s="145">
        <f>+Datos!G2477</f>
        <v>1</v>
      </c>
      <c r="H2486" s="143">
        <f t="shared" si="459"/>
        <v>1.4</v>
      </c>
      <c r="I2486" s="146">
        <f t="shared" si="460"/>
        <v>17.400000000000002</v>
      </c>
      <c r="J2486" s="29">
        <f t="shared" si="461"/>
        <v>183.76908663573045</v>
      </c>
      <c r="K2486" s="147">
        <f t="shared" si="456"/>
        <v>217.45090481754863</v>
      </c>
      <c r="L2486" s="29">
        <f t="shared" si="467"/>
        <v>17.400000000000006</v>
      </c>
      <c r="M2486" s="30">
        <f t="shared" si="465"/>
        <v>1.4</v>
      </c>
      <c r="N2486" s="148">
        <f t="shared" si="466"/>
        <v>0</v>
      </c>
      <c r="O2486" s="148">
        <f t="shared" si="462"/>
        <v>0</v>
      </c>
      <c r="P2486" s="148">
        <f t="shared" si="463"/>
        <v>0</v>
      </c>
      <c r="Q2486" s="149">
        <f t="shared" si="457"/>
        <v>103.45090481754863</v>
      </c>
      <c r="R2486" s="150">
        <f t="shared" si="458"/>
        <v>217.45090481754863</v>
      </c>
      <c r="S2486" s="13"/>
      <c r="T2486" s="13"/>
      <c r="U2486" s="13"/>
      <c r="V2486" s="13"/>
      <c r="W2486" s="49">
        <f t="shared" si="464"/>
        <v>39364</v>
      </c>
    </row>
    <row r="2487" spans="1:23" s="11" customFormat="1">
      <c r="A2487" s="13"/>
      <c r="B2487" s="140">
        <f>+Datos!B2478</f>
        <v>2007</v>
      </c>
      <c r="C2487" s="141">
        <f>+Datos!C2478</f>
        <v>10</v>
      </c>
      <c r="D2487" s="142">
        <f>+Datos!D2478</f>
        <v>10</v>
      </c>
      <c r="E2487" s="143">
        <f>+Datos!E2478</f>
        <v>3</v>
      </c>
      <c r="F2487" s="144">
        <f>+Datos!F2478</f>
        <v>1.1000000000000001</v>
      </c>
      <c r="G2487" s="145">
        <f>+Datos!G2478</f>
        <v>1</v>
      </c>
      <c r="H2487" s="143">
        <f t="shared" si="459"/>
        <v>1.1000000000000001</v>
      </c>
      <c r="I2487" s="146">
        <f t="shared" si="460"/>
        <v>1.9</v>
      </c>
      <c r="J2487" s="29">
        <f t="shared" si="461"/>
        <v>185.66908663573045</v>
      </c>
      <c r="K2487" s="147">
        <f t="shared" si="456"/>
        <v>219.35090481754864</v>
      </c>
      <c r="L2487" s="29">
        <f t="shared" si="467"/>
        <v>1.9000000000000057</v>
      </c>
      <c r="M2487" s="30">
        <f t="shared" si="465"/>
        <v>1.1000000000000001</v>
      </c>
      <c r="N2487" s="148">
        <f t="shared" si="466"/>
        <v>0</v>
      </c>
      <c r="O2487" s="148">
        <f t="shared" si="462"/>
        <v>0</v>
      </c>
      <c r="P2487" s="148">
        <f t="shared" si="463"/>
        <v>0</v>
      </c>
      <c r="Q2487" s="149">
        <f t="shared" si="457"/>
        <v>105.35090481754864</v>
      </c>
      <c r="R2487" s="150">
        <f t="shared" si="458"/>
        <v>219.35090481754864</v>
      </c>
      <c r="S2487" s="13"/>
      <c r="T2487" s="13"/>
      <c r="U2487" s="13"/>
      <c r="V2487" s="13"/>
      <c r="W2487" s="49">
        <f t="shared" si="464"/>
        <v>39365</v>
      </c>
    </row>
    <row r="2488" spans="1:23" s="11" customFormat="1">
      <c r="A2488" s="13"/>
      <c r="B2488" s="140">
        <f>+Datos!B2479</f>
        <v>2007</v>
      </c>
      <c r="C2488" s="141">
        <f>+Datos!C2479</f>
        <v>10</v>
      </c>
      <c r="D2488" s="142">
        <f>+Datos!D2479</f>
        <v>11</v>
      </c>
      <c r="E2488" s="143">
        <f>+Datos!E2479</f>
        <v>0.1</v>
      </c>
      <c r="F2488" s="144">
        <f>+Datos!F2479</f>
        <v>1.6</v>
      </c>
      <c r="G2488" s="145">
        <f>+Datos!G2479</f>
        <v>1</v>
      </c>
      <c r="H2488" s="143">
        <f t="shared" si="459"/>
        <v>1.6</v>
      </c>
      <c r="I2488" s="146">
        <f t="shared" si="460"/>
        <v>-1.5</v>
      </c>
      <c r="J2488" s="29">
        <f t="shared" si="461"/>
        <v>184.18031324288697</v>
      </c>
      <c r="K2488" s="147">
        <f t="shared" si="456"/>
        <v>217.86213142470515</v>
      </c>
      <c r="L2488" s="29">
        <f t="shared" si="467"/>
        <v>-1.4887733928434841</v>
      </c>
      <c r="M2488" s="30">
        <f t="shared" si="465"/>
        <v>1.5887733928434842</v>
      </c>
      <c r="N2488" s="148">
        <f t="shared" si="466"/>
        <v>1.1226607156515911E-2</v>
      </c>
      <c r="O2488" s="148">
        <f t="shared" si="462"/>
        <v>0</v>
      </c>
      <c r="P2488" s="148">
        <f t="shared" si="463"/>
        <v>-1.1226607156515911E-2</v>
      </c>
      <c r="Q2488" s="149">
        <f t="shared" si="457"/>
        <v>103.86213142470515</v>
      </c>
      <c r="R2488" s="150">
        <f t="shared" si="458"/>
        <v>217.86213142470515</v>
      </c>
      <c r="S2488" s="13"/>
      <c r="T2488" s="13"/>
      <c r="U2488" s="13"/>
      <c r="V2488" s="13"/>
      <c r="W2488" s="49">
        <f t="shared" si="464"/>
        <v>39366</v>
      </c>
    </row>
    <row r="2489" spans="1:23" s="11" customFormat="1">
      <c r="A2489" s="13"/>
      <c r="B2489" s="140">
        <f>+Datos!B2480</f>
        <v>2007</v>
      </c>
      <c r="C2489" s="141">
        <f>+Datos!C2480</f>
        <v>10</v>
      </c>
      <c r="D2489" s="142">
        <f>+Datos!D2480</f>
        <v>12</v>
      </c>
      <c r="E2489" s="143">
        <f>+Datos!E2480</f>
        <v>0</v>
      </c>
      <c r="F2489" s="144">
        <f>+Datos!F2480</f>
        <v>1.6</v>
      </c>
      <c r="G2489" s="145">
        <f>+Datos!G2480</f>
        <v>1</v>
      </c>
      <c r="H2489" s="143">
        <f t="shared" si="459"/>
        <v>1.6</v>
      </c>
      <c r="I2489" s="146">
        <f t="shared" si="460"/>
        <v>-1.6</v>
      </c>
      <c r="J2489" s="29">
        <f t="shared" si="461"/>
        <v>182.60544384692392</v>
      </c>
      <c r="K2489" s="147">
        <f t="shared" si="456"/>
        <v>216.28726202874211</v>
      </c>
      <c r="L2489" s="29">
        <f t="shared" si="467"/>
        <v>-1.5748693959630486</v>
      </c>
      <c r="M2489" s="30">
        <f t="shared" si="465"/>
        <v>1.5748693959630486</v>
      </c>
      <c r="N2489" s="148">
        <f t="shared" si="466"/>
        <v>2.5130604036951443E-2</v>
      </c>
      <c r="O2489" s="148">
        <f t="shared" si="462"/>
        <v>0</v>
      </c>
      <c r="P2489" s="148">
        <f t="shared" si="463"/>
        <v>-2.5130604036951443E-2</v>
      </c>
      <c r="Q2489" s="149">
        <f t="shared" si="457"/>
        <v>102.28726202874211</v>
      </c>
      <c r="R2489" s="150">
        <f t="shared" si="458"/>
        <v>216.28726202874211</v>
      </c>
      <c r="S2489" s="13"/>
      <c r="T2489" s="13"/>
      <c r="U2489" s="13"/>
      <c r="V2489" s="13"/>
      <c r="W2489" s="49">
        <f t="shared" si="464"/>
        <v>39367</v>
      </c>
    </row>
    <row r="2490" spans="1:23" s="11" customFormat="1">
      <c r="A2490" s="13"/>
      <c r="B2490" s="140">
        <f>+Datos!B2481</f>
        <v>2007</v>
      </c>
      <c r="C2490" s="141">
        <f>+Datos!C2481</f>
        <v>10</v>
      </c>
      <c r="D2490" s="142">
        <f>+Datos!D2481</f>
        <v>13</v>
      </c>
      <c r="E2490" s="143">
        <f>+Datos!E2481</f>
        <v>0</v>
      </c>
      <c r="F2490" s="144">
        <f>+Datos!F2481</f>
        <v>2.8</v>
      </c>
      <c r="G2490" s="145">
        <f>+Datos!G2481</f>
        <v>1</v>
      </c>
      <c r="H2490" s="143">
        <f t="shared" si="459"/>
        <v>2.8</v>
      </c>
      <c r="I2490" s="146">
        <f t="shared" si="460"/>
        <v>-2.8</v>
      </c>
      <c r="J2490" s="29">
        <f t="shared" si="461"/>
        <v>179.88175620453191</v>
      </c>
      <c r="K2490" s="147">
        <f t="shared" si="456"/>
        <v>213.5635743863501</v>
      </c>
      <c r="L2490" s="29">
        <f t="shared" si="467"/>
        <v>-2.723687642392008</v>
      </c>
      <c r="M2490" s="30">
        <f t="shared" si="465"/>
        <v>2.723687642392008</v>
      </c>
      <c r="N2490" s="148">
        <f t="shared" si="466"/>
        <v>7.6312357607991821E-2</v>
      </c>
      <c r="O2490" s="148">
        <f t="shared" si="462"/>
        <v>0</v>
      </c>
      <c r="P2490" s="148">
        <f t="shared" si="463"/>
        <v>-7.6312357607991821E-2</v>
      </c>
      <c r="Q2490" s="149">
        <f t="shared" si="457"/>
        <v>99.563574386350098</v>
      </c>
      <c r="R2490" s="150">
        <f t="shared" si="458"/>
        <v>213.5635743863501</v>
      </c>
      <c r="S2490" s="13"/>
      <c r="T2490" s="13"/>
      <c r="U2490" s="13"/>
      <c r="V2490" s="13"/>
      <c r="W2490" s="49">
        <f t="shared" si="464"/>
        <v>39368</v>
      </c>
    </row>
    <row r="2491" spans="1:23" s="11" customFormat="1">
      <c r="A2491" s="13"/>
      <c r="B2491" s="140">
        <f>+Datos!B2482</f>
        <v>2007</v>
      </c>
      <c r="C2491" s="141">
        <f>+Datos!C2482</f>
        <v>10</v>
      </c>
      <c r="D2491" s="142">
        <f>+Datos!D2482</f>
        <v>14</v>
      </c>
      <c r="E2491" s="143">
        <f>+Datos!E2482</f>
        <v>0</v>
      </c>
      <c r="F2491" s="144">
        <f>+Datos!F2482</f>
        <v>3.2</v>
      </c>
      <c r="G2491" s="145">
        <f>+Datos!G2482</f>
        <v>1</v>
      </c>
      <c r="H2491" s="143">
        <f t="shared" si="459"/>
        <v>3.2</v>
      </c>
      <c r="I2491" s="146">
        <f t="shared" si="460"/>
        <v>-3.2</v>
      </c>
      <c r="J2491" s="29">
        <f t="shared" si="461"/>
        <v>176.81868063870365</v>
      </c>
      <c r="K2491" s="147">
        <f t="shared" si="456"/>
        <v>210.50049882052184</v>
      </c>
      <c r="L2491" s="29">
        <f t="shared" si="467"/>
        <v>-3.0630755658282567</v>
      </c>
      <c r="M2491" s="30">
        <f t="shared" si="465"/>
        <v>3.0630755658282567</v>
      </c>
      <c r="N2491" s="148">
        <f t="shared" si="466"/>
        <v>0.13692443417174349</v>
      </c>
      <c r="O2491" s="148">
        <f t="shared" si="462"/>
        <v>0</v>
      </c>
      <c r="P2491" s="148">
        <f t="shared" si="463"/>
        <v>-0.13692443417174349</v>
      </c>
      <c r="Q2491" s="149">
        <f t="shared" si="457"/>
        <v>96.500498820521841</v>
      </c>
      <c r="R2491" s="150">
        <f t="shared" si="458"/>
        <v>210.50049882052184</v>
      </c>
      <c r="S2491" s="13"/>
      <c r="T2491" s="13"/>
      <c r="U2491" s="13"/>
      <c r="V2491" s="13"/>
      <c r="W2491" s="49">
        <f t="shared" si="464"/>
        <v>39369</v>
      </c>
    </row>
    <row r="2492" spans="1:23" s="11" customFormat="1">
      <c r="A2492" s="13"/>
      <c r="B2492" s="140">
        <f>+Datos!B2483</f>
        <v>2007</v>
      </c>
      <c r="C2492" s="141">
        <f>+Datos!C2483</f>
        <v>10</v>
      </c>
      <c r="D2492" s="142">
        <f>+Datos!D2483</f>
        <v>15</v>
      </c>
      <c r="E2492" s="143">
        <f>+Datos!E2483</f>
        <v>0</v>
      </c>
      <c r="F2492" s="144">
        <f>+Datos!F2483</f>
        <v>4.0999999999999996</v>
      </c>
      <c r="G2492" s="145">
        <f>+Datos!G2483</f>
        <v>1</v>
      </c>
      <c r="H2492" s="143">
        <f t="shared" si="459"/>
        <v>4.0999999999999996</v>
      </c>
      <c r="I2492" s="146">
        <f t="shared" si="460"/>
        <v>-4.0999999999999996</v>
      </c>
      <c r="J2492" s="29">
        <f t="shared" si="461"/>
        <v>172.97021934764558</v>
      </c>
      <c r="K2492" s="147">
        <f t="shared" si="456"/>
        <v>206.65203752946377</v>
      </c>
      <c r="L2492" s="29">
        <f t="shared" si="467"/>
        <v>-3.8484612910580722</v>
      </c>
      <c r="M2492" s="30">
        <f t="shared" si="465"/>
        <v>3.8484612910580722</v>
      </c>
      <c r="N2492" s="148">
        <f t="shared" si="466"/>
        <v>0.25153870894192742</v>
      </c>
      <c r="O2492" s="148">
        <f t="shared" si="462"/>
        <v>0</v>
      </c>
      <c r="P2492" s="148">
        <f t="shared" si="463"/>
        <v>-0.25153870894192742</v>
      </c>
      <c r="Q2492" s="149">
        <f t="shared" si="457"/>
        <v>92.652037529463769</v>
      </c>
      <c r="R2492" s="150">
        <f t="shared" si="458"/>
        <v>206.65203752946377</v>
      </c>
      <c r="S2492" s="13"/>
      <c r="T2492" s="13"/>
      <c r="U2492" s="13"/>
      <c r="V2492" s="13"/>
      <c r="W2492" s="49">
        <f t="shared" si="464"/>
        <v>39370</v>
      </c>
    </row>
    <row r="2493" spans="1:23" s="11" customFormat="1">
      <c r="A2493" s="13"/>
      <c r="B2493" s="140">
        <f>+Datos!B2484</f>
        <v>2007</v>
      </c>
      <c r="C2493" s="141">
        <f>+Datos!C2484</f>
        <v>10</v>
      </c>
      <c r="D2493" s="142">
        <f>+Datos!D2484</f>
        <v>16</v>
      </c>
      <c r="E2493" s="143">
        <f>+Datos!E2484</f>
        <v>0</v>
      </c>
      <c r="F2493" s="144">
        <f>+Datos!F2484</f>
        <v>5.4</v>
      </c>
      <c r="G2493" s="145">
        <f>+Datos!G2484</f>
        <v>1</v>
      </c>
      <c r="H2493" s="143">
        <f t="shared" si="459"/>
        <v>5.4</v>
      </c>
      <c r="I2493" s="146">
        <f t="shared" si="460"/>
        <v>-5.4</v>
      </c>
      <c r="J2493" s="29">
        <f t="shared" si="461"/>
        <v>168.02902939236668</v>
      </c>
      <c r="K2493" s="147">
        <f t="shared" si="456"/>
        <v>201.71084757418487</v>
      </c>
      <c r="L2493" s="29">
        <f t="shared" si="467"/>
        <v>-4.9411899552789009</v>
      </c>
      <c r="M2493" s="30">
        <f t="shared" si="465"/>
        <v>4.9411899552789009</v>
      </c>
      <c r="N2493" s="148">
        <f t="shared" si="466"/>
        <v>0.45881004472109943</v>
      </c>
      <c r="O2493" s="148">
        <f t="shared" si="462"/>
        <v>0</v>
      </c>
      <c r="P2493" s="148">
        <f t="shared" si="463"/>
        <v>-0.45881004472109943</v>
      </c>
      <c r="Q2493" s="149">
        <f t="shared" si="457"/>
        <v>87.710847574184868</v>
      </c>
      <c r="R2493" s="150">
        <f t="shared" si="458"/>
        <v>201.71084757418487</v>
      </c>
      <c r="S2493" s="13"/>
      <c r="T2493" s="13"/>
      <c r="U2493" s="13"/>
      <c r="V2493" s="13"/>
      <c r="W2493" s="49">
        <f t="shared" si="464"/>
        <v>39371</v>
      </c>
    </row>
    <row r="2494" spans="1:23" s="11" customFormat="1">
      <c r="A2494" s="13"/>
      <c r="B2494" s="140">
        <f>+Datos!B2485</f>
        <v>2007</v>
      </c>
      <c r="C2494" s="141">
        <f>+Datos!C2485</f>
        <v>10</v>
      </c>
      <c r="D2494" s="142">
        <f>+Datos!D2485</f>
        <v>17</v>
      </c>
      <c r="E2494" s="143">
        <f>+Datos!E2485</f>
        <v>0</v>
      </c>
      <c r="F2494" s="144">
        <f>+Datos!F2485</f>
        <v>3.4</v>
      </c>
      <c r="G2494" s="145">
        <f>+Datos!G2485</f>
        <v>1</v>
      </c>
      <c r="H2494" s="143">
        <f t="shared" si="459"/>
        <v>3.4</v>
      </c>
      <c r="I2494" s="146">
        <f t="shared" si="460"/>
        <v>-3.4</v>
      </c>
      <c r="J2494" s="29">
        <f t="shared" si="461"/>
        <v>164.99058393661653</v>
      </c>
      <c r="K2494" s="147">
        <f t="shared" si="456"/>
        <v>198.67240211843472</v>
      </c>
      <c r="L2494" s="29">
        <f t="shared" si="467"/>
        <v>-3.0384454557501499</v>
      </c>
      <c r="M2494" s="30">
        <f t="shared" si="465"/>
        <v>3.0384454557501499</v>
      </c>
      <c r="N2494" s="148">
        <f t="shared" si="466"/>
        <v>0.36155454424985001</v>
      </c>
      <c r="O2494" s="148">
        <f t="shared" si="462"/>
        <v>0</v>
      </c>
      <c r="P2494" s="148">
        <f t="shared" si="463"/>
        <v>-0.36155454424985001</v>
      </c>
      <c r="Q2494" s="149">
        <f t="shared" si="457"/>
        <v>84.672402118434718</v>
      </c>
      <c r="R2494" s="150">
        <f t="shared" si="458"/>
        <v>198.67240211843472</v>
      </c>
      <c r="S2494" s="13"/>
      <c r="T2494" s="13"/>
      <c r="U2494" s="13"/>
      <c r="V2494" s="13"/>
      <c r="W2494" s="49">
        <f t="shared" si="464"/>
        <v>39372</v>
      </c>
    </row>
    <row r="2495" spans="1:23" s="11" customFormat="1">
      <c r="A2495" s="13"/>
      <c r="B2495" s="140">
        <f>+Datos!B2486</f>
        <v>2007</v>
      </c>
      <c r="C2495" s="141">
        <f>+Datos!C2486</f>
        <v>10</v>
      </c>
      <c r="D2495" s="142">
        <f>+Datos!D2486</f>
        <v>18</v>
      </c>
      <c r="E2495" s="143">
        <f>+Datos!E2486</f>
        <v>0</v>
      </c>
      <c r="F2495" s="144">
        <f>+Datos!F2486</f>
        <v>3.9</v>
      </c>
      <c r="G2495" s="145">
        <f>+Datos!G2486</f>
        <v>1</v>
      </c>
      <c r="H2495" s="143">
        <f t="shared" si="459"/>
        <v>3.9</v>
      </c>
      <c r="I2495" s="146">
        <f t="shared" si="460"/>
        <v>-3.9</v>
      </c>
      <c r="J2495" s="29">
        <f t="shared" si="461"/>
        <v>161.57290591338699</v>
      </c>
      <c r="K2495" s="147">
        <f t="shared" si="456"/>
        <v>195.25472409520518</v>
      </c>
      <c r="L2495" s="29">
        <f t="shared" si="467"/>
        <v>-3.4176780232295414</v>
      </c>
      <c r="M2495" s="30">
        <f t="shared" si="465"/>
        <v>3.4176780232295414</v>
      </c>
      <c r="N2495" s="148">
        <f t="shared" si="466"/>
        <v>0.48232197677045852</v>
      </c>
      <c r="O2495" s="148">
        <f t="shared" si="462"/>
        <v>0</v>
      </c>
      <c r="P2495" s="148">
        <f t="shared" si="463"/>
        <v>-0.48232197677045852</v>
      </c>
      <c r="Q2495" s="149">
        <f t="shared" si="457"/>
        <v>81.254724095205177</v>
      </c>
      <c r="R2495" s="150">
        <f t="shared" si="458"/>
        <v>195.25472409520518</v>
      </c>
      <c r="S2495" s="13"/>
      <c r="T2495" s="13"/>
      <c r="U2495" s="13"/>
      <c r="V2495" s="13"/>
      <c r="W2495" s="49">
        <f t="shared" si="464"/>
        <v>39373</v>
      </c>
    </row>
    <row r="2496" spans="1:23" s="11" customFormat="1">
      <c r="A2496" s="13"/>
      <c r="B2496" s="140">
        <f>+Datos!B2487</f>
        <v>2007</v>
      </c>
      <c r="C2496" s="141">
        <f>+Datos!C2487</f>
        <v>10</v>
      </c>
      <c r="D2496" s="142">
        <f>+Datos!D2487</f>
        <v>19</v>
      </c>
      <c r="E2496" s="143">
        <f>+Datos!E2487</f>
        <v>7</v>
      </c>
      <c r="F2496" s="144">
        <f>+Datos!F2487</f>
        <v>2.2999999999999998</v>
      </c>
      <c r="G2496" s="145">
        <f>+Datos!G2487</f>
        <v>1</v>
      </c>
      <c r="H2496" s="143">
        <f t="shared" si="459"/>
        <v>2.2999999999999998</v>
      </c>
      <c r="I2496" s="146">
        <f t="shared" si="460"/>
        <v>4.7</v>
      </c>
      <c r="J2496" s="29">
        <f t="shared" si="461"/>
        <v>166.27290591338698</v>
      </c>
      <c r="K2496" s="147">
        <f t="shared" si="456"/>
        <v>199.95472409520517</v>
      </c>
      <c r="L2496" s="29">
        <f t="shared" si="467"/>
        <v>4.6999999999999886</v>
      </c>
      <c r="M2496" s="30">
        <f t="shared" si="465"/>
        <v>2.2999999999999998</v>
      </c>
      <c r="N2496" s="148">
        <f t="shared" si="466"/>
        <v>0</v>
      </c>
      <c r="O2496" s="148">
        <f t="shared" si="462"/>
        <v>0</v>
      </c>
      <c r="P2496" s="148">
        <f t="shared" si="463"/>
        <v>0</v>
      </c>
      <c r="Q2496" s="149">
        <f t="shared" si="457"/>
        <v>85.954724095205165</v>
      </c>
      <c r="R2496" s="150">
        <f t="shared" si="458"/>
        <v>199.95472409520517</v>
      </c>
      <c r="S2496" s="13"/>
      <c r="T2496" s="13"/>
      <c r="U2496" s="13"/>
      <c r="V2496" s="13"/>
      <c r="W2496" s="49">
        <f t="shared" si="464"/>
        <v>39374</v>
      </c>
    </row>
    <row r="2497" spans="1:23" s="11" customFormat="1">
      <c r="A2497" s="13"/>
      <c r="B2497" s="140">
        <f>+Datos!B2488</f>
        <v>2007</v>
      </c>
      <c r="C2497" s="141">
        <f>+Datos!C2488</f>
        <v>10</v>
      </c>
      <c r="D2497" s="142">
        <f>+Datos!D2488</f>
        <v>20</v>
      </c>
      <c r="E2497" s="143">
        <f>+Datos!E2488</f>
        <v>0</v>
      </c>
      <c r="F2497" s="144">
        <f>+Datos!F2488</f>
        <v>4.4000000000000004</v>
      </c>
      <c r="G2497" s="145">
        <f>+Datos!G2488</f>
        <v>1</v>
      </c>
      <c r="H2497" s="143">
        <f t="shared" si="459"/>
        <v>4.4000000000000004</v>
      </c>
      <c r="I2497" s="146">
        <f t="shared" si="460"/>
        <v>-4.4000000000000004</v>
      </c>
      <c r="J2497" s="29">
        <f t="shared" si="461"/>
        <v>162.39228720111893</v>
      </c>
      <c r="K2497" s="147">
        <f t="shared" si="456"/>
        <v>196.07410538293712</v>
      </c>
      <c r="L2497" s="29">
        <f t="shared" si="467"/>
        <v>-3.8806187122680456</v>
      </c>
      <c r="M2497" s="30">
        <f t="shared" si="465"/>
        <v>3.8806187122680456</v>
      </c>
      <c r="N2497" s="148">
        <f t="shared" si="466"/>
        <v>0.5193812877319548</v>
      </c>
      <c r="O2497" s="148">
        <f t="shared" si="462"/>
        <v>0</v>
      </c>
      <c r="P2497" s="148">
        <f t="shared" si="463"/>
        <v>-0.5193812877319548</v>
      </c>
      <c r="Q2497" s="149">
        <f t="shared" si="457"/>
        <v>82.07410538293712</v>
      </c>
      <c r="R2497" s="150">
        <f t="shared" si="458"/>
        <v>196.07410538293712</v>
      </c>
      <c r="S2497" s="13"/>
      <c r="T2497" s="13"/>
      <c r="U2497" s="13"/>
      <c r="V2497" s="13"/>
      <c r="W2497" s="49">
        <f t="shared" si="464"/>
        <v>39375</v>
      </c>
    </row>
    <row r="2498" spans="1:23" s="11" customFormat="1">
      <c r="A2498" s="13"/>
      <c r="B2498" s="140">
        <f>+Datos!B2489</f>
        <v>2007</v>
      </c>
      <c r="C2498" s="141">
        <f>+Datos!C2489</f>
        <v>10</v>
      </c>
      <c r="D2498" s="142">
        <f>+Datos!D2489</f>
        <v>21</v>
      </c>
      <c r="E2498" s="143">
        <f>+Datos!E2489</f>
        <v>0</v>
      </c>
      <c r="F2498" s="144">
        <f>+Datos!F2489</f>
        <v>3.9</v>
      </c>
      <c r="G2498" s="145">
        <f>+Datos!G2489</f>
        <v>1</v>
      </c>
      <c r="H2498" s="143">
        <f t="shared" si="459"/>
        <v>3.9</v>
      </c>
      <c r="I2498" s="146">
        <f t="shared" si="460"/>
        <v>-3.9</v>
      </c>
      <c r="J2498" s="29">
        <f t="shared" si="461"/>
        <v>159.02843128966609</v>
      </c>
      <c r="K2498" s="147">
        <f t="shared" si="456"/>
        <v>192.71024947148427</v>
      </c>
      <c r="L2498" s="29">
        <f t="shared" si="467"/>
        <v>-3.3638559114528448</v>
      </c>
      <c r="M2498" s="30">
        <f t="shared" si="465"/>
        <v>3.3638559114528448</v>
      </c>
      <c r="N2498" s="148">
        <f t="shared" si="466"/>
        <v>0.53614408854715512</v>
      </c>
      <c r="O2498" s="148">
        <f t="shared" si="462"/>
        <v>0</v>
      </c>
      <c r="P2498" s="148">
        <f t="shared" si="463"/>
        <v>-0.53614408854715512</v>
      </c>
      <c r="Q2498" s="149">
        <f t="shared" si="457"/>
        <v>78.710249471484275</v>
      </c>
      <c r="R2498" s="150">
        <f t="shared" si="458"/>
        <v>192.71024947148427</v>
      </c>
      <c r="S2498" s="13"/>
      <c r="T2498" s="13"/>
      <c r="U2498" s="13"/>
      <c r="V2498" s="13"/>
      <c r="W2498" s="49">
        <f t="shared" si="464"/>
        <v>39376</v>
      </c>
    </row>
    <row r="2499" spans="1:23" s="11" customFormat="1">
      <c r="A2499" s="13"/>
      <c r="B2499" s="140">
        <f>+Datos!B2490</f>
        <v>2007</v>
      </c>
      <c r="C2499" s="141">
        <f>+Datos!C2490</f>
        <v>10</v>
      </c>
      <c r="D2499" s="142">
        <f>+Datos!D2490</f>
        <v>22</v>
      </c>
      <c r="E2499" s="143">
        <f>+Datos!E2490</f>
        <v>0</v>
      </c>
      <c r="F2499" s="144">
        <f>+Datos!F2490</f>
        <v>4.5</v>
      </c>
      <c r="G2499" s="145">
        <f>+Datos!G2490</f>
        <v>1</v>
      </c>
      <c r="H2499" s="143">
        <f t="shared" si="459"/>
        <v>4.5</v>
      </c>
      <c r="I2499" s="146">
        <f t="shared" si="460"/>
        <v>-4.5</v>
      </c>
      <c r="J2499" s="29">
        <f t="shared" si="461"/>
        <v>155.23355156138078</v>
      </c>
      <c r="K2499" s="147">
        <f t="shared" si="456"/>
        <v>188.91536974319897</v>
      </c>
      <c r="L2499" s="29">
        <f t="shared" si="467"/>
        <v>-3.7948797282853093</v>
      </c>
      <c r="M2499" s="30">
        <f t="shared" si="465"/>
        <v>3.7948797282853093</v>
      </c>
      <c r="N2499" s="148">
        <f t="shared" si="466"/>
        <v>0.70512027171469072</v>
      </c>
      <c r="O2499" s="148">
        <f t="shared" si="462"/>
        <v>0</v>
      </c>
      <c r="P2499" s="148">
        <f t="shared" si="463"/>
        <v>-0.70512027171469072</v>
      </c>
      <c r="Q2499" s="149">
        <f t="shared" si="457"/>
        <v>74.915369743198966</v>
      </c>
      <c r="R2499" s="150">
        <f t="shared" si="458"/>
        <v>188.91536974319897</v>
      </c>
      <c r="S2499" s="13"/>
      <c r="T2499" s="13"/>
      <c r="U2499" s="13"/>
      <c r="V2499" s="13"/>
      <c r="W2499" s="49">
        <f t="shared" si="464"/>
        <v>39377</v>
      </c>
    </row>
    <row r="2500" spans="1:23" s="11" customFormat="1">
      <c r="A2500" s="13"/>
      <c r="B2500" s="140">
        <f>+Datos!B2491</f>
        <v>2007</v>
      </c>
      <c r="C2500" s="141">
        <f>+Datos!C2491</f>
        <v>10</v>
      </c>
      <c r="D2500" s="142">
        <f>+Datos!D2491</f>
        <v>23</v>
      </c>
      <c r="E2500" s="143">
        <f>+Datos!E2491</f>
        <v>0</v>
      </c>
      <c r="F2500" s="144">
        <f>+Datos!F2491</f>
        <v>6</v>
      </c>
      <c r="G2500" s="145">
        <f>+Datos!G2491</f>
        <v>1</v>
      </c>
      <c r="H2500" s="143">
        <f t="shared" si="459"/>
        <v>6</v>
      </c>
      <c r="I2500" s="146">
        <f t="shared" si="460"/>
        <v>-6</v>
      </c>
      <c r="J2500" s="29">
        <f t="shared" si="461"/>
        <v>150.31420312393882</v>
      </c>
      <c r="K2500" s="147">
        <f t="shared" si="456"/>
        <v>183.99602130575701</v>
      </c>
      <c r="L2500" s="29">
        <f t="shared" si="467"/>
        <v>-4.919348437441954</v>
      </c>
      <c r="M2500" s="30">
        <f t="shared" si="465"/>
        <v>4.919348437441954</v>
      </c>
      <c r="N2500" s="148">
        <f t="shared" si="466"/>
        <v>1.080651562558046</v>
      </c>
      <c r="O2500" s="148">
        <f t="shared" si="462"/>
        <v>0</v>
      </c>
      <c r="P2500" s="148">
        <f t="shared" si="463"/>
        <v>-1.080651562558046</v>
      </c>
      <c r="Q2500" s="149">
        <f t="shared" si="457"/>
        <v>69.996021305757012</v>
      </c>
      <c r="R2500" s="150">
        <f t="shared" si="458"/>
        <v>183.99602130575701</v>
      </c>
      <c r="S2500" s="13"/>
      <c r="T2500" s="13"/>
      <c r="U2500" s="13"/>
      <c r="V2500" s="13"/>
      <c r="W2500" s="49">
        <f t="shared" si="464"/>
        <v>39378</v>
      </c>
    </row>
    <row r="2501" spans="1:23" s="11" customFormat="1">
      <c r="A2501" s="13"/>
      <c r="B2501" s="140">
        <f>+Datos!B2492</f>
        <v>2007</v>
      </c>
      <c r="C2501" s="141">
        <f>+Datos!C2492</f>
        <v>10</v>
      </c>
      <c r="D2501" s="142">
        <f>+Datos!D2492</f>
        <v>24</v>
      </c>
      <c r="E2501" s="143">
        <f>+Datos!E2492</f>
        <v>4</v>
      </c>
      <c r="F2501" s="144">
        <f>+Datos!F2492</f>
        <v>7.9</v>
      </c>
      <c r="G2501" s="145">
        <f>+Datos!G2492</f>
        <v>1</v>
      </c>
      <c r="H2501" s="143">
        <f t="shared" si="459"/>
        <v>7.9</v>
      </c>
      <c r="I2501" s="146">
        <f t="shared" si="460"/>
        <v>-3.9000000000000004</v>
      </c>
      <c r="J2501" s="29">
        <f t="shared" si="461"/>
        <v>147.20053726290217</v>
      </c>
      <c r="K2501" s="147">
        <f t="shared" si="456"/>
        <v>180.88235544472036</v>
      </c>
      <c r="L2501" s="29">
        <f t="shared" si="467"/>
        <v>-3.113665861036651</v>
      </c>
      <c r="M2501" s="30">
        <f t="shared" si="465"/>
        <v>7.113665861036651</v>
      </c>
      <c r="N2501" s="148">
        <f t="shared" si="466"/>
        <v>0.78633413896334936</v>
      </c>
      <c r="O2501" s="148">
        <f t="shared" si="462"/>
        <v>0</v>
      </c>
      <c r="P2501" s="148">
        <f t="shared" si="463"/>
        <v>-0.78633413896334936</v>
      </c>
      <c r="Q2501" s="149">
        <f t="shared" si="457"/>
        <v>66.882355444720361</v>
      </c>
      <c r="R2501" s="150">
        <f t="shared" si="458"/>
        <v>180.88235544472036</v>
      </c>
      <c r="S2501" s="13"/>
      <c r="T2501" s="13"/>
      <c r="U2501" s="13"/>
      <c r="V2501" s="13"/>
      <c r="W2501" s="49">
        <f t="shared" si="464"/>
        <v>39379</v>
      </c>
    </row>
    <row r="2502" spans="1:23" s="11" customFormat="1">
      <c r="A2502" s="13"/>
      <c r="B2502" s="140">
        <f>+Datos!B2493</f>
        <v>2007</v>
      </c>
      <c r="C2502" s="141">
        <f>+Datos!C2493</f>
        <v>10</v>
      </c>
      <c r="D2502" s="142">
        <f>+Datos!D2493</f>
        <v>25</v>
      </c>
      <c r="E2502" s="143">
        <f>+Datos!E2493</f>
        <v>0</v>
      </c>
      <c r="F2502" s="144">
        <f>+Datos!F2493</f>
        <v>5.0999999999999996</v>
      </c>
      <c r="G2502" s="145">
        <f>+Datos!G2493</f>
        <v>1</v>
      </c>
      <c r="H2502" s="143">
        <f t="shared" si="459"/>
        <v>5.0999999999999996</v>
      </c>
      <c r="I2502" s="146">
        <f t="shared" si="460"/>
        <v>-5.0999999999999996</v>
      </c>
      <c r="J2502" s="29">
        <f t="shared" si="461"/>
        <v>143.22593182373282</v>
      </c>
      <c r="K2502" s="147">
        <f t="shared" si="456"/>
        <v>176.90775000555101</v>
      </c>
      <c r="L2502" s="29">
        <f t="shared" si="467"/>
        <v>-3.9746054391693519</v>
      </c>
      <c r="M2502" s="30">
        <f t="shared" si="465"/>
        <v>3.9746054391693519</v>
      </c>
      <c r="N2502" s="148">
        <f t="shared" si="466"/>
        <v>1.1253945608306477</v>
      </c>
      <c r="O2502" s="148">
        <f t="shared" si="462"/>
        <v>0</v>
      </c>
      <c r="P2502" s="148">
        <f t="shared" si="463"/>
        <v>-1.1253945608306477</v>
      </c>
      <c r="Q2502" s="149">
        <f t="shared" si="457"/>
        <v>62.907750005551009</v>
      </c>
      <c r="R2502" s="150">
        <f t="shared" si="458"/>
        <v>176.90775000555101</v>
      </c>
      <c r="S2502" s="13"/>
      <c r="T2502" s="13"/>
      <c r="U2502" s="13"/>
      <c r="V2502" s="13"/>
      <c r="W2502" s="49">
        <f t="shared" si="464"/>
        <v>39380</v>
      </c>
    </row>
    <row r="2503" spans="1:23" s="11" customFormat="1">
      <c r="A2503" s="13"/>
      <c r="B2503" s="140">
        <f>+Datos!B2494</f>
        <v>2007</v>
      </c>
      <c r="C2503" s="141">
        <f>+Datos!C2494</f>
        <v>10</v>
      </c>
      <c r="D2503" s="142">
        <f>+Datos!D2494</f>
        <v>26</v>
      </c>
      <c r="E2503" s="143">
        <f>+Datos!E2494</f>
        <v>0</v>
      </c>
      <c r="F2503" s="144">
        <f>+Datos!F2494</f>
        <v>6.5</v>
      </c>
      <c r="G2503" s="145">
        <f>+Datos!G2494</f>
        <v>1</v>
      </c>
      <c r="H2503" s="143">
        <f t="shared" si="459"/>
        <v>6.5</v>
      </c>
      <c r="I2503" s="146">
        <f t="shared" si="460"/>
        <v>-6.5</v>
      </c>
      <c r="J2503" s="29">
        <f t="shared" si="461"/>
        <v>138.31542544796898</v>
      </c>
      <c r="K2503" s="147">
        <f t="shared" si="456"/>
        <v>171.99724362978716</v>
      </c>
      <c r="L2503" s="29">
        <f t="shared" si="467"/>
        <v>-4.9105063757638447</v>
      </c>
      <c r="M2503" s="30">
        <f t="shared" si="465"/>
        <v>4.9105063757638447</v>
      </c>
      <c r="N2503" s="148">
        <f t="shared" si="466"/>
        <v>1.5894936242361553</v>
      </c>
      <c r="O2503" s="148">
        <f t="shared" si="462"/>
        <v>0</v>
      </c>
      <c r="P2503" s="148">
        <f t="shared" si="463"/>
        <v>-1.5894936242361553</v>
      </c>
      <c r="Q2503" s="149">
        <f t="shared" si="457"/>
        <v>57.997243629787164</v>
      </c>
      <c r="R2503" s="150">
        <f t="shared" si="458"/>
        <v>171.99724362978716</v>
      </c>
      <c r="S2503" s="13"/>
      <c r="T2503" s="13"/>
      <c r="U2503" s="13"/>
      <c r="V2503" s="13"/>
      <c r="W2503" s="49">
        <f t="shared" si="464"/>
        <v>39381</v>
      </c>
    </row>
    <row r="2504" spans="1:23" s="11" customFormat="1">
      <c r="A2504" s="13"/>
      <c r="B2504" s="140">
        <f>+Datos!B2495</f>
        <v>2007</v>
      </c>
      <c r="C2504" s="141">
        <f>+Datos!C2495</f>
        <v>10</v>
      </c>
      <c r="D2504" s="142">
        <f>+Datos!D2495</f>
        <v>27</v>
      </c>
      <c r="E2504" s="143">
        <f>+Datos!E2495</f>
        <v>0</v>
      </c>
      <c r="F2504" s="144">
        <f>+Datos!F2495</f>
        <v>5.2</v>
      </c>
      <c r="G2504" s="145">
        <f>+Datos!G2495</f>
        <v>1</v>
      </c>
      <c r="H2504" s="143">
        <f t="shared" si="459"/>
        <v>5.2</v>
      </c>
      <c r="I2504" s="146">
        <f t="shared" si="460"/>
        <v>-5.2</v>
      </c>
      <c r="J2504" s="29">
        <f t="shared" si="461"/>
        <v>134.50851726564085</v>
      </c>
      <c r="K2504" s="147">
        <f t="shared" si="456"/>
        <v>168.19033544745903</v>
      </c>
      <c r="L2504" s="29">
        <f t="shared" si="467"/>
        <v>-3.8069081823281294</v>
      </c>
      <c r="M2504" s="30">
        <f t="shared" si="465"/>
        <v>3.8069081823281294</v>
      </c>
      <c r="N2504" s="148">
        <f t="shared" si="466"/>
        <v>1.3930918176718707</v>
      </c>
      <c r="O2504" s="148">
        <f t="shared" si="462"/>
        <v>0</v>
      </c>
      <c r="P2504" s="148">
        <f t="shared" si="463"/>
        <v>-1.3930918176718707</v>
      </c>
      <c r="Q2504" s="149">
        <f t="shared" si="457"/>
        <v>54.190335447459034</v>
      </c>
      <c r="R2504" s="150">
        <f t="shared" si="458"/>
        <v>168.19033544745903</v>
      </c>
      <c r="S2504" s="13"/>
      <c r="T2504" s="13"/>
      <c r="U2504" s="13"/>
      <c r="V2504" s="13"/>
      <c r="W2504" s="49">
        <f t="shared" si="464"/>
        <v>39382</v>
      </c>
    </row>
    <row r="2505" spans="1:23" s="11" customFormat="1">
      <c r="A2505" s="13"/>
      <c r="B2505" s="140">
        <f>+Datos!B2496</f>
        <v>2007</v>
      </c>
      <c r="C2505" s="141">
        <f>+Datos!C2496</f>
        <v>10</v>
      </c>
      <c r="D2505" s="142">
        <f>+Datos!D2496</f>
        <v>28</v>
      </c>
      <c r="E2505" s="143">
        <f>+Datos!E2496</f>
        <v>0</v>
      </c>
      <c r="F2505" s="144">
        <f>+Datos!F2496</f>
        <v>5.7</v>
      </c>
      <c r="G2505" s="145">
        <f>+Datos!G2496</f>
        <v>1</v>
      </c>
      <c r="H2505" s="143">
        <f t="shared" si="459"/>
        <v>5.7</v>
      </c>
      <c r="I2505" s="146">
        <f t="shared" si="460"/>
        <v>-5.7</v>
      </c>
      <c r="J2505" s="29">
        <f t="shared" si="461"/>
        <v>130.45582907067831</v>
      </c>
      <c r="K2505" s="147">
        <f t="shared" si="456"/>
        <v>164.13764725249649</v>
      </c>
      <c r="L2505" s="29">
        <f t="shared" si="467"/>
        <v>-4.052688194962542</v>
      </c>
      <c r="M2505" s="30">
        <f t="shared" si="465"/>
        <v>4.052688194962542</v>
      </c>
      <c r="N2505" s="148">
        <f t="shared" si="466"/>
        <v>1.6473118050374582</v>
      </c>
      <c r="O2505" s="148">
        <f t="shared" si="462"/>
        <v>0</v>
      </c>
      <c r="P2505" s="148">
        <f t="shared" si="463"/>
        <v>-1.6473118050374582</v>
      </c>
      <c r="Q2505" s="149">
        <f t="shared" si="457"/>
        <v>50.137647252496492</v>
      </c>
      <c r="R2505" s="150">
        <f t="shared" si="458"/>
        <v>164.13764725249649</v>
      </c>
      <c r="S2505" s="13"/>
      <c r="T2505" s="13"/>
      <c r="U2505" s="13"/>
      <c r="V2505" s="13"/>
      <c r="W2505" s="49">
        <f t="shared" si="464"/>
        <v>39383</v>
      </c>
    </row>
    <row r="2506" spans="1:23" s="11" customFormat="1">
      <c r="A2506" s="13"/>
      <c r="B2506" s="140">
        <f>+Datos!B2497</f>
        <v>2007</v>
      </c>
      <c r="C2506" s="141">
        <f>+Datos!C2497</f>
        <v>10</v>
      </c>
      <c r="D2506" s="142">
        <f>+Datos!D2497</f>
        <v>29</v>
      </c>
      <c r="E2506" s="143">
        <f>+Datos!E2497</f>
        <v>0.7</v>
      </c>
      <c r="F2506" s="144">
        <f>+Datos!F2497</f>
        <v>5.6</v>
      </c>
      <c r="G2506" s="145">
        <f>+Datos!G2497</f>
        <v>1</v>
      </c>
      <c r="H2506" s="143">
        <f t="shared" si="459"/>
        <v>5.6</v>
      </c>
      <c r="I2506" s="146">
        <f t="shared" si="460"/>
        <v>-4.8999999999999995</v>
      </c>
      <c r="J2506" s="29">
        <f t="shared" si="461"/>
        <v>127.06968001982702</v>
      </c>
      <c r="K2506" s="147">
        <f t="shared" si="456"/>
        <v>160.75149820164521</v>
      </c>
      <c r="L2506" s="29">
        <f t="shared" si="467"/>
        <v>-3.3861490508512873</v>
      </c>
      <c r="M2506" s="30">
        <f t="shared" si="465"/>
        <v>4.0861490508512874</v>
      </c>
      <c r="N2506" s="148">
        <f t="shared" si="466"/>
        <v>1.5138509491487122</v>
      </c>
      <c r="O2506" s="148">
        <f t="shared" si="462"/>
        <v>0</v>
      </c>
      <c r="P2506" s="148">
        <f t="shared" si="463"/>
        <v>-1.5138509491487122</v>
      </c>
      <c r="Q2506" s="149">
        <f t="shared" si="457"/>
        <v>46.751498201645205</v>
      </c>
      <c r="R2506" s="150">
        <f t="shared" si="458"/>
        <v>160.75149820164521</v>
      </c>
      <c r="S2506" s="13"/>
      <c r="T2506" s="13"/>
      <c r="U2506" s="13"/>
      <c r="V2506" s="13"/>
      <c r="W2506" s="49">
        <f t="shared" si="464"/>
        <v>39384</v>
      </c>
    </row>
    <row r="2507" spans="1:23" s="11" customFormat="1">
      <c r="A2507" s="13"/>
      <c r="B2507" s="140">
        <f>+Datos!B2498</f>
        <v>2007</v>
      </c>
      <c r="C2507" s="141">
        <f>+Datos!C2498</f>
        <v>10</v>
      </c>
      <c r="D2507" s="142">
        <f>+Datos!D2498</f>
        <v>30</v>
      </c>
      <c r="E2507" s="143">
        <f>+Datos!E2498</f>
        <v>8.6999999999999993</v>
      </c>
      <c r="F2507" s="144">
        <f>+Datos!F2498</f>
        <v>3.9</v>
      </c>
      <c r="G2507" s="145">
        <f>+Datos!G2498</f>
        <v>1</v>
      </c>
      <c r="H2507" s="143">
        <f t="shared" si="459"/>
        <v>3.9</v>
      </c>
      <c r="I2507" s="146">
        <f t="shared" si="460"/>
        <v>4.7999999999999989</v>
      </c>
      <c r="J2507" s="29">
        <f t="shared" si="461"/>
        <v>131.86968001982703</v>
      </c>
      <c r="K2507" s="147">
        <f t="shared" si="456"/>
        <v>165.55149820164522</v>
      </c>
      <c r="L2507" s="29">
        <f t="shared" si="467"/>
        <v>4.8000000000000114</v>
      </c>
      <c r="M2507" s="30">
        <f t="shared" si="465"/>
        <v>3.9</v>
      </c>
      <c r="N2507" s="148">
        <f t="shared" si="466"/>
        <v>0</v>
      </c>
      <c r="O2507" s="148">
        <f t="shared" si="462"/>
        <v>0</v>
      </c>
      <c r="P2507" s="148">
        <f t="shared" si="463"/>
        <v>0</v>
      </c>
      <c r="Q2507" s="149">
        <f t="shared" si="457"/>
        <v>51.551498201645217</v>
      </c>
      <c r="R2507" s="150">
        <f t="shared" si="458"/>
        <v>165.55149820164522</v>
      </c>
      <c r="S2507" s="13"/>
      <c r="T2507" s="13"/>
      <c r="U2507" s="13"/>
      <c r="V2507" s="13"/>
      <c r="W2507" s="49">
        <f t="shared" si="464"/>
        <v>39385</v>
      </c>
    </row>
    <row r="2508" spans="1:23" s="11" customFormat="1">
      <c r="A2508" s="13"/>
      <c r="B2508" s="140">
        <f>+Datos!B2499</f>
        <v>2007</v>
      </c>
      <c r="C2508" s="141">
        <f>+Datos!C2499</f>
        <v>10</v>
      </c>
      <c r="D2508" s="142">
        <f>+Datos!D2499</f>
        <v>31</v>
      </c>
      <c r="E2508" s="143">
        <f>+Datos!E2499</f>
        <v>0</v>
      </c>
      <c r="F2508" s="144">
        <f>+Datos!F2499</f>
        <v>3.9</v>
      </c>
      <c r="G2508" s="145">
        <f>+Datos!G2499</f>
        <v>1</v>
      </c>
      <c r="H2508" s="143">
        <f t="shared" si="459"/>
        <v>3.9</v>
      </c>
      <c r="I2508" s="146">
        <f t="shared" si="460"/>
        <v>-3.9</v>
      </c>
      <c r="J2508" s="29">
        <f t="shared" si="461"/>
        <v>129.13808106077849</v>
      </c>
      <c r="K2508" s="147">
        <f t="shared" si="456"/>
        <v>162.81989924259668</v>
      </c>
      <c r="L2508" s="29">
        <f t="shared" si="467"/>
        <v>-2.7315989590485401</v>
      </c>
      <c r="M2508" s="30">
        <f t="shared" si="465"/>
        <v>2.7315989590485401</v>
      </c>
      <c r="N2508" s="148">
        <f t="shared" si="466"/>
        <v>1.1684010409514598</v>
      </c>
      <c r="O2508" s="148">
        <f t="shared" si="462"/>
        <v>0</v>
      </c>
      <c r="P2508" s="148">
        <f t="shared" si="463"/>
        <v>-1.1684010409514598</v>
      </c>
      <c r="Q2508" s="149">
        <f t="shared" si="457"/>
        <v>48.819899242596676</v>
      </c>
      <c r="R2508" s="150">
        <f t="shared" si="458"/>
        <v>162.81989924259668</v>
      </c>
      <c r="S2508" s="13"/>
      <c r="T2508" s="13"/>
      <c r="U2508" s="13"/>
      <c r="V2508" s="13"/>
      <c r="W2508" s="49">
        <f t="shared" si="464"/>
        <v>39386</v>
      </c>
    </row>
    <row r="2509" spans="1:23" s="11" customFormat="1">
      <c r="A2509" s="13"/>
      <c r="B2509" s="140">
        <f>+Datos!B2500</f>
        <v>2007</v>
      </c>
      <c r="C2509" s="141">
        <f>+Datos!C2500</f>
        <v>11</v>
      </c>
      <c r="D2509" s="142">
        <f>+Datos!D2500</f>
        <v>1</v>
      </c>
      <c r="E2509" s="143">
        <f>+Datos!E2500</f>
        <v>0</v>
      </c>
      <c r="F2509" s="144">
        <f>+Datos!F2500</f>
        <v>5.2</v>
      </c>
      <c r="G2509" s="145">
        <f>+Datos!G2500</f>
        <v>1</v>
      </c>
      <c r="H2509" s="143">
        <f t="shared" si="459"/>
        <v>5.2</v>
      </c>
      <c r="I2509" s="146">
        <f t="shared" si="460"/>
        <v>-5.2</v>
      </c>
      <c r="J2509" s="29">
        <f t="shared" si="461"/>
        <v>125.58376442654766</v>
      </c>
      <c r="K2509" s="147">
        <f t="shared" si="456"/>
        <v>159.26558260836583</v>
      </c>
      <c r="L2509" s="29">
        <f t="shared" si="467"/>
        <v>-3.5543166342308439</v>
      </c>
      <c r="M2509" s="30">
        <f t="shared" si="465"/>
        <v>3.5543166342308439</v>
      </c>
      <c r="N2509" s="148">
        <f t="shared" si="466"/>
        <v>1.6456833657691563</v>
      </c>
      <c r="O2509" s="148">
        <f t="shared" si="462"/>
        <v>0</v>
      </c>
      <c r="P2509" s="148">
        <f t="shared" si="463"/>
        <v>-1.6456833657691563</v>
      </c>
      <c r="Q2509" s="149">
        <f t="shared" si="457"/>
        <v>45.265582608365833</v>
      </c>
      <c r="R2509" s="150">
        <f t="shared" si="458"/>
        <v>159.26558260836583</v>
      </c>
      <c r="S2509" s="13"/>
      <c r="T2509" s="13"/>
      <c r="U2509" s="13"/>
      <c r="V2509" s="13"/>
      <c r="W2509" s="49">
        <f t="shared" si="464"/>
        <v>39387</v>
      </c>
    </row>
    <row r="2510" spans="1:23" s="11" customFormat="1">
      <c r="A2510" s="13"/>
      <c r="B2510" s="140">
        <f>+Datos!B2501</f>
        <v>2007</v>
      </c>
      <c r="C2510" s="141">
        <f>+Datos!C2501</f>
        <v>11</v>
      </c>
      <c r="D2510" s="142">
        <f>+Datos!D2501</f>
        <v>2</v>
      </c>
      <c r="E2510" s="143">
        <f>+Datos!E2501</f>
        <v>4.5</v>
      </c>
      <c r="F2510" s="144">
        <f>+Datos!F2501</f>
        <v>6.3</v>
      </c>
      <c r="G2510" s="145">
        <f>+Datos!G2501</f>
        <v>1</v>
      </c>
      <c r="H2510" s="143">
        <f t="shared" si="459"/>
        <v>6.3</v>
      </c>
      <c r="I2510" s="146">
        <f t="shared" si="460"/>
        <v>-1.7999999999999998</v>
      </c>
      <c r="J2510" s="29">
        <f t="shared" si="461"/>
        <v>124.37635484657514</v>
      </c>
      <c r="K2510" s="147">
        <f t="shared" ref="K2510:K2573" si="468">+J2510+$U$21</f>
        <v>158.05817302839333</v>
      </c>
      <c r="L2510" s="29">
        <f t="shared" si="467"/>
        <v>-1.2074095799725058</v>
      </c>
      <c r="M2510" s="30">
        <f t="shared" si="465"/>
        <v>5.7074095799725058</v>
      </c>
      <c r="N2510" s="148">
        <f t="shared" si="466"/>
        <v>0.59259042002749407</v>
      </c>
      <c r="O2510" s="148">
        <f t="shared" si="462"/>
        <v>0</v>
      </c>
      <c r="P2510" s="148">
        <f t="shared" si="463"/>
        <v>-0.59259042002749407</v>
      </c>
      <c r="Q2510" s="149">
        <f t="shared" ref="Q2510:Q2573" si="469">IF(K2510-$U$15&gt;0,K2510-$U$15,0)</f>
        <v>44.058173028393327</v>
      </c>
      <c r="R2510" s="150">
        <f t="shared" ref="R2510:R2573" si="470">+O2510+K2510</f>
        <v>158.05817302839333</v>
      </c>
      <c r="S2510" s="13"/>
      <c r="T2510" s="13"/>
      <c r="U2510" s="13"/>
      <c r="V2510" s="13"/>
      <c r="W2510" s="49">
        <f t="shared" si="464"/>
        <v>39388</v>
      </c>
    </row>
    <row r="2511" spans="1:23" s="11" customFormat="1">
      <c r="A2511" s="13"/>
      <c r="B2511" s="140">
        <f>+Datos!B2502</f>
        <v>2007</v>
      </c>
      <c r="C2511" s="141">
        <f>+Datos!C2502</f>
        <v>11</v>
      </c>
      <c r="D2511" s="142">
        <f>+Datos!D2502</f>
        <v>3</v>
      </c>
      <c r="E2511" s="143">
        <f>+Datos!E2502</f>
        <v>0.2</v>
      </c>
      <c r="F2511" s="144">
        <f>+Datos!F2502</f>
        <v>4</v>
      </c>
      <c r="G2511" s="145">
        <f>+Datos!G2502</f>
        <v>1</v>
      </c>
      <c r="H2511" s="143">
        <f t="shared" ref="H2511:H2574" si="471">+F2511*G2511</f>
        <v>4</v>
      </c>
      <c r="I2511" s="146">
        <f t="shared" ref="I2511:I2574" si="472">+E2511-H2511</f>
        <v>-3.8</v>
      </c>
      <c r="J2511" s="29">
        <f t="shared" ref="J2511:J2574" si="473">IF(I2511&lt;0,J2510*EXP(I2511/$U$20),IF((I2511+J2510)&gt;$U$20,+$U$20,I2511+J2510))</f>
        <v>121.8653650645461</v>
      </c>
      <c r="K2511" s="147">
        <f t="shared" si="468"/>
        <v>155.54718324636428</v>
      </c>
      <c r="L2511" s="29">
        <f t="shared" si="467"/>
        <v>-2.5109897820290428</v>
      </c>
      <c r="M2511" s="30">
        <f t="shared" si="465"/>
        <v>2.7109897820290429</v>
      </c>
      <c r="N2511" s="148">
        <f t="shared" si="466"/>
        <v>1.2890102179709571</v>
      </c>
      <c r="O2511" s="148">
        <f t="shared" ref="O2511:O2574" si="474">IF(K2510+I2511-$U$14&gt;0,K2510+I2511-$U$14,0)</f>
        <v>0</v>
      </c>
      <c r="P2511" s="148">
        <f t="shared" ref="P2511:P2574" si="475">+IF(N2511&gt;0,(-1)*N2511,O2511)</f>
        <v>-1.2890102179709571</v>
      </c>
      <c r="Q2511" s="149">
        <f t="shared" si="469"/>
        <v>41.547183246364284</v>
      </c>
      <c r="R2511" s="150">
        <f t="shared" si="470"/>
        <v>155.54718324636428</v>
      </c>
      <c r="S2511" s="13"/>
      <c r="T2511" s="13"/>
      <c r="U2511" s="13"/>
      <c r="V2511" s="13"/>
      <c r="W2511" s="49">
        <f t="shared" ref="W2511:W2574" si="476">+DATE(B2511,C2511,D2511)</f>
        <v>39389</v>
      </c>
    </row>
    <row r="2512" spans="1:23" s="11" customFormat="1">
      <c r="A2512" s="13"/>
      <c r="B2512" s="140">
        <f>+Datos!B2503</f>
        <v>2007</v>
      </c>
      <c r="C2512" s="141">
        <f>+Datos!C2503</f>
        <v>11</v>
      </c>
      <c r="D2512" s="142">
        <f>+Datos!D2503</f>
        <v>4</v>
      </c>
      <c r="E2512" s="143">
        <f>+Datos!E2503</f>
        <v>0</v>
      </c>
      <c r="F2512" s="144">
        <f>+Datos!F2503</f>
        <v>4.8</v>
      </c>
      <c r="G2512" s="145">
        <f>+Datos!G2503</f>
        <v>1</v>
      </c>
      <c r="H2512" s="143">
        <f t="shared" si="471"/>
        <v>4.8</v>
      </c>
      <c r="I2512" s="146">
        <f t="shared" si="472"/>
        <v>-4.8</v>
      </c>
      <c r="J2512" s="29">
        <f t="shared" si="473"/>
        <v>118.76591906848878</v>
      </c>
      <c r="K2512" s="147">
        <f t="shared" si="468"/>
        <v>152.44773725030697</v>
      </c>
      <c r="L2512" s="29">
        <f t="shared" si="467"/>
        <v>-3.0994459960573124</v>
      </c>
      <c r="M2512" s="30">
        <f t="shared" ref="M2512:M2575" si="477">IF(I2512&gt;=0,+H2512,+E2512+ABS(L2512))</f>
        <v>3.0994459960573124</v>
      </c>
      <c r="N2512" s="148">
        <f t="shared" ref="N2512:N2575" si="478">+H2512-M2512</f>
        <v>1.7005540039426874</v>
      </c>
      <c r="O2512" s="148">
        <f t="shared" si="474"/>
        <v>0</v>
      </c>
      <c r="P2512" s="148">
        <f t="shared" si="475"/>
        <v>-1.7005540039426874</v>
      </c>
      <c r="Q2512" s="149">
        <f t="shared" si="469"/>
        <v>38.447737250306972</v>
      </c>
      <c r="R2512" s="150">
        <f t="shared" si="470"/>
        <v>152.44773725030697</v>
      </c>
      <c r="S2512" s="13"/>
      <c r="T2512" s="13"/>
      <c r="U2512" s="13"/>
      <c r="V2512" s="13"/>
      <c r="W2512" s="49">
        <f t="shared" si="476"/>
        <v>39390</v>
      </c>
    </row>
    <row r="2513" spans="1:23" s="11" customFormat="1">
      <c r="A2513" s="13"/>
      <c r="B2513" s="140">
        <f>+Datos!B2504</f>
        <v>2007</v>
      </c>
      <c r="C2513" s="141">
        <f>+Datos!C2504</f>
        <v>11</v>
      </c>
      <c r="D2513" s="142">
        <f>+Datos!D2504</f>
        <v>5</v>
      </c>
      <c r="E2513" s="143">
        <f>+Datos!E2504</f>
        <v>0</v>
      </c>
      <c r="F2513" s="144">
        <f>+Datos!F2504</f>
        <v>6.1</v>
      </c>
      <c r="G2513" s="145">
        <f>+Datos!G2504</f>
        <v>1</v>
      </c>
      <c r="H2513" s="143">
        <f t="shared" si="471"/>
        <v>6.1</v>
      </c>
      <c r="I2513" s="146">
        <f t="shared" si="472"/>
        <v>-6.1</v>
      </c>
      <c r="J2513" s="29">
        <f t="shared" si="473"/>
        <v>114.94052223753387</v>
      </c>
      <c r="K2513" s="147">
        <f t="shared" si="468"/>
        <v>148.62234041935204</v>
      </c>
      <c r="L2513" s="29">
        <f t="shared" ref="L2513:L2576" si="479">+K2513-K2512</f>
        <v>-3.8253968309549293</v>
      </c>
      <c r="M2513" s="30">
        <f t="shared" si="477"/>
        <v>3.8253968309549293</v>
      </c>
      <c r="N2513" s="148">
        <f t="shared" si="478"/>
        <v>2.2746031690450703</v>
      </c>
      <c r="O2513" s="148">
        <f t="shared" si="474"/>
        <v>0</v>
      </c>
      <c r="P2513" s="148">
        <f t="shared" si="475"/>
        <v>-2.2746031690450703</v>
      </c>
      <c r="Q2513" s="149">
        <f t="shared" si="469"/>
        <v>34.622340419352042</v>
      </c>
      <c r="R2513" s="150">
        <f t="shared" si="470"/>
        <v>148.62234041935204</v>
      </c>
      <c r="S2513" s="13"/>
      <c r="T2513" s="13"/>
      <c r="U2513" s="13"/>
      <c r="V2513" s="13"/>
      <c r="W2513" s="49">
        <f t="shared" si="476"/>
        <v>39391</v>
      </c>
    </row>
    <row r="2514" spans="1:23" s="11" customFormat="1">
      <c r="A2514" s="13"/>
      <c r="B2514" s="140">
        <f>+Datos!B2505</f>
        <v>2007</v>
      </c>
      <c r="C2514" s="141">
        <f>+Datos!C2505</f>
        <v>11</v>
      </c>
      <c r="D2514" s="142">
        <f>+Datos!D2505</f>
        <v>6</v>
      </c>
      <c r="E2514" s="143">
        <f>+Datos!E2505</f>
        <v>0</v>
      </c>
      <c r="F2514" s="144">
        <f>+Datos!F2505</f>
        <v>6.2</v>
      </c>
      <c r="G2514" s="145">
        <f>+Datos!G2505</f>
        <v>1</v>
      </c>
      <c r="H2514" s="143">
        <f t="shared" si="471"/>
        <v>6.2</v>
      </c>
      <c r="I2514" s="146">
        <f t="shared" si="472"/>
        <v>-6.2</v>
      </c>
      <c r="J2514" s="29">
        <f t="shared" si="473"/>
        <v>111.17865230980614</v>
      </c>
      <c r="K2514" s="147">
        <f t="shared" si="468"/>
        <v>144.86047049162431</v>
      </c>
      <c r="L2514" s="29">
        <f t="shared" si="479"/>
        <v>-3.7618699277277301</v>
      </c>
      <c r="M2514" s="30">
        <f t="shared" si="477"/>
        <v>3.7618699277277301</v>
      </c>
      <c r="N2514" s="148">
        <f t="shared" si="478"/>
        <v>2.4381300722722701</v>
      </c>
      <c r="O2514" s="148">
        <f t="shared" si="474"/>
        <v>0</v>
      </c>
      <c r="P2514" s="148">
        <f t="shared" si="475"/>
        <v>-2.4381300722722701</v>
      </c>
      <c r="Q2514" s="149">
        <f t="shared" si="469"/>
        <v>30.860470491624312</v>
      </c>
      <c r="R2514" s="150">
        <f t="shared" si="470"/>
        <v>144.86047049162431</v>
      </c>
      <c r="S2514" s="13"/>
      <c r="T2514" s="13"/>
      <c r="U2514" s="13"/>
      <c r="V2514" s="13"/>
      <c r="W2514" s="49">
        <f t="shared" si="476"/>
        <v>39392</v>
      </c>
    </row>
    <row r="2515" spans="1:23" s="11" customFormat="1">
      <c r="A2515" s="13"/>
      <c r="B2515" s="140">
        <f>+Datos!B2506</f>
        <v>2007</v>
      </c>
      <c r="C2515" s="141">
        <f>+Datos!C2506</f>
        <v>11</v>
      </c>
      <c r="D2515" s="142">
        <f>+Datos!D2506</f>
        <v>7</v>
      </c>
      <c r="E2515" s="143">
        <f>+Datos!E2506</f>
        <v>0</v>
      </c>
      <c r="F2515" s="144">
        <f>+Datos!F2506</f>
        <v>5.5</v>
      </c>
      <c r="G2515" s="145">
        <f>+Datos!G2506</f>
        <v>1</v>
      </c>
      <c r="H2515" s="143">
        <f t="shared" si="471"/>
        <v>5.5</v>
      </c>
      <c r="I2515" s="146">
        <f t="shared" si="472"/>
        <v>-5.5</v>
      </c>
      <c r="J2515" s="29">
        <f t="shared" si="473"/>
        <v>107.94469285726977</v>
      </c>
      <c r="K2515" s="147">
        <f t="shared" si="468"/>
        <v>141.62651103908794</v>
      </c>
      <c r="L2515" s="29">
        <f t="shared" si="479"/>
        <v>-3.233959452536368</v>
      </c>
      <c r="M2515" s="30">
        <f t="shared" si="477"/>
        <v>3.233959452536368</v>
      </c>
      <c r="N2515" s="148">
        <f t="shared" si="478"/>
        <v>2.266040547463632</v>
      </c>
      <c r="O2515" s="148">
        <f t="shared" si="474"/>
        <v>0</v>
      </c>
      <c r="P2515" s="148">
        <f t="shared" si="475"/>
        <v>-2.266040547463632</v>
      </c>
      <c r="Q2515" s="149">
        <f t="shared" si="469"/>
        <v>27.626511039087944</v>
      </c>
      <c r="R2515" s="150">
        <f t="shared" si="470"/>
        <v>141.62651103908794</v>
      </c>
      <c r="S2515" s="13"/>
      <c r="T2515" s="13"/>
      <c r="U2515" s="13"/>
      <c r="V2515" s="13"/>
      <c r="W2515" s="49">
        <f t="shared" si="476"/>
        <v>39393</v>
      </c>
    </row>
    <row r="2516" spans="1:23" s="11" customFormat="1">
      <c r="A2516" s="13"/>
      <c r="B2516" s="140">
        <f>+Datos!B2507</f>
        <v>2007</v>
      </c>
      <c r="C2516" s="141">
        <f>+Datos!C2507</f>
        <v>11</v>
      </c>
      <c r="D2516" s="142">
        <f>+Datos!D2507</f>
        <v>8</v>
      </c>
      <c r="E2516" s="143">
        <f>+Datos!E2507</f>
        <v>9.8000000000000007</v>
      </c>
      <c r="F2516" s="144">
        <f>+Datos!F2507</f>
        <v>6.3</v>
      </c>
      <c r="G2516" s="145">
        <f>+Datos!G2507</f>
        <v>1</v>
      </c>
      <c r="H2516" s="143">
        <f t="shared" si="471"/>
        <v>6.3</v>
      </c>
      <c r="I2516" s="146">
        <f t="shared" si="472"/>
        <v>3.5000000000000009</v>
      </c>
      <c r="J2516" s="29">
        <f t="shared" si="473"/>
        <v>111.44469285726977</v>
      </c>
      <c r="K2516" s="147">
        <f t="shared" si="468"/>
        <v>145.12651103908794</v>
      </c>
      <c r="L2516" s="29">
        <f t="shared" si="479"/>
        <v>3.5</v>
      </c>
      <c r="M2516" s="30">
        <f t="shared" si="477"/>
        <v>6.3</v>
      </c>
      <c r="N2516" s="148">
        <f t="shared" si="478"/>
        <v>0</v>
      </c>
      <c r="O2516" s="148">
        <f t="shared" si="474"/>
        <v>0</v>
      </c>
      <c r="P2516" s="148">
        <f t="shared" si="475"/>
        <v>0</v>
      </c>
      <c r="Q2516" s="149">
        <f t="shared" si="469"/>
        <v>31.126511039087944</v>
      </c>
      <c r="R2516" s="150">
        <f t="shared" si="470"/>
        <v>145.12651103908794</v>
      </c>
      <c r="S2516" s="13"/>
      <c r="T2516" s="13"/>
      <c r="U2516" s="13"/>
      <c r="V2516" s="13"/>
      <c r="W2516" s="49">
        <f t="shared" si="476"/>
        <v>39394</v>
      </c>
    </row>
    <row r="2517" spans="1:23" s="11" customFormat="1">
      <c r="A2517" s="13"/>
      <c r="B2517" s="140">
        <f>+Datos!B2508</f>
        <v>2007</v>
      </c>
      <c r="C2517" s="141">
        <f>+Datos!C2508</f>
        <v>11</v>
      </c>
      <c r="D2517" s="142">
        <f>+Datos!D2508</f>
        <v>9</v>
      </c>
      <c r="E2517" s="143">
        <f>+Datos!E2508</f>
        <v>4</v>
      </c>
      <c r="F2517" s="144">
        <f>+Datos!F2508</f>
        <v>2.8</v>
      </c>
      <c r="G2517" s="145">
        <f>+Datos!G2508</f>
        <v>1</v>
      </c>
      <c r="H2517" s="143">
        <f t="shared" si="471"/>
        <v>2.8</v>
      </c>
      <c r="I2517" s="146">
        <f t="shared" si="472"/>
        <v>1.2000000000000002</v>
      </c>
      <c r="J2517" s="29">
        <f t="shared" si="473"/>
        <v>112.64469285726977</v>
      </c>
      <c r="K2517" s="147">
        <f t="shared" si="468"/>
        <v>146.32651103908796</v>
      </c>
      <c r="L2517" s="29">
        <f t="shared" si="479"/>
        <v>1.2000000000000171</v>
      </c>
      <c r="M2517" s="30">
        <f t="shared" si="477"/>
        <v>2.8</v>
      </c>
      <c r="N2517" s="148">
        <f t="shared" si="478"/>
        <v>0</v>
      </c>
      <c r="O2517" s="148">
        <f t="shared" si="474"/>
        <v>0</v>
      </c>
      <c r="P2517" s="148">
        <f t="shared" si="475"/>
        <v>0</v>
      </c>
      <c r="Q2517" s="149">
        <f t="shared" si="469"/>
        <v>32.326511039087961</v>
      </c>
      <c r="R2517" s="150">
        <f t="shared" si="470"/>
        <v>146.32651103908796</v>
      </c>
      <c r="S2517" s="13"/>
      <c r="T2517" s="13"/>
      <c r="U2517" s="13"/>
      <c r="V2517" s="13"/>
      <c r="W2517" s="49">
        <f t="shared" si="476"/>
        <v>39395</v>
      </c>
    </row>
    <row r="2518" spans="1:23" s="11" customFormat="1">
      <c r="A2518" s="13"/>
      <c r="B2518" s="140">
        <f>+Datos!B2509</f>
        <v>2007</v>
      </c>
      <c r="C2518" s="141">
        <f>+Datos!C2509</f>
        <v>11</v>
      </c>
      <c r="D2518" s="142">
        <f>+Datos!D2509</f>
        <v>10</v>
      </c>
      <c r="E2518" s="143">
        <f>+Datos!E2509</f>
        <v>11.2</v>
      </c>
      <c r="F2518" s="144">
        <f>+Datos!F2509</f>
        <v>1.5</v>
      </c>
      <c r="G2518" s="145">
        <f>+Datos!G2509</f>
        <v>1</v>
      </c>
      <c r="H2518" s="143">
        <f t="shared" si="471"/>
        <v>1.5</v>
      </c>
      <c r="I2518" s="146">
        <f t="shared" si="472"/>
        <v>9.6999999999999993</v>
      </c>
      <c r="J2518" s="29">
        <f t="shared" si="473"/>
        <v>122.34469285726978</v>
      </c>
      <c r="K2518" s="147">
        <f t="shared" si="468"/>
        <v>156.02651103908795</v>
      </c>
      <c r="L2518" s="29">
        <f t="shared" si="479"/>
        <v>9.6999999999999886</v>
      </c>
      <c r="M2518" s="30">
        <f t="shared" si="477"/>
        <v>1.5</v>
      </c>
      <c r="N2518" s="148">
        <f t="shared" si="478"/>
        <v>0</v>
      </c>
      <c r="O2518" s="148">
        <f t="shared" si="474"/>
        <v>0</v>
      </c>
      <c r="P2518" s="148">
        <f t="shared" si="475"/>
        <v>0</v>
      </c>
      <c r="Q2518" s="149">
        <f t="shared" si="469"/>
        <v>42.02651103908795</v>
      </c>
      <c r="R2518" s="150">
        <f t="shared" si="470"/>
        <v>156.02651103908795</v>
      </c>
      <c r="S2518" s="13"/>
      <c r="T2518" s="13"/>
      <c r="U2518" s="13"/>
      <c r="V2518" s="13"/>
      <c r="W2518" s="49">
        <f t="shared" si="476"/>
        <v>39396</v>
      </c>
    </row>
    <row r="2519" spans="1:23" s="11" customFormat="1">
      <c r="A2519" s="13"/>
      <c r="B2519" s="140">
        <f>+Datos!B2510</f>
        <v>2007</v>
      </c>
      <c r="C2519" s="141">
        <f>+Datos!C2510</f>
        <v>11</v>
      </c>
      <c r="D2519" s="142">
        <f>+Datos!D2510</f>
        <v>11</v>
      </c>
      <c r="E2519" s="143">
        <f>+Datos!E2510</f>
        <v>1</v>
      </c>
      <c r="F2519" s="144">
        <f>+Datos!F2510</f>
        <v>2.9</v>
      </c>
      <c r="G2519" s="145">
        <f>+Datos!G2510</f>
        <v>1</v>
      </c>
      <c r="H2519" s="143">
        <f t="shared" si="471"/>
        <v>2.9</v>
      </c>
      <c r="I2519" s="146">
        <f t="shared" si="472"/>
        <v>-1.9</v>
      </c>
      <c r="J2519" s="29">
        <f t="shared" si="473"/>
        <v>121.10340931421206</v>
      </c>
      <c r="K2519" s="147">
        <f t="shared" si="468"/>
        <v>154.78522749603025</v>
      </c>
      <c r="L2519" s="29">
        <f t="shared" si="479"/>
        <v>-1.2412835430577047</v>
      </c>
      <c r="M2519" s="30">
        <f t="shared" si="477"/>
        <v>2.2412835430577047</v>
      </c>
      <c r="N2519" s="148">
        <f t="shared" si="478"/>
        <v>0.65871645694229519</v>
      </c>
      <c r="O2519" s="148">
        <f t="shared" si="474"/>
        <v>0</v>
      </c>
      <c r="P2519" s="148">
        <f t="shared" si="475"/>
        <v>-0.65871645694229519</v>
      </c>
      <c r="Q2519" s="149">
        <f t="shared" si="469"/>
        <v>40.785227496030245</v>
      </c>
      <c r="R2519" s="150">
        <f t="shared" si="470"/>
        <v>154.78522749603025</v>
      </c>
      <c r="S2519" s="13"/>
      <c r="T2519" s="13"/>
      <c r="U2519" s="13"/>
      <c r="V2519" s="13"/>
      <c r="W2519" s="49">
        <f t="shared" si="476"/>
        <v>39397</v>
      </c>
    </row>
    <row r="2520" spans="1:23" s="11" customFormat="1">
      <c r="A2520" s="13"/>
      <c r="B2520" s="140">
        <f>+Datos!B2511</f>
        <v>2007</v>
      </c>
      <c r="C2520" s="141">
        <f>+Datos!C2511</f>
        <v>11</v>
      </c>
      <c r="D2520" s="142">
        <f>+Datos!D2511</f>
        <v>12</v>
      </c>
      <c r="E2520" s="143">
        <f>+Datos!E2511</f>
        <v>0</v>
      </c>
      <c r="F2520" s="144">
        <f>+Datos!F2511</f>
        <v>4.5999999999999996</v>
      </c>
      <c r="G2520" s="145">
        <f>+Datos!G2511</f>
        <v>1</v>
      </c>
      <c r="H2520" s="143">
        <f t="shared" si="471"/>
        <v>4.5999999999999996</v>
      </c>
      <c r="I2520" s="146">
        <f t="shared" si="472"/>
        <v>-4.5999999999999996</v>
      </c>
      <c r="J2520" s="29">
        <f t="shared" si="473"/>
        <v>118.15010053263499</v>
      </c>
      <c r="K2520" s="147">
        <f t="shared" si="468"/>
        <v>151.83191871445317</v>
      </c>
      <c r="L2520" s="29">
        <f t="shared" si="479"/>
        <v>-2.9533087815770784</v>
      </c>
      <c r="M2520" s="30">
        <f t="shared" si="477"/>
        <v>2.9533087815770784</v>
      </c>
      <c r="N2520" s="148">
        <f t="shared" si="478"/>
        <v>1.6466912184229212</v>
      </c>
      <c r="O2520" s="148">
        <f t="shared" si="474"/>
        <v>0</v>
      </c>
      <c r="P2520" s="148">
        <f t="shared" si="475"/>
        <v>-1.6466912184229212</v>
      </c>
      <c r="Q2520" s="149">
        <f t="shared" si="469"/>
        <v>37.831918714453167</v>
      </c>
      <c r="R2520" s="150">
        <f t="shared" si="470"/>
        <v>151.83191871445317</v>
      </c>
      <c r="S2520" s="13"/>
      <c r="T2520" s="13"/>
      <c r="U2520" s="13"/>
      <c r="V2520" s="13"/>
      <c r="W2520" s="49">
        <f t="shared" si="476"/>
        <v>39398</v>
      </c>
    </row>
    <row r="2521" spans="1:23" s="11" customFormat="1">
      <c r="A2521" s="13"/>
      <c r="B2521" s="140">
        <f>+Datos!B2512</f>
        <v>2007</v>
      </c>
      <c r="C2521" s="141">
        <f>+Datos!C2512</f>
        <v>11</v>
      </c>
      <c r="D2521" s="142">
        <f>+Datos!D2512</f>
        <v>13</v>
      </c>
      <c r="E2521" s="143">
        <f>+Datos!E2512</f>
        <v>0.2</v>
      </c>
      <c r="F2521" s="144">
        <f>+Datos!F2512</f>
        <v>4.5</v>
      </c>
      <c r="G2521" s="145">
        <f>+Datos!G2512</f>
        <v>1</v>
      </c>
      <c r="H2521" s="143">
        <f t="shared" si="471"/>
        <v>4.5</v>
      </c>
      <c r="I2521" s="146">
        <f t="shared" si="472"/>
        <v>-4.3</v>
      </c>
      <c r="J2521" s="29">
        <f t="shared" si="473"/>
        <v>115.45456256039448</v>
      </c>
      <c r="K2521" s="147">
        <f t="shared" si="468"/>
        <v>149.13638074221265</v>
      </c>
      <c r="L2521" s="29">
        <f t="shared" si="479"/>
        <v>-2.6955379722405155</v>
      </c>
      <c r="M2521" s="30">
        <f t="shared" si="477"/>
        <v>2.8955379722405157</v>
      </c>
      <c r="N2521" s="148">
        <f t="shared" si="478"/>
        <v>1.6044620277594843</v>
      </c>
      <c r="O2521" s="148">
        <f t="shared" si="474"/>
        <v>0</v>
      </c>
      <c r="P2521" s="148">
        <f t="shared" si="475"/>
        <v>-1.6044620277594843</v>
      </c>
      <c r="Q2521" s="149">
        <f t="shared" si="469"/>
        <v>35.136380742212651</v>
      </c>
      <c r="R2521" s="150">
        <f t="shared" si="470"/>
        <v>149.13638074221265</v>
      </c>
      <c r="S2521" s="13"/>
      <c r="T2521" s="13"/>
      <c r="U2521" s="13"/>
      <c r="V2521" s="13"/>
      <c r="W2521" s="49">
        <f t="shared" si="476"/>
        <v>39399</v>
      </c>
    </row>
    <row r="2522" spans="1:23" s="11" customFormat="1">
      <c r="A2522" s="13"/>
      <c r="B2522" s="140">
        <f>+Datos!B2513</f>
        <v>2007</v>
      </c>
      <c r="C2522" s="141">
        <f>+Datos!C2513</f>
        <v>11</v>
      </c>
      <c r="D2522" s="142">
        <f>+Datos!D2513</f>
        <v>14</v>
      </c>
      <c r="E2522" s="143">
        <f>+Datos!E2513</f>
        <v>0.5</v>
      </c>
      <c r="F2522" s="144">
        <f>+Datos!F2513</f>
        <v>3.5</v>
      </c>
      <c r="G2522" s="145">
        <f>+Datos!G2513</f>
        <v>1</v>
      </c>
      <c r="H2522" s="143">
        <f t="shared" si="471"/>
        <v>3.5</v>
      </c>
      <c r="I2522" s="146">
        <f t="shared" si="472"/>
        <v>-3</v>
      </c>
      <c r="J2522" s="29">
        <f t="shared" si="473"/>
        <v>113.61045853832606</v>
      </c>
      <c r="K2522" s="147">
        <f t="shared" si="468"/>
        <v>147.29227672014423</v>
      </c>
      <c r="L2522" s="29">
        <f t="shared" si="479"/>
        <v>-1.8441040220684215</v>
      </c>
      <c r="M2522" s="30">
        <f t="shared" si="477"/>
        <v>2.3441040220684215</v>
      </c>
      <c r="N2522" s="148">
        <f t="shared" si="478"/>
        <v>1.1558959779315785</v>
      </c>
      <c r="O2522" s="148">
        <f t="shared" si="474"/>
        <v>0</v>
      </c>
      <c r="P2522" s="148">
        <f t="shared" si="475"/>
        <v>-1.1558959779315785</v>
      </c>
      <c r="Q2522" s="149">
        <f t="shared" si="469"/>
        <v>33.29227672014423</v>
      </c>
      <c r="R2522" s="150">
        <f t="shared" si="470"/>
        <v>147.29227672014423</v>
      </c>
      <c r="S2522" s="13"/>
      <c r="T2522" s="13"/>
      <c r="U2522" s="13"/>
      <c r="V2522" s="13"/>
      <c r="W2522" s="49">
        <f t="shared" si="476"/>
        <v>39400</v>
      </c>
    </row>
    <row r="2523" spans="1:23" s="11" customFormat="1">
      <c r="A2523" s="13"/>
      <c r="B2523" s="140">
        <f>+Datos!B2514</f>
        <v>2007</v>
      </c>
      <c r="C2523" s="141">
        <f>+Datos!C2514</f>
        <v>11</v>
      </c>
      <c r="D2523" s="142">
        <f>+Datos!D2514</f>
        <v>15</v>
      </c>
      <c r="E2523" s="143">
        <f>+Datos!E2514</f>
        <v>0</v>
      </c>
      <c r="F2523" s="144">
        <f>+Datos!F2514</f>
        <v>4.8</v>
      </c>
      <c r="G2523" s="145">
        <f>+Datos!G2514</f>
        <v>1</v>
      </c>
      <c r="H2523" s="143">
        <f t="shared" si="471"/>
        <v>4.8</v>
      </c>
      <c r="I2523" s="146">
        <f t="shared" si="472"/>
        <v>-4.8</v>
      </c>
      <c r="J2523" s="29">
        <f t="shared" si="473"/>
        <v>110.72096257168825</v>
      </c>
      <c r="K2523" s="147">
        <f t="shared" si="468"/>
        <v>144.40278075350642</v>
      </c>
      <c r="L2523" s="29">
        <f t="shared" si="479"/>
        <v>-2.8894959666378099</v>
      </c>
      <c r="M2523" s="30">
        <f t="shared" si="477"/>
        <v>2.8894959666378099</v>
      </c>
      <c r="N2523" s="148">
        <f t="shared" si="478"/>
        <v>1.9105040333621899</v>
      </c>
      <c r="O2523" s="148">
        <f t="shared" si="474"/>
        <v>0</v>
      </c>
      <c r="P2523" s="148">
        <f t="shared" si="475"/>
        <v>-1.9105040333621899</v>
      </c>
      <c r="Q2523" s="149">
        <f t="shared" si="469"/>
        <v>30.40278075350642</v>
      </c>
      <c r="R2523" s="150">
        <f t="shared" si="470"/>
        <v>144.40278075350642</v>
      </c>
      <c r="S2523" s="13"/>
      <c r="T2523" s="13"/>
      <c r="U2523" s="13"/>
      <c r="V2523" s="13"/>
      <c r="W2523" s="49">
        <f t="shared" si="476"/>
        <v>39401</v>
      </c>
    </row>
    <row r="2524" spans="1:23" s="11" customFormat="1">
      <c r="A2524" s="13"/>
      <c r="B2524" s="140">
        <f>+Datos!B2515</f>
        <v>2007</v>
      </c>
      <c r="C2524" s="141">
        <f>+Datos!C2515</f>
        <v>11</v>
      </c>
      <c r="D2524" s="142">
        <f>+Datos!D2515</f>
        <v>16</v>
      </c>
      <c r="E2524" s="143">
        <f>+Datos!E2515</f>
        <v>0</v>
      </c>
      <c r="F2524" s="144">
        <f>+Datos!F2515</f>
        <v>6.4</v>
      </c>
      <c r="G2524" s="145">
        <f>+Datos!G2515</f>
        <v>1</v>
      </c>
      <c r="H2524" s="143">
        <f t="shared" si="471"/>
        <v>6.4</v>
      </c>
      <c r="I2524" s="146">
        <f t="shared" si="472"/>
        <v>-6.4</v>
      </c>
      <c r="J2524" s="29">
        <f t="shared" si="473"/>
        <v>106.98229400218165</v>
      </c>
      <c r="K2524" s="147">
        <f t="shared" si="468"/>
        <v>140.66411218399983</v>
      </c>
      <c r="L2524" s="29">
        <f t="shared" si="479"/>
        <v>-3.7386685695065864</v>
      </c>
      <c r="M2524" s="30">
        <f t="shared" si="477"/>
        <v>3.7386685695065864</v>
      </c>
      <c r="N2524" s="148">
        <f t="shared" si="478"/>
        <v>2.6613314304934139</v>
      </c>
      <c r="O2524" s="148">
        <f t="shared" si="474"/>
        <v>0</v>
      </c>
      <c r="P2524" s="148">
        <f t="shared" si="475"/>
        <v>-2.6613314304934139</v>
      </c>
      <c r="Q2524" s="149">
        <f t="shared" si="469"/>
        <v>26.664112183999833</v>
      </c>
      <c r="R2524" s="150">
        <f t="shared" si="470"/>
        <v>140.66411218399983</v>
      </c>
      <c r="S2524" s="13"/>
      <c r="T2524" s="13"/>
      <c r="U2524" s="13"/>
      <c r="V2524" s="13"/>
      <c r="W2524" s="49">
        <f t="shared" si="476"/>
        <v>39402</v>
      </c>
    </row>
    <row r="2525" spans="1:23" s="11" customFormat="1">
      <c r="A2525" s="13"/>
      <c r="B2525" s="140">
        <f>+Datos!B2516</f>
        <v>2007</v>
      </c>
      <c r="C2525" s="141">
        <f>+Datos!C2516</f>
        <v>11</v>
      </c>
      <c r="D2525" s="142">
        <f>+Datos!D2516</f>
        <v>17</v>
      </c>
      <c r="E2525" s="143">
        <f>+Datos!E2516</f>
        <v>2.5</v>
      </c>
      <c r="F2525" s="144">
        <f>+Datos!F2516</f>
        <v>5.0999999999999996</v>
      </c>
      <c r="G2525" s="145">
        <f>+Datos!G2516</f>
        <v>1</v>
      </c>
      <c r="H2525" s="143">
        <f t="shared" si="471"/>
        <v>5.0999999999999996</v>
      </c>
      <c r="I2525" s="146">
        <f t="shared" si="472"/>
        <v>-2.5999999999999996</v>
      </c>
      <c r="J2525" s="29">
        <f t="shared" si="473"/>
        <v>105.49976454104726</v>
      </c>
      <c r="K2525" s="147">
        <f t="shared" si="468"/>
        <v>139.18158272286544</v>
      </c>
      <c r="L2525" s="29">
        <f t="shared" si="479"/>
        <v>-1.4825294611343907</v>
      </c>
      <c r="M2525" s="30">
        <f t="shared" si="477"/>
        <v>3.9825294611343907</v>
      </c>
      <c r="N2525" s="148">
        <f t="shared" si="478"/>
        <v>1.117470538865609</v>
      </c>
      <c r="O2525" s="148">
        <f t="shared" si="474"/>
        <v>0</v>
      </c>
      <c r="P2525" s="148">
        <f t="shared" si="475"/>
        <v>-1.117470538865609</v>
      </c>
      <c r="Q2525" s="149">
        <f t="shared" si="469"/>
        <v>25.181582722865443</v>
      </c>
      <c r="R2525" s="150">
        <f t="shared" si="470"/>
        <v>139.18158272286544</v>
      </c>
      <c r="S2525" s="13"/>
      <c r="T2525" s="13"/>
      <c r="U2525" s="13"/>
      <c r="V2525" s="13"/>
      <c r="W2525" s="49">
        <f t="shared" si="476"/>
        <v>39403</v>
      </c>
    </row>
    <row r="2526" spans="1:23" s="11" customFormat="1">
      <c r="A2526" s="13"/>
      <c r="B2526" s="140">
        <f>+Datos!B2517</f>
        <v>2007</v>
      </c>
      <c r="C2526" s="141">
        <f>+Datos!C2517</f>
        <v>11</v>
      </c>
      <c r="D2526" s="142">
        <f>+Datos!D2517</f>
        <v>18</v>
      </c>
      <c r="E2526" s="143">
        <f>+Datos!E2517</f>
        <v>0</v>
      </c>
      <c r="F2526" s="144">
        <f>+Datos!F2517</f>
        <v>5.9</v>
      </c>
      <c r="G2526" s="145">
        <f>+Datos!G2517</f>
        <v>1</v>
      </c>
      <c r="H2526" s="143">
        <f t="shared" si="471"/>
        <v>5.9</v>
      </c>
      <c r="I2526" s="146">
        <f t="shared" si="472"/>
        <v>-5.9</v>
      </c>
      <c r="J2526" s="29">
        <f t="shared" si="473"/>
        <v>102.2113226745207</v>
      </c>
      <c r="K2526" s="147">
        <f t="shared" si="468"/>
        <v>135.89314085633887</v>
      </c>
      <c r="L2526" s="29">
        <f t="shared" si="479"/>
        <v>-3.2884418665265684</v>
      </c>
      <c r="M2526" s="30">
        <f t="shared" si="477"/>
        <v>3.2884418665265684</v>
      </c>
      <c r="N2526" s="148">
        <f t="shared" si="478"/>
        <v>2.6115581334734319</v>
      </c>
      <c r="O2526" s="148">
        <f t="shared" si="474"/>
        <v>0</v>
      </c>
      <c r="P2526" s="148">
        <f t="shared" si="475"/>
        <v>-2.6115581334734319</v>
      </c>
      <c r="Q2526" s="149">
        <f t="shared" si="469"/>
        <v>21.893140856338874</v>
      </c>
      <c r="R2526" s="150">
        <f t="shared" si="470"/>
        <v>135.89314085633887</v>
      </c>
      <c r="S2526" s="13"/>
      <c r="T2526" s="13"/>
      <c r="U2526" s="13"/>
      <c r="V2526" s="13"/>
      <c r="W2526" s="49">
        <f t="shared" si="476"/>
        <v>39404</v>
      </c>
    </row>
    <row r="2527" spans="1:23" s="11" customFormat="1">
      <c r="A2527" s="13"/>
      <c r="B2527" s="140">
        <f>+Datos!B2518</f>
        <v>2007</v>
      </c>
      <c r="C2527" s="141">
        <f>+Datos!C2518</f>
        <v>11</v>
      </c>
      <c r="D2527" s="142">
        <f>+Datos!D2518</f>
        <v>19</v>
      </c>
      <c r="E2527" s="143">
        <f>+Datos!E2518</f>
        <v>0</v>
      </c>
      <c r="F2527" s="144">
        <f>+Datos!F2518</f>
        <v>5.2</v>
      </c>
      <c r="G2527" s="145">
        <f>+Datos!G2518</f>
        <v>1</v>
      </c>
      <c r="H2527" s="143">
        <f t="shared" si="471"/>
        <v>5.2</v>
      </c>
      <c r="I2527" s="146">
        <f t="shared" si="472"/>
        <v>-5.2</v>
      </c>
      <c r="J2527" s="29">
        <f t="shared" si="473"/>
        <v>99.398121476201808</v>
      </c>
      <c r="K2527" s="147">
        <f t="shared" si="468"/>
        <v>133.07993965801998</v>
      </c>
      <c r="L2527" s="29">
        <f t="shared" si="479"/>
        <v>-2.8132011983188931</v>
      </c>
      <c r="M2527" s="30">
        <f t="shared" si="477"/>
        <v>2.8132011983188931</v>
      </c>
      <c r="N2527" s="148">
        <f t="shared" si="478"/>
        <v>2.386798801681107</v>
      </c>
      <c r="O2527" s="148">
        <f t="shared" si="474"/>
        <v>0</v>
      </c>
      <c r="P2527" s="148">
        <f t="shared" si="475"/>
        <v>-2.386798801681107</v>
      </c>
      <c r="Q2527" s="149">
        <f t="shared" si="469"/>
        <v>19.079939658019981</v>
      </c>
      <c r="R2527" s="150">
        <f t="shared" si="470"/>
        <v>133.07993965801998</v>
      </c>
      <c r="S2527" s="13"/>
      <c r="T2527" s="13"/>
      <c r="U2527" s="13"/>
      <c r="V2527" s="13"/>
      <c r="W2527" s="49">
        <f t="shared" si="476"/>
        <v>39405</v>
      </c>
    </row>
    <row r="2528" spans="1:23" s="11" customFormat="1">
      <c r="A2528" s="13"/>
      <c r="B2528" s="140">
        <f>+Datos!B2519</f>
        <v>2007</v>
      </c>
      <c r="C2528" s="141">
        <f>+Datos!C2519</f>
        <v>11</v>
      </c>
      <c r="D2528" s="142">
        <f>+Datos!D2519</f>
        <v>20</v>
      </c>
      <c r="E2528" s="143">
        <f>+Datos!E2519</f>
        <v>0</v>
      </c>
      <c r="F2528" s="144">
        <f>+Datos!F2519</f>
        <v>7.1</v>
      </c>
      <c r="G2528" s="145">
        <f>+Datos!G2519</f>
        <v>1</v>
      </c>
      <c r="H2528" s="143">
        <f t="shared" si="471"/>
        <v>7.1</v>
      </c>
      <c r="I2528" s="146">
        <f t="shared" si="472"/>
        <v>-7.1</v>
      </c>
      <c r="J2528" s="29">
        <f t="shared" si="473"/>
        <v>95.68163320660048</v>
      </c>
      <c r="K2528" s="147">
        <f t="shared" si="468"/>
        <v>129.36345138841867</v>
      </c>
      <c r="L2528" s="29">
        <f t="shared" si="479"/>
        <v>-3.7164882696013137</v>
      </c>
      <c r="M2528" s="30">
        <f t="shared" si="477"/>
        <v>3.7164882696013137</v>
      </c>
      <c r="N2528" s="148">
        <f t="shared" si="478"/>
        <v>3.3835117303986859</v>
      </c>
      <c r="O2528" s="148">
        <f t="shared" si="474"/>
        <v>0</v>
      </c>
      <c r="P2528" s="148">
        <f t="shared" si="475"/>
        <v>-3.3835117303986859</v>
      </c>
      <c r="Q2528" s="149">
        <f t="shared" si="469"/>
        <v>15.363451388418667</v>
      </c>
      <c r="R2528" s="150">
        <f t="shared" si="470"/>
        <v>129.36345138841867</v>
      </c>
      <c r="S2528" s="13"/>
      <c r="T2528" s="13"/>
      <c r="U2528" s="13"/>
      <c r="V2528" s="13"/>
      <c r="W2528" s="49">
        <f t="shared" si="476"/>
        <v>39406</v>
      </c>
    </row>
    <row r="2529" spans="1:23" s="11" customFormat="1">
      <c r="A2529" s="13"/>
      <c r="B2529" s="140">
        <f>+Datos!B2520</f>
        <v>2007</v>
      </c>
      <c r="C2529" s="141">
        <f>+Datos!C2520</f>
        <v>11</v>
      </c>
      <c r="D2529" s="142">
        <f>+Datos!D2520</f>
        <v>21</v>
      </c>
      <c r="E2529" s="143">
        <f>+Datos!E2520</f>
        <v>0</v>
      </c>
      <c r="F2529" s="144">
        <f>+Datos!F2520</f>
        <v>7.2</v>
      </c>
      <c r="G2529" s="145">
        <f>+Datos!G2520</f>
        <v>1</v>
      </c>
      <c r="H2529" s="143">
        <f t="shared" si="471"/>
        <v>7.2</v>
      </c>
      <c r="I2529" s="146">
        <f t="shared" si="472"/>
        <v>-7.2</v>
      </c>
      <c r="J2529" s="29">
        <f t="shared" si="473"/>
        <v>92.054683645400104</v>
      </c>
      <c r="K2529" s="147">
        <f t="shared" si="468"/>
        <v>125.73650182721829</v>
      </c>
      <c r="L2529" s="29">
        <f t="shared" si="479"/>
        <v>-3.6269495612003766</v>
      </c>
      <c r="M2529" s="30">
        <f t="shared" si="477"/>
        <v>3.6269495612003766</v>
      </c>
      <c r="N2529" s="148">
        <f t="shared" si="478"/>
        <v>3.5730504387996236</v>
      </c>
      <c r="O2529" s="148">
        <f t="shared" si="474"/>
        <v>0</v>
      </c>
      <c r="P2529" s="148">
        <f t="shared" si="475"/>
        <v>-3.5730504387996236</v>
      </c>
      <c r="Q2529" s="149">
        <f t="shared" si="469"/>
        <v>11.736501827218291</v>
      </c>
      <c r="R2529" s="150">
        <f t="shared" si="470"/>
        <v>125.73650182721829</v>
      </c>
      <c r="S2529" s="13"/>
      <c r="T2529" s="13"/>
      <c r="U2529" s="13"/>
      <c r="V2529" s="13"/>
      <c r="W2529" s="49">
        <f t="shared" si="476"/>
        <v>39407</v>
      </c>
    </row>
    <row r="2530" spans="1:23" s="11" customFormat="1">
      <c r="A2530" s="13"/>
      <c r="B2530" s="140">
        <f>+Datos!B2521</f>
        <v>2007</v>
      </c>
      <c r="C2530" s="141">
        <f>+Datos!C2521</f>
        <v>11</v>
      </c>
      <c r="D2530" s="142">
        <f>+Datos!D2521</f>
        <v>22</v>
      </c>
      <c r="E2530" s="143">
        <f>+Datos!E2521</f>
        <v>10.7</v>
      </c>
      <c r="F2530" s="144">
        <f>+Datos!F2521</f>
        <v>3.8</v>
      </c>
      <c r="G2530" s="145">
        <f>+Datos!G2521</f>
        <v>1</v>
      </c>
      <c r="H2530" s="143">
        <f t="shared" si="471"/>
        <v>3.8</v>
      </c>
      <c r="I2530" s="146">
        <f t="shared" si="472"/>
        <v>6.8999999999999995</v>
      </c>
      <c r="J2530" s="29">
        <f t="shared" si="473"/>
        <v>98.95468364540011</v>
      </c>
      <c r="K2530" s="147">
        <f t="shared" si="468"/>
        <v>132.6365018272183</v>
      </c>
      <c r="L2530" s="29">
        <f t="shared" si="479"/>
        <v>6.9000000000000057</v>
      </c>
      <c r="M2530" s="30">
        <f t="shared" si="477"/>
        <v>3.8</v>
      </c>
      <c r="N2530" s="148">
        <f t="shared" si="478"/>
        <v>0</v>
      </c>
      <c r="O2530" s="148">
        <f t="shared" si="474"/>
        <v>0</v>
      </c>
      <c r="P2530" s="148">
        <f t="shared" si="475"/>
        <v>0</v>
      </c>
      <c r="Q2530" s="149">
        <f t="shared" si="469"/>
        <v>18.636501827218297</v>
      </c>
      <c r="R2530" s="150">
        <f t="shared" si="470"/>
        <v>132.6365018272183</v>
      </c>
      <c r="S2530" s="13"/>
      <c r="T2530" s="13"/>
      <c r="U2530" s="13"/>
      <c r="V2530" s="13"/>
      <c r="W2530" s="49">
        <f t="shared" si="476"/>
        <v>39408</v>
      </c>
    </row>
    <row r="2531" spans="1:23" s="11" customFormat="1">
      <c r="A2531" s="13"/>
      <c r="B2531" s="140">
        <f>+Datos!B2522</f>
        <v>2007</v>
      </c>
      <c r="C2531" s="141">
        <f>+Datos!C2522</f>
        <v>11</v>
      </c>
      <c r="D2531" s="142">
        <f>+Datos!D2522</f>
        <v>23</v>
      </c>
      <c r="E2531" s="143">
        <f>+Datos!E2522</f>
        <v>0.1</v>
      </c>
      <c r="F2531" s="144">
        <f>+Datos!F2522</f>
        <v>2.7</v>
      </c>
      <c r="G2531" s="145">
        <f>+Datos!G2522</f>
        <v>1</v>
      </c>
      <c r="H2531" s="143">
        <f t="shared" si="471"/>
        <v>2.7</v>
      </c>
      <c r="I2531" s="146">
        <f t="shared" si="472"/>
        <v>-2.6</v>
      </c>
      <c r="J2531" s="29">
        <f t="shared" si="473"/>
        <v>97.583398469756489</v>
      </c>
      <c r="K2531" s="147">
        <f t="shared" si="468"/>
        <v>131.26521665157466</v>
      </c>
      <c r="L2531" s="29">
        <f t="shared" si="479"/>
        <v>-1.3712851756436351</v>
      </c>
      <c r="M2531" s="30">
        <f t="shared" si="477"/>
        <v>1.4712851756436351</v>
      </c>
      <c r="N2531" s="148">
        <f t="shared" si="478"/>
        <v>1.228714824356365</v>
      </c>
      <c r="O2531" s="148">
        <f t="shared" si="474"/>
        <v>0</v>
      </c>
      <c r="P2531" s="148">
        <f t="shared" si="475"/>
        <v>-1.228714824356365</v>
      </c>
      <c r="Q2531" s="149">
        <f t="shared" si="469"/>
        <v>17.265216651574661</v>
      </c>
      <c r="R2531" s="150">
        <f t="shared" si="470"/>
        <v>131.26521665157466</v>
      </c>
      <c r="S2531" s="13"/>
      <c r="T2531" s="13"/>
      <c r="U2531" s="13"/>
      <c r="V2531" s="13"/>
      <c r="W2531" s="49">
        <f t="shared" si="476"/>
        <v>39409</v>
      </c>
    </row>
    <row r="2532" spans="1:23" s="11" customFormat="1">
      <c r="A2532" s="13"/>
      <c r="B2532" s="140">
        <f>+Datos!B2523</f>
        <v>2007</v>
      </c>
      <c r="C2532" s="141">
        <f>+Datos!C2523</f>
        <v>11</v>
      </c>
      <c r="D2532" s="142">
        <f>+Datos!D2523</f>
        <v>24</v>
      </c>
      <c r="E2532" s="143">
        <f>+Datos!E2523</f>
        <v>0</v>
      </c>
      <c r="F2532" s="144">
        <f>+Datos!F2523</f>
        <v>4.5</v>
      </c>
      <c r="G2532" s="145">
        <f>+Datos!G2523</f>
        <v>1</v>
      </c>
      <c r="H2532" s="143">
        <f t="shared" si="471"/>
        <v>4.5</v>
      </c>
      <c r="I2532" s="146">
        <f t="shared" si="472"/>
        <v>-4.5</v>
      </c>
      <c r="J2532" s="29">
        <f t="shared" si="473"/>
        <v>95.254775482867146</v>
      </c>
      <c r="K2532" s="147">
        <f t="shared" si="468"/>
        <v>128.93659366468532</v>
      </c>
      <c r="L2532" s="29">
        <f t="shared" si="479"/>
        <v>-2.3286229868893429</v>
      </c>
      <c r="M2532" s="30">
        <f t="shared" si="477"/>
        <v>2.3286229868893429</v>
      </c>
      <c r="N2532" s="148">
        <f t="shared" si="478"/>
        <v>2.1713770131106571</v>
      </c>
      <c r="O2532" s="148">
        <f t="shared" si="474"/>
        <v>0</v>
      </c>
      <c r="P2532" s="148">
        <f t="shared" si="475"/>
        <v>-2.1713770131106571</v>
      </c>
      <c r="Q2532" s="149">
        <f t="shared" si="469"/>
        <v>14.936593664685319</v>
      </c>
      <c r="R2532" s="150">
        <f t="shared" si="470"/>
        <v>128.93659366468532</v>
      </c>
      <c r="S2532" s="13"/>
      <c r="T2532" s="13"/>
      <c r="U2532" s="13"/>
      <c r="V2532" s="13"/>
      <c r="W2532" s="49">
        <f t="shared" si="476"/>
        <v>39410</v>
      </c>
    </row>
    <row r="2533" spans="1:23" s="11" customFormat="1">
      <c r="A2533" s="13"/>
      <c r="B2533" s="140">
        <f>+Datos!B2524</f>
        <v>2007</v>
      </c>
      <c r="C2533" s="141">
        <f>+Datos!C2524</f>
        <v>11</v>
      </c>
      <c r="D2533" s="142">
        <f>+Datos!D2524</f>
        <v>25</v>
      </c>
      <c r="E2533" s="143">
        <f>+Datos!E2524</f>
        <v>0</v>
      </c>
      <c r="F2533" s="144">
        <f>+Datos!F2524</f>
        <v>7.2</v>
      </c>
      <c r="G2533" s="145">
        <f>+Datos!G2524</f>
        <v>1</v>
      </c>
      <c r="H2533" s="143">
        <f t="shared" si="471"/>
        <v>7.2</v>
      </c>
      <c r="I2533" s="146">
        <f t="shared" si="472"/>
        <v>-7.2</v>
      </c>
      <c r="J2533" s="29">
        <f t="shared" si="473"/>
        <v>91.644006576008721</v>
      </c>
      <c r="K2533" s="147">
        <f t="shared" si="468"/>
        <v>125.32582475782689</v>
      </c>
      <c r="L2533" s="29">
        <f t="shared" si="479"/>
        <v>-3.610768906858425</v>
      </c>
      <c r="M2533" s="30">
        <f t="shared" si="477"/>
        <v>3.610768906858425</v>
      </c>
      <c r="N2533" s="148">
        <f t="shared" si="478"/>
        <v>3.5892310931415752</v>
      </c>
      <c r="O2533" s="148">
        <f t="shared" si="474"/>
        <v>0</v>
      </c>
      <c r="P2533" s="148">
        <f t="shared" si="475"/>
        <v>-3.5892310931415752</v>
      </c>
      <c r="Q2533" s="149">
        <f t="shared" si="469"/>
        <v>11.325824757826894</v>
      </c>
      <c r="R2533" s="150">
        <f t="shared" si="470"/>
        <v>125.32582475782689</v>
      </c>
      <c r="S2533" s="13"/>
      <c r="T2533" s="13"/>
      <c r="U2533" s="13"/>
      <c r="V2533" s="13"/>
      <c r="W2533" s="49">
        <f t="shared" si="476"/>
        <v>39411</v>
      </c>
    </row>
    <row r="2534" spans="1:23" s="11" customFormat="1">
      <c r="A2534" s="13"/>
      <c r="B2534" s="140">
        <f>+Datos!B2525</f>
        <v>2007</v>
      </c>
      <c r="C2534" s="141">
        <f>+Datos!C2525</f>
        <v>11</v>
      </c>
      <c r="D2534" s="142">
        <f>+Datos!D2525</f>
        <v>26</v>
      </c>
      <c r="E2534" s="143">
        <f>+Datos!E2525</f>
        <v>0</v>
      </c>
      <c r="F2534" s="144">
        <f>+Datos!F2525</f>
        <v>5.3</v>
      </c>
      <c r="G2534" s="145">
        <f>+Datos!G2525</f>
        <v>1</v>
      </c>
      <c r="H2534" s="143">
        <f t="shared" si="471"/>
        <v>5.3</v>
      </c>
      <c r="I2534" s="146">
        <f t="shared" si="472"/>
        <v>-5.3</v>
      </c>
      <c r="J2534" s="29">
        <f t="shared" si="473"/>
        <v>89.073833439440463</v>
      </c>
      <c r="K2534" s="147">
        <f t="shared" si="468"/>
        <v>122.75565162125864</v>
      </c>
      <c r="L2534" s="29">
        <f t="shared" si="479"/>
        <v>-2.5701731365682576</v>
      </c>
      <c r="M2534" s="30">
        <f t="shared" si="477"/>
        <v>2.5701731365682576</v>
      </c>
      <c r="N2534" s="148">
        <f t="shared" si="478"/>
        <v>2.7298268634317422</v>
      </c>
      <c r="O2534" s="148">
        <f t="shared" si="474"/>
        <v>0</v>
      </c>
      <c r="P2534" s="148">
        <f t="shared" si="475"/>
        <v>-2.7298268634317422</v>
      </c>
      <c r="Q2534" s="149">
        <f t="shared" si="469"/>
        <v>8.7556516212586359</v>
      </c>
      <c r="R2534" s="150">
        <f t="shared" si="470"/>
        <v>122.75565162125864</v>
      </c>
      <c r="S2534" s="13"/>
      <c r="T2534" s="13"/>
      <c r="U2534" s="13"/>
      <c r="V2534" s="13"/>
      <c r="W2534" s="49">
        <f t="shared" si="476"/>
        <v>39412</v>
      </c>
    </row>
    <row r="2535" spans="1:23" s="11" customFormat="1">
      <c r="A2535" s="13"/>
      <c r="B2535" s="140">
        <f>+Datos!B2526</f>
        <v>2007</v>
      </c>
      <c r="C2535" s="141">
        <f>+Datos!C2526</f>
        <v>11</v>
      </c>
      <c r="D2535" s="142">
        <f>+Datos!D2526</f>
        <v>27</v>
      </c>
      <c r="E2535" s="143">
        <f>+Datos!E2526</f>
        <v>0</v>
      </c>
      <c r="F2535" s="144">
        <f>+Datos!F2526</f>
        <v>7.8</v>
      </c>
      <c r="G2535" s="145">
        <f>+Datos!G2526</f>
        <v>1</v>
      </c>
      <c r="H2535" s="143">
        <f t="shared" si="471"/>
        <v>7.8</v>
      </c>
      <c r="I2535" s="146">
        <f t="shared" si="472"/>
        <v>-7.8</v>
      </c>
      <c r="J2535" s="29">
        <f t="shared" si="473"/>
        <v>85.421834872970678</v>
      </c>
      <c r="K2535" s="147">
        <f t="shared" si="468"/>
        <v>119.10365305478885</v>
      </c>
      <c r="L2535" s="29">
        <f t="shared" si="479"/>
        <v>-3.6519985664697856</v>
      </c>
      <c r="M2535" s="30">
        <f t="shared" si="477"/>
        <v>3.6519985664697856</v>
      </c>
      <c r="N2535" s="148">
        <f t="shared" si="478"/>
        <v>4.1480014335302142</v>
      </c>
      <c r="O2535" s="148">
        <f t="shared" si="474"/>
        <v>0</v>
      </c>
      <c r="P2535" s="148">
        <f t="shared" si="475"/>
        <v>-4.1480014335302142</v>
      </c>
      <c r="Q2535" s="149">
        <f t="shared" si="469"/>
        <v>5.1036530547888503</v>
      </c>
      <c r="R2535" s="150">
        <f t="shared" si="470"/>
        <v>119.10365305478885</v>
      </c>
      <c r="S2535" s="13"/>
      <c r="T2535" s="13"/>
      <c r="U2535" s="13"/>
      <c r="V2535" s="13"/>
      <c r="W2535" s="49">
        <f t="shared" si="476"/>
        <v>39413</v>
      </c>
    </row>
    <row r="2536" spans="1:23" s="11" customFormat="1">
      <c r="A2536" s="13"/>
      <c r="B2536" s="140">
        <f>+Datos!B2527</f>
        <v>2007</v>
      </c>
      <c r="C2536" s="141">
        <f>+Datos!C2527</f>
        <v>11</v>
      </c>
      <c r="D2536" s="142">
        <f>+Datos!D2527</f>
        <v>28</v>
      </c>
      <c r="E2536" s="143">
        <f>+Datos!E2527</f>
        <v>0</v>
      </c>
      <c r="F2536" s="144">
        <f>+Datos!F2527</f>
        <v>5.5</v>
      </c>
      <c r="G2536" s="145">
        <f>+Datos!G2527</f>
        <v>1</v>
      </c>
      <c r="H2536" s="143">
        <f t="shared" si="471"/>
        <v>5.5</v>
      </c>
      <c r="I2536" s="146">
        <f t="shared" si="472"/>
        <v>-5.5</v>
      </c>
      <c r="J2536" s="29">
        <f t="shared" si="473"/>
        <v>82.937088524628066</v>
      </c>
      <c r="K2536" s="147">
        <f t="shared" si="468"/>
        <v>116.61890670644624</v>
      </c>
      <c r="L2536" s="29">
        <f t="shared" si="479"/>
        <v>-2.4847463483426111</v>
      </c>
      <c r="M2536" s="30">
        <f t="shared" si="477"/>
        <v>2.4847463483426111</v>
      </c>
      <c r="N2536" s="148">
        <f t="shared" si="478"/>
        <v>3.0152536516573889</v>
      </c>
      <c r="O2536" s="148">
        <f t="shared" si="474"/>
        <v>0</v>
      </c>
      <c r="P2536" s="148">
        <f t="shared" si="475"/>
        <v>-3.0152536516573889</v>
      </c>
      <c r="Q2536" s="149">
        <f t="shared" si="469"/>
        <v>2.6189067064462392</v>
      </c>
      <c r="R2536" s="150">
        <f t="shared" si="470"/>
        <v>116.61890670644624</v>
      </c>
      <c r="S2536" s="13"/>
      <c r="T2536" s="13"/>
      <c r="U2536" s="13"/>
      <c r="V2536" s="13"/>
      <c r="W2536" s="49">
        <f t="shared" si="476"/>
        <v>39414</v>
      </c>
    </row>
    <row r="2537" spans="1:23" s="11" customFormat="1">
      <c r="A2537" s="13"/>
      <c r="B2537" s="140">
        <f>+Datos!B2528</f>
        <v>2007</v>
      </c>
      <c r="C2537" s="141">
        <f>+Datos!C2528</f>
        <v>11</v>
      </c>
      <c r="D2537" s="142">
        <f>+Datos!D2528</f>
        <v>29</v>
      </c>
      <c r="E2537" s="143">
        <f>+Datos!E2528</f>
        <v>0</v>
      </c>
      <c r="F2537" s="144">
        <f>+Datos!F2528</f>
        <v>6.8</v>
      </c>
      <c r="G2537" s="145">
        <f>+Datos!G2528</f>
        <v>1</v>
      </c>
      <c r="H2537" s="143">
        <f t="shared" si="471"/>
        <v>6.8</v>
      </c>
      <c r="I2537" s="146">
        <f t="shared" si="472"/>
        <v>-6.8</v>
      </c>
      <c r="J2537" s="29">
        <f t="shared" si="473"/>
        <v>79.964728547513644</v>
      </c>
      <c r="K2537" s="147">
        <f t="shared" si="468"/>
        <v>113.64654672933182</v>
      </c>
      <c r="L2537" s="29">
        <f t="shared" si="479"/>
        <v>-2.9723599771144222</v>
      </c>
      <c r="M2537" s="30">
        <f t="shared" si="477"/>
        <v>2.9723599771144222</v>
      </c>
      <c r="N2537" s="148">
        <f t="shared" si="478"/>
        <v>3.8276400228855776</v>
      </c>
      <c r="O2537" s="148">
        <f t="shared" si="474"/>
        <v>0</v>
      </c>
      <c r="P2537" s="148">
        <f t="shared" si="475"/>
        <v>-3.8276400228855776</v>
      </c>
      <c r="Q2537" s="149">
        <f t="shared" si="469"/>
        <v>0</v>
      </c>
      <c r="R2537" s="150">
        <f t="shared" si="470"/>
        <v>113.64654672933182</v>
      </c>
      <c r="S2537" s="13"/>
      <c r="T2537" s="13"/>
      <c r="U2537" s="13"/>
      <c r="V2537" s="13"/>
      <c r="W2537" s="49">
        <f t="shared" si="476"/>
        <v>39415</v>
      </c>
    </row>
    <row r="2538" spans="1:23" s="11" customFormat="1">
      <c r="A2538" s="13"/>
      <c r="B2538" s="140">
        <f>+Datos!B2529</f>
        <v>2007</v>
      </c>
      <c r="C2538" s="141">
        <f>+Datos!C2529</f>
        <v>11</v>
      </c>
      <c r="D2538" s="142">
        <f>+Datos!D2529</f>
        <v>30</v>
      </c>
      <c r="E2538" s="143">
        <f>+Datos!E2529</f>
        <v>0</v>
      </c>
      <c r="F2538" s="144">
        <f>+Datos!F2529</f>
        <v>8.4</v>
      </c>
      <c r="G2538" s="145">
        <f>+Datos!G2529</f>
        <v>1</v>
      </c>
      <c r="H2538" s="143">
        <f t="shared" si="471"/>
        <v>8.4</v>
      </c>
      <c r="I2538" s="146">
        <f t="shared" si="472"/>
        <v>-8.4</v>
      </c>
      <c r="J2538" s="29">
        <f t="shared" si="473"/>
        <v>76.439645170455776</v>
      </c>
      <c r="K2538" s="147">
        <f t="shared" si="468"/>
        <v>110.12146335227396</v>
      </c>
      <c r="L2538" s="29">
        <f t="shared" si="479"/>
        <v>-3.5250833770578538</v>
      </c>
      <c r="M2538" s="30">
        <f t="shared" si="477"/>
        <v>3.5250833770578538</v>
      </c>
      <c r="N2538" s="148">
        <f t="shared" si="478"/>
        <v>4.8749166229421466</v>
      </c>
      <c r="O2538" s="148">
        <f t="shared" si="474"/>
        <v>0</v>
      </c>
      <c r="P2538" s="148">
        <f t="shared" si="475"/>
        <v>-4.8749166229421466</v>
      </c>
      <c r="Q2538" s="149">
        <f t="shared" si="469"/>
        <v>0</v>
      </c>
      <c r="R2538" s="150">
        <f t="shared" si="470"/>
        <v>110.12146335227396</v>
      </c>
      <c r="S2538" s="13"/>
      <c r="T2538" s="13"/>
      <c r="U2538" s="13"/>
      <c r="V2538" s="13"/>
      <c r="W2538" s="49">
        <f t="shared" si="476"/>
        <v>39416</v>
      </c>
    </row>
    <row r="2539" spans="1:23" s="11" customFormat="1">
      <c r="A2539" s="13"/>
      <c r="B2539" s="140">
        <f>+Datos!B2530</f>
        <v>2007</v>
      </c>
      <c r="C2539" s="141">
        <f>+Datos!C2530</f>
        <v>12</v>
      </c>
      <c r="D2539" s="142">
        <f>+Datos!D2530</f>
        <v>1</v>
      </c>
      <c r="E2539" s="143">
        <f>+Datos!E2530</f>
        <v>0.4</v>
      </c>
      <c r="F2539" s="144">
        <f>+Datos!F2530</f>
        <v>4.0999999999999996</v>
      </c>
      <c r="G2539" s="145">
        <f>+Datos!G2530</f>
        <v>1</v>
      </c>
      <c r="H2539" s="143">
        <f t="shared" si="471"/>
        <v>4.0999999999999996</v>
      </c>
      <c r="I2539" s="146">
        <f t="shared" si="472"/>
        <v>-3.6999999999999997</v>
      </c>
      <c r="J2539" s="29">
        <f t="shared" si="473"/>
        <v>74.936641413342798</v>
      </c>
      <c r="K2539" s="147">
        <f t="shared" si="468"/>
        <v>108.61845959516097</v>
      </c>
      <c r="L2539" s="29">
        <f t="shared" si="479"/>
        <v>-1.5030037571129924</v>
      </c>
      <c r="M2539" s="30">
        <f t="shared" si="477"/>
        <v>1.9030037571129923</v>
      </c>
      <c r="N2539" s="148">
        <f t="shared" si="478"/>
        <v>2.1969962428870073</v>
      </c>
      <c r="O2539" s="148">
        <f t="shared" si="474"/>
        <v>0</v>
      </c>
      <c r="P2539" s="148">
        <f t="shared" si="475"/>
        <v>-2.1969962428870073</v>
      </c>
      <c r="Q2539" s="149">
        <f t="shared" si="469"/>
        <v>0</v>
      </c>
      <c r="R2539" s="150">
        <f t="shared" si="470"/>
        <v>108.61845959516097</v>
      </c>
      <c r="S2539" s="13"/>
      <c r="T2539" s="13"/>
      <c r="U2539" s="13"/>
      <c r="V2539" s="13"/>
      <c r="W2539" s="49">
        <f t="shared" si="476"/>
        <v>39417</v>
      </c>
    </row>
    <row r="2540" spans="1:23" s="11" customFormat="1">
      <c r="A2540" s="13"/>
      <c r="B2540" s="140">
        <f>+Datos!B2531</f>
        <v>2007</v>
      </c>
      <c r="C2540" s="141">
        <f>+Datos!C2531</f>
        <v>12</v>
      </c>
      <c r="D2540" s="142">
        <f>+Datos!D2531</f>
        <v>2</v>
      </c>
      <c r="E2540" s="143">
        <f>+Datos!E2531</f>
        <v>0</v>
      </c>
      <c r="F2540" s="144">
        <f>+Datos!F2531</f>
        <v>7.8</v>
      </c>
      <c r="G2540" s="145">
        <f>+Datos!G2531</f>
        <v>1</v>
      </c>
      <c r="H2540" s="143">
        <f t="shared" si="471"/>
        <v>7.8</v>
      </c>
      <c r="I2540" s="146">
        <f t="shared" si="472"/>
        <v>-7.8</v>
      </c>
      <c r="J2540" s="29">
        <f t="shared" si="473"/>
        <v>71.864263180024153</v>
      </c>
      <c r="K2540" s="147">
        <f t="shared" si="468"/>
        <v>105.54608136184234</v>
      </c>
      <c r="L2540" s="29">
        <f t="shared" si="479"/>
        <v>-3.0723782333186307</v>
      </c>
      <c r="M2540" s="30">
        <f t="shared" si="477"/>
        <v>3.0723782333186307</v>
      </c>
      <c r="N2540" s="148">
        <f t="shared" si="478"/>
        <v>4.7276217666813691</v>
      </c>
      <c r="O2540" s="148">
        <f t="shared" si="474"/>
        <v>0</v>
      </c>
      <c r="P2540" s="148">
        <f t="shared" si="475"/>
        <v>-4.7276217666813691</v>
      </c>
      <c r="Q2540" s="149">
        <f t="shared" si="469"/>
        <v>0</v>
      </c>
      <c r="R2540" s="150">
        <f t="shared" si="470"/>
        <v>105.54608136184234</v>
      </c>
      <c r="S2540" s="13"/>
      <c r="T2540" s="13"/>
      <c r="U2540" s="13"/>
      <c r="V2540" s="13"/>
      <c r="W2540" s="49">
        <f t="shared" si="476"/>
        <v>39418</v>
      </c>
    </row>
    <row r="2541" spans="1:23" s="11" customFormat="1">
      <c r="A2541" s="13"/>
      <c r="B2541" s="140">
        <f>+Datos!B2532</f>
        <v>2007</v>
      </c>
      <c r="C2541" s="141">
        <f>+Datos!C2532</f>
        <v>12</v>
      </c>
      <c r="D2541" s="142">
        <f>+Datos!D2532</f>
        <v>3</v>
      </c>
      <c r="E2541" s="143">
        <f>+Datos!E2532</f>
        <v>10.5</v>
      </c>
      <c r="F2541" s="144">
        <f>+Datos!F2532</f>
        <v>8.1</v>
      </c>
      <c r="G2541" s="145">
        <f>+Datos!G2532</f>
        <v>1</v>
      </c>
      <c r="H2541" s="143">
        <f t="shared" si="471"/>
        <v>8.1</v>
      </c>
      <c r="I2541" s="146">
        <f t="shared" si="472"/>
        <v>2.4000000000000004</v>
      </c>
      <c r="J2541" s="29">
        <f t="shared" si="473"/>
        <v>74.264263180024159</v>
      </c>
      <c r="K2541" s="147">
        <f t="shared" si="468"/>
        <v>107.94608136184235</v>
      </c>
      <c r="L2541" s="29">
        <f t="shared" si="479"/>
        <v>2.4000000000000057</v>
      </c>
      <c r="M2541" s="30">
        <f t="shared" si="477"/>
        <v>8.1</v>
      </c>
      <c r="N2541" s="148">
        <f t="shared" si="478"/>
        <v>0</v>
      </c>
      <c r="O2541" s="148">
        <f t="shared" si="474"/>
        <v>0</v>
      </c>
      <c r="P2541" s="148">
        <f t="shared" si="475"/>
        <v>0</v>
      </c>
      <c r="Q2541" s="149">
        <f t="shared" si="469"/>
        <v>0</v>
      </c>
      <c r="R2541" s="150">
        <f t="shared" si="470"/>
        <v>107.94608136184235</v>
      </c>
      <c r="S2541" s="13"/>
      <c r="T2541" s="13"/>
      <c r="U2541" s="13"/>
      <c r="V2541" s="13"/>
      <c r="W2541" s="49">
        <f t="shared" si="476"/>
        <v>39419</v>
      </c>
    </row>
    <row r="2542" spans="1:23" s="11" customFormat="1">
      <c r="A2542" s="13"/>
      <c r="B2542" s="140">
        <f>+Datos!B2533</f>
        <v>2007</v>
      </c>
      <c r="C2542" s="141">
        <f>+Datos!C2533</f>
        <v>12</v>
      </c>
      <c r="D2542" s="142">
        <f>+Datos!D2533</f>
        <v>4</v>
      </c>
      <c r="E2542" s="143">
        <f>+Datos!E2533</f>
        <v>0</v>
      </c>
      <c r="F2542" s="144">
        <f>+Datos!F2533</f>
        <v>5</v>
      </c>
      <c r="G2542" s="145">
        <f>+Datos!G2533</f>
        <v>1</v>
      </c>
      <c r="H2542" s="143">
        <f t="shared" si="471"/>
        <v>5</v>
      </c>
      <c r="I2542" s="146">
        <f t="shared" si="472"/>
        <v>-5</v>
      </c>
      <c r="J2542" s="29">
        <f t="shared" si="473"/>
        <v>72.297824754008175</v>
      </c>
      <c r="K2542" s="147">
        <f t="shared" si="468"/>
        <v>105.97964293582635</v>
      </c>
      <c r="L2542" s="29">
        <f t="shared" si="479"/>
        <v>-1.9664384260159977</v>
      </c>
      <c r="M2542" s="30">
        <f t="shared" si="477"/>
        <v>1.9664384260159977</v>
      </c>
      <c r="N2542" s="148">
        <f t="shared" si="478"/>
        <v>3.0335615739840023</v>
      </c>
      <c r="O2542" s="148">
        <f t="shared" si="474"/>
        <v>0</v>
      </c>
      <c r="P2542" s="148">
        <f t="shared" si="475"/>
        <v>-3.0335615739840023</v>
      </c>
      <c r="Q2542" s="149">
        <f t="shared" si="469"/>
        <v>0</v>
      </c>
      <c r="R2542" s="150">
        <f t="shared" si="470"/>
        <v>105.97964293582635</v>
      </c>
      <c r="S2542" s="13"/>
      <c r="T2542" s="13"/>
      <c r="U2542" s="13"/>
      <c r="V2542" s="13"/>
      <c r="W2542" s="49">
        <f t="shared" si="476"/>
        <v>39420</v>
      </c>
    </row>
    <row r="2543" spans="1:23" s="11" customFormat="1">
      <c r="A2543" s="13"/>
      <c r="B2543" s="140">
        <f>+Datos!B2534</f>
        <v>2007</v>
      </c>
      <c r="C2543" s="141">
        <f>+Datos!C2534</f>
        <v>12</v>
      </c>
      <c r="D2543" s="142">
        <f>+Datos!D2534</f>
        <v>5</v>
      </c>
      <c r="E2543" s="143">
        <f>+Datos!E2534</f>
        <v>0</v>
      </c>
      <c r="F2543" s="144">
        <f>+Datos!F2534</f>
        <v>6.6</v>
      </c>
      <c r="G2543" s="145">
        <f>+Datos!G2534</f>
        <v>1</v>
      </c>
      <c r="H2543" s="143">
        <f t="shared" si="471"/>
        <v>6.6</v>
      </c>
      <c r="I2543" s="146">
        <f t="shared" si="472"/>
        <v>-6.6</v>
      </c>
      <c r="J2543" s="29">
        <f t="shared" si="473"/>
        <v>69.781628167424671</v>
      </c>
      <c r="K2543" s="147">
        <f t="shared" si="468"/>
        <v>103.46344634924284</v>
      </c>
      <c r="L2543" s="29">
        <f t="shared" si="479"/>
        <v>-2.5161965865835043</v>
      </c>
      <c r="M2543" s="30">
        <f t="shared" si="477"/>
        <v>2.5161965865835043</v>
      </c>
      <c r="N2543" s="148">
        <f t="shared" si="478"/>
        <v>4.0838034134164953</v>
      </c>
      <c r="O2543" s="148">
        <f t="shared" si="474"/>
        <v>0</v>
      </c>
      <c r="P2543" s="148">
        <f t="shared" si="475"/>
        <v>-4.0838034134164953</v>
      </c>
      <c r="Q2543" s="149">
        <f t="shared" si="469"/>
        <v>0</v>
      </c>
      <c r="R2543" s="150">
        <f t="shared" si="470"/>
        <v>103.46344634924284</v>
      </c>
      <c r="S2543" s="13"/>
      <c r="T2543" s="13"/>
      <c r="U2543" s="13"/>
      <c r="V2543" s="13"/>
      <c r="W2543" s="49">
        <f t="shared" si="476"/>
        <v>39421</v>
      </c>
    </row>
    <row r="2544" spans="1:23" s="11" customFormat="1">
      <c r="A2544" s="13"/>
      <c r="B2544" s="140">
        <f>+Datos!B2535</f>
        <v>2007</v>
      </c>
      <c r="C2544" s="141">
        <f>+Datos!C2535</f>
        <v>12</v>
      </c>
      <c r="D2544" s="142">
        <f>+Datos!D2535</f>
        <v>6</v>
      </c>
      <c r="E2544" s="143">
        <f>+Datos!E2535</f>
        <v>0</v>
      </c>
      <c r="F2544" s="144">
        <f>+Datos!F2535</f>
        <v>7</v>
      </c>
      <c r="G2544" s="145">
        <f>+Datos!G2535</f>
        <v>1</v>
      </c>
      <c r="H2544" s="143">
        <f t="shared" si="471"/>
        <v>7</v>
      </c>
      <c r="I2544" s="146">
        <f t="shared" si="472"/>
        <v>-7</v>
      </c>
      <c r="J2544" s="29">
        <f t="shared" si="473"/>
        <v>67.208560599863162</v>
      </c>
      <c r="K2544" s="147">
        <f t="shared" si="468"/>
        <v>100.89037878168133</v>
      </c>
      <c r="L2544" s="29">
        <f t="shared" si="479"/>
        <v>-2.5730675675615089</v>
      </c>
      <c r="M2544" s="30">
        <f t="shared" si="477"/>
        <v>2.5730675675615089</v>
      </c>
      <c r="N2544" s="148">
        <f t="shared" si="478"/>
        <v>4.4269324324384911</v>
      </c>
      <c r="O2544" s="148">
        <f t="shared" si="474"/>
        <v>0</v>
      </c>
      <c r="P2544" s="148">
        <f t="shared" si="475"/>
        <v>-4.4269324324384911</v>
      </c>
      <c r="Q2544" s="149">
        <f t="shared" si="469"/>
        <v>0</v>
      </c>
      <c r="R2544" s="150">
        <f t="shared" si="470"/>
        <v>100.89037878168133</v>
      </c>
      <c r="S2544" s="13"/>
      <c r="T2544" s="13"/>
      <c r="U2544" s="13"/>
      <c r="V2544" s="13"/>
      <c r="W2544" s="49">
        <f t="shared" si="476"/>
        <v>39422</v>
      </c>
    </row>
    <row r="2545" spans="1:23" s="11" customFormat="1">
      <c r="A2545" s="13"/>
      <c r="B2545" s="140">
        <f>+Datos!B2536</f>
        <v>2007</v>
      </c>
      <c r="C2545" s="141">
        <f>+Datos!C2536</f>
        <v>12</v>
      </c>
      <c r="D2545" s="142">
        <f>+Datos!D2536</f>
        <v>7</v>
      </c>
      <c r="E2545" s="143">
        <f>+Datos!E2536</f>
        <v>0</v>
      </c>
      <c r="F2545" s="144">
        <f>+Datos!F2536</f>
        <v>7.7</v>
      </c>
      <c r="G2545" s="145">
        <f>+Datos!G2536</f>
        <v>1</v>
      </c>
      <c r="H2545" s="143">
        <f t="shared" si="471"/>
        <v>7.7</v>
      </c>
      <c r="I2545" s="146">
        <f t="shared" si="472"/>
        <v>-7.7</v>
      </c>
      <c r="J2545" s="29">
        <f t="shared" si="473"/>
        <v>64.487633473767588</v>
      </c>
      <c r="K2545" s="147">
        <f t="shared" si="468"/>
        <v>98.16945165558576</v>
      </c>
      <c r="L2545" s="29">
        <f t="shared" si="479"/>
        <v>-2.7209271260955745</v>
      </c>
      <c r="M2545" s="30">
        <f t="shared" si="477"/>
        <v>2.7209271260955745</v>
      </c>
      <c r="N2545" s="148">
        <f t="shared" si="478"/>
        <v>4.9790728739044257</v>
      </c>
      <c r="O2545" s="148">
        <f t="shared" si="474"/>
        <v>0</v>
      </c>
      <c r="P2545" s="148">
        <f t="shared" si="475"/>
        <v>-4.9790728739044257</v>
      </c>
      <c r="Q2545" s="149">
        <f t="shared" si="469"/>
        <v>0</v>
      </c>
      <c r="R2545" s="150">
        <f t="shared" si="470"/>
        <v>98.16945165558576</v>
      </c>
      <c r="S2545" s="13"/>
      <c r="T2545" s="13"/>
      <c r="U2545" s="13"/>
      <c r="V2545" s="13"/>
      <c r="W2545" s="49">
        <f t="shared" si="476"/>
        <v>39423</v>
      </c>
    </row>
    <row r="2546" spans="1:23" s="11" customFormat="1">
      <c r="A2546" s="13"/>
      <c r="B2546" s="140">
        <f>+Datos!B2537</f>
        <v>2007</v>
      </c>
      <c r="C2546" s="141">
        <f>+Datos!C2537</f>
        <v>12</v>
      </c>
      <c r="D2546" s="142">
        <f>+Datos!D2537</f>
        <v>8</v>
      </c>
      <c r="E2546" s="143">
        <f>+Datos!E2537</f>
        <v>0</v>
      </c>
      <c r="F2546" s="144">
        <f>+Datos!F2537</f>
        <v>6.4</v>
      </c>
      <c r="G2546" s="145">
        <f>+Datos!G2537</f>
        <v>1</v>
      </c>
      <c r="H2546" s="143">
        <f t="shared" si="471"/>
        <v>6.4</v>
      </c>
      <c r="I2546" s="146">
        <f t="shared" si="472"/>
        <v>-6.4</v>
      </c>
      <c r="J2546" s="29">
        <f t="shared" si="473"/>
        <v>62.310106447355274</v>
      </c>
      <c r="K2546" s="147">
        <f t="shared" si="468"/>
        <v>95.991924629173454</v>
      </c>
      <c r="L2546" s="29">
        <f t="shared" si="479"/>
        <v>-2.1775270264123066</v>
      </c>
      <c r="M2546" s="30">
        <f t="shared" si="477"/>
        <v>2.1775270264123066</v>
      </c>
      <c r="N2546" s="148">
        <f t="shared" si="478"/>
        <v>4.2224729735876938</v>
      </c>
      <c r="O2546" s="148">
        <f t="shared" si="474"/>
        <v>0</v>
      </c>
      <c r="P2546" s="148">
        <f t="shared" si="475"/>
        <v>-4.2224729735876938</v>
      </c>
      <c r="Q2546" s="149">
        <f t="shared" si="469"/>
        <v>0</v>
      </c>
      <c r="R2546" s="150">
        <f t="shared" si="470"/>
        <v>95.991924629173454</v>
      </c>
      <c r="S2546" s="13"/>
      <c r="T2546" s="13"/>
      <c r="U2546" s="13"/>
      <c r="V2546" s="13"/>
      <c r="W2546" s="49">
        <f t="shared" si="476"/>
        <v>39424</v>
      </c>
    </row>
    <row r="2547" spans="1:23" s="11" customFormat="1">
      <c r="A2547" s="13"/>
      <c r="B2547" s="140">
        <f>+Datos!B2538</f>
        <v>2007</v>
      </c>
      <c r="C2547" s="141">
        <f>+Datos!C2538</f>
        <v>12</v>
      </c>
      <c r="D2547" s="142">
        <f>+Datos!D2538</f>
        <v>9</v>
      </c>
      <c r="E2547" s="143">
        <f>+Datos!E2538</f>
        <v>0</v>
      </c>
      <c r="F2547" s="144">
        <f>+Datos!F2538</f>
        <v>12.3</v>
      </c>
      <c r="G2547" s="145">
        <f>+Datos!G2538</f>
        <v>1</v>
      </c>
      <c r="H2547" s="143">
        <f t="shared" si="471"/>
        <v>12.3</v>
      </c>
      <c r="I2547" s="146">
        <f t="shared" si="472"/>
        <v>-12.3</v>
      </c>
      <c r="J2547" s="29">
        <f t="shared" si="473"/>
        <v>58.32947460375906</v>
      </c>
      <c r="K2547" s="147">
        <f t="shared" si="468"/>
        <v>92.01129278557724</v>
      </c>
      <c r="L2547" s="29">
        <f t="shared" si="479"/>
        <v>-3.980631843596214</v>
      </c>
      <c r="M2547" s="30">
        <f t="shared" si="477"/>
        <v>3.980631843596214</v>
      </c>
      <c r="N2547" s="148">
        <f t="shared" si="478"/>
        <v>8.3193681564037867</v>
      </c>
      <c r="O2547" s="148">
        <f t="shared" si="474"/>
        <v>0</v>
      </c>
      <c r="P2547" s="148">
        <f t="shared" si="475"/>
        <v>-8.3193681564037867</v>
      </c>
      <c r="Q2547" s="149">
        <f t="shared" si="469"/>
        <v>0</v>
      </c>
      <c r="R2547" s="150">
        <f t="shared" si="470"/>
        <v>92.01129278557724</v>
      </c>
      <c r="S2547" s="13"/>
      <c r="T2547" s="13"/>
      <c r="U2547" s="13"/>
      <c r="V2547" s="13"/>
      <c r="W2547" s="49">
        <f t="shared" si="476"/>
        <v>39425</v>
      </c>
    </row>
    <row r="2548" spans="1:23" s="11" customFormat="1">
      <c r="A2548" s="13"/>
      <c r="B2548" s="140">
        <f>+Datos!B2539</f>
        <v>2007</v>
      </c>
      <c r="C2548" s="141">
        <f>+Datos!C2539</f>
        <v>12</v>
      </c>
      <c r="D2548" s="142">
        <f>+Datos!D2539</f>
        <v>10</v>
      </c>
      <c r="E2548" s="143">
        <f>+Datos!E2539</f>
        <v>0</v>
      </c>
      <c r="F2548" s="144">
        <f>+Datos!F2539</f>
        <v>8.4</v>
      </c>
      <c r="G2548" s="145">
        <f>+Datos!G2539</f>
        <v>1</v>
      </c>
      <c r="H2548" s="143">
        <f t="shared" si="471"/>
        <v>8.4</v>
      </c>
      <c r="I2548" s="146">
        <f t="shared" si="472"/>
        <v>-8.4</v>
      </c>
      <c r="J2548" s="29">
        <f t="shared" si="473"/>
        <v>55.758137652417361</v>
      </c>
      <c r="K2548" s="147">
        <f t="shared" si="468"/>
        <v>89.439955834235548</v>
      </c>
      <c r="L2548" s="29">
        <f t="shared" si="479"/>
        <v>-2.5713369513416922</v>
      </c>
      <c r="M2548" s="30">
        <f t="shared" si="477"/>
        <v>2.5713369513416922</v>
      </c>
      <c r="N2548" s="148">
        <f t="shared" si="478"/>
        <v>5.8286630486583082</v>
      </c>
      <c r="O2548" s="148">
        <f t="shared" si="474"/>
        <v>0</v>
      </c>
      <c r="P2548" s="148">
        <f t="shared" si="475"/>
        <v>-5.8286630486583082</v>
      </c>
      <c r="Q2548" s="149">
        <f t="shared" si="469"/>
        <v>0</v>
      </c>
      <c r="R2548" s="150">
        <f t="shared" si="470"/>
        <v>89.439955834235548</v>
      </c>
      <c r="S2548" s="13"/>
      <c r="T2548" s="13"/>
      <c r="U2548" s="13"/>
      <c r="V2548" s="13"/>
      <c r="W2548" s="49">
        <f t="shared" si="476"/>
        <v>39426</v>
      </c>
    </row>
    <row r="2549" spans="1:23" s="11" customFormat="1">
      <c r="A2549" s="13"/>
      <c r="B2549" s="140">
        <f>+Datos!B2540</f>
        <v>2007</v>
      </c>
      <c r="C2549" s="141">
        <f>+Datos!C2540</f>
        <v>12</v>
      </c>
      <c r="D2549" s="142">
        <f>+Datos!D2540</f>
        <v>11</v>
      </c>
      <c r="E2549" s="143">
        <f>+Datos!E2540</f>
        <v>0</v>
      </c>
      <c r="F2549" s="144">
        <f>+Datos!F2540</f>
        <v>8.1</v>
      </c>
      <c r="G2549" s="145">
        <f>+Datos!G2540</f>
        <v>1</v>
      </c>
      <c r="H2549" s="143">
        <f t="shared" si="471"/>
        <v>8.1</v>
      </c>
      <c r="I2549" s="146">
        <f t="shared" si="472"/>
        <v>-8.1</v>
      </c>
      <c r="J2549" s="29">
        <f t="shared" si="473"/>
        <v>53.386043199225526</v>
      </c>
      <c r="K2549" s="147">
        <f t="shared" si="468"/>
        <v>87.067861381043713</v>
      </c>
      <c r="L2549" s="29">
        <f t="shared" si="479"/>
        <v>-2.3720944531918349</v>
      </c>
      <c r="M2549" s="30">
        <f t="shared" si="477"/>
        <v>2.3720944531918349</v>
      </c>
      <c r="N2549" s="148">
        <f t="shared" si="478"/>
        <v>5.7279055468081648</v>
      </c>
      <c r="O2549" s="148">
        <f t="shared" si="474"/>
        <v>0</v>
      </c>
      <c r="P2549" s="148">
        <f t="shared" si="475"/>
        <v>-5.7279055468081648</v>
      </c>
      <c r="Q2549" s="149">
        <f t="shared" si="469"/>
        <v>0</v>
      </c>
      <c r="R2549" s="150">
        <f t="shared" si="470"/>
        <v>87.067861381043713</v>
      </c>
      <c r="S2549" s="13"/>
      <c r="T2549" s="13"/>
      <c r="U2549" s="13"/>
      <c r="V2549" s="13"/>
      <c r="W2549" s="49">
        <f t="shared" si="476"/>
        <v>39427</v>
      </c>
    </row>
    <row r="2550" spans="1:23" s="11" customFormat="1">
      <c r="A2550" s="13"/>
      <c r="B2550" s="140">
        <f>+Datos!B2541</f>
        <v>2007</v>
      </c>
      <c r="C2550" s="141">
        <f>+Datos!C2541</f>
        <v>12</v>
      </c>
      <c r="D2550" s="142">
        <f>+Datos!D2541</f>
        <v>12</v>
      </c>
      <c r="E2550" s="143">
        <f>+Datos!E2541</f>
        <v>0</v>
      </c>
      <c r="F2550" s="144">
        <f>+Datos!F2541</f>
        <v>12.7</v>
      </c>
      <c r="G2550" s="145">
        <f>+Datos!G2541</f>
        <v>1</v>
      </c>
      <c r="H2550" s="143">
        <f t="shared" si="471"/>
        <v>12.7</v>
      </c>
      <c r="I2550" s="146">
        <f t="shared" si="472"/>
        <v>-12.7</v>
      </c>
      <c r="J2550" s="29">
        <f t="shared" si="473"/>
        <v>49.868342466398623</v>
      </c>
      <c r="K2550" s="147">
        <f t="shared" si="468"/>
        <v>83.550160648216803</v>
      </c>
      <c r="L2550" s="29">
        <f t="shared" si="479"/>
        <v>-3.5177007328269099</v>
      </c>
      <c r="M2550" s="30">
        <f t="shared" si="477"/>
        <v>3.5177007328269099</v>
      </c>
      <c r="N2550" s="148">
        <f t="shared" si="478"/>
        <v>9.1822992671730894</v>
      </c>
      <c r="O2550" s="148">
        <f t="shared" si="474"/>
        <v>0</v>
      </c>
      <c r="P2550" s="148">
        <f t="shared" si="475"/>
        <v>-9.1822992671730894</v>
      </c>
      <c r="Q2550" s="149">
        <f t="shared" si="469"/>
        <v>0</v>
      </c>
      <c r="R2550" s="150">
        <f t="shared" si="470"/>
        <v>83.550160648216803</v>
      </c>
      <c r="S2550" s="13"/>
      <c r="T2550" s="13"/>
      <c r="U2550" s="13"/>
      <c r="V2550" s="13"/>
      <c r="W2550" s="49">
        <f t="shared" si="476"/>
        <v>39428</v>
      </c>
    </row>
    <row r="2551" spans="1:23" s="11" customFormat="1">
      <c r="A2551" s="13"/>
      <c r="B2551" s="140">
        <f>+Datos!B2542</f>
        <v>2007</v>
      </c>
      <c r="C2551" s="141">
        <f>+Datos!C2542</f>
        <v>12</v>
      </c>
      <c r="D2551" s="142">
        <f>+Datos!D2542</f>
        <v>13</v>
      </c>
      <c r="E2551" s="143">
        <f>+Datos!E2542</f>
        <v>0</v>
      </c>
      <c r="F2551" s="144">
        <f>+Datos!F2542</f>
        <v>11.2</v>
      </c>
      <c r="G2551" s="145">
        <f>+Datos!G2542</f>
        <v>1</v>
      </c>
      <c r="H2551" s="143">
        <f t="shared" si="471"/>
        <v>11.2</v>
      </c>
      <c r="I2551" s="146">
        <f t="shared" si="472"/>
        <v>-11.2</v>
      </c>
      <c r="J2551" s="29">
        <f t="shared" si="473"/>
        <v>46.958966135516341</v>
      </c>
      <c r="K2551" s="147">
        <f t="shared" si="468"/>
        <v>80.640784317334521</v>
      </c>
      <c r="L2551" s="29">
        <f t="shared" si="479"/>
        <v>-2.9093763308822815</v>
      </c>
      <c r="M2551" s="30">
        <f t="shared" si="477"/>
        <v>2.9093763308822815</v>
      </c>
      <c r="N2551" s="148">
        <f t="shared" si="478"/>
        <v>8.2906236691177178</v>
      </c>
      <c r="O2551" s="148">
        <f t="shared" si="474"/>
        <v>0</v>
      </c>
      <c r="P2551" s="148">
        <f t="shared" si="475"/>
        <v>-8.2906236691177178</v>
      </c>
      <c r="Q2551" s="149">
        <f t="shared" si="469"/>
        <v>0</v>
      </c>
      <c r="R2551" s="150">
        <f t="shared" si="470"/>
        <v>80.640784317334521</v>
      </c>
      <c r="S2551" s="13"/>
      <c r="T2551" s="13"/>
      <c r="U2551" s="13"/>
      <c r="V2551" s="13"/>
      <c r="W2551" s="49">
        <f t="shared" si="476"/>
        <v>39429</v>
      </c>
    </row>
    <row r="2552" spans="1:23" s="11" customFormat="1">
      <c r="A2552" s="13"/>
      <c r="B2552" s="140">
        <f>+Datos!B2543</f>
        <v>2007</v>
      </c>
      <c r="C2552" s="141">
        <f>+Datos!C2543</f>
        <v>12</v>
      </c>
      <c r="D2552" s="142">
        <f>+Datos!D2543</f>
        <v>14</v>
      </c>
      <c r="E2552" s="143">
        <f>+Datos!E2543</f>
        <v>0</v>
      </c>
      <c r="F2552" s="144">
        <f>+Datos!F2543</f>
        <v>8.9</v>
      </c>
      <c r="G2552" s="145">
        <f>+Datos!G2543</f>
        <v>1</v>
      </c>
      <c r="H2552" s="143">
        <f t="shared" si="471"/>
        <v>8.9</v>
      </c>
      <c r="I2552" s="146">
        <f t="shared" si="472"/>
        <v>-8.9</v>
      </c>
      <c r="J2552" s="29">
        <f t="shared" si="473"/>
        <v>44.768573603056808</v>
      </c>
      <c r="K2552" s="147">
        <f t="shared" si="468"/>
        <v>78.450391784874995</v>
      </c>
      <c r="L2552" s="29">
        <f t="shared" si="479"/>
        <v>-2.1903925324595264</v>
      </c>
      <c r="M2552" s="30">
        <f t="shared" si="477"/>
        <v>2.1903925324595264</v>
      </c>
      <c r="N2552" s="148">
        <f t="shared" si="478"/>
        <v>6.709607467540474</v>
      </c>
      <c r="O2552" s="148">
        <f t="shared" si="474"/>
        <v>0</v>
      </c>
      <c r="P2552" s="148">
        <f t="shared" si="475"/>
        <v>-6.709607467540474</v>
      </c>
      <c r="Q2552" s="149">
        <f t="shared" si="469"/>
        <v>0</v>
      </c>
      <c r="R2552" s="150">
        <f t="shared" si="470"/>
        <v>78.450391784874995</v>
      </c>
      <c r="S2552" s="13"/>
      <c r="T2552" s="13"/>
      <c r="U2552" s="13"/>
      <c r="V2552" s="13"/>
      <c r="W2552" s="49">
        <f t="shared" si="476"/>
        <v>39430</v>
      </c>
    </row>
    <row r="2553" spans="1:23" s="11" customFormat="1">
      <c r="A2553" s="13"/>
      <c r="B2553" s="140">
        <f>+Datos!B2544</f>
        <v>2007</v>
      </c>
      <c r="C2553" s="141">
        <f>+Datos!C2544</f>
        <v>12</v>
      </c>
      <c r="D2553" s="142">
        <f>+Datos!D2544</f>
        <v>15</v>
      </c>
      <c r="E2553" s="143">
        <f>+Datos!E2544</f>
        <v>0</v>
      </c>
      <c r="F2553" s="144">
        <f>+Datos!F2544</f>
        <v>5.9</v>
      </c>
      <c r="G2553" s="145">
        <f>+Datos!G2544</f>
        <v>1</v>
      </c>
      <c r="H2553" s="143">
        <f t="shared" si="471"/>
        <v>5.9</v>
      </c>
      <c r="I2553" s="146">
        <f t="shared" si="472"/>
        <v>-5.9</v>
      </c>
      <c r="J2553" s="29">
        <f t="shared" si="473"/>
        <v>43.373131135659747</v>
      </c>
      <c r="K2553" s="147">
        <f t="shared" si="468"/>
        <v>77.054949317477934</v>
      </c>
      <c r="L2553" s="29">
        <f t="shared" si="479"/>
        <v>-1.3954424673970607</v>
      </c>
      <c r="M2553" s="30">
        <f t="shared" si="477"/>
        <v>1.3954424673970607</v>
      </c>
      <c r="N2553" s="148">
        <f t="shared" si="478"/>
        <v>4.5045575326029397</v>
      </c>
      <c r="O2553" s="148">
        <f t="shared" si="474"/>
        <v>0</v>
      </c>
      <c r="P2553" s="148">
        <f t="shared" si="475"/>
        <v>-4.5045575326029397</v>
      </c>
      <c r="Q2553" s="149">
        <f t="shared" si="469"/>
        <v>0</v>
      </c>
      <c r="R2553" s="150">
        <f t="shared" si="470"/>
        <v>77.054949317477934</v>
      </c>
      <c r="S2553" s="13"/>
      <c r="T2553" s="13"/>
      <c r="U2553" s="13"/>
      <c r="V2553" s="13"/>
      <c r="W2553" s="49">
        <f t="shared" si="476"/>
        <v>39431</v>
      </c>
    </row>
    <row r="2554" spans="1:23" s="11" customFormat="1">
      <c r="A2554" s="13"/>
      <c r="B2554" s="140">
        <f>+Datos!B2545</f>
        <v>2007</v>
      </c>
      <c r="C2554" s="141">
        <f>+Datos!C2545</f>
        <v>12</v>
      </c>
      <c r="D2554" s="142">
        <f>+Datos!D2545</f>
        <v>16</v>
      </c>
      <c r="E2554" s="143">
        <f>+Datos!E2545</f>
        <v>0</v>
      </c>
      <c r="F2554" s="144">
        <f>+Datos!F2545</f>
        <v>7.1</v>
      </c>
      <c r="G2554" s="145">
        <f>+Datos!G2545</f>
        <v>1</v>
      </c>
      <c r="H2554" s="143">
        <f t="shared" si="471"/>
        <v>7.1</v>
      </c>
      <c r="I2554" s="146">
        <f t="shared" si="472"/>
        <v>-7.1</v>
      </c>
      <c r="J2554" s="29">
        <f t="shared" si="473"/>
        <v>41.751413031860835</v>
      </c>
      <c r="K2554" s="147">
        <f t="shared" si="468"/>
        <v>75.433231213679022</v>
      </c>
      <c r="L2554" s="29">
        <f t="shared" si="479"/>
        <v>-1.6217181037989121</v>
      </c>
      <c r="M2554" s="30">
        <f t="shared" si="477"/>
        <v>1.6217181037989121</v>
      </c>
      <c r="N2554" s="148">
        <f t="shared" si="478"/>
        <v>5.4782818962010875</v>
      </c>
      <c r="O2554" s="148">
        <f t="shared" si="474"/>
        <v>0</v>
      </c>
      <c r="P2554" s="148">
        <f t="shared" si="475"/>
        <v>-5.4782818962010875</v>
      </c>
      <c r="Q2554" s="149">
        <f t="shared" si="469"/>
        <v>0</v>
      </c>
      <c r="R2554" s="150">
        <f t="shared" si="470"/>
        <v>75.433231213679022</v>
      </c>
      <c r="S2554" s="13"/>
      <c r="T2554" s="13"/>
      <c r="U2554" s="13"/>
      <c r="V2554" s="13"/>
      <c r="W2554" s="49">
        <f t="shared" si="476"/>
        <v>39432</v>
      </c>
    </row>
    <row r="2555" spans="1:23" s="11" customFormat="1">
      <c r="A2555" s="13"/>
      <c r="B2555" s="140">
        <f>+Datos!B2546</f>
        <v>2007</v>
      </c>
      <c r="C2555" s="141">
        <f>+Datos!C2546</f>
        <v>12</v>
      </c>
      <c r="D2555" s="142">
        <f>+Datos!D2546</f>
        <v>17</v>
      </c>
      <c r="E2555" s="143">
        <f>+Datos!E2546</f>
        <v>0</v>
      </c>
      <c r="F2555" s="144">
        <f>+Datos!F2546</f>
        <v>9</v>
      </c>
      <c r="G2555" s="145">
        <f>+Datos!G2546</f>
        <v>1</v>
      </c>
      <c r="H2555" s="143">
        <f t="shared" si="471"/>
        <v>9</v>
      </c>
      <c r="I2555" s="146">
        <f t="shared" si="472"/>
        <v>-9</v>
      </c>
      <c r="J2555" s="29">
        <f t="shared" si="473"/>
        <v>39.782568194937674</v>
      </c>
      <c r="K2555" s="147">
        <f t="shared" si="468"/>
        <v>73.464386376755854</v>
      </c>
      <c r="L2555" s="29">
        <f t="shared" si="479"/>
        <v>-1.9688448369231679</v>
      </c>
      <c r="M2555" s="30">
        <f t="shared" si="477"/>
        <v>1.9688448369231679</v>
      </c>
      <c r="N2555" s="148">
        <f t="shared" si="478"/>
        <v>7.0311551630768321</v>
      </c>
      <c r="O2555" s="148">
        <f t="shared" si="474"/>
        <v>0</v>
      </c>
      <c r="P2555" s="148">
        <f t="shared" si="475"/>
        <v>-7.0311551630768321</v>
      </c>
      <c r="Q2555" s="149">
        <f t="shared" si="469"/>
        <v>0</v>
      </c>
      <c r="R2555" s="150">
        <f t="shared" si="470"/>
        <v>73.464386376755854</v>
      </c>
      <c r="S2555" s="13"/>
      <c r="T2555" s="13"/>
      <c r="U2555" s="13"/>
      <c r="V2555" s="13"/>
      <c r="W2555" s="49">
        <f t="shared" si="476"/>
        <v>39433</v>
      </c>
    </row>
    <row r="2556" spans="1:23" s="11" customFormat="1">
      <c r="A2556" s="13"/>
      <c r="B2556" s="140">
        <f>+Datos!B2547</f>
        <v>2007</v>
      </c>
      <c r="C2556" s="141">
        <f>+Datos!C2547</f>
        <v>12</v>
      </c>
      <c r="D2556" s="142">
        <f>+Datos!D2547</f>
        <v>18</v>
      </c>
      <c r="E2556" s="143">
        <f>+Datos!E2547</f>
        <v>0</v>
      </c>
      <c r="F2556" s="144">
        <f>+Datos!F2547</f>
        <v>5.4</v>
      </c>
      <c r="G2556" s="145">
        <f>+Datos!G2547</f>
        <v>1</v>
      </c>
      <c r="H2556" s="143">
        <f t="shared" si="471"/>
        <v>5.4</v>
      </c>
      <c r="I2556" s="146">
        <f t="shared" si="472"/>
        <v>-5.4</v>
      </c>
      <c r="J2556" s="29">
        <f t="shared" si="473"/>
        <v>38.646111138333382</v>
      </c>
      <c r="K2556" s="147">
        <f t="shared" si="468"/>
        <v>72.327929320151554</v>
      </c>
      <c r="L2556" s="29">
        <f t="shared" si="479"/>
        <v>-1.1364570566043</v>
      </c>
      <c r="M2556" s="30">
        <f t="shared" si="477"/>
        <v>1.1364570566043</v>
      </c>
      <c r="N2556" s="148">
        <f t="shared" si="478"/>
        <v>4.2635429433957004</v>
      </c>
      <c r="O2556" s="148">
        <f t="shared" si="474"/>
        <v>0</v>
      </c>
      <c r="P2556" s="148">
        <f t="shared" si="475"/>
        <v>-4.2635429433957004</v>
      </c>
      <c r="Q2556" s="149">
        <f t="shared" si="469"/>
        <v>0</v>
      </c>
      <c r="R2556" s="150">
        <f t="shared" si="470"/>
        <v>72.327929320151554</v>
      </c>
      <c r="S2556" s="13"/>
      <c r="T2556" s="13"/>
      <c r="U2556" s="13"/>
      <c r="V2556" s="13"/>
      <c r="W2556" s="49">
        <f t="shared" si="476"/>
        <v>39434</v>
      </c>
    </row>
    <row r="2557" spans="1:23" s="11" customFormat="1">
      <c r="A2557" s="13"/>
      <c r="B2557" s="140">
        <f>+Datos!B2548</f>
        <v>2007</v>
      </c>
      <c r="C2557" s="141">
        <f>+Datos!C2548</f>
        <v>12</v>
      </c>
      <c r="D2557" s="142">
        <f>+Datos!D2548</f>
        <v>19</v>
      </c>
      <c r="E2557" s="143">
        <f>+Datos!E2548</f>
        <v>0</v>
      </c>
      <c r="F2557" s="144">
        <f>+Datos!F2548</f>
        <v>8.9</v>
      </c>
      <c r="G2557" s="145">
        <f>+Datos!G2548</f>
        <v>1</v>
      </c>
      <c r="H2557" s="143">
        <f t="shared" si="471"/>
        <v>8.9</v>
      </c>
      <c r="I2557" s="146">
        <f t="shared" si="472"/>
        <v>-8.9</v>
      </c>
      <c r="J2557" s="29">
        <f t="shared" si="473"/>
        <v>36.843470232617541</v>
      </c>
      <c r="K2557" s="147">
        <f t="shared" si="468"/>
        <v>70.525288414435721</v>
      </c>
      <c r="L2557" s="29">
        <f t="shared" si="479"/>
        <v>-1.8026409057158332</v>
      </c>
      <c r="M2557" s="30">
        <f t="shared" si="477"/>
        <v>1.8026409057158332</v>
      </c>
      <c r="N2557" s="148">
        <f t="shared" si="478"/>
        <v>7.0973590942841671</v>
      </c>
      <c r="O2557" s="148">
        <f t="shared" si="474"/>
        <v>0</v>
      </c>
      <c r="P2557" s="148">
        <f t="shared" si="475"/>
        <v>-7.0973590942841671</v>
      </c>
      <c r="Q2557" s="149">
        <f t="shared" si="469"/>
        <v>0</v>
      </c>
      <c r="R2557" s="150">
        <f t="shared" si="470"/>
        <v>70.525288414435721</v>
      </c>
      <c r="S2557" s="13"/>
      <c r="T2557" s="13"/>
      <c r="U2557" s="13"/>
      <c r="V2557" s="13"/>
      <c r="W2557" s="49">
        <f t="shared" si="476"/>
        <v>39435</v>
      </c>
    </row>
    <row r="2558" spans="1:23" s="11" customFormat="1">
      <c r="A2558" s="13"/>
      <c r="B2558" s="140">
        <f>+Datos!B2549</f>
        <v>2007</v>
      </c>
      <c r="C2558" s="141">
        <f>+Datos!C2549</f>
        <v>12</v>
      </c>
      <c r="D2558" s="142">
        <f>+Datos!D2549</f>
        <v>20</v>
      </c>
      <c r="E2558" s="143">
        <f>+Datos!E2549</f>
        <v>0.4</v>
      </c>
      <c r="F2558" s="144">
        <f>+Datos!F2549</f>
        <v>9</v>
      </c>
      <c r="G2558" s="145">
        <f>+Datos!G2549</f>
        <v>1</v>
      </c>
      <c r="H2558" s="143">
        <f t="shared" si="471"/>
        <v>9</v>
      </c>
      <c r="I2558" s="146">
        <f t="shared" si="472"/>
        <v>-8.6</v>
      </c>
      <c r="J2558" s="29">
        <f t="shared" si="473"/>
        <v>35.181515081761717</v>
      </c>
      <c r="K2558" s="147">
        <f t="shared" si="468"/>
        <v>68.863333263579904</v>
      </c>
      <c r="L2558" s="29">
        <f t="shared" si="479"/>
        <v>-1.6619551508558175</v>
      </c>
      <c r="M2558" s="30">
        <f t="shared" si="477"/>
        <v>2.0619551508558174</v>
      </c>
      <c r="N2558" s="148">
        <f t="shared" si="478"/>
        <v>6.9380448491441822</v>
      </c>
      <c r="O2558" s="148">
        <f t="shared" si="474"/>
        <v>0</v>
      </c>
      <c r="P2558" s="148">
        <f t="shared" si="475"/>
        <v>-6.9380448491441822</v>
      </c>
      <c r="Q2558" s="149">
        <f t="shared" si="469"/>
        <v>0</v>
      </c>
      <c r="R2558" s="150">
        <f t="shared" si="470"/>
        <v>68.863333263579904</v>
      </c>
      <c r="S2558" s="13"/>
      <c r="T2558" s="13"/>
      <c r="U2558" s="13"/>
      <c r="V2558" s="13"/>
      <c r="W2558" s="49">
        <f t="shared" si="476"/>
        <v>39436</v>
      </c>
    </row>
    <row r="2559" spans="1:23" s="11" customFormat="1">
      <c r="A2559" s="13"/>
      <c r="B2559" s="140">
        <f>+Datos!B2550</f>
        <v>2007</v>
      </c>
      <c r="C2559" s="141">
        <f>+Datos!C2550</f>
        <v>12</v>
      </c>
      <c r="D2559" s="142">
        <f>+Datos!D2550</f>
        <v>21</v>
      </c>
      <c r="E2559" s="143">
        <f>+Datos!E2550</f>
        <v>0</v>
      </c>
      <c r="F2559" s="144">
        <f>+Datos!F2550</f>
        <v>8.4</v>
      </c>
      <c r="G2559" s="145">
        <f>+Datos!G2550</f>
        <v>1</v>
      </c>
      <c r="H2559" s="143">
        <f t="shared" si="471"/>
        <v>8.4</v>
      </c>
      <c r="I2559" s="146">
        <f t="shared" si="472"/>
        <v>-8.4</v>
      </c>
      <c r="J2559" s="29">
        <f t="shared" si="473"/>
        <v>33.630609123008412</v>
      </c>
      <c r="K2559" s="147">
        <f t="shared" si="468"/>
        <v>67.312427304826599</v>
      </c>
      <c r="L2559" s="29">
        <f t="shared" si="479"/>
        <v>-1.5509059587533045</v>
      </c>
      <c r="M2559" s="30">
        <f t="shared" si="477"/>
        <v>1.5509059587533045</v>
      </c>
      <c r="N2559" s="148">
        <f t="shared" si="478"/>
        <v>6.8490940412466959</v>
      </c>
      <c r="O2559" s="148">
        <f t="shared" si="474"/>
        <v>0</v>
      </c>
      <c r="P2559" s="148">
        <f t="shared" si="475"/>
        <v>-6.8490940412466959</v>
      </c>
      <c r="Q2559" s="149">
        <f t="shared" si="469"/>
        <v>0</v>
      </c>
      <c r="R2559" s="150">
        <f t="shared" si="470"/>
        <v>67.312427304826599</v>
      </c>
      <c r="S2559" s="13"/>
      <c r="T2559" s="13"/>
      <c r="U2559" s="13"/>
      <c r="V2559" s="13"/>
      <c r="W2559" s="49">
        <f t="shared" si="476"/>
        <v>39437</v>
      </c>
    </row>
    <row r="2560" spans="1:23" s="11" customFormat="1">
      <c r="A2560" s="13"/>
      <c r="B2560" s="140">
        <f>+Datos!B2551</f>
        <v>2007</v>
      </c>
      <c r="C2560" s="141">
        <f>+Datos!C2551</f>
        <v>12</v>
      </c>
      <c r="D2560" s="142">
        <f>+Datos!D2551</f>
        <v>22</v>
      </c>
      <c r="E2560" s="143">
        <f>+Datos!E2551</f>
        <v>0</v>
      </c>
      <c r="F2560" s="144">
        <f>+Datos!F2551</f>
        <v>6.2</v>
      </c>
      <c r="G2560" s="145">
        <f>+Datos!G2551</f>
        <v>1</v>
      </c>
      <c r="H2560" s="143">
        <f t="shared" si="471"/>
        <v>6.2</v>
      </c>
      <c r="I2560" s="146">
        <f t="shared" si="472"/>
        <v>-6.2</v>
      </c>
      <c r="J2560" s="29">
        <f t="shared" si="473"/>
        <v>32.529918307896573</v>
      </c>
      <c r="K2560" s="147">
        <f t="shared" si="468"/>
        <v>66.211736489714752</v>
      </c>
      <c r="L2560" s="29">
        <f t="shared" si="479"/>
        <v>-1.1006908151118466</v>
      </c>
      <c r="M2560" s="30">
        <f t="shared" si="477"/>
        <v>1.1006908151118466</v>
      </c>
      <c r="N2560" s="148">
        <f t="shared" si="478"/>
        <v>5.0993091848881535</v>
      </c>
      <c r="O2560" s="148">
        <f t="shared" si="474"/>
        <v>0</v>
      </c>
      <c r="P2560" s="148">
        <f t="shared" si="475"/>
        <v>-5.0993091848881535</v>
      </c>
      <c r="Q2560" s="149">
        <f t="shared" si="469"/>
        <v>0</v>
      </c>
      <c r="R2560" s="150">
        <f t="shared" si="470"/>
        <v>66.211736489714752</v>
      </c>
      <c r="S2560" s="13"/>
      <c r="T2560" s="13"/>
      <c r="U2560" s="13"/>
      <c r="V2560" s="13"/>
      <c r="W2560" s="49">
        <f t="shared" si="476"/>
        <v>39438</v>
      </c>
    </row>
    <row r="2561" spans="1:23" s="11" customFormat="1">
      <c r="A2561" s="13"/>
      <c r="B2561" s="140">
        <f>+Datos!B2552</f>
        <v>2007</v>
      </c>
      <c r="C2561" s="141">
        <f>+Datos!C2552</f>
        <v>12</v>
      </c>
      <c r="D2561" s="142">
        <f>+Datos!D2552</f>
        <v>23</v>
      </c>
      <c r="E2561" s="143">
        <f>+Datos!E2552</f>
        <v>0</v>
      </c>
      <c r="F2561" s="144">
        <f>+Datos!F2552</f>
        <v>8.9</v>
      </c>
      <c r="G2561" s="145">
        <f>+Datos!G2552</f>
        <v>1</v>
      </c>
      <c r="H2561" s="143">
        <f t="shared" si="471"/>
        <v>8.9</v>
      </c>
      <c r="I2561" s="146">
        <f t="shared" si="472"/>
        <v>-8.9</v>
      </c>
      <c r="J2561" s="29">
        <f t="shared" si="473"/>
        <v>31.012566117102818</v>
      </c>
      <c r="K2561" s="147">
        <f t="shared" si="468"/>
        <v>64.694384298920994</v>
      </c>
      <c r="L2561" s="29">
        <f t="shared" si="479"/>
        <v>-1.5173521907937584</v>
      </c>
      <c r="M2561" s="30">
        <f t="shared" si="477"/>
        <v>1.5173521907937584</v>
      </c>
      <c r="N2561" s="148">
        <f t="shared" si="478"/>
        <v>7.382647809206242</v>
      </c>
      <c r="O2561" s="148">
        <f t="shared" si="474"/>
        <v>0</v>
      </c>
      <c r="P2561" s="148">
        <f t="shared" si="475"/>
        <v>-7.382647809206242</v>
      </c>
      <c r="Q2561" s="149">
        <f t="shared" si="469"/>
        <v>0</v>
      </c>
      <c r="R2561" s="150">
        <f t="shared" si="470"/>
        <v>64.694384298920994</v>
      </c>
      <c r="S2561" s="13"/>
      <c r="T2561" s="13"/>
      <c r="U2561" s="13"/>
      <c r="V2561" s="13"/>
      <c r="W2561" s="49">
        <f t="shared" si="476"/>
        <v>39439</v>
      </c>
    </row>
    <row r="2562" spans="1:23" s="11" customFormat="1">
      <c r="A2562" s="13"/>
      <c r="B2562" s="140">
        <f>+Datos!B2553</f>
        <v>2007</v>
      </c>
      <c r="C2562" s="141">
        <f>+Datos!C2553</f>
        <v>12</v>
      </c>
      <c r="D2562" s="142">
        <f>+Datos!D2553</f>
        <v>24</v>
      </c>
      <c r="E2562" s="143">
        <f>+Datos!E2553</f>
        <v>0</v>
      </c>
      <c r="F2562" s="144">
        <f>+Datos!F2553</f>
        <v>6.4</v>
      </c>
      <c r="G2562" s="145">
        <f>+Datos!G2553</f>
        <v>1</v>
      </c>
      <c r="H2562" s="143">
        <f t="shared" si="471"/>
        <v>6.4</v>
      </c>
      <c r="I2562" s="146">
        <f t="shared" si="472"/>
        <v>-6.4</v>
      </c>
      <c r="J2562" s="29">
        <f t="shared" si="473"/>
        <v>29.965377730109825</v>
      </c>
      <c r="K2562" s="147">
        <f t="shared" si="468"/>
        <v>63.647195911928009</v>
      </c>
      <c r="L2562" s="29">
        <f t="shared" si="479"/>
        <v>-1.0471883869929854</v>
      </c>
      <c r="M2562" s="30">
        <f t="shared" si="477"/>
        <v>1.0471883869929854</v>
      </c>
      <c r="N2562" s="148">
        <f t="shared" si="478"/>
        <v>5.3528116130070149</v>
      </c>
      <c r="O2562" s="148">
        <f t="shared" si="474"/>
        <v>0</v>
      </c>
      <c r="P2562" s="148">
        <f t="shared" si="475"/>
        <v>-5.3528116130070149</v>
      </c>
      <c r="Q2562" s="149">
        <f t="shared" si="469"/>
        <v>0</v>
      </c>
      <c r="R2562" s="150">
        <f t="shared" si="470"/>
        <v>63.647195911928009</v>
      </c>
      <c r="S2562" s="13"/>
      <c r="T2562" s="13"/>
      <c r="U2562" s="13"/>
      <c r="V2562" s="13"/>
      <c r="W2562" s="49">
        <f t="shared" si="476"/>
        <v>39440</v>
      </c>
    </row>
    <row r="2563" spans="1:23" s="11" customFormat="1">
      <c r="A2563" s="13"/>
      <c r="B2563" s="140">
        <f>+Datos!B2554</f>
        <v>2007</v>
      </c>
      <c r="C2563" s="141">
        <f>+Datos!C2554</f>
        <v>12</v>
      </c>
      <c r="D2563" s="142">
        <f>+Datos!D2554</f>
        <v>25</v>
      </c>
      <c r="E2563" s="143">
        <f>+Datos!E2554</f>
        <v>0</v>
      </c>
      <c r="F2563" s="144">
        <f>+Datos!F2554</f>
        <v>7</v>
      </c>
      <c r="G2563" s="145">
        <f>+Datos!G2554</f>
        <v>1</v>
      </c>
      <c r="H2563" s="143">
        <f t="shared" si="471"/>
        <v>7</v>
      </c>
      <c r="I2563" s="146">
        <f t="shared" si="472"/>
        <v>-7</v>
      </c>
      <c r="J2563" s="29">
        <f t="shared" si="473"/>
        <v>28.860460238043217</v>
      </c>
      <c r="K2563" s="147">
        <f t="shared" si="468"/>
        <v>62.542278419861397</v>
      </c>
      <c r="L2563" s="29">
        <f t="shared" si="479"/>
        <v>-1.1049174920666118</v>
      </c>
      <c r="M2563" s="30">
        <f t="shared" si="477"/>
        <v>1.1049174920666118</v>
      </c>
      <c r="N2563" s="148">
        <f t="shared" si="478"/>
        <v>5.8950825079333882</v>
      </c>
      <c r="O2563" s="148">
        <f t="shared" si="474"/>
        <v>0</v>
      </c>
      <c r="P2563" s="148">
        <f t="shared" si="475"/>
        <v>-5.8950825079333882</v>
      </c>
      <c r="Q2563" s="149">
        <f t="shared" si="469"/>
        <v>0</v>
      </c>
      <c r="R2563" s="150">
        <f t="shared" si="470"/>
        <v>62.542278419861397</v>
      </c>
      <c r="S2563" s="13"/>
      <c r="T2563" s="13"/>
      <c r="U2563" s="13"/>
      <c r="V2563" s="13"/>
      <c r="W2563" s="49">
        <f t="shared" si="476"/>
        <v>39441</v>
      </c>
    </row>
    <row r="2564" spans="1:23" s="11" customFormat="1">
      <c r="A2564" s="13"/>
      <c r="B2564" s="140">
        <f>+Datos!B2555</f>
        <v>2007</v>
      </c>
      <c r="C2564" s="141">
        <f>+Datos!C2555</f>
        <v>12</v>
      </c>
      <c r="D2564" s="142">
        <f>+Datos!D2555</f>
        <v>26</v>
      </c>
      <c r="E2564" s="143">
        <f>+Datos!E2555</f>
        <v>0</v>
      </c>
      <c r="F2564" s="144">
        <f>+Datos!F2555</f>
        <v>7.8</v>
      </c>
      <c r="G2564" s="145">
        <f>+Datos!G2555</f>
        <v>1</v>
      </c>
      <c r="H2564" s="143">
        <f t="shared" si="471"/>
        <v>7.8</v>
      </c>
      <c r="I2564" s="146">
        <f t="shared" si="472"/>
        <v>-7.8</v>
      </c>
      <c r="J2564" s="29">
        <f t="shared" si="473"/>
        <v>27.677190636329598</v>
      </c>
      <c r="K2564" s="147">
        <f t="shared" si="468"/>
        <v>61.359008818147778</v>
      </c>
      <c r="L2564" s="29">
        <f t="shared" si="479"/>
        <v>-1.1832696017136186</v>
      </c>
      <c r="M2564" s="30">
        <f t="shared" si="477"/>
        <v>1.1832696017136186</v>
      </c>
      <c r="N2564" s="148">
        <f t="shared" si="478"/>
        <v>6.6167303982863812</v>
      </c>
      <c r="O2564" s="148">
        <f t="shared" si="474"/>
        <v>0</v>
      </c>
      <c r="P2564" s="148">
        <f t="shared" si="475"/>
        <v>-6.6167303982863812</v>
      </c>
      <c r="Q2564" s="149">
        <f t="shared" si="469"/>
        <v>0</v>
      </c>
      <c r="R2564" s="150">
        <f t="shared" si="470"/>
        <v>61.359008818147778</v>
      </c>
      <c r="S2564" s="13"/>
      <c r="T2564" s="13"/>
      <c r="U2564" s="13"/>
      <c r="V2564" s="13"/>
      <c r="W2564" s="49">
        <f t="shared" si="476"/>
        <v>39442</v>
      </c>
    </row>
    <row r="2565" spans="1:23" s="11" customFormat="1">
      <c r="A2565" s="13"/>
      <c r="B2565" s="140">
        <f>+Datos!B2556</f>
        <v>2007</v>
      </c>
      <c r="C2565" s="141">
        <f>+Datos!C2556</f>
        <v>12</v>
      </c>
      <c r="D2565" s="142">
        <f>+Datos!D2556</f>
        <v>27</v>
      </c>
      <c r="E2565" s="143">
        <f>+Datos!E2556</f>
        <v>0</v>
      </c>
      <c r="F2565" s="144">
        <f>+Datos!F2556</f>
        <v>6.7</v>
      </c>
      <c r="G2565" s="145">
        <f>+Datos!G2556</f>
        <v>1</v>
      </c>
      <c r="H2565" s="143">
        <f t="shared" si="471"/>
        <v>6.7</v>
      </c>
      <c r="I2565" s="146">
        <f t="shared" si="472"/>
        <v>-6.7</v>
      </c>
      <c r="J2565" s="29">
        <f t="shared" si="473"/>
        <v>26.699601521455833</v>
      </c>
      <c r="K2565" s="147">
        <f t="shared" si="468"/>
        <v>60.381419703274013</v>
      </c>
      <c r="L2565" s="29">
        <f t="shared" si="479"/>
        <v>-0.97758911487376565</v>
      </c>
      <c r="M2565" s="30">
        <f t="shared" si="477"/>
        <v>0.97758911487376565</v>
      </c>
      <c r="N2565" s="148">
        <f t="shared" si="478"/>
        <v>5.7224108851262345</v>
      </c>
      <c r="O2565" s="148">
        <f t="shared" si="474"/>
        <v>0</v>
      </c>
      <c r="P2565" s="148">
        <f t="shared" si="475"/>
        <v>-5.7224108851262345</v>
      </c>
      <c r="Q2565" s="149">
        <f t="shared" si="469"/>
        <v>0</v>
      </c>
      <c r="R2565" s="150">
        <f t="shared" si="470"/>
        <v>60.381419703274013</v>
      </c>
      <c r="S2565" s="13"/>
      <c r="T2565" s="13"/>
      <c r="U2565" s="13"/>
      <c r="V2565" s="13"/>
      <c r="W2565" s="49">
        <f t="shared" si="476"/>
        <v>39443</v>
      </c>
    </row>
    <row r="2566" spans="1:23" s="11" customFormat="1">
      <c r="A2566" s="13"/>
      <c r="B2566" s="140">
        <f>+Datos!B2557</f>
        <v>2007</v>
      </c>
      <c r="C2566" s="141">
        <f>+Datos!C2557</f>
        <v>12</v>
      </c>
      <c r="D2566" s="142">
        <f>+Datos!D2557</f>
        <v>28</v>
      </c>
      <c r="E2566" s="143">
        <f>+Datos!E2557</f>
        <v>0</v>
      </c>
      <c r="F2566" s="144">
        <f>+Datos!F2557</f>
        <v>7.2</v>
      </c>
      <c r="G2566" s="145">
        <f>+Datos!G2557</f>
        <v>1</v>
      </c>
      <c r="H2566" s="143">
        <f t="shared" si="471"/>
        <v>7.2</v>
      </c>
      <c r="I2566" s="146">
        <f t="shared" si="472"/>
        <v>-7.2</v>
      </c>
      <c r="J2566" s="29">
        <f t="shared" si="473"/>
        <v>25.687514825429524</v>
      </c>
      <c r="K2566" s="147">
        <f t="shared" si="468"/>
        <v>59.369333007247704</v>
      </c>
      <c r="L2566" s="29">
        <f t="shared" si="479"/>
        <v>-1.0120866960263086</v>
      </c>
      <c r="M2566" s="30">
        <f t="shared" si="477"/>
        <v>1.0120866960263086</v>
      </c>
      <c r="N2566" s="148">
        <f t="shared" si="478"/>
        <v>6.1879133039736915</v>
      </c>
      <c r="O2566" s="148">
        <f t="shared" si="474"/>
        <v>0</v>
      </c>
      <c r="P2566" s="148">
        <f t="shared" si="475"/>
        <v>-6.1879133039736915</v>
      </c>
      <c r="Q2566" s="149">
        <f t="shared" si="469"/>
        <v>0</v>
      </c>
      <c r="R2566" s="150">
        <f t="shared" si="470"/>
        <v>59.369333007247704</v>
      </c>
      <c r="S2566" s="13"/>
      <c r="T2566" s="13"/>
      <c r="U2566" s="13"/>
      <c r="V2566" s="13"/>
      <c r="W2566" s="49">
        <f t="shared" si="476"/>
        <v>39444</v>
      </c>
    </row>
    <row r="2567" spans="1:23" s="11" customFormat="1">
      <c r="A2567" s="13"/>
      <c r="B2567" s="140">
        <f>+Datos!B2558</f>
        <v>2007</v>
      </c>
      <c r="C2567" s="141">
        <f>+Datos!C2558</f>
        <v>12</v>
      </c>
      <c r="D2567" s="142">
        <f>+Datos!D2558</f>
        <v>29</v>
      </c>
      <c r="E2567" s="143">
        <f>+Datos!E2558</f>
        <v>6</v>
      </c>
      <c r="F2567" s="144">
        <f>+Datos!F2558</f>
        <v>7.6</v>
      </c>
      <c r="G2567" s="145">
        <f>+Datos!G2558</f>
        <v>1</v>
      </c>
      <c r="H2567" s="143">
        <f t="shared" si="471"/>
        <v>7.6</v>
      </c>
      <c r="I2567" s="146">
        <f t="shared" si="472"/>
        <v>-1.5999999999999996</v>
      </c>
      <c r="J2567" s="29">
        <f t="shared" si="473"/>
        <v>25.46786876095809</v>
      </c>
      <c r="K2567" s="147">
        <f t="shared" si="468"/>
        <v>59.14968694277627</v>
      </c>
      <c r="L2567" s="29">
        <f t="shared" si="479"/>
        <v>-0.21964606447143353</v>
      </c>
      <c r="M2567" s="30">
        <f t="shared" si="477"/>
        <v>6.2196460644714335</v>
      </c>
      <c r="N2567" s="148">
        <f t="shared" si="478"/>
        <v>1.3803539355285661</v>
      </c>
      <c r="O2567" s="148">
        <f t="shared" si="474"/>
        <v>0</v>
      </c>
      <c r="P2567" s="148">
        <f t="shared" si="475"/>
        <v>-1.3803539355285661</v>
      </c>
      <c r="Q2567" s="149">
        <f t="shared" si="469"/>
        <v>0</v>
      </c>
      <c r="R2567" s="150">
        <f t="shared" si="470"/>
        <v>59.14968694277627</v>
      </c>
      <c r="S2567" s="13"/>
      <c r="T2567" s="13"/>
      <c r="U2567" s="13"/>
      <c r="V2567" s="13"/>
      <c r="W2567" s="49">
        <f t="shared" si="476"/>
        <v>39445</v>
      </c>
    </row>
    <row r="2568" spans="1:23" s="11" customFormat="1">
      <c r="A2568" s="13"/>
      <c r="B2568" s="140">
        <f>+Datos!B2559</f>
        <v>2007</v>
      </c>
      <c r="C2568" s="141">
        <f>+Datos!C2559</f>
        <v>12</v>
      </c>
      <c r="D2568" s="142">
        <f>+Datos!D2559</f>
        <v>30</v>
      </c>
      <c r="E2568" s="143">
        <f>+Datos!E2559</f>
        <v>0</v>
      </c>
      <c r="F2568" s="144">
        <f>+Datos!F2559</f>
        <v>11.7</v>
      </c>
      <c r="G2568" s="145">
        <f>+Datos!G2559</f>
        <v>1</v>
      </c>
      <c r="H2568" s="143">
        <f t="shared" si="471"/>
        <v>11.7</v>
      </c>
      <c r="I2568" s="146">
        <f t="shared" si="472"/>
        <v>-11.7</v>
      </c>
      <c r="J2568" s="29">
        <f t="shared" si="473"/>
        <v>23.917772580235848</v>
      </c>
      <c r="K2568" s="147">
        <f t="shared" si="468"/>
        <v>57.599590762054028</v>
      </c>
      <c r="L2568" s="29">
        <f t="shared" si="479"/>
        <v>-1.5500961807222424</v>
      </c>
      <c r="M2568" s="30">
        <f t="shared" si="477"/>
        <v>1.5500961807222424</v>
      </c>
      <c r="N2568" s="148">
        <f t="shared" si="478"/>
        <v>10.149903819277757</v>
      </c>
      <c r="O2568" s="148">
        <f t="shared" si="474"/>
        <v>0</v>
      </c>
      <c r="P2568" s="148">
        <f t="shared" si="475"/>
        <v>-10.149903819277757</v>
      </c>
      <c r="Q2568" s="149">
        <f t="shared" si="469"/>
        <v>0</v>
      </c>
      <c r="R2568" s="150">
        <f t="shared" si="470"/>
        <v>57.599590762054028</v>
      </c>
      <c r="S2568" s="13"/>
      <c r="T2568" s="13"/>
      <c r="U2568" s="13"/>
      <c r="V2568" s="13"/>
      <c r="W2568" s="49">
        <f t="shared" si="476"/>
        <v>39446</v>
      </c>
    </row>
    <row r="2569" spans="1:23" s="11" customFormat="1">
      <c r="A2569" s="13"/>
      <c r="B2569" s="140">
        <f>+Datos!B2560</f>
        <v>2007</v>
      </c>
      <c r="C2569" s="141">
        <f>+Datos!C2560</f>
        <v>12</v>
      </c>
      <c r="D2569" s="142">
        <f>+Datos!D2560</f>
        <v>31</v>
      </c>
      <c r="E2569" s="143">
        <f>+Datos!E2560</f>
        <v>0</v>
      </c>
      <c r="F2569" s="144">
        <f>+Datos!F2560</f>
        <v>8</v>
      </c>
      <c r="G2569" s="145">
        <f>+Datos!G2560</f>
        <v>1</v>
      </c>
      <c r="H2569" s="143">
        <f t="shared" si="471"/>
        <v>8</v>
      </c>
      <c r="I2569" s="146">
        <f t="shared" si="472"/>
        <v>-8</v>
      </c>
      <c r="J2569" s="29">
        <f t="shared" si="473"/>
        <v>22.912543310266503</v>
      </c>
      <c r="K2569" s="147">
        <f t="shared" si="468"/>
        <v>56.594361492084687</v>
      </c>
      <c r="L2569" s="29">
        <f t="shared" si="479"/>
        <v>-1.005229269969341</v>
      </c>
      <c r="M2569" s="30">
        <f t="shared" si="477"/>
        <v>1.005229269969341</v>
      </c>
      <c r="N2569" s="148">
        <f t="shared" si="478"/>
        <v>6.994770730030659</v>
      </c>
      <c r="O2569" s="148">
        <f t="shared" si="474"/>
        <v>0</v>
      </c>
      <c r="P2569" s="148">
        <f t="shared" si="475"/>
        <v>-6.994770730030659</v>
      </c>
      <c r="Q2569" s="149">
        <f t="shared" si="469"/>
        <v>0</v>
      </c>
      <c r="R2569" s="150">
        <f t="shared" si="470"/>
        <v>56.594361492084687</v>
      </c>
      <c r="S2569" s="13"/>
      <c r="T2569" s="13"/>
      <c r="U2569" s="13"/>
      <c r="V2569" s="13"/>
      <c r="W2569" s="49">
        <f t="shared" si="476"/>
        <v>39447</v>
      </c>
    </row>
    <row r="2570" spans="1:23" s="11" customFormat="1">
      <c r="A2570" s="13"/>
      <c r="B2570" s="140">
        <f>+Datos!B2561</f>
        <v>2008</v>
      </c>
      <c r="C2570" s="141">
        <f>+Datos!C2561</f>
        <v>1</v>
      </c>
      <c r="D2570" s="142">
        <f>+Datos!D2561</f>
        <v>1</v>
      </c>
      <c r="E2570" s="143">
        <f>+Datos!E2561</f>
        <v>0</v>
      </c>
      <c r="F2570" s="144">
        <f>+Datos!F2561</f>
        <v>6.6</v>
      </c>
      <c r="G2570" s="145">
        <f>+Datos!G2561</f>
        <v>1</v>
      </c>
      <c r="H2570" s="143">
        <f t="shared" si="471"/>
        <v>6.6</v>
      </c>
      <c r="I2570" s="146">
        <f t="shared" si="472"/>
        <v>-6.6</v>
      </c>
      <c r="J2570" s="29">
        <f t="shared" si="473"/>
        <v>22.115113187529055</v>
      </c>
      <c r="K2570" s="147">
        <f t="shared" si="468"/>
        <v>55.796931369347234</v>
      </c>
      <c r="L2570" s="29">
        <f t="shared" si="479"/>
        <v>-0.79743012273745251</v>
      </c>
      <c r="M2570" s="30">
        <f t="shared" si="477"/>
        <v>0.79743012273745251</v>
      </c>
      <c r="N2570" s="148">
        <f t="shared" si="478"/>
        <v>5.8025698772625471</v>
      </c>
      <c r="O2570" s="148">
        <f t="shared" si="474"/>
        <v>0</v>
      </c>
      <c r="P2570" s="148">
        <f t="shared" si="475"/>
        <v>-5.8025698772625471</v>
      </c>
      <c r="Q2570" s="149">
        <f t="shared" si="469"/>
        <v>0</v>
      </c>
      <c r="R2570" s="150">
        <f t="shared" si="470"/>
        <v>55.796931369347234</v>
      </c>
      <c r="S2570" s="13"/>
      <c r="T2570" s="13"/>
      <c r="U2570" s="13"/>
      <c r="V2570" s="13"/>
      <c r="W2570" s="49">
        <f t="shared" si="476"/>
        <v>39448</v>
      </c>
    </row>
    <row r="2571" spans="1:23" s="11" customFormat="1">
      <c r="A2571" s="13"/>
      <c r="B2571" s="140">
        <f>+Datos!B2562</f>
        <v>2008</v>
      </c>
      <c r="C2571" s="141">
        <f>+Datos!C2562</f>
        <v>1</v>
      </c>
      <c r="D2571" s="142">
        <f>+Datos!D2562</f>
        <v>2</v>
      </c>
      <c r="E2571" s="143">
        <f>+Datos!E2562</f>
        <v>7</v>
      </c>
      <c r="F2571" s="144">
        <f>+Datos!F2562</f>
        <v>8.5</v>
      </c>
      <c r="G2571" s="145">
        <f>+Datos!G2562</f>
        <v>1</v>
      </c>
      <c r="H2571" s="143">
        <f t="shared" si="471"/>
        <v>8.5</v>
      </c>
      <c r="I2571" s="146">
        <f t="shared" si="472"/>
        <v>-1.5</v>
      </c>
      <c r="J2571" s="29">
        <f t="shared" si="473"/>
        <v>21.937784841222754</v>
      </c>
      <c r="K2571" s="147">
        <f t="shared" si="468"/>
        <v>55.619603023040938</v>
      </c>
      <c r="L2571" s="29">
        <f t="shared" si="479"/>
        <v>-0.17732834630629668</v>
      </c>
      <c r="M2571" s="30">
        <f t="shared" si="477"/>
        <v>7.1773283463062967</v>
      </c>
      <c r="N2571" s="148">
        <f t="shared" si="478"/>
        <v>1.3226716536937033</v>
      </c>
      <c r="O2571" s="148">
        <f t="shared" si="474"/>
        <v>0</v>
      </c>
      <c r="P2571" s="148">
        <f t="shared" si="475"/>
        <v>-1.3226716536937033</v>
      </c>
      <c r="Q2571" s="149">
        <f t="shared" si="469"/>
        <v>0</v>
      </c>
      <c r="R2571" s="150">
        <f t="shared" si="470"/>
        <v>55.619603023040938</v>
      </c>
      <c r="S2571" s="13"/>
      <c r="T2571" s="13"/>
      <c r="U2571" s="13"/>
      <c r="V2571" s="13"/>
      <c r="W2571" s="49">
        <f t="shared" si="476"/>
        <v>39449</v>
      </c>
    </row>
    <row r="2572" spans="1:23" s="11" customFormat="1">
      <c r="A2572" s="13"/>
      <c r="B2572" s="140">
        <f>+Datos!B2563</f>
        <v>2008</v>
      </c>
      <c r="C2572" s="141">
        <f>+Datos!C2563</f>
        <v>1</v>
      </c>
      <c r="D2572" s="142">
        <f>+Datos!D2563</f>
        <v>3</v>
      </c>
      <c r="E2572" s="143">
        <f>+Datos!E2563</f>
        <v>0</v>
      </c>
      <c r="F2572" s="144">
        <f>+Datos!F2563</f>
        <v>6.7</v>
      </c>
      <c r="G2572" s="145">
        <f>+Datos!G2563</f>
        <v>1</v>
      </c>
      <c r="H2572" s="143">
        <f t="shared" si="471"/>
        <v>6.7</v>
      </c>
      <c r="I2572" s="146">
        <f t="shared" si="472"/>
        <v>-6.7</v>
      </c>
      <c r="J2572" s="29">
        <f t="shared" si="473"/>
        <v>21.162917913902774</v>
      </c>
      <c r="K2572" s="147">
        <f t="shared" si="468"/>
        <v>54.844736095720954</v>
      </c>
      <c r="L2572" s="29">
        <f t="shared" si="479"/>
        <v>-0.77486692731998374</v>
      </c>
      <c r="M2572" s="30">
        <f t="shared" si="477"/>
        <v>0.77486692731998374</v>
      </c>
      <c r="N2572" s="148">
        <f t="shared" si="478"/>
        <v>5.9251330726800164</v>
      </c>
      <c r="O2572" s="148">
        <f t="shared" si="474"/>
        <v>0</v>
      </c>
      <c r="P2572" s="148">
        <f t="shared" si="475"/>
        <v>-5.9251330726800164</v>
      </c>
      <c r="Q2572" s="149">
        <f t="shared" si="469"/>
        <v>0</v>
      </c>
      <c r="R2572" s="150">
        <f t="shared" si="470"/>
        <v>54.844736095720954</v>
      </c>
      <c r="S2572" s="13"/>
      <c r="T2572" s="13"/>
      <c r="U2572" s="13"/>
      <c r="V2572" s="13"/>
      <c r="W2572" s="49">
        <f t="shared" si="476"/>
        <v>39450</v>
      </c>
    </row>
    <row r="2573" spans="1:23" s="11" customFormat="1">
      <c r="A2573" s="13"/>
      <c r="B2573" s="140">
        <f>+Datos!B2564</f>
        <v>2008</v>
      </c>
      <c r="C2573" s="141">
        <f>+Datos!C2564</f>
        <v>1</v>
      </c>
      <c r="D2573" s="142">
        <f>+Datos!D2564</f>
        <v>4</v>
      </c>
      <c r="E2573" s="143">
        <f>+Datos!E2564</f>
        <v>0</v>
      </c>
      <c r="F2573" s="144">
        <f>+Datos!F2564</f>
        <v>5.4</v>
      </c>
      <c r="G2573" s="145">
        <f>+Datos!G2564</f>
        <v>1</v>
      </c>
      <c r="H2573" s="143">
        <f t="shared" si="471"/>
        <v>5.4</v>
      </c>
      <c r="I2573" s="146">
        <f t="shared" si="472"/>
        <v>-5.4</v>
      </c>
      <c r="J2573" s="29">
        <f t="shared" si="473"/>
        <v>20.558362992165652</v>
      </c>
      <c r="K2573" s="147">
        <f t="shared" si="468"/>
        <v>54.240181173983828</v>
      </c>
      <c r="L2573" s="29">
        <f t="shared" si="479"/>
        <v>-0.60455492173712599</v>
      </c>
      <c r="M2573" s="30">
        <f t="shared" si="477"/>
        <v>0.60455492173712599</v>
      </c>
      <c r="N2573" s="148">
        <f t="shared" si="478"/>
        <v>4.7954450782628744</v>
      </c>
      <c r="O2573" s="148">
        <f t="shared" si="474"/>
        <v>0</v>
      </c>
      <c r="P2573" s="148">
        <f t="shared" si="475"/>
        <v>-4.7954450782628744</v>
      </c>
      <c r="Q2573" s="149">
        <f t="shared" si="469"/>
        <v>0</v>
      </c>
      <c r="R2573" s="150">
        <f t="shared" si="470"/>
        <v>54.240181173983828</v>
      </c>
      <c r="S2573" s="13"/>
      <c r="T2573" s="13"/>
      <c r="U2573" s="13"/>
      <c r="V2573" s="13"/>
      <c r="W2573" s="49">
        <f t="shared" si="476"/>
        <v>39451</v>
      </c>
    </row>
    <row r="2574" spans="1:23" s="11" customFormat="1">
      <c r="A2574" s="13"/>
      <c r="B2574" s="140">
        <f>+Datos!B2565</f>
        <v>2008</v>
      </c>
      <c r="C2574" s="141">
        <f>+Datos!C2565</f>
        <v>1</v>
      </c>
      <c r="D2574" s="142">
        <f>+Datos!D2565</f>
        <v>5</v>
      </c>
      <c r="E2574" s="143">
        <f>+Datos!E2565</f>
        <v>0</v>
      </c>
      <c r="F2574" s="144">
        <f>+Datos!F2565</f>
        <v>8.1999999999999993</v>
      </c>
      <c r="G2574" s="145">
        <f>+Datos!G2565</f>
        <v>1</v>
      </c>
      <c r="H2574" s="143">
        <f t="shared" si="471"/>
        <v>8.1999999999999993</v>
      </c>
      <c r="I2574" s="146">
        <f t="shared" si="472"/>
        <v>-8.1999999999999993</v>
      </c>
      <c r="J2574" s="29">
        <f t="shared" si="473"/>
        <v>19.673195644902311</v>
      </c>
      <c r="K2574" s="147">
        <f t="shared" ref="K2574:K2637" si="480">+J2574+$U$21</f>
        <v>53.355013826720494</v>
      </c>
      <c r="L2574" s="29">
        <f t="shared" si="479"/>
        <v>-0.88516734726333368</v>
      </c>
      <c r="M2574" s="30">
        <f t="shared" si="477"/>
        <v>0.88516734726333368</v>
      </c>
      <c r="N2574" s="148">
        <f t="shared" si="478"/>
        <v>7.3148326527366656</v>
      </c>
      <c r="O2574" s="148">
        <f t="shared" si="474"/>
        <v>0</v>
      </c>
      <c r="P2574" s="148">
        <f t="shared" si="475"/>
        <v>-7.3148326527366656</v>
      </c>
      <c r="Q2574" s="149">
        <f t="shared" ref="Q2574:Q2637" si="481">IF(K2574-$U$15&gt;0,K2574-$U$15,0)</f>
        <v>0</v>
      </c>
      <c r="R2574" s="150">
        <f t="shared" ref="R2574:R2637" si="482">+O2574+K2574</f>
        <v>53.355013826720494</v>
      </c>
      <c r="S2574" s="13"/>
      <c r="T2574" s="13"/>
      <c r="U2574" s="13"/>
      <c r="V2574" s="13"/>
      <c r="W2574" s="49">
        <f t="shared" si="476"/>
        <v>39452</v>
      </c>
    </row>
    <row r="2575" spans="1:23" s="11" customFormat="1">
      <c r="A2575" s="13"/>
      <c r="B2575" s="140">
        <f>+Datos!B2566</f>
        <v>2008</v>
      </c>
      <c r="C2575" s="141">
        <f>+Datos!C2566</f>
        <v>1</v>
      </c>
      <c r="D2575" s="142">
        <f>+Datos!D2566</f>
        <v>6</v>
      </c>
      <c r="E2575" s="143">
        <f>+Datos!E2566</f>
        <v>0</v>
      </c>
      <c r="F2575" s="144">
        <f>+Datos!F2566</f>
        <v>6.8</v>
      </c>
      <c r="G2575" s="145">
        <f>+Datos!G2566</f>
        <v>1</v>
      </c>
      <c r="H2575" s="143">
        <f t="shared" ref="H2575:H2638" si="483">+F2575*G2575</f>
        <v>6.8</v>
      </c>
      <c r="I2575" s="146">
        <f t="shared" ref="I2575:I2638" si="484">+E2575-H2575</f>
        <v>-6.8</v>
      </c>
      <c r="J2575" s="29">
        <f t="shared" ref="J2575:J2638" si="485">IF(I2575&lt;0,J2574*EXP(I2575/$U$20),IF((I2575+J2574)&gt;$U$20,+$U$20,I2575+J2574))</f>
        <v>18.968133285021121</v>
      </c>
      <c r="K2575" s="147">
        <f t="shared" si="480"/>
        <v>52.649951466839298</v>
      </c>
      <c r="L2575" s="29">
        <f t="shared" si="479"/>
        <v>-0.7050623598811967</v>
      </c>
      <c r="M2575" s="30">
        <f t="shared" si="477"/>
        <v>0.7050623598811967</v>
      </c>
      <c r="N2575" s="148">
        <f t="shared" si="478"/>
        <v>6.0949376401188031</v>
      </c>
      <c r="O2575" s="148">
        <f t="shared" ref="O2575:O2638" si="486">IF(K2574+I2575-$U$14&gt;0,K2574+I2575-$U$14,0)</f>
        <v>0</v>
      </c>
      <c r="P2575" s="148">
        <f t="shared" ref="P2575:P2638" si="487">+IF(N2575&gt;0,(-1)*N2575,O2575)</f>
        <v>-6.0949376401188031</v>
      </c>
      <c r="Q2575" s="149">
        <f t="shared" si="481"/>
        <v>0</v>
      </c>
      <c r="R2575" s="150">
        <f t="shared" si="482"/>
        <v>52.649951466839298</v>
      </c>
      <c r="S2575" s="13"/>
      <c r="T2575" s="13"/>
      <c r="U2575" s="13"/>
      <c r="V2575" s="13"/>
      <c r="W2575" s="49">
        <f t="shared" ref="W2575:W2638" si="488">+DATE(B2575,C2575,D2575)</f>
        <v>39453</v>
      </c>
    </row>
    <row r="2576" spans="1:23" s="11" customFormat="1">
      <c r="A2576" s="13"/>
      <c r="B2576" s="140">
        <f>+Datos!B2567</f>
        <v>2008</v>
      </c>
      <c r="C2576" s="141">
        <f>+Datos!C2567</f>
        <v>1</v>
      </c>
      <c r="D2576" s="142">
        <f>+Datos!D2567</f>
        <v>7</v>
      </c>
      <c r="E2576" s="143">
        <f>+Datos!E2567</f>
        <v>0</v>
      </c>
      <c r="F2576" s="144">
        <f>+Datos!F2567</f>
        <v>7.9</v>
      </c>
      <c r="G2576" s="145">
        <f>+Datos!G2567</f>
        <v>1</v>
      </c>
      <c r="H2576" s="143">
        <f t="shared" si="483"/>
        <v>7.9</v>
      </c>
      <c r="I2576" s="146">
        <f t="shared" si="484"/>
        <v>-7.9</v>
      </c>
      <c r="J2576" s="29">
        <f t="shared" si="485"/>
        <v>18.180685422849201</v>
      </c>
      <c r="K2576" s="147">
        <f t="shared" si="480"/>
        <v>51.862503604667381</v>
      </c>
      <c r="L2576" s="29">
        <f t="shared" si="479"/>
        <v>-0.78744786217191631</v>
      </c>
      <c r="M2576" s="30">
        <f t="shared" ref="M2576:M2639" si="489">IF(I2576&gt;=0,+H2576,+E2576+ABS(L2576))</f>
        <v>0.78744786217191631</v>
      </c>
      <c r="N2576" s="148">
        <f t="shared" ref="N2576:N2639" si="490">+H2576-M2576</f>
        <v>7.112552137828084</v>
      </c>
      <c r="O2576" s="148">
        <f t="shared" si="486"/>
        <v>0</v>
      </c>
      <c r="P2576" s="148">
        <f t="shared" si="487"/>
        <v>-7.112552137828084</v>
      </c>
      <c r="Q2576" s="149">
        <f t="shared" si="481"/>
        <v>0</v>
      </c>
      <c r="R2576" s="150">
        <f t="shared" si="482"/>
        <v>51.862503604667381</v>
      </c>
      <c r="S2576" s="13"/>
      <c r="T2576" s="13"/>
      <c r="U2576" s="13"/>
      <c r="V2576" s="13"/>
      <c r="W2576" s="49">
        <f t="shared" si="488"/>
        <v>39454</v>
      </c>
    </row>
    <row r="2577" spans="1:23" s="11" customFormat="1">
      <c r="A2577" s="13"/>
      <c r="B2577" s="140">
        <f>+Datos!B2568</f>
        <v>2008</v>
      </c>
      <c r="C2577" s="141">
        <f>+Datos!C2568</f>
        <v>1</v>
      </c>
      <c r="D2577" s="142">
        <f>+Datos!D2568</f>
        <v>8</v>
      </c>
      <c r="E2577" s="143">
        <f>+Datos!E2568</f>
        <v>0</v>
      </c>
      <c r="F2577" s="144">
        <f>+Datos!F2568</f>
        <v>9.1999999999999993</v>
      </c>
      <c r="G2577" s="145">
        <f>+Datos!G2568</f>
        <v>1</v>
      </c>
      <c r="H2577" s="143">
        <f t="shared" si="483"/>
        <v>9.1999999999999993</v>
      </c>
      <c r="I2577" s="146">
        <f t="shared" si="484"/>
        <v>-9.1999999999999993</v>
      </c>
      <c r="J2577" s="29">
        <f t="shared" si="485"/>
        <v>17.304764929268202</v>
      </c>
      <c r="K2577" s="147">
        <f t="shared" si="480"/>
        <v>50.986583111086382</v>
      </c>
      <c r="L2577" s="29">
        <f t="shared" ref="L2577:L2640" si="491">+K2577-K2576</f>
        <v>-0.87592049358099899</v>
      </c>
      <c r="M2577" s="30">
        <f t="shared" si="489"/>
        <v>0.87592049358099899</v>
      </c>
      <c r="N2577" s="148">
        <f t="shared" si="490"/>
        <v>8.3240795064190003</v>
      </c>
      <c r="O2577" s="148">
        <f t="shared" si="486"/>
        <v>0</v>
      </c>
      <c r="P2577" s="148">
        <f t="shared" si="487"/>
        <v>-8.3240795064190003</v>
      </c>
      <c r="Q2577" s="149">
        <f t="shared" si="481"/>
        <v>0</v>
      </c>
      <c r="R2577" s="150">
        <f t="shared" si="482"/>
        <v>50.986583111086382</v>
      </c>
      <c r="S2577" s="13"/>
      <c r="T2577" s="13"/>
      <c r="U2577" s="13"/>
      <c r="V2577" s="13"/>
      <c r="W2577" s="49">
        <f t="shared" si="488"/>
        <v>39455</v>
      </c>
    </row>
    <row r="2578" spans="1:23" s="11" customFormat="1">
      <c r="A2578" s="13"/>
      <c r="B2578" s="140">
        <f>+Datos!B2569</f>
        <v>2008</v>
      </c>
      <c r="C2578" s="141">
        <f>+Datos!C2569</f>
        <v>1</v>
      </c>
      <c r="D2578" s="142">
        <f>+Datos!D2569</f>
        <v>9</v>
      </c>
      <c r="E2578" s="143">
        <f>+Datos!E2569</f>
        <v>10</v>
      </c>
      <c r="F2578" s="144">
        <f>+Datos!F2569</f>
        <v>7.8</v>
      </c>
      <c r="G2578" s="145">
        <f>+Datos!G2569</f>
        <v>1</v>
      </c>
      <c r="H2578" s="143">
        <f t="shared" si="483"/>
        <v>7.8</v>
      </c>
      <c r="I2578" s="146">
        <f t="shared" si="484"/>
        <v>2.2000000000000002</v>
      </c>
      <c r="J2578" s="29">
        <f t="shared" si="485"/>
        <v>19.504764929268202</v>
      </c>
      <c r="K2578" s="147">
        <f t="shared" si="480"/>
        <v>53.186583111086378</v>
      </c>
      <c r="L2578" s="29">
        <f t="shared" si="491"/>
        <v>2.1999999999999957</v>
      </c>
      <c r="M2578" s="30">
        <f t="shared" si="489"/>
        <v>7.8</v>
      </c>
      <c r="N2578" s="148">
        <f t="shared" si="490"/>
        <v>0</v>
      </c>
      <c r="O2578" s="148">
        <f t="shared" si="486"/>
        <v>0</v>
      </c>
      <c r="P2578" s="148">
        <f t="shared" si="487"/>
        <v>0</v>
      </c>
      <c r="Q2578" s="149">
        <f t="shared" si="481"/>
        <v>0</v>
      </c>
      <c r="R2578" s="150">
        <f t="shared" si="482"/>
        <v>53.186583111086378</v>
      </c>
      <c r="S2578" s="13"/>
      <c r="T2578" s="13"/>
      <c r="U2578" s="13"/>
      <c r="V2578" s="13"/>
      <c r="W2578" s="49">
        <f t="shared" si="488"/>
        <v>39456</v>
      </c>
    </row>
    <row r="2579" spans="1:23" s="11" customFormat="1">
      <c r="A2579" s="13"/>
      <c r="B2579" s="140">
        <f>+Datos!B2570</f>
        <v>2008</v>
      </c>
      <c r="C2579" s="141">
        <f>+Datos!C2570</f>
        <v>1</v>
      </c>
      <c r="D2579" s="142">
        <f>+Datos!D2570</f>
        <v>10</v>
      </c>
      <c r="E2579" s="143">
        <f>+Datos!E2570</f>
        <v>0</v>
      </c>
      <c r="F2579" s="144">
        <f>+Datos!F2570</f>
        <v>8.4</v>
      </c>
      <c r="G2579" s="145">
        <f>+Datos!G2570</f>
        <v>1</v>
      </c>
      <c r="H2579" s="143">
        <f t="shared" si="483"/>
        <v>8.4</v>
      </c>
      <c r="I2579" s="146">
        <f t="shared" si="484"/>
        <v>-8.4</v>
      </c>
      <c r="J2579" s="29">
        <f t="shared" si="485"/>
        <v>18.644936804112607</v>
      </c>
      <c r="K2579" s="147">
        <f t="shared" si="480"/>
        <v>52.326754985930791</v>
      </c>
      <c r="L2579" s="29">
        <f t="shared" si="491"/>
        <v>-0.85982812515558749</v>
      </c>
      <c r="M2579" s="30">
        <f t="shared" si="489"/>
        <v>0.85982812515558749</v>
      </c>
      <c r="N2579" s="148">
        <f t="shared" si="490"/>
        <v>7.5401718748444129</v>
      </c>
      <c r="O2579" s="148">
        <f t="shared" si="486"/>
        <v>0</v>
      </c>
      <c r="P2579" s="148">
        <f t="shared" si="487"/>
        <v>-7.5401718748444129</v>
      </c>
      <c r="Q2579" s="149">
        <f t="shared" si="481"/>
        <v>0</v>
      </c>
      <c r="R2579" s="150">
        <f t="shared" si="482"/>
        <v>52.326754985930791</v>
      </c>
      <c r="S2579" s="13"/>
      <c r="T2579" s="13"/>
      <c r="U2579" s="13"/>
      <c r="V2579" s="13"/>
      <c r="W2579" s="49">
        <f t="shared" si="488"/>
        <v>39457</v>
      </c>
    </row>
    <row r="2580" spans="1:23" s="11" customFormat="1">
      <c r="A2580" s="13"/>
      <c r="B2580" s="140">
        <f>+Datos!B2571</f>
        <v>2008</v>
      </c>
      <c r="C2580" s="141">
        <f>+Datos!C2571</f>
        <v>1</v>
      </c>
      <c r="D2580" s="142">
        <f>+Datos!D2571</f>
        <v>11</v>
      </c>
      <c r="E2580" s="143">
        <f>+Datos!E2571</f>
        <v>0</v>
      </c>
      <c r="F2580" s="144">
        <f>+Datos!F2571</f>
        <v>6.7</v>
      </c>
      <c r="G2580" s="145">
        <f>+Datos!G2571</f>
        <v>1</v>
      </c>
      <c r="H2580" s="143">
        <f t="shared" si="483"/>
        <v>6.7</v>
      </c>
      <c r="I2580" s="146">
        <f t="shared" si="484"/>
        <v>-6.7</v>
      </c>
      <c r="J2580" s="29">
        <f t="shared" si="485"/>
        <v>17.98637692689427</v>
      </c>
      <c r="K2580" s="147">
        <f t="shared" si="480"/>
        <v>51.668195108712453</v>
      </c>
      <c r="L2580" s="29">
        <f t="shared" si="491"/>
        <v>-0.65855987721833742</v>
      </c>
      <c r="M2580" s="30">
        <f t="shared" si="489"/>
        <v>0.65855987721833742</v>
      </c>
      <c r="N2580" s="148">
        <f t="shared" si="490"/>
        <v>6.0414401227816628</v>
      </c>
      <c r="O2580" s="148">
        <f t="shared" si="486"/>
        <v>0</v>
      </c>
      <c r="P2580" s="148">
        <f t="shared" si="487"/>
        <v>-6.0414401227816628</v>
      </c>
      <c r="Q2580" s="149">
        <f t="shared" si="481"/>
        <v>0</v>
      </c>
      <c r="R2580" s="150">
        <f t="shared" si="482"/>
        <v>51.668195108712453</v>
      </c>
      <c r="S2580" s="13"/>
      <c r="T2580" s="13"/>
      <c r="U2580" s="13"/>
      <c r="V2580" s="13"/>
      <c r="W2580" s="49">
        <f t="shared" si="488"/>
        <v>39458</v>
      </c>
    </row>
    <row r="2581" spans="1:23" s="11" customFormat="1">
      <c r="A2581" s="13"/>
      <c r="B2581" s="140">
        <f>+Datos!B2572</f>
        <v>2008</v>
      </c>
      <c r="C2581" s="141">
        <f>+Datos!C2572</f>
        <v>1</v>
      </c>
      <c r="D2581" s="142">
        <f>+Datos!D2572</f>
        <v>12</v>
      </c>
      <c r="E2581" s="143">
        <f>+Datos!E2572</f>
        <v>0</v>
      </c>
      <c r="F2581" s="144">
        <f>+Datos!F2572</f>
        <v>9.6999999999999993</v>
      </c>
      <c r="G2581" s="145">
        <f>+Datos!G2572</f>
        <v>1</v>
      </c>
      <c r="H2581" s="143">
        <f t="shared" si="483"/>
        <v>9.6999999999999993</v>
      </c>
      <c r="I2581" s="146">
        <f t="shared" si="484"/>
        <v>-9.6999999999999993</v>
      </c>
      <c r="J2581" s="29">
        <f t="shared" si="485"/>
        <v>17.073937115855152</v>
      </c>
      <c r="K2581" s="147">
        <f t="shared" si="480"/>
        <v>50.755755297673332</v>
      </c>
      <c r="L2581" s="29">
        <f t="shared" si="491"/>
        <v>-0.9124398110391212</v>
      </c>
      <c r="M2581" s="30">
        <f t="shared" si="489"/>
        <v>0.9124398110391212</v>
      </c>
      <c r="N2581" s="148">
        <f t="shared" si="490"/>
        <v>8.7875601889608781</v>
      </c>
      <c r="O2581" s="148">
        <f t="shared" si="486"/>
        <v>0</v>
      </c>
      <c r="P2581" s="148">
        <f t="shared" si="487"/>
        <v>-8.7875601889608781</v>
      </c>
      <c r="Q2581" s="149">
        <f t="shared" si="481"/>
        <v>0</v>
      </c>
      <c r="R2581" s="150">
        <f t="shared" si="482"/>
        <v>50.755755297673332</v>
      </c>
      <c r="S2581" s="13"/>
      <c r="T2581" s="13"/>
      <c r="U2581" s="13"/>
      <c r="V2581" s="13"/>
      <c r="W2581" s="49">
        <f t="shared" si="488"/>
        <v>39459</v>
      </c>
    </row>
    <row r="2582" spans="1:23" s="11" customFormat="1">
      <c r="A2582" s="13"/>
      <c r="B2582" s="140">
        <f>+Datos!B2573</f>
        <v>2008</v>
      </c>
      <c r="C2582" s="141">
        <f>+Datos!C2573</f>
        <v>1</v>
      </c>
      <c r="D2582" s="142">
        <f>+Datos!D2573</f>
        <v>13</v>
      </c>
      <c r="E2582" s="143">
        <f>+Datos!E2573</f>
        <v>0</v>
      </c>
      <c r="F2582" s="144">
        <f>+Datos!F2573</f>
        <v>10.199999999999999</v>
      </c>
      <c r="G2582" s="145">
        <f>+Datos!G2573</f>
        <v>1</v>
      </c>
      <c r="H2582" s="143">
        <f t="shared" si="483"/>
        <v>10.199999999999999</v>
      </c>
      <c r="I2582" s="146">
        <f t="shared" si="484"/>
        <v>-10.199999999999999</v>
      </c>
      <c r="J2582" s="29">
        <f t="shared" si="485"/>
        <v>16.164348314662462</v>
      </c>
      <c r="K2582" s="147">
        <f t="shared" si="480"/>
        <v>49.846166496480642</v>
      </c>
      <c r="L2582" s="29">
        <f t="shared" si="491"/>
        <v>-0.90958880119269025</v>
      </c>
      <c r="M2582" s="30">
        <f t="shared" si="489"/>
        <v>0.90958880119269025</v>
      </c>
      <c r="N2582" s="148">
        <f t="shared" si="490"/>
        <v>9.290411198807309</v>
      </c>
      <c r="O2582" s="148">
        <f t="shared" si="486"/>
        <v>0</v>
      </c>
      <c r="P2582" s="148">
        <f t="shared" si="487"/>
        <v>-9.290411198807309</v>
      </c>
      <c r="Q2582" s="149">
        <f t="shared" si="481"/>
        <v>0</v>
      </c>
      <c r="R2582" s="150">
        <f t="shared" si="482"/>
        <v>49.846166496480642</v>
      </c>
      <c r="S2582" s="13"/>
      <c r="T2582" s="13"/>
      <c r="U2582" s="13"/>
      <c r="V2582" s="13"/>
      <c r="W2582" s="49">
        <f t="shared" si="488"/>
        <v>39460</v>
      </c>
    </row>
    <row r="2583" spans="1:23" s="11" customFormat="1">
      <c r="A2583" s="13"/>
      <c r="B2583" s="140">
        <f>+Datos!B2574</f>
        <v>2008</v>
      </c>
      <c r="C2583" s="141">
        <f>+Datos!C2574</f>
        <v>1</v>
      </c>
      <c r="D2583" s="142">
        <f>+Datos!D2574</f>
        <v>14</v>
      </c>
      <c r="E2583" s="143">
        <f>+Datos!E2574</f>
        <v>0</v>
      </c>
      <c r="F2583" s="144">
        <f>+Datos!F2574</f>
        <v>7.3</v>
      </c>
      <c r="G2583" s="145">
        <f>+Datos!G2574</f>
        <v>1</v>
      </c>
      <c r="H2583" s="143">
        <f t="shared" si="483"/>
        <v>7.3</v>
      </c>
      <c r="I2583" s="146">
        <f t="shared" si="484"/>
        <v>-7.3</v>
      </c>
      <c r="J2583" s="29">
        <f t="shared" si="485"/>
        <v>15.543270938603781</v>
      </c>
      <c r="K2583" s="147">
        <f t="shared" si="480"/>
        <v>49.225089120421963</v>
      </c>
      <c r="L2583" s="29">
        <f t="shared" si="491"/>
        <v>-0.62107737605867896</v>
      </c>
      <c r="M2583" s="30">
        <f t="shared" si="489"/>
        <v>0.62107737605867896</v>
      </c>
      <c r="N2583" s="148">
        <f t="shared" si="490"/>
        <v>6.6789226239413209</v>
      </c>
      <c r="O2583" s="148">
        <f t="shared" si="486"/>
        <v>0</v>
      </c>
      <c r="P2583" s="148">
        <f t="shared" si="487"/>
        <v>-6.6789226239413209</v>
      </c>
      <c r="Q2583" s="149">
        <f t="shared" si="481"/>
        <v>0</v>
      </c>
      <c r="R2583" s="150">
        <f t="shared" si="482"/>
        <v>49.225089120421963</v>
      </c>
      <c r="S2583" s="13"/>
      <c r="T2583" s="13"/>
      <c r="U2583" s="13"/>
      <c r="V2583" s="13"/>
      <c r="W2583" s="49">
        <f t="shared" si="488"/>
        <v>39461</v>
      </c>
    </row>
    <row r="2584" spans="1:23" s="11" customFormat="1">
      <c r="A2584" s="13"/>
      <c r="B2584" s="140">
        <f>+Datos!B2575</f>
        <v>2008</v>
      </c>
      <c r="C2584" s="141">
        <f>+Datos!C2575</f>
        <v>1</v>
      </c>
      <c r="D2584" s="142">
        <f>+Datos!D2575</f>
        <v>15</v>
      </c>
      <c r="E2584" s="143">
        <f>+Datos!E2575</f>
        <v>0</v>
      </c>
      <c r="F2584" s="144">
        <f>+Datos!F2575</f>
        <v>10.9</v>
      </c>
      <c r="G2584" s="145">
        <f>+Datos!G2575</f>
        <v>1</v>
      </c>
      <c r="H2584" s="143">
        <f t="shared" si="483"/>
        <v>10.9</v>
      </c>
      <c r="I2584" s="146">
        <f t="shared" si="484"/>
        <v>-10.9</v>
      </c>
      <c r="J2584" s="29">
        <f t="shared" si="485"/>
        <v>14.660044533706136</v>
      </c>
      <c r="K2584" s="147">
        <f t="shared" si="480"/>
        <v>48.341862715524314</v>
      </c>
      <c r="L2584" s="29">
        <f t="shared" si="491"/>
        <v>-0.88322640489764837</v>
      </c>
      <c r="M2584" s="30">
        <f t="shared" si="489"/>
        <v>0.88322640489764837</v>
      </c>
      <c r="N2584" s="148">
        <f t="shared" si="490"/>
        <v>10.016773595102352</v>
      </c>
      <c r="O2584" s="148">
        <f t="shared" si="486"/>
        <v>0</v>
      </c>
      <c r="P2584" s="148">
        <f t="shared" si="487"/>
        <v>-10.016773595102352</v>
      </c>
      <c r="Q2584" s="149">
        <f t="shared" si="481"/>
        <v>0</v>
      </c>
      <c r="R2584" s="150">
        <f t="shared" si="482"/>
        <v>48.341862715524314</v>
      </c>
      <c r="S2584" s="13"/>
      <c r="T2584" s="13"/>
      <c r="U2584" s="13"/>
      <c r="V2584" s="13"/>
      <c r="W2584" s="49">
        <f t="shared" si="488"/>
        <v>39462</v>
      </c>
    </row>
    <row r="2585" spans="1:23" s="11" customFormat="1">
      <c r="A2585" s="13"/>
      <c r="B2585" s="140">
        <f>+Datos!B2576</f>
        <v>2008</v>
      </c>
      <c r="C2585" s="141">
        <f>+Datos!C2576</f>
        <v>1</v>
      </c>
      <c r="D2585" s="142">
        <f>+Datos!D2576</f>
        <v>16</v>
      </c>
      <c r="E2585" s="143">
        <f>+Datos!E2576</f>
        <v>0</v>
      </c>
      <c r="F2585" s="144">
        <f>+Datos!F2576</f>
        <v>6.8</v>
      </c>
      <c r="G2585" s="145">
        <f>+Datos!G2576</f>
        <v>1</v>
      </c>
      <c r="H2585" s="143">
        <f t="shared" si="483"/>
        <v>6.8</v>
      </c>
      <c r="I2585" s="146">
        <f t="shared" si="484"/>
        <v>-6.8</v>
      </c>
      <c r="J2585" s="29">
        <f t="shared" si="485"/>
        <v>14.134647146242219</v>
      </c>
      <c r="K2585" s="147">
        <f t="shared" si="480"/>
        <v>47.816465328060403</v>
      </c>
      <c r="L2585" s="29">
        <f t="shared" si="491"/>
        <v>-0.52539738746391151</v>
      </c>
      <c r="M2585" s="30">
        <f t="shared" si="489"/>
        <v>0.52539738746391151</v>
      </c>
      <c r="N2585" s="148">
        <f t="shared" si="490"/>
        <v>6.2746026125360883</v>
      </c>
      <c r="O2585" s="148">
        <f t="shared" si="486"/>
        <v>0</v>
      </c>
      <c r="P2585" s="148">
        <f t="shared" si="487"/>
        <v>-6.2746026125360883</v>
      </c>
      <c r="Q2585" s="149">
        <f t="shared" si="481"/>
        <v>0</v>
      </c>
      <c r="R2585" s="150">
        <f t="shared" si="482"/>
        <v>47.816465328060403</v>
      </c>
      <c r="S2585" s="13"/>
      <c r="T2585" s="13"/>
      <c r="U2585" s="13"/>
      <c r="V2585" s="13"/>
      <c r="W2585" s="49">
        <f t="shared" si="488"/>
        <v>39463</v>
      </c>
    </row>
    <row r="2586" spans="1:23" s="11" customFormat="1">
      <c r="A2586" s="13"/>
      <c r="B2586" s="140">
        <f>+Datos!B2577</f>
        <v>2008</v>
      </c>
      <c r="C2586" s="141">
        <f>+Datos!C2577</f>
        <v>1</v>
      </c>
      <c r="D2586" s="142">
        <f>+Datos!D2577</f>
        <v>17</v>
      </c>
      <c r="E2586" s="143">
        <f>+Datos!E2577</f>
        <v>0</v>
      </c>
      <c r="F2586" s="144">
        <f>+Datos!F2577</f>
        <v>8.3000000000000007</v>
      </c>
      <c r="G2586" s="145">
        <f>+Datos!G2577</f>
        <v>1</v>
      </c>
      <c r="H2586" s="143">
        <f t="shared" si="483"/>
        <v>8.3000000000000007</v>
      </c>
      <c r="I2586" s="146">
        <f t="shared" si="484"/>
        <v>-8.3000000000000007</v>
      </c>
      <c r="J2586" s="29">
        <f t="shared" si="485"/>
        <v>13.518803620782091</v>
      </c>
      <c r="K2586" s="147">
        <f t="shared" si="480"/>
        <v>47.200621802600267</v>
      </c>
      <c r="L2586" s="29">
        <f t="shared" si="491"/>
        <v>-0.61584352546013577</v>
      </c>
      <c r="M2586" s="30">
        <f t="shared" si="489"/>
        <v>0.61584352546013577</v>
      </c>
      <c r="N2586" s="148">
        <f t="shared" si="490"/>
        <v>7.6841564745398649</v>
      </c>
      <c r="O2586" s="148">
        <f t="shared" si="486"/>
        <v>0</v>
      </c>
      <c r="P2586" s="148">
        <f t="shared" si="487"/>
        <v>-7.6841564745398649</v>
      </c>
      <c r="Q2586" s="149">
        <f t="shared" si="481"/>
        <v>0</v>
      </c>
      <c r="R2586" s="150">
        <f t="shared" si="482"/>
        <v>47.200621802600267</v>
      </c>
      <c r="S2586" s="13"/>
      <c r="T2586" s="13"/>
      <c r="U2586" s="13"/>
      <c r="V2586" s="13"/>
      <c r="W2586" s="49">
        <f t="shared" si="488"/>
        <v>39464</v>
      </c>
    </row>
    <row r="2587" spans="1:23" s="11" customFormat="1">
      <c r="A2587" s="13"/>
      <c r="B2587" s="140">
        <f>+Datos!B2578</f>
        <v>2008</v>
      </c>
      <c r="C2587" s="141">
        <f>+Datos!C2578</f>
        <v>1</v>
      </c>
      <c r="D2587" s="142">
        <f>+Datos!D2578</f>
        <v>18</v>
      </c>
      <c r="E2587" s="143">
        <f>+Datos!E2578</f>
        <v>0</v>
      </c>
      <c r="F2587" s="144">
        <f>+Datos!F2578</f>
        <v>7.8</v>
      </c>
      <c r="G2587" s="145">
        <f>+Datos!G2578</f>
        <v>1</v>
      </c>
      <c r="H2587" s="143">
        <f t="shared" si="483"/>
        <v>7.8</v>
      </c>
      <c r="I2587" s="146">
        <f t="shared" si="484"/>
        <v>-7.8</v>
      </c>
      <c r="J2587" s="29">
        <f t="shared" si="485"/>
        <v>12.964537013663977</v>
      </c>
      <c r="K2587" s="147">
        <f t="shared" si="480"/>
        <v>46.646355195482158</v>
      </c>
      <c r="L2587" s="29">
        <f t="shared" si="491"/>
        <v>-0.55426660711810882</v>
      </c>
      <c r="M2587" s="30">
        <f t="shared" si="489"/>
        <v>0.55426660711810882</v>
      </c>
      <c r="N2587" s="148">
        <f t="shared" si="490"/>
        <v>7.245733392881891</v>
      </c>
      <c r="O2587" s="148">
        <f t="shared" si="486"/>
        <v>0</v>
      </c>
      <c r="P2587" s="148">
        <f t="shared" si="487"/>
        <v>-7.245733392881891</v>
      </c>
      <c r="Q2587" s="149">
        <f t="shared" si="481"/>
        <v>0</v>
      </c>
      <c r="R2587" s="150">
        <f t="shared" si="482"/>
        <v>46.646355195482158</v>
      </c>
      <c r="S2587" s="13"/>
      <c r="T2587" s="13"/>
      <c r="U2587" s="13"/>
      <c r="V2587" s="13"/>
      <c r="W2587" s="49">
        <f t="shared" si="488"/>
        <v>39465</v>
      </c>
    </row>
    <row r="2588" spans="1:23" s="11" customFormat="1">
      <c r="A2588" s="13"/>
      <c r="B2588" s="140">
        <f>+Datos!B2579</f>
        <v>2008</v>
      </c>
      <c r="C2588" s="141">
        <f>+Datos!C2579</f>
        <v>1</v>
      </c>
      <c r="D2588" s="142">
        <f>+Datos!D2579</f>
        <v>19</v>
      </c>
      <c r="E2588" s="143">
        <f>+Datos!E2579</f>
        <v>0</v>
      </c>
      <c r="F2588" s="144">
        <f>+Datos!F2579</f>
        <v>6</v>
      </c>
      <c r="G2588" s="145">
        <f>+Datos!G2579</f>
        <v>1</v>
      </c>
      <c r="H2588" s="143">
        <f t="shared" si="483"/>
        <v>6</v>
      </c>
      <c r="I2588" s="146">
        <f t="shared" si="484"/>
        <v>-6</v>
      </c>
      <c r="J2588" s="29">
        <f t="shared" si="485"/>
        <v>12.553691070510325</v>
      </c>
      <c r="K2588" s="147">
        <f t="shared" si="480"/>
        <v>46.235509252328505</v>
      </c>
      <c r="L2588" s="29">
        <f t="shared" si="491"/>
        <v>-0.41084594315365308</v>
      </c>
      <c r="M2588" s="30">
        <f t="shared" si="489"/>
        <v>0.41084594315365308</v>
      </c>
      <c r="N2588" s="148">
        <f t="shared" si="490"/>
        <v>5.5891540568463469</v>
      </c>
      <c r="O2588" s="148">
        <f t="shared" si="486"/>
        <v>0</v>
      </c>
      <c r="P2588" s="148">
        <f t="shared" si="487"/>
        <v>-5.5891540568463469</v>
      </c>
      <c r="Q2588" s="149">
        <f t="shared" si="481"/>
        <v>0</v>
      </c>
      <c r="R2588" s="150">
        <f t="shared" si="482"/>
        <v>46.235509252328505</v>
      </c>
      <c r="S2588" s="13"/>
      <c r="T2588" s="13"/>
      <c r="U2588" s="13"/>
      <c r="V2588" s="13"/>
      <c r="W2588" s="49">
        <f t="shared" si="488"/>
        <v>39466</v>
      </c>
    </row>
    <row r="2589" spans="1:23" s="11" customFormat="1">
      <c r="A2589" s="13"/>
      <c r="B2589" s="140">
        <f>+Datos!B2580</f>
        <v>2008</v>
      </c>
      <c r="C2589" s="141">
        <f>+Datos!C2580</f>
        <v>1</v>
      </c>
      <c r="D2589" s="142">
        <f>+Datos!D2580</f>
        <v>20</v>
      </c>
      <c r="E2589" s="143">
        <f>+Datos!E2580</f>
        <v>0</v>
      </c>
      <c r="F2589" s="144">
        <f>+Datos!F2580</f>
        <v>7.7</v>
      </c>
      <c r="G2589" s="145">
        <f>+Datos!G2580</f>
        <v>1</v>
      </c>
      <c r="H2589" s="143">
        <f t="shared" si="483"/>
        <v>7.7</v>
      </c>
      <c r="I2589" s="146">
        <f t="shared" si="484"/>
        <v>-7.7</v>
      </c>
      <c r="J2589" s="29">
        <f t="shared" si="485"/>
        <v>12.045457026193583</v>
      </c>
      <c r="K2589" s="147">
        <f t="shared" si="480"/>
        <v>45.727275208011761</v>
      </c>
      <c r="L2589" s="29">
        <f t="shared" si="491"/>
        <v>-0.5082340443167439</v>
      </c>
      <c r="M2589" s="30">
        <f t="shared" si="489"/>
        <v>0.5082340443167439</v>
      </c>
      <c r="N2589" s="148">
        <f t="shared" si="490"/>
        <v>7.1917659556832563</v>
      </c>
      <c r="O2589" s="148">
        <f t="shared" si="486"/>
        <v>0</v>
      </c>
      <c r="P2589" s="148">
        <f t="shared" si="487"/>
        <v>-7.1917659556832563</v>
      </c>
      <c r="Q2589" s="149">
        <f t="shared" si="481"/>
        <v>0</v>
      </c>
      <c r="R2589" s="150">
        <f t="shared" si="482"/>
        <v>45.727275208011761</v>
      </c>
      <c r="S2589" s="13"/>
      <c r="T2589" s="13"/>
      <c r="U2589" s="13"/>
      <c r="V2589" s="13"/>
      <c r="W2589" s="49">
        <f t="shared" si="488"/>
        <v>39467</v>
      </c>
    </row>
    <row r="2590" spans="1:23" s="11" customFormat="1">
      <c r="A2590" s="13"/>
      <c r="B2590" s="140">
        <f>+Datos!B2581</f>
        <v>2008</v>
      </c>
      <c r="C2590" s="141">
        <f>+Datos!C2581</f>
        <v>1</v>
      </c>
      <c r="D2590" s="142">
        <f>+Datos!D2581</f>
        <v>21</v>
      </c>
      <c r="E2590" s="143">
        <f>+Datos!E2581</f>
        <v>8</v>
      </c>
      <c r="F2590" s="144">
        <f>+Datos!F2581</f>
        <v>5</v>
      </c>
      <c r="G2590" s="145">
        <f>+Datos!G2581</f>
        <v>1</v>
      </c>
      <c r="H2590" s="143">
        <f t="shared" si="483"/>
        <v>5</v>
      </c>
      <c r="I2590" s="146">
        <f t="shared" si="484"/>
        <v>3</v>
      </c>
      <c r="J2590" s="29">
        <f t="shared" si="485"/>
        <v>15.045457026193583</v>
      </c>
      <c r="K2590" s="147">
        <f t="shared" si="480"/>
        <v>48.727275208011761</v>
      </c>
      <c r="L2590" s="29">
        <f t="shared" si="491"/>
        <v>3</v>
      </c>
      <c r="M2590" s="30">
        <f t="shared" si="489"/>
        <v>5</v>
      </c>
      <c r="N2590" s="148">
        <f t="shared" si="490"/>
        <v>0</v>
      </c>
      <c r="O2590" s="148">
        <f t="shared" si="486"/>
        <v>0</v>
      </c>
      <c r="P2590" s="148">
        <f t="shared" si="487"/>
        <v>0</v>
      </c>
      <c r="Q2590" s="149">
        <f t="shared" si="481"/>
        <v>0</v>
      </c>
      <c r="R2590" s="150">
        <f t="shared" si="482"/>
        <v>48.727275208011761</v>
      </c>
      <c r="S2590" s="13"/>
      <c r="T2590" s="13"/>
      <c r="U2590" s="13"/>
      <c r="V2590" s="13"/>
      <c r="W2590" s="49">
        <f t="shared" si="488"/>
        <v>39468</v>
      </c>
    </row>
    <row r="2591" spans="1:23" s="11" customFormat="1">
      <c r="A2591" s="13"/>
      <c r="B2591" s="140">
        <f>+Datos!B2582</f>
        <v>2008</v>
      </c>
      <c r="C2591" s="141">
        <f>+Datos!C2582</f>
        <v>1</v>
      </c>
      <c r="D2591" s="142">
        <f>+Datos!D2582</f>
        <v>22</v>
      </c>
      <c r="E2591" s="143">
        <f>+Datos!E2582</f>
        <v>0.5</v>
      </c>
      <c r="F2591" s="144">
        <f>+Datos!F2582</f>
        <v>5.0999999999999996</v>
      </c>
      <c r="G2591" s="145">
        <f>+Datos!G2582</f>
        <v>1</v>
      </c>
      <c r="H2591" s="143">
        <f t="shared" si="483"/>
        <v>5.0999999999999996</v>
      </c>
      <c r="I2591" s="146">
        <f t="shared" si="484"/>
        <v>-4.5999999999999996</v>
      </c>
      <c r="J2591" s="29">
        <f t="shared" si="485"/>
        <v>14.678548442777812</v>
      </c>
      <c r="K2591" s="147">
        <f t="shared" si="480"/>
        <v>48.36036662459599</v>
      </c>
      <c r="L2591" s="29">
        <f t="shared" si="491"/>
        <v>-0.36690858341577126</v>
      </c>
      <c r="M2591" s="30">
        <f t="shared" si="489"/>
        <v>0.86690858341577126</v>
      </c>
      <c r="N2591" s="148">
        <f t="shared" si="490"/>
        <v>4.2330914165842284</v>
      </c>
      <c r="O2591" s="148">
        <f t="shared" si="486"/>
        <v>0</v>
      </c>
      <c r="P2591" s="148">
        <f t="shared" si="487"/>
        <v>-4.2330914165842284</v>
      </c>
      <c r="Q2591" s="149">
        <f t="shared" si="481"/>
        <v>0</v>
      </c>
      <c r="R2591" s="150">
        <f t="shared" si="482"/>
        <v>48.36036662459599</v>
      </c>
      <c r="S2591" s="13"/>
      <c r="T2591" s="13"/>
      <c r="U2591" s="13"/>
      <c r="V2591" s="13"/>
      <c r="W2591" s="49">
        <f t="shared" si="488"/>
        <v>39469</v>
      </c>
    </row>
    <row r="2592" spans="1:23" s="11" customFormat="1">
      <c r="A2592" s="13"/>
      <c r="B2592" s="140">
        <f>+Datos!B2583</f>
        <v>2008</v>
      </c>
      <c r="C2592" s="141">
        <f>+Datos!C2583</f>
        <v>1</v>
      </c>
      <c r="D2592" s="142">
        <f>+Datos!D2583</f>
        <v>23</v>
      </c>
      <c r="E2592" s="143">
        <f>+Datos!E2583</f>
        <v>0</v>
      </c>
      <c r="F2592" s="144">
        <f>+Datos!F2583</f>
        <v>5.9</v>
      </c>
      <c r="G2592" s="145">
        <f>+Datos!G2583</f>
        <v>1</v>
      </c>
      <c r="H2592" s="143">
        <f t="shared" si="483"/>
        <v>5.9</v>
      </c>
      <c r="I2592" s="146">
        <f t="shared" si="484"/>
        <v>-5.9</v>
      </c>
      <c r="J2592" s="29">
        <f t="shared" si="485"/>
        <v>14.221016111316652</v>
      </c>
      <c r="K2592" s="147">
        <f t="shared" si="480"/>
        <v>47.902834293134831</v>
      </c>
      <c r="L2592" s="29">
        <f t="shared" si="491"/>
        <v>-0.45753233146115946</v>
      </c>
      <c r="M2592" s="30">
        <f t="shared" si="489"/>
        <v>0.45753233146115946</v>
      </c>
      <c r="N2592" s="148">
        <f t="shared" si="490"/>
        <v>5.4424676685388409</v>
      </c>
      <c r="O2592" s="148">
        <f t="shared" si="486"/>
        <v>0</v>
      </c>
      <c r="P2592" s="148">
        <f t="shared" si="487"/>
        <v>-5.4424676685388409</v>
      </c>
      <c r="Q2592" s="149">
        <f t="shared" si="481"/>
        <v>0</v>
      </c>
      <c r="R2592" s="150">
        <f t="shared" si="482"/>
        <v>47.902834293134831</v>
      </c>
      <c r="S2592" s="13"/>
      <c r="T2592" s="13"/>
      <c r="U2592" s="13"/>
      <c r="V2592" s="13"/>
      <c r="W2592" s="49">
        <f t="shared" si="488"/>
        <v>39470</v>
      </c>
    </row>
    <row r="2593" spans="1:23" s="11" customFormat="1">
      <c r="A2593" s="13"/>
      <c r="B2593" s="140">
        <f>+Datos!B2584</f>
        <v>2008</v>
      </c>
      <c r="C2593" s="141">
        <f>+Datos!C2584</f>
        <v>1</v>
      </c>
      <c r="D2593" s="142">
        <f>+Datos!D2584</f>
        <v>24</v>
      </c>
      <c r="E2593" s="143">
        <f>+Datos!E2584</f>
        <v>2</v>
      </c>
      <c r="F2593" s="144">
        <f>+Datos!F2584</f>
        <v>4.4000000000000004</v>
      </c>
      <c r="G2593" s="145">
        <f>+Datos!G2584</f>
        <v>1</v>
      </c>
      <c r="H2593" s="143">
        <f t="shared" si="483"/>
        <v>4.4000000000000004</v>
      </c>
      <c r="I2593" s="146">
        <f t="shared" si="484"/>
        <v>-2.4000000000000004</v>
      </c>
      <c r="J2593" s="29">
        <f t="shared" si="485"/>
        <v>14.039007255218642</v>
      </c>
      <c r="K2593" s="147">
        <f t="shared" si="480"/>
        <v>47.720825437036822</v>
      </c>
      <c r="L2593" s="29">
        <f t="shared" si="491"/>
        <v>-0.18200885609800821</v>
      </c>
      <c r="M2593" s="30">
        <f t="shared" si="489"/>
        <v>2.1820088560980082</v>
      </c>
      <c r="N2593" s="148">
        <f t="shared" si="490"/>
        <v>2.2179911439019921</v>
      </c>
      <c r="O2593" s="148">
        <f t="shared" si="486"/>
        <v>0</v>
      </c>
      <c r="P2593" s="148">
        <f t="shared" si="487"/>
        <v>-2.2179911439019921</v>
      </c>
      <c r="Q2593" s="149">
        <f t="shared" si="481"/>
        <v>0</v>
      </c>
      <c r="R2593" s="150">
        <f t="shared" si="482"/>
        <v>47.720825437036822</v>
      </c>
      <c r="S2593" s="13"/>
      <c r="T2593" s="13"/>
      <c r="U2593" s="13"/>
      <c r="V2593" s="13"/>
      <c r="W2593" s="49">
        <f t="shared" si="488"/>
        <v>39471</v>
      </c>
    </row>
    <row r="2594" spans="1:23" s="11" customFormat="1">
      <c r="A2594" s="13"/>
      <c r="B2594" s="140">
        <f>+Datos!B2585</f>
        <v>2008</v>
      </c>
      <c r="C2594" s="141">
        <f>+Datos!C2585</f>
        <v>1</v>
      </c>
      <c r="D2594" s="142">
        <f>+Datos!D2585</f>
        <v>25</v>
      </c>
      <c r="E2594" s="143">
        <f>+Datos!E2585</f>
        <v>1</v>
      </c>
      <c r="F2594" s="144">
        <f>+Datos!F2585</f>
        <v>3.1</v>
      </c>
      <c r="G2594" s="145">
        <f>+Datos!G2585</f>
        <v>1</v>
      </c>
      <c r="H2594" s="143">
        <f t="shared" si="483"/>
        <v>3.1</v>
      </c>
      <c r="I2594" s="146">
        <f t="shared" si="484"/>
        <v>-2.1</v>
      </c>
      <c r="J2594" s="29">
        <f t="shared" si="485"/>
        <v>13.881661410281119</v>
      </c>
      <c r="K2594" s="147">
        <f t="shared" si="480"/>
        <v>47.563479592099299</v>
      </c>
      <c r="L2594" s="29">
        <f t="shared" si="491"/>
        <v>-0.15734584493752379</v>
      </c>
      <c r="M2594" s="30">
        <f t="shared" si="489"/>
        <v>1.1573458449375238</v>
      </c>
      <c r="N2594" s="148">
        <f t="shared" si="490"/>
        <v>1.9426541550624763</v>
      </c>
      <c r="O2594" s="148">
        <f t="shared" si="486"/>
        <v>0</v>
      </c>
      <c r="P2594" s="148">
        <f t="shared" si="487"/>
        <v>-1.9426541550624763</v>
      </c>
      <c r="Q2594" s="149">
        <f t="shared" si="481"/>
        <v>0</v>
      </c>
      <c r="R2594" s="150">
        <f t="shared" si="482"/>
        <v>47.563479592099299</v>
      </c>
      <c r="S2594" s="13"/>
      <c r="T2594" s="13"/>
      <c r="U2594" s="13"/>
      <c r="V2594" s="13"/>
      <c r="W2594" s="49">
        <f t="shared" si="488"/>
        <v>39472</v>
      </c>
    </row>
    <row r="2595" spans="1:23" s="11" customFormat="1">
      <c r="A2595" s="13"/>
      <c r="B2595" s="140">
        <f>+Datos!B2586</f>
        <v>2008</v>
      </c>
      <c r="C2595" s="141">
        <f>+Datos!C2586</f>
        <v>1</v>
      </c>
      <c r="D2595" s="142">
        <f>+Datos!D2586</f>
        <v>26</v>
      </c>
      <c r="E2595" s="143">
        <f>+Datos!E2586</f>
        <v>0</v>
      </c>
      <c r="F2595" s="144">
        <f>+Datos!F2586</f>
        <v>6.1</v>
      </c>
      <c r="G2595" s="145">
        <f>+Datos!G2586</f>
        <v>1</v>
      </c>
      <c r="H2595" s="143">
        <f t="shared" si="483"/>
        <v>6.1</v>
      </c>
      <c r="I2595" s="146">
        <f t="shared" si="484"/>
        <v>-6.1</v>
      </c>
      <c r="J2595" s="29">
        <f t="shared" si="485"/>
        <v>13.434539340382802</v>
      </c>
      <c r="K2595" s="147">
        <f t="shared" si="480"/>
        <v>47.116357522200985</v>
      </c>
      <c r="L2595" s="29">
        <f t="shared" si="491"/>
        <v>-0.44712206989831316</v>
      </c>
      <c r="M2595" s="30">
        <f t="shared" si="489"/>
        <v>0.44712206989831316</v>
      </c>
      <c r="N2595" s="148">
        <f t="shared" si="490"/>
        <v>5.6528779301016865</v>
      </c>
      <c r="O2595" s="148">
        <f t="shared" si="486"/>
        <v>0</v>
      </c>
      <c r="P2595" s="148">
        <f t="shared" si="487"/>
        <v>-5.6528779301016865</v>
      </c>
      <c r="Q2595" s="149">
        <f t="shared" si="481"/>
        <v>0</v>
      </c>
      <c r="R2595" s="150">
        <f t="shared" si="482"/>
        <v>47.116357522200985</v>
      </c>
      <c r="S2595" s="13"/>
      <c r="T2595" s="13"/>
      <c r="U2595" s="13"/>
      <c r="V2595" s="13"/>
      <c r="W2595" s="49">
        <f t="shared" si="488"/>
        <v>39473</v>
      </c>
    </row>
    <row r="2596" spans="1:23" s="11" customFormat="1">
      <c r="A2596" s="13"/>
      <c r="B2596" s="140">
        <f>+Datos!B2587</f>
        <v>2008</v>
      </c>
      <c r="C2596" s="141">
        <f>+Datos!C2587</f>
        <v>1</v>
      </c>
      <c r="D2596" s="142">
        <f>+Datos!D2587</f>
        <v>27</v>
      </c>
      <c r="E2596" s="143">
        <f>+Datos!E2587</f>
        <v>3</v>
      </c>
      <c r="F2596" s="144">
        <f>+Datos!F2587</f>
        <v>6.1</v>
      </c>
      <c r="G2596" s="145">
        <f>+Datos!G2587</f>
        <v>1</v>
      </c>
      <c r="H2596" s="143">
        <f t="shared" si="483"/>
        <v>6.1</v>
      </c>
      <c r="I2596" s="146">
        <f t="shared" si="484"/>
        <v>-3.0999999999999996</v>
      </c>
      <c r="J2596" s="29">
        <f t="shared" si="485"/>
        <v>13.212861998629883</v>
      </c>
      <c r="K2596" s="147">
        <f t="shared" si="480"/>
        <v>46.894680180448063</v>
      </c>
      <c r="L2596" s="29">
        <f t="shared" si="491"/>
        <v>-0.22167734175292253</v>
      </c>
      <c r="M2596" s="30">
        <f t="shared" si="489"/>
        <v>3.2216773417529225</v>
      </c>
      <c r="N2596" s="148">
        <f t="shared" si="490"/>
        <v>2.8783226582470771</v>
      </c>
      <c r="O2596" s="148">
        <f t="shared" si="486"/>
        <v>0</v>
      </c>
      <c r="P2596" s="148">
        <f t="shared" si="487"/>
        <v>-2.8783226582470771</v>
      </c>
      <c r="Q2596" s="149">
        <f t="shared" si="481"/>
        <v>0</v>
      </c>
      <c r="R2596" s="150">
        <f t="shared" si="482"/>
        <v>46.894680180448063</v>
      </c>
      <c r="S2596" s="13"/>
      <c r="T2596" s="13"/>
      <c r="U2596" s="13"/>
      <c r="V2596" s="13"/>
      <c r="W2596" s="49">
        <f t="shared" si="488"/>
        <v>39474</v>
      </c>
    </row>
    <row r="2597" spans="1:23" s="11" customFormat="1">
      <c r="A2597" s="13"/>
      <c r="B2597" s="140">
        <f>+Datos!B2588</f>
        <v>2008</v>
      </c>
      <c r="C2597" s="141">
        <f>+Datos!C2588</f>
        <v>1</v>
      </c>
      <c r="D2597" s="142">
        <f>+Datos!D2588</f>
        <v>28</v>
      </c>
      <c r="E2597" s="143">
        <f>+Datos!E2588</f>
        <v>24</v>
      </c>
      <c r="F2597" s="144">
        <f>+Datos!F2588</f>
        <v>2.4</v>
      </c>
      <c r="G2597" s="145">
        <f>+Datos!G2588</f>
        <v>1</v>
      </c>
      <c r="H2597" s="143">
        <f t="shared" si="483"/>
        <v>2.4</v>
      </c>
      <c r="I2597" s="146">
        <f t="shared" si="484"/>
        <v>21.6</v>
      </c>
      <c r="J2597" s="29">
        <f t="shared" si="485"/>
        <v>34.812861998629884</v>
      </c>
      <c r="K2597" s="147">
        <f t="shared" si="480"/>
        <v>68.494680180448057</v>
      </c>
      <c r="L2597" s="29">
        <f t="shared" si="491"/>
        <v>21.599999999999994</v>
      </c>
      <c r="M2597" s="30">
        <f t="shared" si="489"/>
        <v>2.4</v>
      </c>
      <c r="N2597" s="148">
        <f t="shared" si="490"/>
        <v>0</v>
      </c>
      <c r="O2597" s="148">
        <f t="shared" si="486"/>
        <v>0</v>
      </c>
      <c r="P2597" s="148">
        <f t="shared" si="487"/>
        <v>0</v>
      </c>
      <c r="Q2597" s="149">
        <f t="shared" si="481"/>
        <v>0</v>
      </c>
      <c r="R2597" s="150">
        <f t="shared" si="482"/>
        <v>68.494680180448057</v>
      </c>
      <c r="S2597" s="13"/>
      <c r="T2597" s="13"/>
      <c r="U2597" s="13"/>
      <c r="V2597" s="13"/>
      <c r="W2597" s="49">
        <f t="shared" si="488"/>
        <v>39475</v>
      </c>
    </row>
    <row r="2598" spans="1:23" s="11" customFormat="1">
      <c r="A2598" s="13"/>
      <c r="B2598" s="140">
        <f>+Datos!B2589</f>
        <v>2008</v>
      </c>
      <c r="C2598" s="141">
        <f>+Datos!C2589</f>
        <v>1</v>
      </c>
      <c r="D2598" s="142">
        <f>+Datos!D2589</f>
        <v>29</v>
      </c>
      <c r="E2598" s="143">
        <f>+Datos!E2589</f>
        <v>1</v>
      </c>
      <c r="F2598" s="144">
        <f>+Datos!F2589</f>
        <v>1.7</v>
      </c>
      <c r="G2598" s="145">
        <f>+Datos!G2589</f>
        <v>1</v>
      </c>
      <c r="H2598" s="143">
        <f t="shared" si="483"/>
        <v>1.7</v>
      </c>
      <c r="I2598" s="146">
        <f t="shared" si="484"/>
        <v>-0.7</v>
      </c>
      <c r="J2598" s="29">
        <f t="shared" si="485"/>
        <v>34.682314979040811</v>
      </c>
      <c r="K2598" s="147">
        <f t="shared" si="480"/>
        <v>68.364133160858984</v>
      </c>
      <c r="L2598" s="29">
        <f t="shared" si="491"/>
        <v>-0.13054701958907344</v>
      </c>
      <c r="M2598" s="30">
        <f t="shared" si="489"/>
        <v>1.1305470195890734</v>
      </c>
      <c r="N2598" s="148">
        <f t="shared" si="490"/>
        <v>0.56945298041092651</v>
      </c>
      <c r="O2598" s="148">
        <f t="shared" si="486"/>
        <v>0</v>
      </c>
      <c r="P2598" s="148">
        <f t="shared" si="487"/>
        <v>-0.56945298041092651</v>
      </c>
      <c r="Q2598" s="149">
        <f t="shared" si="481"/>
        <v>0</v>
      </c>
      <c r="R2598" s="150">
        <f t="shared" si="482"/>
        <v>68.364133160858984</v>
      </c>
      <c r="S2598" s="13"/>
      <c r="T2598" s="13"/>
      <c r="U2598" s="13"/>
      <c r="V2598" s="13"/>
      <c r="W2598" s="49">
        <f t="shared" si="488"/>
        <v>39476</v>
      </c>
    </row>
    <row r="2599" spans="1:23" s="11" customFormat="1">
      <c r="A2599" s="13"/>
      <c r="B2599" s="140">
        <f>+Datos!B2590</f>
        <v>2008</v>
      </c>
      <c r="C2599" s="141">
        <f>+Datos!C2590</f>
        <v>1</v>
      </c>
      <c r="D2599" s="142">
        <f>+Datos!D2590</f>
        <v>30</v>
      </c>
      <c r="E2599" s="143">
        <f>+Datos!E2590</f>
        <v>0.4</v>
      </c>
      <c r="F2599" s="144">
        <f>+Datos!F2590</f>
        <v>3.2</v>
      </c>
      <c r="G2599" s="145">
        <f>+Datos!G2590</f>
        <v>1</v>
      </c>
      <c r="H2599" s="143">
        <f t="shared" si="483"/>
        <v>3.2</v>
      </c>
      <c r="I2599" s="146">
        <f t="shared" si="484"/>
        <v>-2.8000000000000003</v>
      </c>
      <c r="J2599" s="29">
        <f t="shared" si="485"/>
        <v>34.16500404499687</v>
      </c>
      <c r="K2599" s="147">
        <f t="shared" si="480"/>
        <v>67.84682222681505</v>
      </c>
      <c r="L2599" s="29">
        <f t="shared" si="491"/>
        <v>-0.51731093404393391</v>
      </c>
      <c r="M2599" s="30">
        <f t="shared" si="489"/>
        <v>0.91731093404393393</v>
      </c>
      <c r="N2599" s="148">
        <f t="shared" si="490"/>
        <v>2.2826890659560664</v>
      </c>
      <c r="O2599" s="148">
        <f t="shared" si="486"/>
        <v>0</v>
      </c>
      <c r="P2599" s="148">
        <f t="shared" si="487"/>
        <v>-2.2826890659560664</v>
      </c>
      <c r="Q2599" s="149">
        <f t="shared" si="481"/>
        <v>0</v>
      </c>
      <c r="R2599" s="150">
        <f t="shared" si="482"/>
        <v>67.84682222681505</v>
      </c>
      <c r="S2599" s="13"/>
      <c r="T2599" s="13"/>
      <c r="U2599" s="13"/>
      <c r="V2599" s="13"/>
      <c r="W2599" s="49">
        <f t="shared" si="488"/>
        <v>39477</v>
      </c>
    </row>
    <row r="2600" spans="1:23" s="11" customFormat="1">
      <c r="A2600" s="13"/>
      <c r="B2600" s="140">
        <f>+Datos!B2591</f>
        <v>2008</v>
      </c>
      <c r="C2600" s="141">
        <f>+Datos!C2591</f>
        <v>1</v>
      </c>
      <c r="D2600" s="142">
        <f>+Datos!D2591</f>
        <v>31</v>
      </c>
      <c r="E2600" s="143">
        <f>+Datos!E2591</f>
        <v>0</v>
      </c>
      <c r="F2600" s="144">
        <f>+Datos!F2591</f>
        <v>4.7</v>
      </c>
      <c r="G2600" s="145">
        <f>+Datos!G2591</f>
        <v>1</v>
      </c>
      <c r="H2600" s="143">
        <f t="shared" si="483"/>
        <v>4.7</v>
      </c>
      <c r="I2600" s="146">
        <f t="shared" si="484"/>
        <v>-4.7</v>
      </c>
      <c r="J2600" s="29">
        <f t="shared" si="485"/>
        <v>33.313948455867994</v>
      </c>
      <c r="K2600" s="147">
        <f t="shared" si="480"/>
        <v>66.995766637686174</v>
      </c>
      <c r="L2600" s="29">
        <f t="shared" si="491"/>
        <v>-0.85105558912887602</v>
      </c>
      <c r="M2600" s="30">
        <f t="shared" si="489"/>
        <v>0.85105558912887602</v>
      </c>
      <c r="N2600" s="148">
        <f t="shared" si="490"/>
        <v>3.8489444108711242</v>
      </c>
      <c r="O2600" s="148">
        <f t="shared" si="486"/>
        <v>0</v>
      </c>
      <c r="P2600" s="148">
        <f t="shared" si="487"/>
        <v>-3.8489444108711242</v>
      </c>
      <c r="Q2600" s="149">
        <f t="shared" si="481"/>
        <v>0</v>
      </c>
      <c r="R2600" s="150">
        <f t="shared" si="482"/>
        <v>66.995766637686174</v>
      </c>
      <c r="S2600" s="13"/>
      <c r="T2600" s="13"/>
      <c r="U2600" s="13"/>
      <c r="V2600" s="13"/>
      <c r="W2600" s="49">
        <f t="shared" si="488"/>
        <v>39478</v>
      </c>
    </row>
    <row r="2601" spans="1:23" s="11" customFormat="1">
      <c r="A2601" s="13"/>
      <c r="B2601" s="140">
        <f>+Datos!B2592</f>
        <v>2008</v>
      </c>
      <c r="C2601" s="141">
        <f>+Datos!C2592</f>
        <v>2</v>
      </c>
      <c r="D2601" s="142">
        <f>+Datos!D2592</f>
        <v>1</v>
      </c>
      <c r="E2601" s="143">
        <f>+Datos!E2592</f>
        <v>0</v>
      </c>
      <c r="F2601" s="144">
        <f>+Datos!F2592</f>
        <v>7.3</v>
      </c>
      <c r="G2601" s="145">
        <f>+Datos!G2592</f>
        <v>1</v>
      </c>
      <c r="H2601" s="143">
        <f t="shared" si="483"/>
        <v>7.3</v>
      </c>
      <c r="I2601" s="146">
        <f t="shared" si="484"/>
        <v>-7.3</v>
      </c>
      <c r="J2601" s="29">
        <f t="shared" si="485"/>
        <v>32.033937700695354</v>
      </c>
      <c r="K2601" s="147">
        <f t="shared" si="480"/>
        <v>65.715755882513534</v>
      </c>
      <c r="L2601" s="29">
        <f t="shared" si="491"/>
        <v>-1.2800107551726398</v>
      </c>
      <c r="M2601" s="30">
        <f t="shared" si="489"/>
        <v>1.2800107551726398</v>
      </c>
      <c r="N2601" s="148">
        <f t="shared" si="490"/>
        <v>6.01998924482736</v>
      </c>
      <c r="O2601" s="148">
        <f t="shared" si="486"/>
        <v>0</v>
      </c>
      <c r="P2601" s="148">
        <f t="shared" si="487"/>
        <v>-6.01998924482736</v>
      </c>
      <c r="Q2601" s="149">
        <f t="shared" si="481"/>
        <v>0</v>
      </c>
      <c r="R2601" s="150">
        <f t="shared" si="482"/>
        <v>65.715755882513534</v>
      </c>
      <c r="S2601" s="13"/>
      <c r="T2601" s="13"/>
      <c r="U2601" s="13"/>
      <c r="V2601" s="13"/>
      <c r="W2601" s="49">
        <f t="shared" si="488"/>
        <v>39479</v>
      </c>
    </row>
    <row r="2602" spans="1:23" s="11" customFormat="1">
      <c r="A2602" s="13"/>
      <c r="B2602" s="140">
        <f>+Datos!B2593</f>
        <v>2008</v>
      </c>
      <c r="C2602" s="141">
        <f>+Datos!C2593</f>
        <v>2</v>
      </c>
      <c r="D2602" s="142">
        <f>+Datos!D2593</f>
        <v>2</v>
      </c>
      <c r="E2602" s="143">
        <f>+Datos!E2593</f>
        <v>0</v>
      </c>
      <c r="F2602" s="144">
        <f>+Datos!F2593</f>
        <v>7</v>
      </c>
      <c r="G2602" s="145">
        <f>+Datos!G2593</f>
        <v>1</v>
      </c>
      <c r="H2602" s="143">
        <f t="shared" si="483"/>
        <v>7</v>
      </c>
      <c r="I2602" s="146">
        <f t="shared" si="484"/>
        <v>-7</v>
      </c>
      <c r="J2602" s="29">
        <f t="shared" si="485"/>
        <v>30.852745912490235</v>
      </c>
      <c r="K2602" s="147">
        <f t="shared" si="480"/>
        <v>64.534564094308422</v>
      </c>
      <c r="L2602" s="29">
        <f t="shared" si="491"/>
        <v>-1.1811917882051119</v>
      </c>
      <c r="M2602" s="30">
        <f t="shared" si="489"/>
        <v>1.1811917882051119</v>
      </c>
      <c r="N2602" s="148">
        <f t="shared" si="490"/>
        <v>5.8188082117948881</v>
      </c>
      <c r="O2602" s="148">
        <f t="shared" si="486"/>
        <v>0</v>
      </c>
      <c r="P2602" s="148">
        <f t="shared" si="487"/>
        <v>-5.8188082117948881</v>
      </c>
      <c r="Q2602" s="149">
        <f t="shared" si="481"/>
        <v>0</v>
      </c>
      <c r="R2602" s="150">
        <f t="shared" si="482"/>
        <v>64.534564094308422</v>
      </c>
      <c r="S2602" s="13"/>
      <c r="T2602" s="13"/>
      <c r="U2602" s="13"/>
      <c r="V2602" s="13"/>
      <c r="W2602" s="49">
        <f t="shared" si="488"/>
        <v>39480</v>
      </c>
    </row>
    <row r="2603" spans="1:23" s="11" customFormat="1">
      <c r="A2603" s="13"/>
      <c r="B2603" s="140">
        <f>+Datos!B2594</f>
        <v>2008</v>
      </c>
      <c r="C2603" s="141">
        <f>+Datos!C2594</f>
        <v>2</v>
      </c>
      <c r="D2603" s="142">
        <f>+Datos!D2594</f>
        <v>3</v>
      </c>
      <c r="E2603" s="143">
        <f>+Datos!E2594</f>
        <v>0</v>
      </c>
      <c r="F2603" s="144">
        <f>+Datos!F2594</f>
        <v>5.4</v>
      </c>
      <c r="G2603" s="145">
        <f>+Datos!G2594</f>
        <v>1</v>
      </c>
      <c r="H2603" s="143">
        <f t="shared" si="483"/>
        <v>5.4</v>
      </c>
      <c r="I2603" s="146">
        <f t="shared" si="484"/>
        <v>-5.4</v>
      </c>
      <c r="J2603" s="29">
        <f t="shared" si="485"/>
        <v>29.971384492180256</v>
      </c>
      <c r="K2603" s="147">
        <f t="shared" si="480"/>
        <v>63.653202673998436</v>
      </c>
      <c r="L2603" s="29">
        <f t="shared" si="491"/>
        <v>-0.88136142030998599</v>
      </c>
      <c r="M2603" s="30">
        <f t="shared" si="489"/>
        <v>0.88136142030998599</v>
      </c>
      <c r="N2603" s="148">
        <f t="shared" si="490"/>
        <v>4.5186385796900144</v>
      </c>
      <c r="O2603" s="148">
        <f t="shared" si="486"/>
        <v>0</v>
      </c>
      <c r="P2603" s="148">
        <f t="shared" si="487"/>
        <v>-4.5186385796900144</v>
      </c>
      <c r="Q2603" s="149">
        <f t="shared" si="481"/>
        <v>0</v>
      </c>
      <c r="R2603" s="150">
        <f t="shared" si="482"/>
        <v>63.653202673998436</v>
      </c>
      <c r="S2603" s="13"/>
      <c r="T2603" s="13"/>
      <c r="U2603" s="13"/>
      <c r="V2603" s="13"/>
      <c r="W2603" s="49">
        <f t="shared" si="488"/>
        <v>39481</v>
      </c>
    </row>
    <row r="2604" spans="1:23" s="11" customFormat="1">
      <c r="A2604" s="13"/>
      <c r="B2604" s="140">
        <f>+Datos!B2595</f>
        <v>2008</v>
      </c>
      <c r="C2604" s="141">
        <f>+Datos!C2595</f>
        <v>2</v>
      </c>
      <c r="D2604" s="142">
        <f>+Datos!D2595</f>
        <v>4</v>
      </c>
      <c r="E2604" s="143">
        <f>+Datos!E2595</f>
        <v>0</v>
      </c>
      <c r="F2604" s="144">
        <f>+Datos!F2595</f>
        <v>9.4</v>
      </c>
      <c r="G2604" s="145">
        <f>+Datos!G2595</f>
        <v>1</v>
      </c>
      <c r="H2604" s="143">
        <f t="shared" si="483"/>
        <v>9.4</v>
      </c>
      <c r="I2604" s="146">
        <f t="shared" si="484"/>
        <v>-9.4</v>
      </c>
      <c r="J2604" s="29">
        <f t="shared" si="485"/>
        <v>28.496798470729683</v>
      </c>
      <c r="K2604" s="147">
        <f t="shared" si="480"/>
        <v>62.178616652547859</v>
      </c>
      <c r="L2604" s="29">
        <f t="shared" si="491"/>
        <v>-1.4745860214505768</v>
      </c>
      <c r="M2604" s="30">
        <f t="shared" si="489"/>
        <v>1.4745860214505768</v>
      </c>
      <c r="N2604" s="148">
        <f t="shared" si="490"/>
        <v>7.9254139785494235</v>
      </c>
      <c r="O2604" s="148">
        <f t="shared" si="486"/>
        <v>0</v>
      </c>
      <c r="P2604" s="148">
        <f t="shared" si="487"/>
        <v>-7.9254139785494235</v>
      </c>
      <c r="Q2604" s="149">
        <f t="shared" si="481"/>
        <v>0</v>
      </c>
      <c r="R2604" s="150">
        <f t="shared" si="482"/>
        <v>62.178616652547859</v>
      </c>
      <c r="S2604" s="13"/>
      <c r="T2604" s="13"/>
      <c r="U2604" s="13"/>
      <c r="V2604" s="13"/>
      <c r="W2604" s="49">
        <f t="shared" si="488"/>
        <v>39482</v>
      </c>
    </row>
    <row r="2605" spans="1:23" s="11" customFormat="1">
      <c r="A2605" s="13"/>
      <c r="B2605" s="140">
        <f>+Datos!B2596</f>
        <v>2008</v>
      </c>
      <c r="C2605" s="141">
        <f>+Datos!C2596</f>
        <v>2</v>
      </c>
      <c r="D2605" s="142">
        <f>+Datos!D2596</f>
        <v>5</v>
      </c>
      <c r="E2605" s="143">
        <f>+Datos!E2596</f>
        <v>4</v>
      </c>
      <c r="F2605" s="144">
        <f>+Datos!F2596</f>
        <v>3.6</v>
      </c>
      <c r="G2605" s="145">
        <f>+Datos!G2596</f>
        <v>1</v>
      </c>
      <c r="H2605" s="143">
        <f t="shared" si="483"/>
        <v>3.6</v>
      </c>
      <c r="I2605" s="146">
        <f t="shared" si="484"/>
        <v>0.39999999999999991</v>
      </c>
      <c r="J2605" s="29">
        <f t="shared" si="485"/>
        <v>28.896798470729681</v>
      </c>
      <c r="K2605" s="147">
        <f t="shared" si="480"/>
        <v>62.578616652547865</v>
      </c>
      <c r="L2605" s="29">
        <f t="shared" si="491"/>
        <v>0.40000000000000568</v>
      </c>
      <c r="M2605" s="30">
        <f t="shared" si="489"/>
        <v>3.6</v>
      </c>
      <c r="N2605" s="148">
        <f t="shared" si="490"/>
        <v>0</v>
      </c>
      <c r="O2605" s="148">
        <f t="shared" si="486"/>
        <v>0</v>
      </c>
      <c r="P2605" s="148">
        <f t="shared" si="487"/>
        <v>0</v>
      </c>
      <c r="Q2605" s="149">
        <f t="shared" si="481"/>
        <v>0</v>
      </c>
      <c r="R2605" s="150">
        <f t="shared" si="482"/>
        <v>62.578616652547865</v>
      </c>
      <c r="S2605" s="13"/>
      <c r="T2605" s="13"/>
      <c r="U2605" s="13"/>
      <c r="V2605" s="13"/>
      <c r="W2605" s="49">
        <f t="shared" si="488"/>
        <v>39483</v>
      </c>
    </row>
    <row r="2606" spans="1:23" s="11" customFormat="1">
      <c r="A2606" s="13"/>
      <c r="B2606" s="140">
        <f>+Datos!B2597</f>
        <v>2008</v>
      </c>
      <c r="C2606" s="141">
        <f>+Datos!C2597</f>
        <v>2</v>
      </c>
      <c r="D2606" s="142">
        <f>+Datos!D2597</f>
        <v>6</v>
      </c>
      <c r="E2606" s="143">
        <f>+Datos!E2597</f>
        <v>17</v>
      </c>
      <c r="F2606" s="144">
        <f>+Datos!F2597</f>
        <v>7.1</v>
      </c>
      <c r="G2606" s="145">
        <f>+Datos!G2597</f>
        <v>1</v>
      </c>
      <c r="H2606" s="143">
        <f t="shared" si="483"/>
        <v>7.1</v>
      </c>
      <c r="I2606" s="146">
        <f t="shared" si="484"/>
        <v>9.9</v>
      </c>
      <c r="J2606" s="29">
        <f t="shared" si="485"/>
        <v>38.796798470729684</v>
      </c>
      <c r="K2606" s="147">
        <f t="shared" si="480"/>
        <v>72.478616652547856</v>
      </c>
      <c r="L2606" s="29">
        <f t="shared" si="491"/>
        <v>9.8999999999999915</v>
      </c>
      <c r="M2606" s="30">
        <f t="shared" si="489"/>
        <v>7.1</v>
      </c>
      <c r="N2606" s="148">
        <f t="shared" si="490"/>
        <v>0</v>
      </c>
      <c r="O2606" s="148">
        <f t="shared" si="486"/>
        <v>0</v>
      </c>
      <c r="P2606" s="148">
        <f t="shared" si="487"/>
        <v>0</v>
      </c>
      <c r="Q2606" s="149">
        <f t="shared" si="481"/>
        <v>0</v>
      </c>
      <c r="R2606" s="150">
        <f t="shared" si="482"/>
        <v>72.478616652547856</v>
      </c>
      <c r="S2606" s="13"/>
      <c r="T2606" s="13"/>
      <c r="U2606" s="13"/>
      <c r="V2606" s="13"/>
      <c r="W2606" s="49">
        <f t="shared" si="488"/>
        <v>39484</v>
      </c>
    </row>
    <row r="2607" spans="1:23" s="11" customFormat="1">
      <c r="A2607" s="13"/>
      <c r="B2607" s="140">
        <f>+Datos!B2598</f>
        <v>2008</v>
      </c>
      <c r="C2607" s="141">
        <f>+Datos!C2598</f>
        <v>2</v>
      </c>
      <c r="D2607" s="142">
        <f>+Datos!D2598</f>
        <v>7</v>
      </c>
      <c r="E2607" s="143">
        <f>+Datos!E2598</f>
        <v>0</v>
      </c>
      <c r="F2607" s="144">
        <f>+Datos!F2598</f>
        <v>4.2</v>
      </c>
      <c r="G2607" s="145">
        <f>+Datos!G2598</f>
        <v>1</v>
      </c>
      <c r="H2607" s="143">
        <f t="shared" si="483"/>
        <v>4.2</v>
      </c>
      <c r="I2607" s="146">
        <f t="shared" si="484"/>
        <v>-4.2</v>
      </c>
      <c r="J2607" s="29">
        <f t="shared" si="485"/>
        <v>37.932021360552177</v>
      </c>
      <c r="K2607" s="147">
        <f t="shared" si="480"/>
        <v>71.613839542370357</v>
      </c>
      <c r="L2607" s="29">
        <f t="shared" si="491"/>
        <v>-0.86477711017749925</v>
      </c>
      <c r="M2607" s="30">
        <f t="shared" si="489"/>
        <v>0.86477711017749925</v>
      </c>
      <c r="N2607" s="148">
        <f t="shared" si="490"/>
        <v>3.3352228898225009</v>
      </c>
      <c r="O2607" s="148">
        <f t="shared" si="486"/>
        <v>0</v>
      </c>
      <c r="P2607" s="148">
        <f t="shared" si="487"/>
        <v>-3.3352228898225009</v>
      </c>
      <c r="Q2607" s="149">
        <f t="shared" si="481"/>
        <v>0</v>
      </c>
      <c r="R2607" s="150">
        <f t="shared" si="482"/>
        <v>71.613839542370357</v>
      </c>
      <c r="S2607" s="13"/>
      <c r="T2607" s="13"/>
      <c r="U2607" s="13"/>
      <c r="V2607" s="13"/>
      <c r="W2607" s="49">
        <f t="shared" si="488"/>
        <v>39485</v>
      </c>
    </row>
    <row r="2608" spans="1:23" s="11" customFormat="1">
      <c r="A2608" s="13"/>
      <c r="B2608" s="140">
        <f>+Datos!B2599</f>
        <v>2008</v>
      </c>
      <c r="C2608" s="141">
        <f>+Datos!C2599</f>
        <v>2</v>
      </c>
      <c r="D2608" s="142">
        <f>+Datos!D2599</f>
        <v>8</v>
      </c>
      <c r="E2608" s="143">
        <f>+Datos!E2599</f>
        <v>9</v>
      </c>
      <c r="F2608" s="144">
        <f>+Datos!F2599</f>
        <v>1.5</v>
      </c>
      <c r="G2608" s="145">
        <f>+Datos!G2599</f>
        <v>1</v>
      </c>
      <c r="H2608" s="143">
        <f t="shared" si="483"/>
        <v>1.5</v>
      </c>
      <c r="I2608" s="146">
        <f t="shared" si="484"/>
        <v>7.5</v>
      </c>
      <c r="J2608" s="29">
        <f t="shared" si="485"/>
        <v>45.432021360552177</v>
      </c>
      <c r="K2608" s="147">
        <f t="shared" si="480"/>
        <v>79.113839542370357</v>
      </c>
      <c r="L2608" s="29">
        <f t="shared" si="491"/>
        <v>7.5</v>
      </c>
      <c r="M2608" s="30">
        <f t="shared" si="489"/>
        <v>1.5</v>
      </c>
      <c r="N2608" s="148">
        <f t="shared" si="490"/>
        <v>0</v>
      </c>
      <c r="O2608" s="148">
        <f t="shared" si="486"/>
        <v>0</v>
      </c>
      <c r="P2608" s="148">
        <f t="shared" si="487"/>
        <v>0</v>
      </c>
      <c r="Q2608" s="149">
        <f t="shared" si="481"/>
        <v>0</v>
      </c>
      <c r="R2608" s="150">
        <f t="shared" si="482"/>
        <v>79.113839542370357</v>
      </c>
      <c r="S2608" s="13"/>
      <c r="T2608" s="13"/>
      <c r="U2608" s="13"/>
      <c r="V2608" s="13"/>
      <c r="W2608" s="49">
        <f t="shared" si="488"/>
        <v>39486</v>
      </c>
    </row>
    <row r="2609" spans="1:23" s="11" customFormat="1">
      <c r="A2609" s="13"/>
      <c r="B2609" s="140">
        <f>+Datos!B2600</f>
        <v>2008</v>
      </c>
      <c r="C2609" s="141">
        <f>+Datos!C2600</f>
        <v>2</v>
      </c>
      <c r="D2609" s="142">
        <f>+Datos!D2600</f>
        <v>9</v>
      </c>
      <c r="E2609" s="143">
        <f>+Datos!E2600</f>
        <v>0.5</v>
      </c>
      <c r="F2609" s="144">
        <f>+Datos!F2600</f>
        <v>3.9</v>
      </c>
      <c r="G2609" s="145">
        <f>+Datos!G2600</f>
        <v>1</v>
      </c>
      <c r="H2609" s="143">
        <f t="shared" si="483"/>
        <v>3.9</v>
      </c>
      <c r="I2609" s="146">
        <f t="shared" si="484"/>
        <v>-3.4</v>
      </c>
      <c r="J2609" s="29">
        <f t="shared" si="485"/>
        <v>44.610480467602251</v>
      </c>
      <c r="K2609" s="147">
        <f t="shared" si="480"/>
        <v>78.292298649420431</v>
      </c>
      <c r="L2609" s="29">
        <f t="shared" si="491"/>
        <v>-0.82154089294992616</v>
      </c>
      <c r="M2609" s="30">
        <f t="shared" si="489"/>
        <v>1.3215408929499262</v>
      </c>
      <c r="N2609" s="148">
        <f t="shared" si="490"/>
        <v>2.5784591070500738</v>
      </c>
      <c r="O2609" s="148">
        <f t="shared" si="486"/>
        <v>0</v>
      </c>
      <c r="P2609" s="148">
        <f t="shared" si="487"/>
        <v>-2.5784591070500738</v>
      </c>
      <c r="Q2609" s="149">
        <f t="shared" si="481"/>
        <v>0</v>
      </c>
      <c r="R2609" s="150">
        <f t="shared" si="482"/>
        <v>78.292298649420431</v>
      </c>
      <c r="S2609" s="13"/>
      <c r="T2609" s="13"/>
      <c r="U2609" s="13"/>
      <c r="V2609" s="13"/>
      <c r="W2609" s="49">
        <f t="shared" si="488"/>
        <v>39487</v>
      </c>
    </row>
    <row r="2610" spans="1:23" s="11" customFormat="1">
      <c r="A2610" s="13"/>
      <c r="B2610" s="140">
        <f>+Datos!B2601</f>
        <v>2008</v>
      </c>
      <c r="C2610" s="141">
        <f>+Datos!C2601</f>
        <v>2</v>
      </c>
      <c r="D2610" s="142">
        <f>+Datos!D2601</f>
        <v>10</v>
      </c>
      <c r="E2610" s="143">
        <f>+Datos!E2601</f>
        <v>0.2</v>
      </c>
      <c r="F2610" s="144">
        <f>+Datos!F2601</f>
        <v>4.4000000000000004</v>
      </c>
      <c r="G2610" s="145">
        <f>+Datos!G2601</f>
        <v>1</v>
      </c>
      <c r="H2610" s="143">
        <f t="shared" si="483"/>
        <v>4.4000000000000004</v>
      </c>
      <c r="I2610" s="146">
        <f t="shared" si="484"/>
        <v>-4.2</v>
      </c>
      <c r="J2610" s="29">
        <f t="shared" si="485"/>
        <v>43.616116914343891</v>
      </c>
      <c r="K2610" s="147">
        <f t="shared" si="480"/>
        <v>77.297935096162064</v>
      </c>
      <c r="L2610" s="29">
        <f t="shared" si="491"/>
        <v>-0.99436355325836701</v>
      </c>
      <c r="M2610" s="30">
        <f t="shared" si="489"/>
        <v>1.194363553258367</v>
      </c>
      <c r="N2610" s="148">
        <f t="shared" si="490"/>
        <v>3.2056364467416332</v>
      </c>
      <c r="O2610" s="148">
        <f t="shared" si="486"/>
        <v>0</v>
      </c>
      <c r="P2610" s="148">
        <f t="shared" si="487"/>
        <v>-3.2056364467416332</v>
      </c>
      <c r="Q2610" s="149">
        <f t="shared" si="481"/>
        <v>0</v>
      </c>
      <c r="R2610" s="150">
        <f t="shared" si="482"/>
        <v>77.297935096162064</v>
      </c>
      <c r="S2610" s="13"/>
      <c r="T2610" s="13"/>
      <c r="U2610" s="13"/>
      <c r="V2610" s="13"/>
      <c r="W2610" s="49">
        <f t="shared" si="488"/>
        <v>39488</v>
      </c>
    </row>
    <row r="2611" spans="1:23" s="11" customFormat="1">
      <c r="A2611" s="13"/>
      <c r="B2611" s="140">
        <f>+Datos!B2602</f>
        <v>2008</v>
      </c>
      <c r="C2611" s="141">
        <f>+Datos!C2602</f>
        <v>2</v>
      </c>
      <c r="D2611" s="142">
        <f>+Datos!D2602</f>
        <v>11</v>
      </c>
      <c r="E2611" s="143">
        <f>+Datos!E2602</f>
        <v>0</v>
      </c>
      <c r="F2611" s="144">
        <f>+Datos!F2602</f>
        <v>4.8</v>
      </c>
      <c r="G2611" s="145">
        <f>+Datos!G2602</f>
        <v>1</v>
      </c>
      <c r="H2611" s="143">
        <f t="shared" si="483"/>
        <v>4.8</v>
      </c>
      <c r="I2611" s="146">
        <f t="shared" si="484"/>
        <v>-4.8</v>
      </c>
      <c r="J2611" s="29">
        <f t="shared" si="485"/>
        <v>42.506812405535094</v>
      </c>
      <c r="K2611" s="147">
        <f t="shared" si="480"/>
        <v>76.188630587353273</v>
      </c>
      <c r="L2611" s="29">
        <f t="shared" si="491"/>
        <v>-1.1093045088087905</v>
      </c>
      <c r="M2611" s="30">
        <f t="shared" si="489"/>
        <v>1.1093045088087905</v>
      </c>
      <c r="N2611" s="148">
        <f t="shared" si="490"/>
        <v>3.6906954911912093</v>
      </c>
      <c r="O2611" s="148">
        <f t="shared" si="486"/>
        <v>0</v>
      </c>
      <c r="P2611" s="148">
        <f t="shared" si="487"/>
        <v>-3.6906954911912093</v>
      </c>
      <c r="Q2611" s="149">
        <f t="shared" si="481"/>
        <v>0</v>
      </c>
      <c r="R2611" s="150">
        <f t="shared" si="482"/>
        <v>76.188630587353273</v>
      </c>
      <c r="S2611" s="13"/>
      <c r="T2611" s="13"/>
      <c r="U2611" s="13"/>
      <c r="V2611" s="13"/>
      <c r="W2611" s="49">
        <f t="shared" si="488"/>
        <v>39489</v>
      </c>
    </row>
    <row r="2612" spans="1:23" s="11" customFormat="1">
      <c r="A2612" s="13"/>
      <c r="B2612" s="140">
        <f>+Datos!B2603</f>
        <v>2008</v>
      </c>
      <c r="C2612" s="141">
        <f>+Datos!C2603</f>
        <v>2</v>
      </c>
      <c r="D2612" s="142">
        <f>+Datos!D2603</f>
        <v>12</v>
      </c>
      <c r="E2612" s="143">
        <f>+Datos!E2603</f>
        <v>0</v>
      </c>
      <c r="F2612" s="144">
        <f>+Datos!F2603</f>
        <v>5.6</v>
      </c>
      <c r="G2612" s="145">
        <f>+Datos!G2603</f>
        <v>1</v>
      </c>
      <c r="H2612" s="143">
        <f t="shared" si="483"/>
        <v>5.6</v>
      </c>
      <c r="I2612" s="146">
        <f t="shared" si="484"/>
        <v>-5.6</v>
      </c>
      <c r="J2612" s="29">
        <f t="shared" si="485"/>
        <v>41.248231689698152</v>
      </c>
      <c r="K2612" s="147">
        <f t="shared" si="480"/>
        <v>74.930049871516331</v>
      </c>
      <c r="L2612" s="29">
        <f t="shared" si="491"/>
        <v>-1.258580715836942</v>
      </c>
      <c r="M2612" s="30">
        <f t="shared" si="489"/>
        <v>1.258580715836942</v>
      </c>
      <c r="N2612" s="148">
        <f t="shared" si="490"/>
        <v>4.3414192841630577</v>
      </c>
      <c r="O2612" s="148">
        <f t="shared" si="486"/>
        <v>0</v>
      </c>
      <c r="P2612" s="148">
        <f t="shared" si="487"/>
        <v>-4.3414192841630577</v>
      </c>
      <c r="Q2612" s="149">
        <f t="shared" si="481"/>
        <v>0</v>
      </c>
      <c r="R2612" s="150">
        <f t="shared" si="482"/>
        <v>74.930049871516331</v>
      </c>
      <c r="S2612" s="13"/>
      <c r="T2612" s="13"/>
      <c r="U2612" s="13"/>
      <c r="V2612" s="13"/>
      <c r="W2612" s="49">
        <f t="shared" si="488"/>
        <v>39490</v>
      </c>
    </row>
    <row r="2613" spans="1:23" s="11" customFormat="1">
      <c r="A2613" s="13"/>
      <c r="B2613" s="140">
        <f>+Datos!B2604</f>
        <v>2008</v>
      </c>
      <c r="C2613" s="141">
        <f>+Datos!C2604</f>
        <v>2</v>
      </c>
      <c r="D2613" s="142">
        <f>+Datos!D2604</f>
        <v>13</v>
      </c>
      <c r="E2613" s="143">
        <f>+Datos!E2604</f>
        <v>0</v>
      </c>
      <c r="F2613" s="144">
        <f>+Datos!F2604</f>
        <v>6.8</v>
      </c>
      <c r="G2613" s="145">
        <f>+Datos!G2604</f>
        <v>1</v>
      </c>
      <c r="H2613" s="143">
        <f t="shared" si="483"/>
        <v>6.8</v>
      </c>
      <c r="I2613" s="146">
        <f t="shared" si="484"/>
        <v>-6.8</v>
      </c>
      <c r="J2613" s="29">
        <f t="shared" si="485"/>
        <v>39.769947424091285</v>
      </c>
      <c r="K2613" s="147">
        <f t="shared" si="480"/>
        <v>73.451765605909458</v>
      </c>
      <c r="L2613" s="29">
        <f t="shared" si="491"/>
        <v>-1.4782842656068738</v>
      </c>
      <c r="M2613" s="30">
        <f t="shared" si="489"/>
        <v>1.4782842656068738</v>
      </c>
      <c r="N2613" s="148">
        <f t="shared" si="490"/>
        <v>5.3217157343931261</v>
      </c>
      <c r="O2613" s="148">
        <f t="shared" si="486"/>
        <v>0</v>
      </c>
      <c r="P2613" s="148">
        <f t="shared" si="487"/>
        <v>-5.3217157343931261</v>
      </c>
      <c r="Q2613" s="149">
        <f t="shared" si="481"/>
        <v>0</v>
      </c>
      <c r="R2613" s="150">
        <f t="shared" si="482"/>
        <v>73.451765605909458</v>
      </c>
      <c r="S2613" s="13"/>
      <c r="T2613" s="13"/>
      <c r="U2613" s="13"/>
      <c r="V2613" s="13"/>
      <c r="W2613" s="49">
        <f t="shared" si="488"/>
        <v>39491</v>
      </c>
    </row>
    <row r="2614" spans="1:23" s="11" customFormat="1">
      <c r="A2614" s="13"/>
      <c r="B2614" s="140">
        <f>+Datos!B2605</f>
        <v>2008</v>
      </c>
      <c r="C2614" s="141">
        <f>+Datos!C2605</f>
        <v>2</v>
      </c>
      <c r="D2614" s="142">
        <f>+Datos!D2605</f>
        <v>14</v>
      </c>
      <c r="E2614" s="143">
        <f>+Datos!E2605</f>
        <v>0</v>
      </c>
      <c r="F2614" s="144">
        <f>+Datos!F2605</f>
        <v>6.4</v>
      </c>
      <c r="G2614" s="145">
        <f>+Datos!G2605</f>
        <v>1</v>
      </c>
      <c r="H2614" s="143">
        <f t="shared" si="483"/>
        <v>6.4</v>
      </c>
      <c r="I2614" s="146">
        <f t="shared" si="484"/>
        <v>-6.4</v>
      </c>
      <c r="J2614" s="29">
        <f t="shared" si="485"/>
        <v>38.427052194571303</v>
      </c>
      <c r="K2614" s="147">
        <f t="shared" si="480"/>
        <v>72.10887037638949</v>
      </c>
      <c r="L2614" s="29">
        <f t="shared" si="491"/>
        <v>-1.3428952295199679</v>
      </c>
      <c r="M2614" s="30">
        <f t="shared" si="489"/>
        <v>1.3428952295199679</v>
      </c>
      <c r="N2614" s="148">
        <f t="shared" si="490"/>
        <v>5.0571047704800325</v>
      </c>
      <c r="O2614" s="148">
        <f t="shared" si="486"/>
        <v>0</v>
      </c>
      <c r="P2614" s="148">
        <f t="shared" si="487"/>
        <v>-5.0571047704800325</v>
      </c>
      <c r="Q2614" s="149">
        <f t="shared" si="481"/>
        <v>0</v>
      </c>
      <c r="R2614" s="150">
        <f t="shared" si="482"/>
        <v>72.10887037638949</v>
      </c>
      <c r="S2614" s="13"/>
      <c r="T2614" s="13"/>
      <c r="U2614" s="13"/>
      <c r="V2614" s="13"/>
      <c r="W2614" s="49">
        <f t="shared" si="488"/>
        <v>39492</v>
      </c>
    </row>
    <row r="2615" spans="1:23" s="11" customFormat="1">
      <c r="A2615" s="13"/>
      <c r="B2615" s="140">
        <f>+Datos!B2606</f>
        <v>2008</v>
      </c>
      <c r="C2615" s="141">
        <f>+Datos!C2606</f>
        <v>2</v>
      </c>
      <c r="D2615" s="142">
        <f>+Datos!D2606</f>
        <v>15</v>
      </c>
      <c r="E2615" s="143">
        <f>+Datos!E2606</f>
        <v>0.2</v>
      </c>
      <c r="F2615" s="144">
        <f>+Datos!F2606</f>
        <v>3.1</v>
      </c>
      <c r="G2615" s="145">
        <f>+Datos!G2606</f>
        <v>1</v>
      </c>
      <c r="H2615" s="143">
        <f t="shared" si="483"/>
        <v>3.1</v>
      </c>
      <c r="I2615" s="146">
        <f t="shared" si="484"/>
        <v>-2.9</v>
      </c>
      <c r="J2615" s="29">
        <f t="shared" si="485"/>
        <v>37.833574546036644</v>
      </c>
      <c r="K2615" s="147">
        <f t="shared" si="480"/>
        <v>71.515392727854817</v>
      </c>
      <c r="L2615" s="29">
        <f t="shared" si="491"/>
        <v>-0.59347764853467311</v>
      </c>
      <c r="M2615" s="30">
        <f t="shared" si="489"/>
        <v>0.79347764853467306</v>
      </c>
      <c r="N2615" s="148">
        <f t="shared" si="490"/>
        <v>2.3065223514653272</v>
      </c>
      <c r="O2615" s="148">
        <f t="shared" si="486"/>
        <v>0</v>
      </c>
      <c r="P2615" s="148">
        <f t="shared" si="487"/>
        <v>-2.3065223514653272</v>
      </c>
      <c r="Q2615" s="149">
        <f t="shared" si="481"/>
        <v>0</v>
      </c>
      <c r="R2615" s="150">
        <f t="shared" si="482"/>
        <v>71.515392727854817</v>
      </c>
      <c r="S2615" s="13"/>
      <c r="T2615" s="13"/>
      <c r="U2615" s="13"/>
      <c r="V2615" s="13"/>
      <c r="W2615" s="49">
        <f t="shared" si="488"/>
        <v>39493</v>
      </c>
    </row>
    <row r="2616" spans="1:23" s="11" customFormat="1">
      <c r="A2616" s="13"/>
      <c r="B2616" s="140">
        <f>+Datos!B2607</f>
        <v>2008</v>
      </c>
      <c r="C2616" s="141">
        <f>+Datos!C2607</f>
        <v>2</v>
      </c>
      <c r="D2616" s="142">
        <f>+Datos!D2607</f>
        <v>16</v>
      </c>
      <c r="E2616" s="143">
        <f>+Datos!E2607</f>
        <v>0</v>
      </c>
      <c r="F2616" s="144">
        <f>+Datos!F2607</f>
        <v>7.2</v>
      </c>
      <c r="G2616" s="145">
        <f>+Datos!G2607</f>
        <v>1</v>
      </c>
      <c r="H2616" s="143">
        <f t="shared" si="483"/>
        <v>7.2</v>
      </c>
      <c r="I2616" s="146">
        <f t="shared" si="484"/>
        <v>-7.2</v>
      </c>
      <c r="J2616" s="29">
        <f t="shared" si="485"/>
        <v>36.399438630922234</v>
      </c>
      <c r="K2616" s="147">
        <f t="shared" si="480"/>
        <v>70.081256812740406</v>
      </c>
      <c r="L2616" s="29">
        <f t="shared" si="491"/>
        <v>-1.4341359151144104</v>
      </c>
      <c r="M2616" s="30">
        <f t="shared" si="489"/>
        <v>1.4341359151144104</v>
      </c>
      <c r="N2616" s="148">
        <f t="shared" si="490"/>
        <v>5.7658640848855898</v>
      </c>
      <c r="O2616" s="148">
        <f t="shared" si="486"/>
        <v>0</v>
      </c>
      <c r="P2616" s="148">
        <f t="shared" si="487"/>
        <v>-5.7658640848855898</v>
      </c>
      <c r="Q2616" s="149">
        <f t="shared" si="481"/>
        <v>0</v>
      </c>
      <c r="R2616" s="150">
        <f t="shared" si="482"/>
        <v>70.081256812740406</v>
      </c>
      <c r="S2616" s="13"/>
      <c r="T2616" s="13"/>
      <c r="U2616" s="13"/>
      <c r="V2616" s="13"/>
      <c r="W2616" s="49">
        <f t="shared" si="488"/>
        <v>39494</v>
      </c>
    </row>
    <row r="2617" spans="1:23" s="11" customFormat="1">
      <c r="A2617" s="13"/>
      <c r="B2617" s="140">
        <f>+Datos!B2608</f>
        <v>2008</v>
      </c>
      <c r="C2617" s="141">
        <f>+Datos!C2608</f>
        <v>2</v>
      </c>
      <c r="D2617" s="142">
        <f>+Datos!D2608</f>
        <v>17</v>
      </c>
      <c r="E2617" s="143">
        <f>+Datos!E2608</f>
        <v>24</v>
      </c>
      <c r="F2617" s="144">
        <f>+Datos!F2608</f>
        <v>10.1</v>
      </c>
      <c r="G2617" s="145">
        <f>+Datos!G2608</f>
        <v>1</v>
      </c>
      <c r="H2617" s="143">
        <f t="shared" si="483"/>
        <v>10.1</v>
      </c>
      <c r="I2617" s="146">
        <f t="shared" si="484"/>
        <v>13.9</v>
      </c>
      <c r="J2617" s="29">
        <f t="shared" si="485"/>
        <v>50.299438630922232</v>
      </c>
      <c r="K2617" s="147">
        <f t="shared" si="480"/>
        <v>83.981256812740412</v>
      </c>
      <c r="L2617" s="29">
        <f t="shared" si="491"/>
        <v>13.900000000000006</v>
      </c>
      <c r="M2617" s="30">
        <f t="shared" si="489"/>
        <v>10.1</v>
      </c>
      <c r="N2617" s="148">
        <f t="shared" si="490"/>
        <v>0</v>
      </c>
      <c r="O2617" s="148">
        <f t="shared" si="486"/>
        <v>0</v>
      </c>
      <c r="P2617" s="148">
        <f t="shared" si="487"/>
        <v>0</v>
      </c>
      <c r="Q2617" s="149">
        <f t="shared" si="481"/>
        <v>0</v>
      </c>
      <c r="R2617" s="150">
        <f t="shared" si="482"/>
        <v>83.981256812740412</v>
      </c>
      <c r="S2617" s="13"/>
      <c r="T2617" s="13"/>
      <c r="U2617" s="13"/>
      <c r="V2617" s="13"/>
      <c r="W2617" s="49">
        <f t="shared" si="488"/>
        <v>39495</v>
      </c>
    </row>
    <row r="2618" spans="1:23" s="11" customFormat="1">
      <c r="A2618" s="13"/>
      <c r="B2618" s="140">
        <f>+Datos!B2609</f>
        <v>2008</v>
      </c>
      <c r="C2618" s="141">
        <f>+Datos!C2609</f>
        <v>2</v>
      </c>
      <c r="D2618" s="142">
        <f>+Datos!D2609</f>
        <v>18</v>
      </c>
      <c r="E2618" s="143">
        <f>+Datos!E2609</f>
        <v>23</v>
      </c>
      <c r="F2618" s="144">
        <f>+Datos!F2609</f>
        <v>2.1</v>
      </c>
      <c r="G2618" s="145">
        <f>+Datos!G2609</f>
        <v>1</v>
      </c>
      <c r="H2618" s="143">
        <f t="shared" si="483"/>
        <v>2.1</v>
      </c>
      <c r="I2618" s="146">
        <f t="shared" si="484"/>
        <v>20.9</v>
      </c>
      <c r="J2618" s="29">
        <f t="shared" si="485"/>
        <v>71.199438630922231</v>
      </c>
      <c r="K2618" s="147">
        <f t="shared" si="480"/>
        <v>104.88125681274042</v>
      </c>
      <c r="L2618" s="29">
        <f t="shared" si="491"/>
        <v>20.900000000000006</v>
      </c>
      <c r="M2618" s="30">
        <f t="shared" si="489"/>
        <v>2.1</v>
      </c>
      <c r="N2618" s="148">
        <f t="shared" si="490"/>
        <v>0</v>
      </c>
      <c r="O2618" s="148">
        <f t="shared" si="486"/>
        <v>0</v>
      </c>
      <c r="P2618" s="148">
        <f t="shared" si="487"/>
        <v>0</v>
      </c>
      <c r="Q2618" s="149">
        <f t="shared" si="481"/>
        <v>0</v>
      </c>
      <c r="R2618" s="150">
        <f t="shared" si="482"/>
        <v>104.88125681274042</v>
      </c>
      <c r="S2618" s="13"/>
      <c r="T2618" s="13"/>
      <c r="U2618" s="13"/>
      <c r="V2618" s="13"/>
      <c r="W2618" s="49">
        <f t="shared" si="488"/>
        <v>39496</v>
      </c>
    </row>
    <row r="2619" spans="1:23" s="11" customFormat="1">
      <c r="A2619" s="13"/>
      <c r="B2619" s="140">
        <f>+Datos!B2610</f>
        <v>2008</v>
      </c>
      <c r="C2619" s="141">
        <f>+Datos!C2610</f>
        <v>2</v>
      </c>
      <c r="D2619" s="142">
        <f>+Datos!D2610</f>
        <v>19</v>
      </c>
      <c r="E2619" s="143">
        <f>+Datos!E2610</f>
        <v>4</v>
      </c>
      <c r="F2619" s="144">
        <f>+Datos!F2610</f>
        <v>2.9</v>
      </c>
      <c r="G2619" s="145">
        <f>+Datos!G2610</f>
        <v>1</v>
      </c>
      <c r="H2619" s="143">
        <f t="shared" si="483"/>
        <v>2.9</v>
      </c>
      <c r="I2619" s="146">
        <f t="shared" si="484"/>
        <v>1.1000000000000001</v>
      </c>
      <c r="J2619" s="29">
        <f t="shared" si="485"/>
        <v>72.299438630922225</v>
      </c>
      <c r="K2619" s="147">
        <f t="shared" si="480"/>
        <v>105.98125681274041</v>
      </c>
      <c r="L2619" s="29">
        <f t="shared" si="491"/>
        <v>1.0999999999999943</v>
      </c>
      <c r="M2619" s="30">
        <f t="shared" si="489"/>
        <v>2.9</v>
      </c>
      <c r="N2619" s="148">
        <f t="shared" si="490"/>
        <v>0</v>
      </c>
      <c r="O2619" s="148">
        <f t="shared" si="486"/>
        <v>0</v>
      </c>
      <c r="P2619" s="148">
        <f t="shared" si="487"/>
        <v>0</v>
      </c>
      <c r="Q2619" s="149">
        <f t="shared" si="481"/>
        <v>0</v>
      </c>
      <c r="R2619" s="150">
        <f t="shared" si="482"/>
        <v>105.98125681274041</v>
      </c>
      <c r="S2619" s="13"/>
      <c r="T2619" s="13"/>
      <c r="U2619" s="13"/>
      <c r="V2619" s="13"/>
      <c r="W2619" s="49">
        <f t="shared" si="488"/>
        <v>39497</v>
      </c>
    </row>
    <row r="2620" spans="1:23" s="11" customFormat="1">
      <c r="A2620" s="13"/>
      <c r="B2620" s="140">
        <f>+Datos!B2611</f>
        <v>2008</v>
      </c>
      <c r="C2620" s="141">
        <f>+Datos!C2611</f>
        <v>2</v>
      </c>
      <c r="D2620" s="142">
        <f>+Datos!D2611</f>
        <v>20</v>
      </c>
      <c r="E2620" s="143">
        <f>+Datos!E2611</f>
        <v>4</v>
      </c>
      <c r="F2620" s="144">
        <f>+Datos!F2611</f>
        <v>4.5999999999999996</v>
      </c>
      <c r="G2620" s="145">
        <f>+Datos!G2611</f>
        <v>1</v>
      </c>
      <c r="H2620" s="143">
        <f t="shared" si="483"/>
        <v>4.5999999999999996</v>
      </c>
      <c r="I2620" s="146">
        <f t="shared" si="484"/>
        <v>-0.59999999999999964</v>
      </c>
      <c r="J2620" s="29">
        <f t="shared" si="485"/>
        <v>72.06698740174501</v>
      </c>
      <c r="K2620" s="147">
        <f t="shared" si="480"/>
        <v>105.74880558356318</v>
      </c>
      <c r="L2620" s="29">
        <f t="shared" si="491"/>
        <v>-0.23245122917722938</v>
      </c>
      <c r="M2620" s="30">
        <f t="shared" si="489"/>
        <v>4.2324512291772294</v>
      </c>
      <c r="N2620" s="148">
        <f t="shared" si="490"/>
        <v>0.36754877082277027</v>
      </c>
      <c r="O2620" s="148">
        <f t="shared" si="486"/>
        <v>0</v>
      </c>
      <c r="P2620" s="148">
        <f t="shared" si="487"/>
        <v>-0.36754877082277027</v>
      </c>
      <c r="Q2620" s="149">
        <f t="shared" si="481"/>
        <v>0</v>
      </c>
      <c r="R2620" s="150">
        <f t="shared" si="482"/>
        <v>105.74880558356318</v>
      </c>
      <c r="S2620" s="13"/>
      <c r="T2620" s="13"/>
      <c r="U2620" s="13"/>
      <c r="V2620" s="13"/>
      <c r="W2620" s="49">
        <f t="shared" si="488"/>
        <v>39498</v>
      </c>
    </row>
    <row r="2621" spans="1:23" s="11" customFormat="1">
      <c r="A2621" s="13"/>
      <c r="B2621" s="140">
        <f>+Datos!B2612</f>
        <v>2008</v>
      </c>
      <c r="C2621" s="141">
        <f>+Datos!C2612</f>
        <v>2</v>
      </c>
      <c r="D2621" s="142">
        <f>+Datos!D2612</f>
        <v>21</v>
      </c>
      <c r="E2621" s="143">
        <f>+Datos!E2612</f>
        <v>8</v>
      </c>
      <c r="F2621" s="144">
        <f>+Datos!F2612</f>
        <v>3.5</v>
      </c>
      <c r="G2621" s="145">
        <f>+Datos!G2612</f>
        <v>1</v>
      </c>
      <c r="H2621" s="143">
        <f t="shared" si="483"/>
        <v>3.5</v>
      </c>
      <c r="I2621" s="146">
        <f t="shared" si="484"/>
        <v>4.5</v>
      </c>
      <c r="J2621" s="29">
        <f t="shared" si="485"/>
        <v>76.56698740174501</v>
      </c>
      <c r="K2621" s="147">
        <f t="shared" si="480"/>
        <v>110.24880558356318</v>
      </c>
      <c r="L2621" s="29">
        <f t="shared" si="491"/>
        <v>4.5</v>
      </c>
      <c r="M2621" s="30">
        <f t="shared" si="489"/>
        <v>3.5</v>
      </c>
      <c r="N2621" s="148">
        <f t="shared" si="490"/>
        <v>0</v>
      </c>
      <c r="O2621" s="148">
        <f t="shared" si="486"/>
        <v>0</v>
      </c>
      <c r="P2621" s="148">
        <f t="shared" si="487"/>
        <v>0</v>
      </c>
      <c r="Q2621" s="149">
        <f t="shared" si="481"/>
        <v>0</v>
      </c>
      <c r="R2621" s="150">
        <f t="shared" si="482"/>
        <v>110.24880558356318</v>
      </c>
      <c r="S2621" s="13"/>
      <c r="T2621" s="13"/>
      <c r="U2621" s="13"/>
      <c r="V2621" s="13"/>
      <c r="W2621" s="49">
        <f t="shared" si="488"/>
        <v>39499</v>
      </c>
    </row>
    <row r="2622" spans="1:23" s="11" customFormat="1">
      <c r="A2622" s="13"/>
      <c r="B2622" s="140">
        <f>+Datos!B2613</f>
        <v>2008</v>
      </c>
      <c r="C2622" s="141">
        <f>+Datos!C2613</f>
        <v>2</v>
      </c>
      <c r="D2622" s="142">
        <f>+Datos!D2613</f>
        <v>22</v>
      </c>
      <c r="E2622" s="143">
        <f>+Datos!E2613</f>
        <v>0</v>
      </c>
      <c r="F2622" s="144">
        <f>+Datos!F2613</f>
        <v>5.3</v>
      </c>
      <c r="G2622" s="145">
        <f>+Datos!G2613</f>
        <v>1</v>
      </c>
      <c r="H2622" s="143">
        <f t="shared" si="483"/>
        <v>5.3</v>
      </c>
      <c r="I2622" s="146">
        <f t="shared" si="484"/>
        <v>-5.3</v>
      </c>
      <c r="J2622" s="29">
        <f t="shared" si="485"/>
        <v>74.419652060129309</v>
      </c>
      <c r="K2622" s="147">
        <f t="shared" si="480"/>
        <v>108.10147024194748</v>
      </c>
      <c r="L2622" s="29">
        <f t="shared" si="491"/>
        <v>-2.1473353416157011</v>
      </c>
      <c r="M2622" s="30">
        <f t="shared" si="489"/>
        <v>2.1473353416157011</v>
      </c>
      <c r="N2622" s="148">
        <f t="shared" si="490"/>
        <v>3.1526646583842988</v>
      </c>
      <c r="O2622" s="148">
        <f t="shared" si="486"/>
        <v>0</v>
      </c>
      <c r="P2622" s="148">
        <f t="shared" si="487"/>
        <v>-3.1526646583842988</v>
      </c>
      <c r="Q2622" s="149">
        <f t="shared" si="481"/>
        <v>0</v>
      </c>
      <c r="R2622" s="150">
        <f t="shared" si="482"/>
        <v>108.10147024194748</v>
      </c>
      <c r="S2622" s="13"/>
      <c r="T2622" s="13"/>
      <c r="U2622" s="13"/>
      <c r="V2622" s="13"/>
      <c r="W2622" s="49">
        <f t="shared" si="488"/>
        <v>39500</v>
      </c>
    </row>
    <row r="2623" spans="1:23" s="11" customFormat="1">
      <c r="A2623" s="13"/>
      <c r="B2623" s="140">
        <f>+Datos!B2614</f>
        <v>2008</v>
      </c>
      <c r="C2623" s="141">
        <f>+Datos!C2614</f>
        <v>2</v>
      </c>
      <c r="D2623" s="142">
        <f>+Datos!D2614</f>
        <v>23</v>
      </c>
      <c r="E2623" s="143">
        <f>+Datos!E2614</f>
        <v>0.2</v>
      </c>
      <c r="F2623" s="144">
        <f>+Datos!F2614</f>
        <v>3.7</v>
      </c>
      <c r="G2623" s="145">
        <f>+Datos!G2614</f>
        <v>1</v>
      </c>
      <c r="H2623" s="143">
        <f t="shared" si="483"/>
        <v>3.7</v>
      </c>
      <c r="I2623" s="146">
        <f t="shared" si="484"/>
        <v>-3.5</v>
      </c>
      <c r="J2623" s="29">
        <f t="shared" si="485"/>
        <v>73.034722447170353</v>
      </c>
      <c r="K2623" s="147">
        <f t="shared" si="480"/>
        <v>106.71654062898853</v>
      </c>
      <c r="L2623" s="29">
        <f t="shared" si="491"/>
        <v>-1.3849296129589561</v>
      </c>
      <c r="M2623" s="30">
        <f t="shared" si="489"/>
        <v>1.5849296129589561</v>
      </c>
      <c r="N2623" s="148">
        <f t="shared" si="490"/>
        <v>2.1150703870410439</v>
      </c>
      <c r="O2623" s="148">
        <f t="shared" si="486"/>
        <v>0</v>
      </c>
      <c r="P2623" s="148">
        <f t="shared" si="487"/>
        <v>-2.1150703870410439</v>
      </c>
      <c r="Q2623" s="149">
        <f t="shared" si="481"/>
        <v>0</v>
      </c>
      <c r="R2623" s="150">
        <f t="shared" si="482"/>
        <v>106.71654062898853</v>
      </c>
      <c r="S2623" s="13"/>
      <c r="T2623" s="13"/>
      <c r="U2623" s="13"/>
      <c r="V2623" s="13"/>
      <c r="W2623" s="49">
        <f t="shared" si="488"/>
        <v>39501</v>
      </c>
    </row>
    <row r="2624" spans="1:23" s="11" customFormat="1">
      <c r="A2624" s="13"/>
      <c r="B2624" s="140">
        <f>+Datos!B2615</f>
        <v>2008</v>
      </c>
      <c r="C2624" s="141">
        <f>+Datos!C2615</f>
        <v>2</v>
      </c>
      <c r="D2624" s="142">
        <f>+Datos!D2615</f>
        <v>24</v>
      </c>
      <c r="E2624" s="143">
        <f>+Datos!E2615</f>
        <v>0</v>
      </c>
      <c r="F2624" s="144">
        <f>+Datos!F2615</f>
        <v>3.4</v>
      </c>
      <c r="G2624" s="145">
        <f>+Datos!G2615</f>
        <v>1</v>
      </c>
      <c r="H2624" s="143">
        <f t="shared" si="483"/>
        <v>3.4</v>
      </c>
      <c r="I2624" s="146">
        <f t="shared" si="484"/>
        <v>-3.4</v>
      </c>
      <c r="J2624" s="29">
        <f t="shared" si="485"/>
        <v>71.714045768062789</v>
      </c>
      <c r="K2624" s="147">
        <f t="shared" si="480"/>
        <v>105.39586394988098</v>
      </c>
      <c r="L2624" s="29">
        <f t="shared" si="491"/>
        <v>-1.3206766791075495</v>
      </c>
      <c r="M2624" s="30">
        <f t="shared" si="489"/>
        <v>1.3206766791075495</v>
      </c>
      <c r="N2624" s="148">
        <f t="shared" si="490"/>
        <v>2.0793233208924504</v>
      </c>
      <c r="O2624" s="148">
        <f t="shared" si="486"/>
        <v>0</v>
      </c>
      <c r="P2624" s="148">
        <f t="shared" si="487"/>
        <v>-2.0793233208924504</v>
      </c>
      <c r="Q2624" s="149">
        <f t="shared" si="481"/>
        <v>0</v>
      </c>
      <c r="R2624" s="150">
        <f t="shared" si="482"/>
        <v>105.39586394988098</v>
      </c>
      <c r="S2624" s="13"/>
      <c r="T2624" s="13"/>
      <c r="U2624" s="13"/>
      <c r="V2624" s="13"/>
      <c r="W2624" s="49">
        <f t="shared" si="488"/>
        <v>39502</v>
      </c>
    </row>
    <row r="2625" spans="1:23" s="11" customFormat="1">
      <c r="A2625" s="13"/>
      <c r="B2625" s="140">
        <f>+Datos!B2616</f>
        <v>2008</v>
      </c>
      <c r="C2625" s="141">
        <f>+Datos!C2616</f>
        <v>2</v>
      </c>
      <c r="D2625" s="142">
        <f>+Datos!D2616</f>
        <v>25</v>
      </c>
      <c r="E2625" s="143">
        <f>+Datos!E2616</f>
        <v>0.3</v>
      </c>
      <c r="F2625" s="144">
        <f>+Datos!F2616</f>
        <v>3.5</v>
      </c>
      <c r="G2625" s="145">
        <f>+Datos!G2616</f>
        <v>1</v>
      </c>
      <c r="H2625" s="143">
        <f t="shared" si="483"/>
        <v>3.5</v>
      </c>
      <c r="I2625" s="146">
        <f t="shared" si="484"/>
        <v>-3.2</v>
      </c>
      <c r="J2625" s="29">
        <f t="shared" si="485"/>
        <v>70.492879453291692</v>
      </c>
      <c r="K2625" s="147">
        <f t="shared" si="480"/>
        <v>104.17469763510988</v>
      </c>
      <c r="L2625" s="29">
        <f t="shared" si="491"/>
        <v>-1.2211663147710965</v>
      </c>
      <c r="M2625" s="30">
        <f t="shared" si="489"/>
        <v>1.5211663147710965</v>
      </c>
      <c r="N2625" s="148">
        <f t="shared" si="490"/>
        <v>1.9788336852289035</v>
      </c>
      <c r="O2625" s="148">
        <f t="shared" si="486"/>
        <v>0</v>
      </c>
      <c r="P2625" s="148">
        <f t="shared" si="487"/>
        <v>-1.9788336852289035</v>
      </c>
      <c r="Q2625" s="149">
        <f t="shared" si="481"/>
        <v>0</v>
      </c>
      <c r="R2625" s="150">
        <f t="shared" si="482"/>
        <v>104.17469763510988</v>
      </c>
      <c r="S2625" s="13"/>
      <c r="T2625" s="13"/>
      <c r="U2625" s="13"/>
      <c r="V2625" s="13"/>
      <c r="W2625" s="49">
        <f t="shared" si="488"/>
        <v>39503</v>
      </c>
    </row>
    <row r="2626" spans="1:23" s="11" customFormat="1">
      <c r="A2626" s="13"/>
      <c r="B2626" s="140">
        <f>+Datos!B2617</f>
        <v>2008</v>
      </c>
      <c r="C2626" s="141">
        <f>+Datos!C2617</f>
        <v>2</v>
      </c>
      <c r="D2626" s="142">
        <f>+Datos!D2617</f>
        <v>26</v>
      </c>
      <c r="E2626" s="143">
        <f>+Datos!E2617</f>
        <v>0.2</v>
      </c>
      <c r="F2626" s="144">
        <f>+Datos!F2617</f>
        <v>3.6</v>
      </c>
      <c r="G2626" s="145">
        <f>+Datos!G2617</f>
        <v>1</v>
      </c>
      <c r="H2626" s="143">
        <f t="shared" si="483"/>
        <v>3.6</v>
      </c>
      <c r="I2626" s="146">
        <f t="shared" si="484"/>
        <v>-3.4</v>
      </c>
      <c r="J2626" s="29">
        <f t="shared" si="485"/>
        <v>69.218166565809355</v>
      </c>
      <c r="K2626" s="147">
        <f t="shared" si="480"/>
        <v>102.89998474762754</v>
      </c>
      <c r="L2626" s="29">
        <f t="shared" si="491"/>
        <v>-1.2747128874823375</v>
      </c>
      <c r="M2626" s="30">
        <f t="shared" si="489"/>
        <v>1.4747128874823374</v>
      </c>
      <c r="N2626" s="148">
        <f t="shared" si="490"/>
        <v>2.1252871125176629</v>
      </c>
      <c r="O2626" s="148">
        <f t="shared" si="486"/>
        <v>0</v>
      </c>
      <c r="P2626" s="148">
        <f t="shared" si="487"/>
        <v>-2.1252871125176629</v>
      </c>
      <c r="Q2626" s="149">
        <f t="shared" si="481"/>
        <v>0</v>
      </c>
      <c r="R2626" s="150">
        <f t="shared" si="482"/>
        <v>102.89998474762754</v>
      </c>
      <c r="S2626" s="13"/>
      <c r="T2626" s="13"/>
      <c r="U2626" s="13"/>
      <c r="V2626" s="13"/>
      <c r="W2626" s="49">
        <f t="shared" si="488"/>
        <v>39504</v>
      </c>
    </row>
    <row r="2627" spans="1:23" s="11" customFormat="1">
      <c r="A2627" s="13"/>
      <c r="B2627" s="140">
        <f>+Datos!B2618</f>
        <v>2008</v>
      </c>
      <c r="C2627" s="141">
        <f>+Datos!C2618</f>
        <v>2</v>
      </c>
      <c r="D2627" s="142">
        <f>+Datos!D2618</f>
        <v>27</v>
      </c>
      <c r="E2627" s="143">
        <f>+Datos!E2618</f>
        <v>0</v>
      </c>
      <c r="F2627" s="144">
        <f>+Datos!F2618</f>
        <v>4.5999999999999996</v>
      </c>
      <c r="G2627" s="145">
        <f>+Datos!G2618</f>
        <v>1</v>
      </c>
      <c r="H2627" s="143">
        <f t="shared" si="483"/>
        <v>4.5999999999999996</v>
      </c>
      <c r="I2627" s="146">
        <f t="shared" si="484"/>
        <v>-4.5999999999999996</v>
      </c>
      <c r="J2627" s="29">
        <f t="shared" si="485"/>
        <v>67.530166035344692</v>
      </c>
      <c r="K2627" s="147">
        <f t="shared" si="480"/>
        <v>101.21198421716286</v>
      </c>
      <c r="L2627" s="29">
        <f t="shared" si="491"/>
        <v>-1.6880005304646772</v>
      </c>
      <c r="M2627" s="30">
        <f t="shared" si="489"/>
        <v>1.6880005304646772</v>
      </c>
      <c r="N2627" s="148">
        <f t="shared" si="490"/>
        <v>2.9119994695353224</v>
      </c>
      <c r="O2627" s="148">
        <f t="shared" si="486"/>
        <v>0</v>
      </c>
      <c r="P2627" s="148">
        <f t="shared" si="487"/>
        <v>-2.9119994695353224</v>
      </c>
      <c r="Q2627" s="149">
        <f t="shared" si="481"/>
        <v>0</v>
      </c>
      <c r="R2627" s="150">
        <f t="shared" si="482"/>
        <v>101.21198421716286</v>
      </c>
      <c r="S2627" s="13"/>
      <c r="T2627" s="13"/>
      <c r="U2627" s="13"/>
      <c r="V2627" s="13"/>
      <c r="W2627" s="49">
        <f t="shared" si="488"/>
        <v>39505</v>
      </c>
    </row>
    <row r="2628" spans="1:23" s="11" customFormat="1">
      <c r="A2628" s="13"/>
      <c r="B2628" s="140">
        <f>+Datos!B2619</f>
        <v>2008</v>
      </c>
      <c r="C2628" s="141">
        <f>+Datos!C2619</f>
        <v>2</v>
      </c>
      <c r="D2628" s="142">
        <f>+Datos!D2619</f>
        <v>28</v>
      </c>
      <c r="E2628" s="143">
        <f>+Datos!E2619</f>
        <v>0.6</v>
      </c>
      <c r="F2628" s="144">
        <f>+Datos!F2619</f>
        <v>3.3</v>
      </c>
      <c r="G2628" s="145">
        <f>+Datos!G2619</f>
        <v>1</v>
      </c>
      <c r="H2628" s="143">
        <f t="shared" si="483"/>
        <v>3.3</v>
      </c>
      <c r="I2628" s="146">
        <f t="shared" si="484"/>
        <v>-2.6999999999999997</v>
      </c>
      <c r="J2628" s="29">
        <f t="shared" si="485"/>
        <v>66.558619986545764</v>
      </c>
      <c r="K2628" s="147">
        <f t="shared" si="480"/>
        <v>100.24043816836394</v>
      </c>
      <c r="L2628" s="29">
        <f t="shared" si="491"/>
        <v>-0.97154604879892759</v>
      </c>
      <c r="M2628" s="30">
        <f t="shared" si="489"/>
        <v>1.5715460487989277</v>
      </c>
      <c r="N2628" s="148">
        <f t="shared" si="490"/>
        <v>1.7284539512010721</v>
      </c>
      <c r="O2628" s="148">
        <f t="shared" si="486"/>
        <v>0</v>
      </c>
      <c r="P2628" s="148">
        <f t="shared" si="487"/>
        <v>-1.7284539512010721</v>
      </c>
      <c r="Q2628" s="149">
        <f t="shared" si="481"/>
        <v>0</v>
      </c>
      <c r="R2628" s="150">
        <f t="shared" si="482"/>
        <v>100.24043816836394</v>
      </c>
      <c r="S2628" s="13"/>
      <c r="T2628" s="13"/>
      <c r="U2628" s="13"/>
      <c r="V2628" s="13"/>
      <c r="W2628" s="49">
        <f t="shared" si="488"/>
        <v>39506</v>
      </c>
    </row>
    <row r="2629" spans="1:23" s="11" customFormat="1">
      <c r="A2629" s="13"/>
      <c r="B2629" s="140">
        <f>+Datos!B2620</f>
        <v>2008</v>
      </c>
      <c r="C2629" s="141">
        <f>+Datos!C2620</f>
        <v>2</v>
      </c>
      <c r="D2629" s="142">
        <f>+Datos!D2620</f>
        <v>29</v>
      </c>
      <c r="E2629" s="143">
        <f>+Datos!E2620</f>
        <v>42</v>
      </c>
      <c r="F2629" s="144">
        <f>+Datos!F2620</f>
        <v>4.5999999999999996</v>
      </c>
      <c r="G2629" s="145">
        <f>+Datos!G2620</f>
        <v>1</v>
      </c>
      <c r="H2629" s="143">
        <f t="shared" si="483"/>
        <v>4.5999999999999996</v>
      </c>
      <c r="I2629" s="146">
        <f t="shared" si="484"/>
        <v>37.4</v>
      </c>
      <c r="J2629" s="29">
        <f t="shared" si="485"/>
        <v>103.95861998654576</v>
      </c>
      <c r="K2629" s="147">
        <f t="shared" si="480"/>
        <v>137.64043816836394</v>
      </c>
      <c r="L2629" s="29">
        <f t="shared" si="491"/>
        <v>37.400000000000006</v>
      </c>
      <c r="M2629" s="30">
        <f t="shared" si="489"/>
        <v>4.5999999999999996</v>
      </c>
      <c r="N2629" s="148">
        <f t="shared" si="490"/>
        <v>0</v>
      </c>
      <c r="O2629" s="148">
        <f t="shared" si="486"/>
        <v>0</v>
      </c>
      <c r="P2629" s="148">
        <f t="shared" si="487"/>
        <v>0</v>
      </c>
      <c r="Q2629" s="149">
        <f t="shared" si="481"/>
        <v>23.640438168363943</v>
      </c>
      <c r="R2629" s="150">
        <f t="shared" si="482"/>
        <v>137.64043816836394</v>
      </c>
      <c r="S2629" s="13"/>
      <c r="T2629" s="13"/>
      <c r="U2629" s="13"/>
      <c r="V2629" s="13"/>
      <c r="W2629" s="49">
        <f t="shared" si="488"/>
        <v>39507</v>
      </c>
    </row>
    <row r="2630" spans="1:23" s="11" customFormat="1">
      <c r="A2630" s="13"/>
      <c r="B2630" s="140">
        <f>+Datos!B2621</f>
        <v>2008</v>
      </c>
      <c r="C2630" s="141">
        <f>+Datos!C2621</f>
        <v>3</v>
      </c>
      <c r="D2630" s="142">
        <f>+Datos!D2621</f>
        <v>1</v>
      </c>
      <c r="E2630" s="143">
        <f>+Datos!E2621</f>
        <v>6</v>
      </c>
      <c r="F2630" s="144">
        <f>+Datos!F2621</f>
        <v>2.4</v>
      </c>
      <c r="G2630" s="145">
        <f>+Datos!G2621</f>
        <v>1</v>
      </c>
      <c r="H2630" s="143">
        <f t="shared" si="483"/>
        <v>2.4</v>
      </c>
      <c r="I2630" s="146">
        <f t="shared" si="484"/>
        <v>3.6</v>
      </c>
      <c r="J2630" s="29">
        <f t="shared" si="485"/>
        <v>107.55861998654575</v>
      </c>
      <c r="K2630" s="147">
        <f t="shared" si="480"/>
        <v>141.24043816836394</v>
      </c>
      <c r="L2630" s="29">
        <f t="shared" si="491"/>
        <v>3.5999999999999943</v>
      </c>
      <c r="M2630" s="30">
        <f t="shared" si="489"/>
        <v>2.4</v>
      </c>
      <c r="N2630" s="148">
        <f t="shared" si="490"/>
        <v>0</v>
      </c>
      <c r="O2630" s="148">
        <f t="shared" si="486"/>
        <v>0</v>
      </c>
      <c r="P2630" s="148">
        <f t="shared" si="487"/>
        <v>0</v>
      </c>
      <c r="Q2630" s="149">
        <f t="shared" si="481"/>
        <v>27.240438168363937</v>
      </c>
      <c r="R2630" s="150">
        <f t="shared" si="482"/>
        <v>141.24043816836394</v>
      </c>
      <c r="S2630" s="13"/>
      <c r="T2630" s="13"/>
      <c r="U2630" s="13"/>
      <c r="V2630" s="13"/>
      <c r="W2630" s="49">
        <f t="shared" si="488"/>
        <v>39508</v>
      </c>
    </row>
    <row r="2631" spans="1:23" s="11" customFormat="1">
      <c r="A2631" s="13"/>
      <c r="B2631" s="140">
        <f>+Datos!B2622</f>
        <v>2008</v>
      </c>
      <c r="C2631" s="141">
        <f>+Datos!C2622</f>
        <v>3</v>
      </c>
      <c r="D2631" s="142">
        <f>+Datos!D2622</f>
        <v>2</v>
      </c>
      <c r="E2631" s="143">
        <f>+Datos!E2622</f>
        <v>18</v>
      </c>
      <c r="F2631" s="144">
        <f>+Datos!F2622</f>
        <v>1.9</v>
      </c>
      <c r="G2631" s="145">
        <f>+Datos!G2622</f>
        <v>1</v>
      </c>
      <c r="H2631" s="143">
        <f t="shared" si="483"/>
        <v>1.9</v>
      </c>
      <c r="I2631" s="146">
        <f t="shared" si="484"/>
        <v>16.100000000000001</v>
      </c>
      <c r="J2631" s="29">
        <f t="shared" si="485"/>
        <v>123.65861998654574</v>
      </c>
      <c r="K2631" s="147">
        <f t="shared" si="480"/>
        <v>157.34043816836393</v>
      </c>
      <c r="L2631" s="29">
        <f t="shared" si="491"/>
        <v>16.099999999999994</v>
      </c>
      <c r="M2631" s="30">
        <f t="shared" si="489"/>
        <v>1.9</v>
      </c>
      <c r="N2631" s="148">
        <f t="shared" si="490"/>
        <v>0</v>
      </c>
      <c r="O2631" s="148">
        <f t="shared" si="486"/>
        <v>0</v>
      </c>
      <c r="P2631" s="148">
        <f t="shared" si="487"/>
        <v>0</v>
      </c>
      <c r="Q2631" s="149">
        <f t="shared" si="481"/>
        <v>43.340438168363931</v>
      </c>
      <c r="R2631" s="150">
        <f t="shared" si="482"/>
        <v>157.34043816836393</v>
      </c>
      <c r="S2631" s="13"/>
      <c r="T2631" s="13"/>
      <c r="U2631" s="13"/>
      <c r="V2631" s="13"/>
      <c r="W2631" s="49">
        <f t="shared" si="488"/>
        <v>39509</v>
      </c>
    </row>
    <row r="2632" spans="1:23" s="11" customFormat="1">
      <c r="A2632" s="13"/>
      <c r="B2632" s="140">
        <f>+Datos!B2623</f>
        <v>2008</v>
      </c>
      <c r="C2632" s="141">
        <f>+Datos!C2623</f>
        <v>3</v>
      </c>
      <c r="D2632" s="142">
        <f>+Datos!D2623</f>
        <v>3</v>
      </c>
      <c r="E2632" s="143">
        <f>+Datos!E2623</f>
        <v>7</v>
      </c>
      <c r="F2632" s="144">
        <f>+Datos!F2623</f>
        <v>2.2999999999999998</v>
      </c>
      <c r="G2632" s="145">
        <f>+Datos!G2623</f>
        <v>1</v>
      </c>
      <c r="H2632" s="143">
        <f t="shared" si="483"/>
        <v>2.2999999999999998</v>
      </c>
      <c r="I2632" s="146">
        <f t="shared" si="484"/>
        <v>4.7</v>
      </c>
      <c r="J2632" s="29">
        <f t="shared" si="485"/>
        <v>128.35861998654573</v>
      </c>
      <c r="K2632" s="147">
        <f t="shared" si="480"/>
        <v>162.04043816836392</v>
      </c>
      <c r="L2632" s="29">
        <f t="shared" si="491"/>
        <v>4.6999999999999886</v>
      </c>
      <c r="M2632" s="30">
        <f t="shared" si="489"/>
        <v>2.2999999999999998</v>
      </c>
      <c r="N2632" s="148">
        <f t="shared" si="490"/>
        <v>0</v>
      </c>
      <c r="O2632" s="148">
        <f t="shared" si="486"/>
        <v>0</v>
      </c>
      <c r="P2632" s="148">
        <f t="shared" si="487"/>
        <v>0</v>
      </c>
      <c r="Q2632" s="149">
        <f t="shared" si="481"/>
        <v>48.04043816836392</v>
      </c>
      <c r="R2632" s="150">
        <f t="shared" si="482"/>
        <v>162.04043816836392</v>
      </c>
      <c r="S2632" s="13"/>
      <c r="T2632" s="13"/>
      <c r="U2632" s="13"/>
      <c r="V2632" s="13"/>
      <c r="W2632" s="49">
        <f t="shared" si="488"/>
        <v>39510</v>
      </c>
    </row>
    <row r="2633" spans="1:23" s="11" customFormat="1">
      <c r="A2633" s="13"/>
      <c r="B2633" s="140">
        <f>+Datos!B2624</f>
        <v>2008</v>
      </c>
      <c r="C2633" s="141">
        <f>+Datos!C2624</f>
        <v>3</v>
      </c>
      <c r="D2633" s="142">
        <f>+Datos!D2624</f>
        <v>4</v>
      </c>
      <c r="E2633" s="143">
        <f>+Datos!E2624</f>
        <v>17</v>
      </c>
      <c r="F2633" s="144">
        <f>+Datos!F2624</f>
        <v>2.1</v>
      </c>
      <c r="G2633" s="145">
        <f>+Datos!G2624</f>
        <v>1</v>
      </c>
      <c r="H2633" s="143">
        <f t="shared" si="483"/>
        <v>2.1</v>
      </c>
      <c r="I2633" s="146">
        <f t="shared" si="484"/>
        <v>14.9</v>
      </c>
      <c r="J2633" s="29">
        <f t="shared" si="485"/>
        <v>143.25861998654574</v>
      </c>
      <c r="K2633" s="147">
        <f t="shared" si="480"/>
        <v>176.94043816836393</v>
      </c>
      <c r="L2633" s="29">
        <f t="shared" si="491"/>
        <v>14.900000000000006</v>
      </c>
      <c r="M2633" s="30">
        <f t="shared" si="489"/>
        <v>2.1</v>
      </c>
      <c r="N2633" s="148">
        <f t="shared" si="490"/>
        <v>0</v>
      </c>
      <c r="O2633" s="148">
        <f t="shared" si="486"/>
        <v>0</v>
      </c>
      <c r="P2633" s="148">
        <f t="shared" si="487"/>
        <v>0</v>
      </c>
      <c r="Q2633" s="149">
        <f t="shared" si="481"/>
        <v>62.940438168363926</v>
      </c>
      <c r="R2633" s="150">
        <f t="shared" si="482"/>
        <v>176.94043816836393</v>
      </c>
      <c r="S2633" s="13"/>
      <c r="T2633" s="13"/>
      <c r="U2633" s="13"/>
      <c r="V2633" s="13"/>
      <c r="W2633" s="49">
        <f t="shared" si="488"/>
        <v>39511</v>
      </c>
    </row>
    <row r="2634" spans="1:23" s="11" customFormat="1">
      <c r="A2634" s="13"/>
      <c r="B2634" s="140">
        <f>+Datos!B2625</f>
        <v>2008</v>
      </c>
      <c r="C2634" s="141">
        <f>+Datos!C2625</f>
        <v>3</v>
      </c>
      <c r="D2634" s="142">
        <f>+Datos!D2625</f>
        <v>5</v>
      </c>
      <c r="E2634" s="143">
        <f>+Datos!E2625</f>
        <v>20</v>
      </c>
      <c r="F2634" s="144">
        <f>+Datos!F2625</f>
        <v>1.5</v>
      </c>
      <c r="G2634" s="145">
        <f>+Datos!G2625</f>
        <v>1</v>
      </c>
      <c r="H2634" s="143">
        <f t="shared" si="483"/>
        <v>1.5</v>
      </c>
      <c r="I2634" s="146">
        <f t="shared" si="484"/>
        <v>18.5</v>
      </c>
      <c r="J2634" s="29">
        <f t="shared" si="485"/>
        <v>161.75861998654574</v>
      </c>
      <c r="K2634" s="147">
        <f t="shared" si="480"/>
        <v>195.44043816836393</v>
      </c>
      <c r="L2634" s="29">
        <f t="shared" si="491"/>
        <v>18.5</v>
      </c>
      <c r="M2634" s="30">
        <f t="shared" si="489"/>
        <v>1.5</v>
      </c>
      <c r="N2634" s="148">
        <f t="shared" si="490"/>
        <v>0</v>
      </c>
      <c r="O2634" s="148">
        <f t="shared" si="486"/>
        <v>0</v>
      </c>
      <c r="P2634" s="148">
        <f t="shared" si="487"/>
        <v>0</v>
      </c>
      <c r="Q2634" s="149">
        <f t="shared" si="481"/>
        <v>81.440438168363926</v>
      </c>
      <c r="R2634" s="150">
        <f t="shared" si="482"/>
        <v>195.44043816836393</v>
      </c>
      <c r="S2634" s="13"/>
      <c r="T2634" s="13"/>
      <c r="U2634" s="13"/>
      <c r="V2634" s="13"/>
      <c r="W2634" s="49">
        <f t="shared" si="488"/>
        <v>39512</v>
      </c>
    </row>
    <row r="2635" spans="1:23" s="11" customFormat="1">
      <c r="A2635" s="13"/>
      <c r="B2635" s="140">
        <f>+Datos!B2626</f>
        <v>2008</v>
      </c>
      <c r="C2635" s="141">
        <f>+Datos!C2626</f>
        <v>3</v>
      </c>
      <c r="D2635" s="142">
        <f>+Datos!D2626</f>
        <v>6</v>
      </c>
      <c r="E2635" s="143">
        <f>+Datos!E2626</f>
        <v>13</v>
      </c>
      <c r="F2635" s="144">
        <f>+Datos!F2626</f>
        <v>1.5</v>
      </c>
      <c r="G2635" s="145">
        <f>+Datos!G2626</f>
        <v>1</v>
      </c>
      <c r="H2635" s="143">
        <f t="shared" si="483"/>
        <v>1.5</v>
      </c>
      <c r="I2635" s="146">
        <f t="shared" si="484"/>
        <v>11.5</v>
      </c>
      <c r="J2635" s="29">
        <f t="shared" si="485"/>
        <v>173.25861998654574</v>
      </c>
      <c r="K2635" s="147">
        <f t="shared" si="480"/>
        <v>206.94043816836393</v>
      </c>
      <c r="L2635" s="29">
        <f t="shared" si="491"/>
        <v>11.5</v>
      </c>
      <c r="M2635" s="30">
        <f t="shared" si="489"/>
        <v>1.5</v>
      </c>
      <c r="N2635" s="148">
        <f t="shared" si="490"/>
        <v>0</v>
      </c>
      <c r="O2635" s="148">
        <f t="shared" si="486"/>
        <v>0</v>
      </c>
      <c r="P2635" s="148">
        <f t="shared" si="487"/>
        <v>0</v>
      </c>
      <c r="Q2635" s="149">
        <f t="shared" si="481"/>
        <v>92.940438168363926</v>
      </c>
      <c r="R2635" s="150">
        <f t="shared" si="482"/>
        <v>206.94043816836393</v>
      </c>
      <c r="S2635" s="13"/>
      <c r="T2635" s="13"/>
      <c r="U2635" s="13"/>
      <c r="V2635" s="13"/>
      <c r="W2635" s="49">
        <f t="shared" si="488"/>
        <v>39513</v>
      </c>
    </row>
    <row r="2636" spans="1:23" s="11" customFormat="1">
      <c r="A2636" s="13"/>
      <c r="B2636" s="140">
        <f>+Datos!B2627</f>
        <v>2008</v>
      </c>
      <c r="C2636" s="141">
        <f>+Datos!C2627</f>
        <v>3</v>
      </c>
      <c r="D2636" s="142">
        <f>+Datos!D2627</f>
        <v>7</v>
      </c>
      <c r="E2636" s="143">
        <f>+Datos!E2627</f>
        <v>4</v>
      </c>
      <c r="F2636" s="144">
        <f>+Datos!F2627</f>
        <v>2.2999999999999998</v>
      </c>
      <c r="G2636" s="145">
        <f>+Datos!G2627</f>
        <v>1</v>
      </c>
      <c r="H2636" s="143">
        <f t="shared" si="483"/>
        <v>2.2999999999999998</v>
      </c>
      <c r="I2636" s="146">
        <f t="shared" si="484"/>
        <v>1.7000000000000002</v>
      </c>
      <c r="J2636" s="29">
        <f t="shared" si="485"/>
        <v>174.95861998654573</v>
      </c>
      <c r="K2636" s="147">
        <f t="shared" si="480"/>
        <v>208.64043816836391</v>
      </c>
      <c r="L2636" s="29">
        <f t="shared" si="491"/>
        <v>1.6999999999999886</v>
      </c>
      <c r="M2636" s="30">
        <f t="shared" si="489"/>
        <v>2.2999999999999998</v>
      </c>
      <c r="N2636" s="148">
        <f t="shared" si="490"/>
        <v>0</v>
      </c>
      <c r="O2636" s="148">
        <f t="shared" si="486"/>
        <v>0</v>
      </c>
      <c r="P2636" s="148">
        <f t="shared" si="487"/>
        <v>0</v>
      </c>
      <c r="Q2636" s="149">
        <f t="shared" si="481"/>
        <v>94.640438168363914</v>
      </c>
      <c r="R2636" s="150">
        <f t="shared" si="482"/>
        <v>208.64043816836391</v>
      </c>
      <c r="S2636" s="13"/>
      <c r="T2636" s="13"/>
      <c r="U2636" s="13"/>
      <c r="V2636" s="13"/>
      <c r="W2636" s="49">
        <f t="shared" si="488"/>
        <v>39514</v>
      </c>
    </row>
    <row r="2637" spans="1:23" s="11" customFormat="1">
      <c r="A2637" s="13"/>
      <c r="B2637" s="140">
        <f>+Datos!B2628</f>
        <v>2008</v>
      </c>
      <c r="C2637" s="141">
        <f>+Datos!C2628</f>
        <v>3</v>
      </c>
      <c r="D2637" s="142">
        <f>+Datos!D2628</f>
        <v>8</v>
      </c>
      <c r="E2637" s="143">
        <f>+Datos!E2628</f>
        <v>0</v>
      </c>
      <c r="F2637" s="144">
        <f>+Datos!F2628</f>
        <v>4.9000000000000004</v>
      </c>
      <c r="G2637" s="145">
        <f>+Datos!G2628</f>
        <v>1</v>
      </c>
      <c r="H2637" s="143">
        <f t="shared" si="483"/>
        <v>4.9000000000000004</v>
      </c>
      <c r="I2637" s="146">
        <f t="shared" si="484"/>
        <v>-4.9000000000000004</v>
      </c>
      <c r="J2637" s="29">
        <f t="shared" si="485"/>
        <v>170.41734368462807</v>
      </c>
      <c r="K2637" s="147">
        <f t="shared" si="480"/>
        <v>204.09916186644625</v>
      </c>
      <c r="L2637" s="29">
        <f t="shared" si="491"/>
        <v>-4.5412763019176623</v>
      </c>
      <c r="M2637" s="30">
        <f t="shared" si="489"/>
        <v>4.5412763019176623</v>
      </c>
      <c r="N2637" s="148">
        <f t="shared" si="490"/>
        <v>0.35872369808233806</v>
      </c>
      <c r="O2637" s="148">
        <f t="shared" si="486"/>
        <v>0</v>
      </c>
      <c r="P2637" s="148">
        <f t="shared" si="487"/>
        <v>-0.35872369808233806</v>
      </c>
      <c r="Q2637" s="149">
        <f t="shared" si="481"/>
        <v>90.099161866446252</v>
      </c>
      <c r="R2637" s="150">
        <f t="shared" si="482"/>
        <v>204.09916186644625</v>
      </c>
      <c r="S2637" s="13"/>
      <c r="T2637" s="13"/>
      <c r="U2637" s="13"/>
      <c r="V2637" s="13"/>
      <c r="W2637" s="49">
        <f t="shared" si="488"/>
        <v>39515</v>
      </c>
    </row>
    <row r="2638" spans="1:23" s="11" customFormat="1">
      <c r="A2638" s="13"/>
      <c r="B2638" s="140">
        <f>+Datos!B2629</f>
        <v>2008</v>
      </c>
      <c r="C2638" s="141">
        <f>+Datos!C2629</f>
        <v>3</v>
      </c>
      <c r="D2638" s="142">
        <f>+Datos!D2629</f>
        <v>9</v>
      </c>
      <c r="E2638" s="143">
        <f>+Datos!E2629</f>
        <v>0</v>
      </c>
      <c r="F2638" s="144">
        <f>+Datos!F2629</f>
        <v>3.9</v>
      </c>
      <c r="G2638" s="145">
        <f>+Datos!G2629</f>
        <v>1</v>
      </c>
      <c r="H2638" s="143">
        <f t="shared" si="483"/>
        <v>3.9</v>
      </c>
      <c r="I2638" s="146">
        <f t="shared" si="484"/>
        <v>-3.9</v>
      </c>
      <c r="J2638" s="29">
        <f t="shared" si="485"/>
        <v>166.88725368560208</v>
      </c>
      <c r="K2638" s="147">
        <f t="shared" ref="K2638:K2701" si="492">+J2638+$U$21</f>
        <v>200.56907186742026</v>
      </c>
      <c r="L2638" s="29">
        <f t="shared" si="491"/>
        <v>-3.5300899990259893</v>
      </c>
      <c r="M2638" s="30">
        <f t="shared" si="489"/>
        <v>3.5300899990259893</v>
      </c>
      <c r="N2638" s="148">
        <f t="shared" si="490"/>
        <v>0.36991000097401061</v>
      </c>
      <c r="O2638" s="148">
        <f t="shared" si="486"/>
        <v>0</v>
      </c>
      <c r="P2638" s="148">
        <f t="shared" si="487"/>
        <v>-0.36991000097401061</v>
      </c>
      <c r="Q2638" s="149">
        <f t="shared" ref="Q2638:Q2701" si="493">IF(K2638-$U$15&gt;0,K2638-$U$15,0)</f>
        <v>86.569071867420263</v>
      </c>
      <c r="R2638" s="150">
        <f t="shared" ref="R2638:R2701" si="494">+O2638+K2638</f>
        <v>200.56907186742026</v>
      </c>
      <c r="S2638" s="13"/>
      <c r="T2638" s="13"/>
      <c r="U2638" s="13"/>
      <c r="V2638" s="13"/>
      <c r="W2638" s="49">
        <f t="shared" si="488"/>
        <v>39516</v>
      </c>
    </row>
    <row r="2639" spans="1:23" s="11" customFormat="1">
      <c r="A2639" s="13"/>
      <c r="B2639" s="140">
        <f>+Datos!B2630</f>
        <v>2008</v>
      </c>
      <c r="C2639" s="141">
        <f>+Datos!C2630</f>
        <v>3</v>
      </c>
      <c r="D2639" s="142">
        <f>+Datos!D2630</f>
        <v>10</v>
      </c>
      <c r="E2639" s="143">
        <f>+Datos!E2630</f>
        <v>0</v>
      </c>
      <c r="F2639" s="144">
        <f>+Datos!F2630</f>
        <v>3.6</v>
      </c>
      <c r="G2639" s="145">
        <f>+Datos!G2630</f>
        <v>1</v>
      </c>
      <c r="H2639" s="143">
        <f t="shared" ref="H2639:H2702" si="495">+F2639*G2639</f>
        <v>3.6</v>
      </c>
      <c r="I2639" s="146">
        <f t="shared" ref="I2639:I2702" si="496">+E2639-H2639</f>
        <v>-3.6</v>
      </c>
      <c r="J2639" s="29">
        <f t="shared" ref="J2639:J2702" si="497">IF(I2639&lt;0,J2638*EXP(I2639/$U$20),IF((I2639+J2638)&gt;$U$20,+$U$20,I2639+J2638))</f>
        <v>163.69364637067986</v>
      </c>
      <c r="K2639" s="147">
        <f t="shared" si="492"/>
        <v>197.37546455249804</v>
      </c>
      <c r="L2639" s="29">
        <f t="shared" si="491"/>
        <v>-3.1936073149222182</v>
      </c>
      <c r="M2639" s="30">
        <f t="shared" si="489"/>
        <v>3.1936073149222182</v>
      </c>
      <c r="N2639" s="148">
        <f t="shared" si="490"/>
        <v>0.40639268507778192</v>
      </c>
      <c r="O2639" s="148">
        <f t="shared" ref="O2639:O2702" si="498">IF(K2638+I2639-$U$14&gt;0,K2638+I2639-$U$14,0)</f>
        <v>0</v>
      </c>
      <c r="P2639" s="148">
        <f t="shared" ref="P2639:P2702" si="499">+IF(N2639&gt;0,(-1)*N2639,O2639)</f>
        <v>-0.40639268507778192</v>
      </c>
      <c r="Q2639" s="149">
        <f t="shared" si="493"/>
        <v>83.375464552498045</v>
      </c>
      <c r="R2639" s="150">
        <f t="shared" si="494"/>
        <v>197.37546455249804</v>
      </c>
      <c r="S2639" s="13"/>
      <c r="T2639" s="13"/>
      <c r="U2639" s="13"/>
      <c r="V2639" s="13"/>
      <c r="W2639" s="49">
        <f t="shared" ref="W2639:W2702" si="500">+DATE(B2639,C2639,D2639)</f>
        <v>39517</v>
      </c>
    </row>
    <row r="2640" spans="1:23" s="11" customFormat="1">
      <c r="A2640" s="13"/>
      <c r="B2640" s="140">
        <f>+Datos!B2631</f>
        <v>2008</v>
      </c>
      <c r="C2640" s="141">
        <f>+Datos!C2631</f>
        <v>3</v>
      </c>
      <c r="D2640" s="142">
        <f>+Datos!D2631</f>
        <v>11</v>
      </c>
      <c r="E2640" s="143">
        <f>+Datos!E2631</f>
        <v>0</v>
      </c>
      <c r="F2640" s="144">
        <f>+Datos!F2631</f>
        <v>3.4</v>
      </c>
      <c r="G2640" s="145">
        <f>+Datos!G2631</f>
        <v>1</v>
      </c>
      <c r="H2640" s="143">
        <f t="shared" si="495"/>
        <v>3.4</v>
      </c>
      <c r="I2640" s="146">
        <f t="shared" si="496"/>
        <v>-3.4</v>
      </c>
      <c r="J2640" s="29">
        <f t="shared" si="497"/>
        <v>160.73359704022315</v>
      </c>
      <c r="K2640" s="147">
        <f t="shared" si="492"/>
        <v>194.41541522204133</v>
      </c>
      <c r="L2640" s="29">
        <f t="shared" si="491"/>
        <v>-2.9600493304567124</v>
      </c>
      <c r="M2640" s="30">
        <f t="shared" ref="M2640:M2703" si="501">IF(I2640&gt;=0,+H2640,+E2640+ABS(L2640))</f>
        <v>2.9600493304567124</v>
      </c>
      <c r="N2640" s="148">
        <f t="shared" ref="N2640:N2703" si="502">+H2640-M2640</f>
        <v>0.43995066954328754</v>
      </c>
      <c r="O2640" s="148">
        <f t="shared" si="498"/>
        <v>0</v>
      </c>
      <c r="P2640" s="148">
        <f t="shared" si="499"/>
        <v>-0.43995066954328754</v>
      </c>
      <c r="Q2640" s="149">
        <f t="shared" si="493"/>
        <v>80.415415222041332</v>
      </c>
      <c r="R2640" s="150">
        <f t="shared" si="494"/>
        <v>194.41541522204133</v>
      </c>
      <c r="S2640" s="13"/>
      <c r="T2640" s="13"/>
      <c r="U2640" s="13"/>
      <c r="V2640" s="13"/>
      <c r="W2640" s="49">
        <f t="shared" si="500"/>
        <v>39518</v>
      </c>
    </row>
    <row r="2641" spans="1:23" s="11" customFormat="1">
      <c r="A2641" s="13"/>
      <c r="B2641" s="140">
        <f>+Datos!B2632</f>
        <v>2008</v>
      </c>
      <c r="C2641" s="141">
        <f>+Datos!C2632</f>
        <v>3</v>
      </c>
      <c r="D2641" s="142">
        <f>+Datos!D2632</f>
        <v>12</v>
      </c>
      <c r="E2641" s="143">
        <f>+Datos!E2632</f>
        <v>0</v>
      </c>
      <c r="F2641" s="144">
        <f>+Datos!F2632</f>
        <v>4.2</v>
      </c>
      <c r="G2641" s="145">
        <f>+Datos!G2632</f>
        <v>1</v>
      </c>
      <c r="H2641" s="143">
        <f t="shared" si="495"/>
        <v>4.2</v>
      </c>
      <c r="I2641" s="146">
        <f t="shared" si="496"/>
        <v>-4.2</v>
      </c>
      <c r="J2641" s="29">
        <f t="shared" si="497"/>
        <v>157.15085977746298</v>
      </c>
      <c r="K2641" s="147">
        <f t="shared" si="492"/>
        <v>190.83267795928117</v>
      </c>
      <c r="L2641" s="29">
        <f t="shared" ref="L2641:L2704" si="503">+K2641-K2640</f>
        <v>-3.5827372627601619</v>
      </c>
      <c r="M2641" s="30">
        <f t="shared" si="501"/>
        <v>3.5827372627601619</v>
      </c>
      <c r="N2641" s="148">
        <f t="shared" si="502"/>
        <v>0.61726273723983827</v>
      </c>
      <c r="O2641" s="148">
        <f t="shared" si="498"/>
        <v>0</v>
      </c>
      <c r="P2641" s="148">
        <f t="shared" si="499"/>
        <v>-0.61726273723983827</v>
      </c>
      <c r="Q2641" s="149">
        <f t="shared" si="493"/>
        <v>76.83267795928117</v>
      </c>
      <c r="R2641" s="150">
        <f t="shared" si="494"/>
        <v>190.83267795928117</v>
      </c>
      <c r="S2641" s="13"/>
      <c r="T2641" s="13"/>
      <c r="U2641" s="13"/>
      <c r="V2641" s="13"/>
      <c r="W2641" s="49">
        <f t="shared" si="500"/>
        <v>39519</v>
      </c>
    </row>
    <row r="2642" spans="1:23" s="11" customFormat="1">
      <c r="A2642" s="13"/>
      <c r="B2642" s="140">
        <f>+Datos!B2633</f>
        <v>2008</v>
      </c>
      <c r="C2642" s="141">
        <f>+Datos!C2633</f>
        <v>3</v>
      </c>
      <c r="D2642" s="142">
        <f>+Datos!D2633</f>
        <v>13</v>
      </c>
      <c r="E2642" s="143">
        <f>+Datos!E2633</f>
        <v>0</v>
      </c>
      <c r="F2642" s="144">
        <f>+Datos!F2633</f>
        <v>4.5</v>
      </c>
      <c r="G2642" s="145">
        <f>+Datos!G2633</f>
        <v>1</v>
      </c>
      <c r="H2642" s="143">
        <f t="shared" si="495"/>
        <v>4.5</v>
      </c>
      <c r="I2642" s="146">
        <f t="shared" si="496"/>
        <v>-4.5</v>
      </c>
      <c r="J2642" s="29">
        <f t="shared" si="497"/>
        <v>153.40078435248546</v>
      </c>
      <c r="K2642" s="147">
        <f t="shared" si="492"/>
        <v>187.08260253430365</v>
      </c>
      <c r="L2642" s="29">
        <f t="shared" si="503"/>
        <v>-3.7500754249775241</v>
      </c>
      <c r="M2642" s="30">
        <f t="shared" si="501"/>
        <v>3.7500754249775241</v>
      </c>
      <c r="N2642" s="148">
        <f t="shared" si="502"/>
        <v>0.74992457502247589</v>
      </c>
      <c r="O2642" s="148">
        <f t="shared" si="498"/>
        <v>0</v>
      </c>
      <c r="P2642" s="148">
        <f t="shared" si="499"/>
        <v>-0.74992457502247589</v>
      </c>
      <c r="Q2642" s="149">
        <f t="shared" si="493"/>
        <v>73.082602534303646</v>
      </c>
      <c r="R2642" s="150">
        <f t="shared" si="494"/>
        <v>187.08260253430365</v>
      </c>
      <c r="S2642" s="13"/>
      <c r="T2642" s="13"/>
      <c r="U2642" s="13"/>
      <c r="V2642" s="13"/>
      <c r="W2642" s="49">
        <f t="shared" si="500"/>
        <v>39520</v>
      </c>
    </row>
    <row r="2643" spans="1:23" s="11" customFormat="1">
      <c r="A2643" s="13"/>
      <c r="B2643" s="140">
        <f>+Datos!B2634</f>
        <v>2008</v>
      </c>
      <c r="C2643" s="141">
        <f>+Datos!C2634</f>
        <v>3</v>
      </c>
      <c r="D2643" s="142">
        <f>+Datos!D2634</f>
        <v>14</v>
      </c>
      <c r="E2643" s="143">
        <f>+Datos!E2634</f>
        <v>0</v>
      </c>
      <c r="F2643" s="144">
        <f>+Datos!F2634</f>
        <v>4.0999999999999996</v>
      </c>
      <c r="G2643" s="145">
        <f>+Datos!G2634</f>
        <v>1</v>
      </c>
      <c r="H2643" s="143">
        <f t="shared" si="495"/>
        <v>4.0999999999999996</v>
      </c>
      <c r="I2643" s="146">
        <f t="shared" si="496"/>
        <v>-4.0999999999999996</v>
      </c>
      <c r="J2643" s="29">
        <f t="shared" si="497"/>
        <v>150.06201393260673</v>
      </c>
      <c r="K2643" s="147">
        <f t="shared" si="492"/>
        <v>183.74383211442492</v>
      </c>
      <c r="L2643" s="29">
        <f t="shared" si="503"/>
        <v>-3.3387704198787276</v>
      </c>
      <c r="M2643" s="30">
        <f t="shared" si="501"/>
        <v>3.3387704198787276</v>
      </c>
      <c r="N2643" s="148">
        <f t="shared" si="502"/>
        <v>0.76122958012127206</v>
      </c>
      <c r="O2643" s="148">
        <f t="shared" si="498"/>
        <v>0</v>
      </c>
      <c r="P2643" s="148">
        <f t="shared" si="499"/>
        <v>-0.76122958012127206</v>
      </c>
      <c r="Q2643" s="149">
        <f t="shared" si="493"/>
        <v>69.743832114424919</v>
      </c>
      <c r="R2643" s="150">
        <f t="shared" si="494"/>
        <v>183.74383211442492</v>
      </c>
      <c r="S2643" s="13"/>
      <c r="T2643" s="13"/>
      <c r="U2643" s="13"/>
      <c r="V2643" s="13"/>
      <c r="W2643" s="49">
        <f t="shared" si="500"/>
        <v>39521</v>
      </c>
    </row>
    <row r="2644" spans="1:23" s="11" customFormat="1">
      <c r="A2644" s="13"/>
      <c r="B2644" s="140">
        <f>+Datos!B2635</f>
        <v>2008</v>
      </c>
      <c r="C2644" s="141">
        <f>+Datos!C2635</f>
        <v>3</v>
      </c>
      <c r="D2644" s="142">
        <f>+Datos!D2635</f>
        <v>15</v>
      </c>
      <c r="E2644" s="143">
        <f>+Datos!E2635</f>
        <v>0</v>
      </c>
      <c r="F2644" s="144">
        <f>+Datos!F2635</f>
        <v>6</v>
      </c>
      <c r="G2644" s="145">
        <f>+Datos!G2635</f>
        <v>1</v>
      </c>
      <c r="H2644" s="143">
        <f t="shared" si="495"/>
        <v>6</v>
      </c>
      <c r="I2644" s="146">
        <f t="shared" si="496"/>
        <v>-6</v>
      </c>
      <c r="J2644" s="29">
        <f t="shared" si="497"/>
        <v>145.30655142895546</v>
      </c>
      <c r="K2644" s="147">
        <f t="shared" si="492"/>
        <v>178.98836961077365</v>
      </c>
      <c r="L2644" s="29">
        <f t="shared" si="503"/>
        <v>-4.7554625036512732</v>
      </c>
      <c r="M2644" s="30">
        <f t="shared" si="501"/>
        <v>4.7554625036512732</v>
      </c>
      <c r="N2644" s="148">
        <f t="shared" si="502"/>
        <v>1.2445374963487268</v>
      </c>
      <c r="O2644" s="148">
        <f t="shared" si="498"/>
        <v>0</v>
      </c>
      <c r="P2644" s="148">
        <f t="shared" si="499"/>
        <v>-1.2445374963487268</v>
      </c>
      <c r="Q2644" s="149">
        <f t="shared" si="493"/>
        <v>64.988369610773645</v>
      </c>
      <c r="R2644" s="150">
        <f t="shared" si="494"/>
        <v>178.98836961077365</v>
      </c>
      <c r="S2644" s="13"/>
      <c r="T2644" s="13"/>
      <c r="U2644" s="13"/>
      <c r="V2644" s="13"/>
      <c r="W2644" s="49">
        <f t="shared" si="500"/>
        <v>39522</v>
      </c>
    </row>
    <row r="2645" spans="1:23" s="11" customFormat="1">
      <c r="A2645" s="13"/>
      <c r="B2645" s="140">
        <f>+Datos!B2636</f>
        <v>2008</v>
      </c>
      <c r="C2645" s="141">
        <f>+Datos!C2636</f>
        <v>3</v>
      </c>
      <c r="D2645" s="142">
        <f>+Datos!D2636</f>
        <v>16</v>
      </c>
      <c r="E2645" s="143">
        <f>+Datos!E2636</f>
        <v>12.8</v>
      </c>
      <c r="F2645" s="144">
        <f>+Datos!F2636</f>
        <v>5.4</v>
      </c>
      <c r="G2645" s="145">
        <f>+Datos!G2636</f>
        <v>1</v>
      </c>
      <c r="H2645" s="143">
        <f t="shared" si="495"/>
        <v>5.4</v>
      </c>
      <c r="I2645" s="146">
        <f t="shared" si="496"/>
        <v>7.4</v>
      </c>
      <c r="J2645" s="29">
        <f t="shared" si="497"/>
        <v>152.70655142895546</v>
      </c>
      <c r="K2645" s="147">
        <f t="shared" si="492"/>
        <v>186.38836961077365</v>
      </c>
      <c r="L2645" s="29">
        <f t="shared" si="503"/>
        <v>7.4000000000000057</v>
      </c>
      <c r="M2645" s="30">
        <f t="shared" si="501"/>
        <v>5.4</v>
      </c>
      <c r="N2645" s="148">
        <f t="shared" si="502"/>
        <v>0</v>
      </c>
      <c r="O2645" s="148">
        <f t="shared" si="498"/>
        <v>0</v>
      </c>
      <c r="P2645" s="148">
        <f t="shared" si="499"/>
        <v>0</v>
      </c>
      <c r="Q2645" s="149">
        <f t="shared" si="493"/>
        <v>72.388369610773651</v>
      </c>
      <c r="R2645" s="150">
        <f t="shared" si="494"/>
        <v>186.38836961077365</v>
      </c>
      <c r="S2645" s="13"/>
      <c r="T2645" s="13"/>
      <c r="U2645" s="13"/>
      <c r="V2645" s="13"/>
      <c r="W2645" s="49">
        <f t="shared" si="500"/>
        <v>39523</v>
      </c>
    </row>
    <row r="2646" spans="1:23" s="11" customFormat="1">
      <c r="A2646" s="13"/>
      <c r="B2646" s="140">
        <f>+Datos!B2637</f>
        <v>2008</v>
      </c>
      <c r="C2646" s="141">
        <f>+Datos!C2637</f>
        <v>3</v>
      </c>
      <c r="D2646" s="142">
        <f>+Datos!D2637</f>
        <v>17</v>
      </c>
      <c r="E2646" s="143">
        <f>+Datos!E2637</f>
        <v>0</v>
      </c>
      <c r="F2646" s="144">
        <f>+Datos!F2637</f>
        <v>4.7</v>
      </c>
      <c r="G2646" s="145">
        <f>+Datos!G2637</f>
        <v>1</v>
      </c>
      <c r="H2646" s="143">
        <f t="shared" si="495"/>
        <v>4.7</v>
      </c>
      <c r="I2646" s="146">
        <f t="shared" si="496"/>
        <v>-4.7</v>
      </c>
      <c r="J2646" s="29">
        <f t="shared" si="497"/>
        <v>148.90260737207657</v>
      </c>
      <c r="K2646" s="147">
        <f t="shared" si="492"/>
        <v>182.58442555389476</v>
      </c>
      <c r="L2646" s="29">
        <f t="shared" si="503"/>
        <v>-3.8039440568788905</v>
      </c>
      <c r="M2646" s="30">
        <f t="shared" si="501"/>
        <v>3.8039440568788905</v>
      </c>
      <c r="N2646" s="148">
        <f t="shared" si="502"/>
        <v>0.8960559431211097</v>
      </c>
      <c r="O2646" s="148">
        <f t="shared" si="498"/>
        <v>0</v>
      </c>
      <c r="P2646" s="148">
        <f t="shared" si="499"/>
        <v>-0.8960559431211097</v>
      </c>
      <c r="Q2646" s="149">
        <f t="shared" si="493"/>
        <v>68.584425553894761</v>
      </c>
      <c r="R2646" s="150">
        <f t="shared" si="494"/>
        <v>182.58442555389476</v>
      </c>
      <c r="S2646" s="13"/>
      <c r="T2646" s="13"/>
      <c r="U2646" s="13"/>
      <c r="V2646" s="13"/>
      <c r="W2646" s="49">
        <f t="shared" si="500"/>
        <v>39524</v>
      </c>
    </row>
    <row r="2647" spans="1:23" s="11" customFormat="1">
      <c r="A2647" s="13"/>
      <c r="B2647" s="140">
        <f>+Datos!B2638</f>
        <v>2008</v>
      </c>
      <c r="C2647" s="141">
        <f>+Datos!C2638</f>
        <v>3</v>
      </c>
      <c r="D2647" s="142">
        <f>+Datos!D2638</f>
        <v>18</v>
      </c>
      <c r="E2647" s="143">
        <f>+Datos!E2638</f>
        <v>0.3</v>
      </c>
      <c r="F2647" s="144">
        <f>+Datos!F2638</f>
        <v>3.4</v>
      </c>
      <c r="G2647" s="145">
        <f>+Datos!G2638</f>
        <v>1</v>
      </c>
      <c r="H2647" s="143">
        <f t="shared" si="495"/>
        <v>3.4</v>
      </c>
      <c r="I2647" s="146">
        <f t="shared" si="496"/>
        <v>-3.1</v>
      </c>
      <c r="J2647" s="29">
        <f t="shared" si="497"/>
        <v>146.44563185948113</v>
      </c>
      <c r="K2647" s="147">
        <f t="shared" si="492"/>
        <v>180.12745004129931</v>
      </c>
      <c r="L2647" s="29">
        <f t="shared" si="503"/>
        <v>-2.4569755125954487</v>
      </c>
      <c r="M2647" s="30">
        <f t="shared" si="501"/>
        <v>2.7569755125954485</v>
      </c>
      <c r="N2647" s="148">
        <f t="shared" si="502"/>
        <v>0.64302448740455143</v>
      </c>
      <c r="O2647" s="148">
        <f t="shared" si="498"/>
        <v>0</v>
      </c>
      <c r="P2647" s="148">
        <f t="shared" si="499"/>
        <v>-0.64302448740455143</v>
      </c>
      <c r="Q2647" s="149">
        <f t="shared" si="493"/>
        <v>66.127450041299312</v>
      </c>
      <c r="R2647" s="150">
        <f t="shared" si="494"/>
        <v>180.12745004129931</v>
      </c>
      <c r="S2647" s="13"/>
      <c r="T2647" s="13"/>
      <c r="U2647" s="13"/>
      <c r="V2647" s="13"/>
      <c r="W2647" s="49">
        <f t="shared" si="500"/>
        <v>39525</v>
      </c>
    </row>
    <row r="2648" spans="1:23" s="11" customFormat="1">
      <c r="A2648" s="13"/>
      <c r="B2648" s="140">
        <f>+Datos!B2639</f>
        <v>2008</v>
      </c>
      <c r="C2648" s="141">
        <f>+Datos!C2639</f>
        <v>3</v>
      </c>
      <c r="D2648" s="142">
        <f>+Datos!D2639</f>
        <v>19</v>
      </c>
      <c r="E2648" s="143">
        <f>+Datos!E2639</f>
        <v>24</v>
      </c>
      <c r="F2648" s="144">
        <f>+Datos!F2639</f>
        <v>3.5</v>
      </c>
      <c r="G2648" s="145">
        <f>+Datos!G2639</f>
        <v>1</v>
      </c>
      <c r="H2648" s="143">
        <f t="shared" si="495"/>
        <v>3.5</v>
      </c>
      <c r="I2648" s="146">
        <f t="shared" si="496"/>
        <v>20.5</v>
      </c>
      <c r="J2648" s="29">
        <f t="shared" si="497"/>
        <v>166.94563185948113</v>
      </c>
      <c r="K2648" s="147">
        <f t="shared" si="492"/>
        <v>200.62745004129931</v>
      </c>
      <c r="L2648" s="29">
        <f t="shared" si="503"/>
        <v>20.5</v>
      </c>
      <c r="M2648" s="30">
        <f t="shared" si="501"/>
        <v>3.5</v>
      </c>
      <c r="N2648" s="148">
        <f t="shared" si="502"/>
        <v>0</v>
      </c>
      <c r="O2648" s="148">
        <f t="shared" si="498"/>
        <v>0</v>
      </c>
      <c r="P2648" s="148">
        <f t="shared" si="499"/>
        <v>0</v>
      </c>
      <c r="Q2648" s="149">
        <f t="shared" si="493"/>
        <v>86.627450041299312</v>
      </c>
      <c r="R2648" s="150">
        <f t="shared" si="494"/>
        <v>200.62745004129931</v>
      </c>
      <c r="S2648" s="13"/>
      <c r="T2648" s="13"/>
      <c r="U2648" s="13"/>
      <c r="V2648" s="13"/>
      <c r="W2648" s="49">
        <f t="shared" si="500"/>
        <v>39526</v>
      </c>
    </row>
    <row r="2649" spans="1:23" s="11" customFormat="1">
      <c r="A2649" s="13"/>
      <c r="B2649" s="140">
        <f>+Datos!B2640</f>
        <v>2008</v>
      </c>
      <c r="C2649" s="141">
        <f>+Datos!C2640</f>
        <v>3</v>
      </c>
      <c r="D2649" s="142">
        <f>+Datos!D2640</f>
        <v>20</v>
      </c>
      <c r="E2649" s="143">
        <f>+Datos!E2640</f>
        <v>0</v>
      </c>
      <c r="F2649" s="144">
        <f>+Datos!F2640</f>
        <v>3.9</v>
      </c>
      <c r="G2649" s="145">
        <f>+Datos!G2640</f>
        <v>1</v>
      </c>
      <c r="H2649" s="143">
        <f t="shared" si="495"/>
        <v>3.9</v>
      </c>
      <c r="I2649" s="146">
        <f t="shared" si="496"/>
        <v>-3.9</v>
      </c>
      <c r="J2649" s="29">
        <f t="shared" si="497"/>
        <v>163.48745622626129</v>
      </c>
      <c r="K2649" s="147">
        <f t="shared" si="492"/>
        <v>197.16927440807947</v>
      </c>
      <c r="L2649" s="29">
        <f t="shared" si="503"/>
        <v>-3.4581756332198381</v>
      </c>
      <c r="M2649" s="30">
        <f t="shared" si="501"/>
        <v>3.4581756332198381</v>
      </c>
      <c r="N2649" s="148">
        <f t="shared" si="502"/>
        <v>0.44182436678016179</v>
      </c>
      <c r="O2649" s="148">
        <f t="shared" si="498"/>
        <v>0</v>
      </c>
      <c r="P2649" s="148">
        <f t="shared" si="499"/>
        <v>-0.44182436678016179</v>
      </c>
      <c r="Q2649" s="149">
        <f t="shared" si="493"/>
        <v>83.169274408079474</v>
      </c>
      <c r="R2649" s="150">
        <f t="shared" si="494"/>
        <v>197.16927440807947</v>
      </c>
      <c r="S2649" s="13"/>
      <c r="T2649" s="13"/>
      <c r="U2649" s="13"/>
      <c r="V2649" s="13"/>
      <c r="W2649" s="49">
        <f t="shared" si="500"/>
        <v>39527</v>
      </c>
    </row>
    <row r="2650" spans="1:23" s="11" customFormat="1">
      <c r="A2650" s="13"/>
      <c r="B2650" s="140">
        <f>+Datos!B2641</f>
        <v>2008</v>
      </c>
      <c r="C2650" s="141">
        <f>+Datos!C2641</f>
        <v>3</v>
      </c>
      <c r="D2650" s="142">
        <f>+Datos!D2641</f>
        <v>21</v>
      </c>
      <c r="E2650" s="143">
        <f>+Datos!E2641</f>
        <v>0</v>
      </c>
      <c r="F2650" s="144">
        <f>+Datos!F2641</f>
        <v>3.6</v>
      </c>
      <c r="G2650" s="145">
        <f>+Datos!G2641</f>
        <v>1</v>
      </c>
      <c r="H2650" s="143">
        <f t="shared" si="495"/>
        <v>3.6</v>
      </c>
      <c r="I2650" s="146">
        <f t="shared" si="496"/>
        <v>-3.6</v>
      </c>
      <c r="J2650" s="29">
        <f t="shared" si="497"/>
        <v>160.3589085117317</v>
      </c>
      <c r="K2650" s="147">
        <f t="shared" si="492"/>
        <v>194.04072669354989</v>
      </c>
      <c r="L2650" s="29">
        <f t="shared" si="503"/>
        <v>-3.1285477145295886</v>
      </c>
      <c r="M2650" s="30">
        <f t="shared" si="501"/>
        <v>3.1285477145295886</v>
      </c>
      <c r="N2650" s="148">
        <f t="shared" si="502"/>
        <v>0.47145228547041151</v>
      </c>
      <c r="O2650" s="148">
        <f t="shared" si="498"/>
        <v>0</v>
      </c>
      <c r="P2650" s="148">
        <f t="shared" si="499"/>
        <v>-0.47145228547041151</v>
      </c>
      <c r="Q2650" s="149">
        <f t="shared" si="493"/>
        <v>80.040726693549885</v>
      </c>
      <c r="R2650" s="150">
        <f t="shared" si="494"/>
        <v>194.04072669354989</v>
      </c>
      <c r="S2650" s="13"/>
      <c r="T2650" s="13"/>
      <c r="U2650" s="13"/>
      <c r="V2650" s="13"/>
      <c r="W2650" s="49">
        <f t="shared" si="500"/>
        <v>39528</v>
      </c>
    </row>
    <row r="2651" spans="1:23" s="11" customFormat="1">
      <c r="A2651" s="13"/>
      <c r="B2651" s="140">
        <f>+Datos!B2642</f>
        <v>2008</v>
      </c>
      <c r="C2651" s="141">
        <f>+Datos!C2642</f>
        <v>3</v>
      </c>
      <c r="D2651" s="142">
        <f>+Datos!D2642</f>
        <v>22</v>
      </c>
      <c r="E2651" s="143">
        <f>+Datos!E2642</f>
        <v>0</v>
      </c>
      <c r="F2651" s="144">
        <f>+Datos!F2642</f>
        <v>3.4</v>
      </c>
      <c r="G2651" s="145">
        <f>+Datos!G2642</f>
        <v>1</v>
      </c>
      <c r="H2651" s="143">
        <f t="shared" si="495"/>
        <v>3.4</v>
      </c>
      <c r="I2651" s="146">
        <f t="shared" si="496"/>
        <v>-3.4</v>
      </c>
      <c r="J2651" s="29">
        <f t="shared" si="497"/>
        <v>157.45916077993493</v>
      </c>
      <c r="K2651" s="147">
        <f t="shared" si="492"/>
        <v>191.14097896175312</v>
      </c>
      <c r="L2651" s="29">
        <f t="shared" si="503"/>
        <v>-2.899747731796765</v>
      </c>
      <c r="M2651" s="30">
        <f t="shared" si="501"/>
        <v>2.899747731796765</v>
      </c>
      <c r="N2651" s="148">
        <f t="shared" si="502"/>
        <v>0.50025226820323487</v>
      </c>
      <c r="O2651" s="148">
        <f t="shared" si="498"/>
        <v>0</v>
      </c>
      <c r="P2651" s="148">
        <f t="shared" si="499"/>
        <v>-0.50025226820323487</v>
      </c>
      <c r="Q2651" s="149">
        <f t="shared" si="493"/>
        <v>77.14097896175312</v>
      </c>
      <c r="R2651" s="150">
        <f t="shared" si="494"/>
        <v>191.14097896175312</v>
      </c>
      <c r="S2651" s="13"/>
      <c r="T2651" s="13"/>
      <c r="U2651" s="13"/>
      <c r="V2651" s="13"/>
      <c r="W2651" s="49">
        <f t="shared" si="500"/>
        <v>39529</v>
      </c>
    </row>
    <row r="2652" spans="1:23" s="11" customFormat="1">
      <c r="A2652" s="13"/>
      <c r="B2652" s="140">
        <f>+Datos!B2643</f>
        <v>2008</v>
      </c>
      <c r="C2652" s="141">
        <f>+Datos!C2643</f>
        <v>3</v>
      </c>
      <c r="D2652" s="142">
        <f>+Datos!D2643</f>
        <v>23</v>
      </c>
      <c r="E2652" s="143">
        <f>+Datos!E2643</f>
        <v>0</v>
      </c>
      <c r="F2652" s="144">
        <f>+Datos!F2643</f>
        <v>3.3</v>
      </c>
      <c r="G2652" s="145">
        <f>+Datos!G2643</f>
        <v>1</v>
      </c>
      <c r="H2652" s="143">
        <f t="shared" si="495"/>
        <v>3.3</v>
      </c>
      <c r="I2652" s="146">
        <f t="shared" si="496"/>
        <v>-3.3</v>
      </c>
      <c r="J2652" s="29">
        <f t="shared" si="497"/>
        <v>154.69485374931176</v>
      </c>
      <c r="K2652" s="147">
        <f t="shared" si="492"/>
        <v>188.37667193112995</v>
      </c>
      <c r="L2652" s="29">
        <f t="shared" si="503"/>
        <v>-2.7643070306231721</v>
      </c>
      <c r="M2652" s="30">
        <f t="shared" si="501"/>
        <v>2.7643070306231721</v>
      </c>
      <c r="N2652" s="148">
        <f t="shared" si="502"/>
        <v>0.53569296937682775</v>
      </c>
      <c r="O2652" s="148">
        <f t="shared" si="498"/>
        <v>0</v>
      </c>
      <c r="P2652" s="148">
        <f t="shared" si="499"/>
        <v>-0.53569296937682775</v>
      </c>
      <c r="Q2652" s="149">
        <f t="shared" si="493"/>
        <v>74.376671931129948</v>
      </c>
      <c r="R2652" s="150">
        <f t="shared" si="494"/>
        <v>188.37667193112995</v>
      </c>
      <c r="S2652" s="13"/>
      <c r="T2652" s="13"/>
      <c r="U2652" s="13"/>
      <c r="V2652" s="13"/>
      <c r="W2652" s="49">
        <f t="shared" si="500"/>
        <v>39530</v>
      </c>
    </row>
    <row r="2653" spans="1:23" s="11" customFormat="1">
      <c r="A2653" s="13"/>
      <c r="B2653" s="140">
        <f>+Datos!B2644</f>
        <v>2008</v>
      </c>
      <c r="C2653" s="141">
        <f>+Datos!C2644</f>
        <v>3</v>
      </c>
      <c r="D2653" s="142">
        <f>+Datos!D2644</f>
        <v>24</v>
      </c>
      <c r="E2653" s="143">
        <f>+Datos!E2644</f>
        <v>0</v>
      </c>
      <c r="F2653" s="144">
        <f>+Datos!F2644</f>
        <v>3.3</v>
      </c>
      <c r="G2653" s="145">
        <f>+Datos!G2644</f>
        <v>1</v>
      </c>
      <c r="H2653" s="143">
        <f t="shared" si="495"/>
        <v>3.3</v>
      </c>
      <c r="I2653" s="146">
        <f t="shared" si="496"/>
        <v>-3.3</v>
      </c>
      <c r="J2653" s="29">
        <f t="shared" si="497"/>
        <v>151.97907608542536</v>
      </c>
      <c r="K2653" s="147">
        <f t="shared" si="492"/>
        <v>185.66089426724355</v>
      </c>
      <c r="L2653" s="29">
        <f t="shared" si="503"/>
        <v>-2.7157776638863993</v>
      </c>
      <c r="M2653" s="30">
        <f t="shared" si="501"/>
        <v>2.7157776638863993</v>
      </c>
      <c r="N2653" s="148">
        <f t="shared" si="502"/>
        <v>0.58422233611360053</v>
      </c>
      <c r="O2653" s="148">
        <f t="shared" si="498"/>
        <v>0</v>
      </c>
      <c r="P2653" s="148">
        <f t="shared" si="499"/>
        <v>-0.58422233611360053</v>
      </c>
      <c r="Q2653" s="149">
        <f t="shared" si="493"/>
        <v>71.660894267243549</v>
      </c>
      <c r="R2653" s="150">
        <f t="shared" si="494"/>
        <v>185.66089426724355</v>
      </c>
      <c r="S2653" s="13"/>
      <c r="T2653" s="13"/>
      <c r="U2653" s="13"/>
      <c r="V2653" s="13"/>
      <c r="W2653" s="49">
        <f t="shared" si="500"/>
        <v>39531</v>
      </c>
    </row>
    <row r="2654" spans="1:23" s="11" customFormat="1">
      <c r="A2654" s="13"/>
      <c r="B2654" s="140">
        <f>+Datos!B2645</f>
        <v>2008</v>
      </c>
      <c r="C2654" s="141">
        <f>+Datos!C2645</f>
        <v>3</v>
      </c>
      <c r="D2654" s="142">
        <f>+Datos!D2645</f>
        <v>25</v>
      </c>
      <c r="E2654" s="143">
        <f>+Datos!E2645</f>
        <v>4</v>
      </c>
      <c r="F2654" s="144">
        <f>+Datos!F2645</f>
        <v>3.1</v>
      </c>
      <c r="G2654" s="145">
        <f>+Datos!G2645</f>
        <v>1</v>
      </c>
      <c r="H2654" s="143">
        <f t="shared" si="495"/>
        <v>3.1</v>
      </c>
      <c r="I2654" s="146">
        <f t="shared" si="496"/>
        <v>0.89999999999999991</v>
      </c>
      <c r="J2654" s="29">
        <f t="shared" si="497"/>
        <v>152.87907608542537</v>
      </c>
      <c r="K2654" s="147">
        <f t="shared" si="492"/>
        <v>186.56089426724355</v>
      </c>
      <c r="L2654" s="29">
        <f t="shared" si="503"/>
        <v>0.90000000000000568</v>
      </c>
      <c r="M2654" s="30">
        <f t="shared" si="501"/>
        <v>3.1</v>
      </c>
      <c r="N2654" s="148">
        <f t="shared" si="502"/>
        <v>0</v>
      </c>
      <c r="O2654" s="148">
        <f t="shared" si="498"/>
        <v>0</v>
      </c>
      <c r="P2654" s="148">
        <f t="shared" si="499"/>
        <v>0</v>
      </c>
      <c r="Q2654" s="149">
        <f t="shared" si="493"/>
        <v>72.560894267243555</v>
      </c>
      <c r="R2654" s="150">
        <f t="shared" si="494"/>
        <v>186.56089426724355</v>
      </c>
      <c r="S2654" s="13"/>
      <c r="T2654" s="13"/>
      <c r="U2654" s="13"/>
      <c r="V2654" s="13"/>
      <c r="W2654" s="49">
        <f t="shared" si="500"/>
        <v>39532</v>
      </c>
    </row>
    <row r="2655" spans="1:23" s="11" customFormat="1">
      <c r="A2655" s="13"/>
      <c r="B2655" s="140">
        <f>+Datos!B2646</f>
        <v>2008</v>
      </c>
      <c r="C2655" s="141">
        <f>+Datos!C2646</f>
        <v>3</v>
      </c>
      <c r="D2655" s="142">
        <f>+Datos!D2646</f>
        <v>26</v>
      </c>
      <c r="E2655" s="143">
        <f>+Datos!E2646</f>
        <v>0</v>
      </c>
      <c r="F2655" s="144">
        <f>+Datos!F2646</f>
        <v>4.5999999999999996</v>
      </c>
      <c r="G2655" s="145">
        <f>+Datos!G2646</f>
        <v>1</v>
      </c>
      <c r="H2655" s="143">
        <f t="shared" si="495"/>
        <v>4.5999999999999996</v>
      </c>
      <c r="I2655" s="146">
        <f t="shared" si="496"/>
        <v>-4.5999999999999996</v>
      </c>
      <c r="J2655" s="29">
        <f t="shared" si="497"/>
        <v>149.15086462978397</v>
      </c>
      <c r="K2655" s="147">
        <f t="shared" si="492"/>
        <v>182.83268281160215</v>
      </c>
      <c r="L2655" s="29">
        <f t="shared" si="503"/>
        <v>-3.7282114556414001</v>
      </c>
      <c r="M2655" s="30">
        <f t="shared" si="501"/>
        <v>3.7282114556414001</v>
      </c>
      <c r="N2655" s="148">
        <f t="shared" si="502"/>
        <v>0.87178854435859954</v>
      </c>
      <c r="O2655" s="148">
        <f t="shared" si="498"/>
        <v>0</v>
      </c>
      <c r="P2655" s="148">
        <f t="shared" si="499"/>
        <v>-0.87178854435859954</v>
      </c>
      <c r="Q2655" s="149">
        <f t="shared" si="493"/>
        <v>68.832682811602155</v>
      </c>
      <c r="R2655" s="150">
        <f t="shared" si="494"/>
        <v>182.83268281160215</v>
      </c>
      <c r="S2655" s="13"/>
      <c r="T2655" s="13"/>
      <c r="U2655" s="13"/>
      <c r="V2655" s="13"/>
      <c r="W2655" s="49">
        <f t="shared" si="500"/>
        <v>39533</v>
      </c>
    </row>
    <row r="2656" spans="1:23" s="11" customFormat="1">
      <c r="A2656" s="13"/>
      <c r="B2656" s="140">
        <f>+Datos!B2647</f>
        <v>2008</v>
      </c>
      <c r="C2656" s="141">
        <f>+Datos!C2647</f>
        <v>3</v>
      </c>
      <c r="D2656" s="142">
        <f>+Datos!D2647</f>
        <v>27</v>
      </c>
      <c r="E2656" s="143">
        <f>+Datos!E2647</f>
        <v>0</v>
      </c>
      <c r="F2656" s="144">
        <f>+Datos!F2647</f>
        <v>2.9</v>
      </c>
      <c r="G2656" s="145">
        <f>+Datos!G2647</f>
        <v>1</v>
      </c>
      <c r="H2656" s="143">
        <f t="shared" si="495"/>
        <v>2.9</v>
      </c>
      <c r="I2656" s="146">
        <f t="shared" si="496"/>
        <v>-2.9</v>
      </c>
      <c r="J2656" s="29">
        <f t="shared" si="497"/>
        <v>146.84733887482375</v>
      </c>
      <c r="K2656" s="147">
        <f t="shared" si="492"/>
        <v>180.52915705664194</v>
      </c>
      <c r="L2656" s="29">
        <f t="shared" si="503"/>
        <v>-2.3035257549602193</v>
      </c>
      <c r="M2656" s="30">
        <f t="shared" si="501"/>
        <v>2.3035257549602193</v>
      </c>
      <c r="N2656" s="148">
        <f t="shared" si="502"/>
        <v>0.59647424503978064</v>
      </c>
      <c r="O2656" s="148">
        <f t="shared" si="498"/>
        <v>0</v>
      </c>
      <c r="P2656" s="148">
        <f t="shared" si="499"/>
        <v>-0.59647424503978064</v>
      </c>
      <c r="Q2656" s="149">
        <f t="shared" si="493"/>
        <v>66.529157056641935</v>
      </c>
      <c r="R2656" s="150">
        <f t="shared" si="494"/>
        <v>180.52915705664194</v>
      </c>
      <c r="S2656" s="13"/>
      <c r="T2656" s="13"/>
      <c r="U2656" s="13"/>
      <c r="V2656" s="13"/>
      <c r="W2656" s="49">
        <f t="shared" si="500"/>
        <v>39534</v>
      </c>
    </row>
    <row r="2657" spans="1:23" s="11" customFormat="1">
      <c r="A2657" s="13"/>
      <c r="B2657" s="140">
        <f>+Datos!B2648</f>
        <v>2008</v>
      </c>
      <c r="C2657" s="141">
        <f>+Datos!C2648</f>
        <v>3</v>
      </c>
      <c r="D2657" s="142">
        <f>+Datos!D2648</f>
        <v>28</v>
      </c>
      <c r="E2657" s="143">
        <f>+Datos!E2648</f>
        <v>0</v>
      </c>
      <c r="F2657" s="144">
        <f>+Datos!F2648</f>
        <v>2.5</v>
      </c>
      <c r="G2657" s="145">
        <f>+Datos!G2648</f>
        <v>1</v>
      </c>
      <c r="H2657" s="143">
        <f t="shared" si="495"/>
        <v>2.5</v>
      </c>
      <c r="I2657" s="146">
        <f t="shared" si="496"/>
        <v>-2.5</v>
      </c>
      <c r="J2657" s="29">
        <f t="shared" si="497"/>
        <v>144.89011525391237</v>
      </c>
      <c r="K2657" s="147">
        <f t="shared" si="492"/>
        <v>178.57193343573056</v>
      </c>
      <c r="L2657" s="29">
        <f t="shared" si="503"/>
        <v>-1.9572236209113782</v>
      </c>
      <c r="M2657" s="30">
        <f t="shared" si="501"/>
        <v>1.9572236209113782</v>
      </c>
      <c r="N2657" s="148">
        <f t="shared" si="502"/>
        <v>0.54277637908862175</v>
      </c>
      <c r="O2657" s="148">
        <f t="shared" si="498"/>
        <v>0</v>
      </c>
      <c r="P2657" s="148">
        <f t="shared" si="499"/>
        <v>-0.54277637908862175</v>
      </c>
      <c r="Q2657" s="149">
        <f t="shared" si="493"/>
        <v>64.571933435730557</v>
      </c>
      <c r="R2657" s="150">
        <f t="shared" si="494"/>
        <v>178.57193343573056</v>
      </c>
      <c r="S2657" s="13"/>
      <c r="T2657" s="13"/>
      <c r="U2657" s="13"/>
      <c r="V2657" s="13"/>
      <c r="W2657" s="49">
        <f t="shared" si="500"/>
        <v>39535</v>
      </c>
    </row>
    <row r="2658" spans="1:23" s="11" customFormat="1">
      <c r="A2658" s="13"/>
      <c r="B2658" s="140">
        <f>+Datos!B2649</f>
        <v>2008</v>
      </c>
      <c r="C2658" s="141">
        <f>+Datos!C2649</f>
        <v>3</v>
      </c>
      <c r="D2658" s="142">
        <f>+Datos!D2649</f>
        <v>29</v>
      </c>
      <c r="E2658" s="143">
        <f>+Datos!E2649</f>
        <v>0</v>
      </c>
      <c r="F2658" s="144">
        <f>+Datos!F2649</f>
        <v>2.7</v>
      </c>
      <c r="G2658" s="145">
        <f>+Datos!G2649</f>
        <v>1</v>
      </c>
      <c r="H2658" s="143">
        <f t="shared" si="495"/>
        <v>2.7</v>
      </c>
      <c r="I2658" s="146">
        <f t="shared" si="496"/>
        <v>-2.7</v>
      </c>
      <c r="J2658" s="29">
        <f t="shared" si="497"/>
        <v>142.80560358676672</v>
      </c>
      <c r="K2658" s="147">
        <f t="shared" si="492"/>
        <v>176.48742176858491</v>
      </c>
      <c r="L2658" s="29">
        <f t="shared" si="503"/>
        <v>-2.0845116671456481</v>
      </c>
      <c r="M2658" s="30">
        <f t="shared" si="501"/>
        <v>2.0845116671456481</v>
      </c>
      <c r="N2658" s="148">
        <f t="shared" si="502"/>
        <v>0.61548833285435212</v>
      </c>
      <c r="O2658" s="148">
        <f t="shared" si="498"/>
        <v>0</v>
      </c>
      <c r="P2658" s="148">
        <f t="shared" si="499"/>
        <v>-0.61548833285435212</v>
      </c>
      <c r="Q2658" s="149">
        <f t="shared" si="493"/>
        <v>62.487421768584909</v>
      </c>
      <c r="R2658" s="150">
        <f t="shared" si="494"/>
        <v>176.48742176858491</v>
      </c>
      <c r="S2658" s="13"/>
      <c r="T2658" s="13"/>
      <c r="U2658" s="13"/>
      <c r="V2658" s="13"/>
      <c r="W2658" s="49">
        <f t="shared" si="500"/>
        <v>39536</v>
      </c>
    </row>
    <row r="2659" spans="1:23" s="11" customFormat="1">
      <c r="A2659" s="13"/>
      <c r="B2659" s="140">
        <f>+Datos!B2650</f>
        <v>2008</v>
      </c>
      <c r="C2659" s="141">
        <f>+Datos!C2650</f>
        <v>3</v>
      </c>
      <c r="D2659" s="142">
        <f>+Datos!D2650</f>
        <v>30</v>
      </c>
      <c r="E2659" s="143">
        <f>+Datos!E2650</f>
        <v>3.8</v>
      </c>
      <c r="F2659" s="144">
        <f>+Datos!F2650</f>
        <v>2.2999999999999998</v>
      </c>
      <c r="G2659" s="145">
        <f>+Datos!G2650</f>
        <v>1</v>
      </c>
      <c r="H2659" s="143">
        <f t="shared" si="495"/>
        <v>2.2999999999999998</v>
      </c>
      <c r="I2659" s="146">
        <f t="shared" si="496"/>
        <v>1.5</v>
      </c>
      <c r="J2659" s="29">
        <f t="shared" si="497"/>
        <v>144.30560358676672</v>
      </c>
      <c r="K2659" s="147">
        <f t="shared" si="492"/>
        <v>177.98742176858491</v>
      </c>
      <c r="L2659" s="29">
        <f t="shared" si="503"/>
        <v>1.5</v>
      </c>
      <c r="M2659" s="30">
        <f t="shared" si="501"/>
        <v>2.2999999999999998</v>
      </c>
      <c r="N2659" s="148">
        <f t="shared" si="502"/>
        <v>0</v>
      </c>
      <c r="O2659" s="148">
        <f t="shared" si="498"/>
        <v>0</v>
      </c>
      <c r="P2659" s="148">
        <f t="shared" si="499"/>
        <v>0</v>
      </c>
      <c r="Q2659" s="149">
        <f t="shared" si="493"/>
        <v>63.987421768584909</v>
      </c>
      <c r="R2659" s="150">
        <f t="shared" si="494"/>
        <v>177.98742176858491</v>
      </c>
      <c r="S2659" s="13"/>
      <c r="T2659" s="13"/>
      <c r="U2659" s="13"/>
      <c r="V2659" s="13"/>
      <c r="W2659" s="49">
        <f t="shared" si="500"/>
        <v>39537</v>
      </c>
    </row>
    <row r="2660" spans="1:23" s="11" customFormat="1">
      <c r="A2660" s="13"/>
      <c r="B2660" s="140">
        <f>+Datos!B2651</f>
        <v>2008</v>
      </c>
      <c r="C2660" s="141">
        <f>+Datos!C2651</f>
        <v>3</v>
      </c>
      <c r="D2660" s="142">
        <f>+Datos!D2651</f>
        <v>31</v>
      </c>
      <c r="E2660" s="143">
        <f>+Datos!E2651</f>
        <v>0.2</v>
      </c>
      <c r="F2660" s="144">
        <f>+Datos!F2651</f>
        <v>3.2</v>
      </c>
      <c r="G2660" s="145">
        <f>+Datos!G2651</f>
        <v>1</v>
      </c>
      <c r="H2660" s="143">
        <f t="shared" si="495"/>
        <v>3.2</v>
      </c>
      <c r="I2660" s="146">
        <f t="shared" si="496"/>
        <v>-3</v>
      </c>
      <c r="J2660" s="29">
        <f t="shared" si="497"/>
        <v>142.00067480716859</v>
      </c>
      <c r="K2660" s="147">
        <f t="shared" si="492"/>
        <v>175.68249298898678</v>
      </c>
      <c r="L2660" s="29">
        <f t="shared" si="503"/>
        <v>-2.3049287795981286</v>
      </c>
      <c r="M2660" s="30">
        <f t="shared" si="501"/>
        <v>2.5049287795981288</v>
      </c>
      <c r="N2660" s="148">
        <f t="shared" si="502"/>
        <v>0.69507122040187141</v>
      </c>
      <c r="O2660" s="148">
        <f t="shared" si="498"/>
        <v>0</v>
      </c>
      <c r="P2660" s="148">
        <f t="shared" si="499"/>
        <v>-0.69507122040187141</v>
      </c>
      <c r="Q2660" s="149">
        <f t="shared" si="493"/>
        <v>61.68249298898678</v>
      </c>
      <c r="R2660" s="150">
        <f t="shared" si="494"/>
        <v>175.68249298898678</v>
      </c>
      <c r="S2660" s="13"/>
      <c r="T2660" s="13"/>
      <c r="U2660" s="13"/>
      <c r="V2660" s="13"/>
      <c r="W2660" s="49">
        <f t="shared" si="500"/>
        <v>39538</v>
      </c>
    </row>
    <row r="2661" spans="1:23" s="11" customFormat="1">
      <c r="A2661" s="13"/>
      <c r="B2661" s="140">
        <f>+Datos!B2652</f>
        <v>2008</v>
      </c>
      <c r="C2661" s="141">
        <f>+Datos!C2652</f>
        <v>4</v>
      </c>
      <c r="D2661" s="142">
        <f>+Datos!D2652</f>
        <v>1</v>
      </c>
      <c r="E2661" s="143">
        <f>+Datos!E2652</f>
        <v>0.4</v>
      </c>
      <c r="F2661" s="144">
        <f>+Datos!F2652</f>
        <v>3.2</v>
      </c>
      <c r="G2661" s="145">
        <f>+Datos!G2652</f>
        <v>1</v>
      </c>
      <c r="H2661" s="143">
        <f t="shared" si="495"/>
        <v>3.2</v>
      </c>
      <c r="I2661" s="146">
        <f t="shared" si="496"/>
        <v>-2.8000000000000003</v>
      </c>
      <c r="J2661" s="29">
        <f t="shared" si="497"/>
        <v>139.88263563464625</v>
      </c>
      <c r="K2661" s="147">
        <f t="shared" si="492"/>
        <v>173.56445381646444</v>
      </c>
      <c r="L2661" s="29">
        <f t="shared" si="503"/>
        <v>-2.1180391725223444</v>
      </c>
      <c r="M2661" s="30">
        <f t="shared" si="501"/>
        <v>2.5180391725223443</v>
      </c>
      <c r="N2661" s="148">
        <f t="shared" si="502"/>
        <v>0.68196082747765585</v>
      </c>
      <c r="O2661" s="148">
        <f t="shared" si="498"/>
        <v>0</v>
      </c>
      <c r="P2661" s="148">
        <f t="shared" si="499"/>
        <v>-0.68196082747765585</v>
      </c>
      <c r="Q2661" s="149">
        <f t="shared" si="493"/>
        <v>59.564453816464436</v>
      </c>
      <c r="R2661" s="150">
        <f t="shared" si="494"/>
        <v>173.56445381646444</v>
      </c>
      <c r="S2661" s="13"/>
      <c r="T2661" s="13"/>
      <c r="U2661" s="13"/>
      <c r="V2661" s="13"/>
      <c r="W2661" s="49">
        <f t="shared" si="500"/>
        <v>39539</v>
      </c>
    </row>
    <row r="2662" spans="1:23" s="11" customFormat="1">
      <c r="A2662" s="13"/>
      <c r="B2662" s="140">
        <f>+Datos!B2653</f>
        <v>2008</v>
      </c>
      <c r="C2662" s="141">
        <f>+Datos!C2653</f>
        <v>4</v>
      </c>
      <c r="D2662" s="142">
        <f>+Datos!D2653</f>
        <v>2</v>
      </c>
      <c r="E2662" s="143">
        <f>+Datos!E2653</f>
        <v>0</v>
      </c>
      <c r="F2662" s="144">
        <f>+Datos!F2653</f>
        <v>2.7</v>
      </c>
      <c r="G2662" s="145">
        <f>+Datos!G2653</f>
        <v>1</v>
      </c>
      <c r="H2662" s="143">
        <f t="shared" si="495"/>
        <v>2.7</v>
      </c>
      <c r="I2662" s="146">
        <f t="shared" si="496"/>
        <v>-2.7</v>
      </c>
      <c r="J2662" s="29">
        <f t="shared" si="497"/>
        <v>137.87016580190084</v>
      </c>
      <c r="K2662" s="147">
        <f t="shared" si="492"/>
        <v>171.55198398371903</v>
      </c>
      <c r="L2662" s="29">
        <f t="shared" si="503"/>
        <v>-2.0124698327454098</v>
      </c>
      <c r="M2662" s="30">
        <f t="shared" si="501"/>
        <v>2.0124698327454098</v>
      </c>
      <c r="N2662" s="148">
        <f t="shared" si="502"/>
        <v>0.68753016725459037</v>
      </c>
      <c r="O2662" s="148">
        <f t="shared" si="498"/>
        <v>0</v>
      </c>
      <c r="P2662" s="148">
        <f t="shared" si="499"/>
        <v>-0.68753016725459037</v>
      </c>
      <c r="Q2662" s="149">
        <f t="shared" si="493"/>
        <v>57.551983983719026</v>
      </c>
      <c r="R2662" s="150">
        <f t="shared" si="494"/>
        <v>171.55198398371903</v>
      </c>
      <c r="S2662" s="13"/>
      <c r="T2662" s="13"/>
      <c r="U2662" s="13"/>
      <c r="V2662" s="13"/>
      <c r="W2662" s="49">
        <f t="shared" si="500"/>
        <v>39540</v>
      </c>
    </row>
    <row r="2663" spans="1:23" s="11" customFormat="1">
      <c r="A2663" s="13"/>
      <c r="B2663" s="140">
        <f>+Datos!B2654</f>
        <v>2008</v>
      </c>
      <c r="C2663" s="141">
        <f>+Datos!C2654</f>
        <v>4</v>
      </c>
      <c r="D2663" s="142">
        <f>+Datos!D2654</f>
        <v>3</v>
      </c>
      <c r="E2663" s="143">
        <f>+Datos!E2654</f>
        <v>0</v>
      </c>
      <c r="F2663" s="144">
        <f>+Datos!F2654</f>
        <v>3.8</v>
      </c>
      <c r="G2663" s="145">
        <f>+Datos!G2654</f>
        <v>1</v>
      </c>
      <c r="H2663" s="143">
        <f t="shared" si="495"/>
        <v>3.8</v>
      </c>
      <c r="I2663" s="146">
        <f t="shared" si="496"/>
        <v>-3.8</v>
      </c>
      <c r="J2663" s="29">
        <f t="shared" si="497"/>
        <v>135.08675429251653</v>
      </c>
      <c r="K2663" s="147">
        <f t="shared" si="492"/>
        <v>168.76857247433472</v>
      </c>
      <c r="L2663" s="29">
        <f t="shared" si="503"/>
        <v>-2.7834115093843081</v>
      </c>
      <c r="M2663" s="30">
        <f t="shared" si="501"/>
        <v>2.7834115093843081</v>
      </c>
      <c r="N2663" s="148">
        <f t="shared" si="502"/>
        <v>1.0165884906156917</v>
      </c>
      <c r="O2663" s="148">
        <f t="shared" si="498"/>
        <v>0</v>
      </c>
      <c r="P2663" s="148">
        <f t="shared" si="499"/>
        <v>-1.0165884906156917</v>
      </c>
      <c r="Q2663" s="149">
        <f t="shared" si="493"/>
        <v>54.768572474334718</v>
      </c>
      <c r="R2663" s="150">
        <f t="shared" si="494"/>
        <v>168.76857247433472</v>
      </c>
      <c r="S2663" s="13"/>
      <c r="T2663" s="13"/>
      <c r="U2663" s="13"/>
      <c r="V2663" s="13"/>
      <c r="W2663" s="49">
        <f t="shared" si="500"/>
        <v>39541</v>
      </c>
    </row>
    <row r="2664" spans="1:23" s="11" customFormat="1">
      <c r="A2664" s="13"/>
      <c r="B2664" s="140">
        <f>+Datos!B2655</f>
        <v>2008</v>
      </c>
      <c r="C2664" s="141">
        <f>+Datos!C2655</f>
        <v>4</v>
      </c>
      <c r="D2664" s="142">
        <f>+Datos!D2655</f>
        <v>4</v>
      </c>
      <c r="E2664" s="143">
        <f>+Datos!E2655</f>
        <v>0</v>
      </c>
      <c r="F2664" s="144">
        <f>+Datos!F2655</f>
        <v>5</v>
      </c>
      <c r="G2664" s="145">
        <f>+Datos!G2655</f>
        <v>1</v>
      </c>
      <c r="H2664" s="143">
        <f t="shared" si="495"/>
        <v>5</v>
      </c>
      <c r="I2664" s="146">
        <f t="shared" si="496"/>
        <v>-5</v>
      </c>
      <c r="J2664" s="29">
        <f t="shared" si="497"/>
        <v>131.509801218295</v>
      </c>
      <c r="K2664" s="147">
        <f t="shared" si="492"/>
        <v>165.19161940011318</v>
      </c>
      <c r="L2664" s="29">
        <f t="shared" si="503"/>
        <v>-3.5769530742215352</v>
      </c>
      <c r="M2664" s="30">
        <f t="shared" si="501"/>
        <v>3.5769530742215352</v>
      </c>
      <c r="N2664" s="148">
        <f t="shared" si="502"/>
        <v>1.4230469257784648</v>
      </c>
      <c r="O2664" s="148">
        <f t="shared" si="498"/>
        <v>0</v>
      </c>
      <c r="P2664" s="148">
        <f t="shared" si="499"/>
        <v>-1.4230469257784648</v>
      </c>
      <c r="Q2664" s="149">
        <f t="shared" si="493"/>
        <v>51.191619400113183</v>
      </c>
      <c r="R2664" s="150">
        <f t="shared" si="494"/>
        <v>165.19161940011318</v>
      </c>
      <c r="S2664" s="13"/>
      <c r="T2664" s="13"/>
      <c r="U2664" s="13"/>
      <c r="V2664" s="13"/>
      <c r="W2664" s="49">
        <f t="shared" si="500"/>
        <v>39542</v>
      </c>
    </row>
    <row r="2665" spans="1:23" s="11" customFormat="1">
      <c r="A2665" s="13"/>
      <c r="B2665" s="140">
        <f>+Datos!B2656</f>
        <v>2008</v>
      </c>
      <c r="C2665" s="141">
        <f>+Datos!C2656</f>
        <v>4</v>
      </c>
      <c r="D2665" s="142">
        <f>+Datos!D2656</f>
        <v>5</v>
      </c>
      <c r="E2665" s="143">
        <f>+Datos!E2656</f>
        <v>3</v>
      </c>
      <c r="F2665" s="144">
        <f>+Datos!F2656</f>
        <v>3.5</v>
      </c>
      <c r="G2665" s="145">
        <f>+Datos!G2656</f>
        <v>1</v>
      </c>
      <c r="H2665" s="143">
        <f t="shared" si="495"/>
        <v>3.5</v>
      </c>
      <c r="I2665" s="146">
        <f t="shared" si="496"/>
        <v>-0.5</v>
      </c>
      <c r="J2665" s="29">
        <f t="shared" si="497"/>
        <v>131.15735708468395</v>
      </c>
      <c r="K2665" s="147">
        <f t="shared" si="492"/>
        <v>164.83917526650214</v>
      </c>
      <c r="L2665" s="29">
        <f t="shared" si="503"/>
        <v>-0.35244413361104421</v>
      </c>
      <c r="M2665" s="30">
        <f t="shared" si="501"/>
        <v>3.3524441336110442</v>
      </c>
      <c r="N2665" s="148">
        <f t="shared" si="502"/>
        <v>0.14755586638895579</v>
      </c>
      <c r="O2665" s="148">
        <f t="shared" si="498"/>
        <v>0</v>
      </c>
      <c r="P2665" s="148">
        <f t="shared" si="499"/>
        <v>-0.14755586638895579</v>
      </c>
      <c r="Q2665" s="149">
        <f t="shared" si="493"/>
        <v>50.839175266502139</v>
      </c>
      <c r="R2665" s="150">
        <f t="shared" si="494"/>
        <v>164.83917526650214</v>
      </c>
      <c r="S2665" s="13"/>
      <c r="T2665" s="13"/>
      <c r="U2665" s="13"/>
      <c r="V2665" s="13"/>
      <c r="W2665" s="49">
        <f t="shared" si="500"/>
        <v>39543</v>
      </c>
    </row>
    <row r="2666" spans="1:23" s="11" customFormat="1">
      <c r="A2666" s="13"/>
      <c r="B2666" s="140">
        <f>+Datos!B2657</f>
        <v>2008</v>
      </c>
      <c r="C2666" s="141">
        <f>+Datos!C2657</f>
        <v>4</v>
      </c>
      <c r="D2666" s="142">
        <f>+Datos!D2657</f>
        <v>6</v>
      </c>
      <c r="E2666" s="143">
        <f>+Datos!E2657</f>
        <v>0</v>
      </c>
      <c r="F2666" s="144">
        <f>+Datos!F2657</f>
        <v>3.6</v>
      </c>
      <c r="G2666" s="145">
        <f>+Datos!G2657</f>
        <v>1</v>
      </c>
      <c r="H2666" s="143">
        <f t="shared" si="495"/>
        <v>3.6</v>
      </c>
      <c r="I2666" s="146">
        <f t="shared" si="496"/>
        <v>-3.6</v>
      </c>
      <c r="J2666" s="29">
        <f t="shared" si="497"/>
        <v>128.64748838146588</v>
      </c>
      <c r="K2666" s="147">
        <f t="shared" si="492"/>
        <v>162.32930656328406</v>
      </c>
      <c r="L2666" s="29">
        <f t="shared" si="503"/>
        <v>-2.5098687032180749</v>
      </c>
      <c r="M2666" s="30">
        <f t="shared" si="501"/>
        <v>2.5098687032180749</v>
      </c>
      <c r="N2666" s="148">
        <f t="shared" si="502"/>
        <v>1.0901312967819252</v>
      </c>
      <c r="O2666" s="148">
        <f t="shared" si="498"/>
        <v>0</v>
      </c>
      <c r="P2666" s="148">
        <f t="shared" si="499"/>
        <v>-1.0901312967819252</v>
      </c>
      <c r="Q2666" s="149">
        <f t="shared" si="493"/>
        <v>48.329306563284064</v>
      </c>
      <c r="R2666" s="150">
        <f t="shared" si="494"/>
        <v>162.32930656328406</v>
      </c>
      <c r="S2666" s="13"/>
      <c r="T2666" s="13"/>
      <c r="U2666" s="13"/>
      <c r="V2666" s="13"/>
      <c r="W2666" s="49">
        <f t="shared" si="500"/>
        <v>39544</v>
      </c>
    </row>
    <row r="2667" spans="1:23" s="11" customFormat="1">
      <c r="A2667" s="13"/>
      <c r="B2667" s="140">
        <f>+Datos!B2658</f>
        <v>2008</v>
      </c>
      <c r="C2667" s="141">
        <f>+Datos!C2658</f>
        <v>4</v>
      </c>
      <c r="D2667" s="142">
        <f>+Datos!D2658</f>
        <v>7</v>
      </c>
      <c r="E2667" s="143">
        <f>+Datos!E2658</f>
        <v>0</v>
      </c>
      <c r="F2667" s="144">
        <f>+Datos!F2658</f>
        <v>4.3</v>
      </c>
      <c r="G2667" s="145">
        <f>+Datos!G2658</f>
        <v>1</v>
      </c>
      <c r="H2667" s="143">
        <f t="shared" si="495"/>
        <v>4.3</v>
      </c>
      <c r="I2667" s="146">
        <f t="shared" si="496"/>
        <v>-4.3</v>
      </c>
      <c r="J2667" s="29">
        <f t="shared" si="497"/>
        <v>125.71245753170517</v>
      </c>
      <c r="K2667" s="147">
        <f t="shared" si="492"/>
        <v>159.39427571352334</v>
      </c>
      <c r="L2667" s="29">
        <f t="shared" si="503"/>
        <v>-2.9350308497607216</v>
      </c>
      <c r="M2667" s="30">
        <f t="shared" si="501"/>
        <v>2.9350308497607216</v>
      </c>
      <c r="N2667" s="148">
        <f t="shared" si="502"/>
        <v>1.3649691502392782</v>
      </c>
      <c r="O2667" s="148">
        <f t="shared" si="498"/>
        <v>0</v>
      </c>
      <c r="P2667" s="148">
        <f t="shared" si="499"/>
        <v>-1.3649691502392782</v>
      </c>
      <c r="Q2667" s="149">
        <f t="shared" si="493"/>
        <v>45.394275713523342</v>
      </c>
      <c r="R2667" s="150">
        <f t="shared" si="494"/>
        <v>159.39427571352334</v>
      </c>
      <c r="S2667" s="13"/>
      <c r="T2667" s="13"/>
      <c r="U2667" s="13"/>
      <c r="V2667" s="13"/>
      <c r="W2667" s="49">
        <f t="shared" si="500"/>
        <v>39545</v>
      </c>
    </row>
    <row r="2668" spans="1:23" s="11" customFormat="1">
      <c r="A2668" s="13"/>
      <c r="B2668" s="140">
        <f>+Datos!B2659</f>
        <v>2008</v>
      </c>
      <c r="C2668" s="141">
        <f>+Datos!C2659</f>
        <v>4</v>
      </c>
      <c r="D2668" s="142">
        <f>+Datos!D2659</f>
        <v>8</v>
      </c>
      <c r="E2668" s="143">
        <f>+Datos!E2659</f>
        <v>0</v>
      </c>
      <c r="F2668" s="144">
        <f>+Datos!F2659</f>
        <v>5.2</v>
      </c>
      <c r="G2668" s="145">
        <f>+Datos!G2659</f>
        <v>1</v>
      </c>
      <c r="H2668" s="143">
        <f t="shared" si="495"/>
        <v>5.2</v>
      </c>
      <c r="I2668" s="146">
        <f t="shared" si="496"/>
        <v>-5.2</v>
      </c>
      <c r="J2668" s="29">
        <f t="shared" si="497"/>
        <v>122.25242563975935</v>
      </c>
      <c r="K2668" s="147">
        <f t="shared" si="492"/>
        <v>155.93424382157752</v>
      </c>
      <c r="L2668" s="29">
        <f t="shared" si="503"/>
        <v>-3.4600318919458175</v>
      </c>
      <c r="M2668" s="30">
        <f t="shared" si="501"/>
        <v>3.4600318919458175</v>
      </c>
      <c r="N2668" s="148">
        <f t="shared" si="502"/>
        <v>1.7399681080541827</v>
      </c>
      <c r="O2668" s="148">
        <f t="shared" si="498"/>
        <v>0</v>
      </c>
      <c r="P2668" s="148">
        <f t="shared" si="499"/>
        <v>-1.7399681080541827</v>
      </c>
      <c r="Q2668" s="149">
        <f t="shared" si="493"/>
        <v>41.934243821577525</v>
      </c>
      <c r="R2668" s="150">
        <f t="shared" si="494"/>
        <v>155.93424382157752</v>
      </c>
      <c r="S2668" s="13"/>
      <c r="T2668" s="13"/>
      <c r="U2668" s="13"/>
      <c r="V2668" s="13"/>
      <c r="W2668" s="49">
        <f t="shared" si="500"/>
        <v>39546</v>
      </c>
    </row>
    <row r="2669" spans="1:23" s="11" customFormat="1">
      <c r="A2669" s="13"/>
      <c r="B2669" s="140">
        <f>+Datos!B2660</f>
        <v>2008</v>
      </c>
      <c r="C2669" s="141">
        <f>+Datos!C2660</f>
        <v>4</v>
      </c>
      <c r="D2669" s="142">
        <f>+Datos!D2660</f>
        <v>9</v>
      </c>
      <c r="E2669" s="143">
        <f>+Datos!E2660</f>
        <v>0</v>
      </c>
      <c r="F2669" s="144">
        <f>+Datos!F2660</f>
        <v>4.9000000000000004</v>
      </c>
      <c r="G2669" s="145">
        <f>+Datos!G2660</f>
        <v>1</v>
      </c>
      <c r="H2669" s="143">
        <f t="shared" si="495"/>
        <v>4.9000000000000004</v>
      </c>
      <c r="I2669" s="146">
        <f t="shared" si="496"/>
        <v>-4.9000000000000004</v>
      </c>
      <c r="J2669" s="29">
        <f t="shared" si="497"/>
        <v>119.07920648969699</v>
      </c>
      <c r="K2669" s="147">
        <f t="shared" si="492"/>
        <v>152.76102467151517</v>
      </c>
      <c r="L2669" s="29">
        <f t="shared" si="503"/>
        <v>-3.1732191500623514</v>
      </c>
      <c r="M2669" s="30">
        <f t="shared" si="501"/>
        <v>3.1732191500623514</v>
      </c>
      <c r="N2669" s="148">
        <f t="shared" si="502"/>
        <v>1.7267808499376489</v>
      </c>
      <c r="O2669" s="148">
        <f t="shared" si="498"/>
        <v>0</v>
      </c>
      <c r="P2669" s="148">
        <f t="shared" si="499"/>
        <v>-1.7267808499376489</v>
      </c>
      <c r="Q2669" s="149">
        <f t="shared" si="493"/>
        <v>38.761024671515173</v>
      </c>
      <c r="R2669" s="150">
        <f t="shared" si="494"/>
        <v>152.76102467151517</v>
      </c>
      <c r="S2669" s="13"/>
      <c r="T2669" s="13"/>
      <c r="U2669" s="13"/>
      <c r="V2669" s="13"/>
      <c r="W2669" s="49">
        <f t="shared" si="500"/>
        <v>39547</v>
      </c>
    </row>
    <row r="2670" spans="1:23" s="11" customFormat="1">
      <c r="A2670" s="13"/>
      <c r="B2670" s="140">
        <f>+Datos!B2661</f>
        <v>2008</v>
      </c>
      <c r="C2670" s="141">
        <f>+Datos!C2661</f>
        <v>4</v>
      </c>
      <c r="D2670" s="142">
        <f>+Datos!D2661</f>
        <v>10</v>
      </c>
      <c r="E2670" s="143">
        <f>+Datos!E2661</f>
        <v>0.2</v>
      </c>
      <c r="F2670" s="144">
        <f>+Datos!F2661</f>
        <v>3.1</v>
      </c>
      <c r="G2670" s="145">
        <f>+Datos!G2661</f>
        <v>1</v>
      </c>
      <c r="H2670" s="143">
        <f t="shared" si="495"/>
        <v>3.1</v>
      </c>
      <c r="I2670" s="146">
        <f t="shared" si="496"/>
        <v>-2.9</v>
      </c>
      <c r="J2670" s="29">
        <f t="shared" si="497"/>
        <v>117.24011544781732</v>
      </c>
      <c r="K2670" s="147">
        <f t="shared" si="492"/>
        <v>150.9219336296355</v>
      </c>
      <c r="L2670" s="29">
        <f t="shared" si="503"/>
        <v>-1.8390910418796693</v>
      </c>
      <c r="M2670" s="30">
        <f t="shared" si="501"/>
        <v>2.0390910418796695</v>
      </c>
      <c r="N2670" s="148">
        <f t="shared" si="502"/>
        <v>1.0609089581203306</v>
      </c>
      <c r="O2670" s="148">
        <f t="shared" si="498"/>
        <v>0</v>
      </c>
      <c r="P2670" s="148">
        <f t="shared" si="499"/>
        <v>-1.0609089581203306</v>
      </c>
      <c r="Q2670" s="149">
        <f t="shared" si="493"/>
        <v>36.921933629635504</v>
      </c>
      <c r="R2670" s="150">
        <f t="shared" si="494"/>
        <v>150.9219336296355</v>
      </c>
      <c r="S2670" s="13"/>
      <c r="T2670" s="13"/>
      <c r="U2670" s="13"/>
      <c r="V2670" s="13"/>
      <c r="W2670" s="49">
        <f t="shared" si="500"/>
        <v>39548</v>
      </c>
    </row>
    <row r="2671" spans="1:23" s="11" customFormat="1">
      <c r="A2671" s="13"/>
      <c r="B2671" s="140">
        <f>+Datos!B2662</f>
        <v>2008</v>
      </c>
      <c r="C2671" s="141">
        <f>+Datos!C2662</f>
        <v>4</v>
      </c>
      <c r="D2671" s="142">
        <f>+Datos!D2662</f>
        <v>11</v>
      </c>
      <c r="E2671" s="143">
        <f>+Datos!E2662</f>
        <v>0</v>
      </c>
      <c r="F2671" s="144">
        <f>+Datos!F2662</f>
        <v>2.2000000000000002</v>
      </c>
      <c r="G2671" s="145">
        <f>+Datos!G2662</f>
        <v>1</v>
      </c>
      <c r="H2671" s="143">
        <f t="shared" si="495"/>
        <v>2.2000000000000002</v>
      </c>
      <c r="I2671" s="146">
        <f t="shared" si="496"/>
        <v>-2.2000000000000002</v>
      </c>
      <c r="J2671" s="29">
        <f t="shared" si="497"/>
        <v>115.86391345743982</v>
      </c>
      <c r="K2671" s="147">
        <f t="shared" si="492"/>
        <v>149.54573163925801</v>
      </c>
      <c r="L2671" s="29">
        <f t="shared" si="503"/>
        <v>-1.3762019903774956</v>
      </c>
      <c r="M2671" s="30">
        <f t="shared" si="501"/>
        <v>1.3762019903774956</v>
      </c>
      <c r="N2671" s="148">
        <f t="shared" si="502"/>
        <v>0.8237980096225046</v>
      </c>
      <c r="O2671" s="148">
        <f t="shared" si="498"/>
        <v>0</v>
      </c>
      <c r="P2671" s="148">
        <f t="shared" si="499"/>
        <v>-0.8237980096225046</v>
      </c>
      <c r="Q2671" s="149">
        <f t="shared" si="493"/>
        <v>35.545731639258008</v>
      </c>
      <c r="R2671" s="150">
        <f t="shared" si="494"/>
        <v>149.54573163925801</v>
      </c>
      <c r="S2671" s="13"/>
      <c r="T2671" s="13"/>
      <c r="U2671" s="13"/>
      <c r="V2671" s="13"/>
      <c r="W2671" s="49">
        <f t="shared" si="500"/>
        <v>39549</v>
      </c>
    </row>
    <row r="2672" spans="1:23" s="11" customFormat="1">
      <c r="A2672" s="13"/>
      <c r="B2672" s="140">
        <f>+Datos!B2663</f>
        <v>2008</v>
      </c>
      <c r="C2672" s="141">
        <f>+Datos!C2663</f>
        <v>4</v>
      </c>
      <c r="D2672" s="142">
        <f>+Datos!D2663</f>
        <v>12</v>
      </c>
      <c r="E2672" s="143">
        <f>+Datos!E2663</f>
        <v>0.6</v>
      </c>
      <c r="F2672" s="144">
        <f>+Datos!F2663</f>
        <v>3.5</v>
      </c>
      <c r="G2672" s="145">
        <f>+Datos!G2663</f>
        <v>1</v>
      </c>
      <c r="H2672" s="143">
        <f t="shared" si="495"/>
        <v>3.5</v>
      </c>
      <c r="I2672" s="146">
        <f t="shared" si="496"/>
        <v>-2.9</v>
      </c>
      <c r="J2672" s="29">
        <f t="shared" si="497"/>
        <v>114.07448025916658</v>
      </c>
      <c r="K2672" s="147">
        <f t="shared" si="492"/>
        <v>147.75629844098475</v>
      </c>
      <c r="L2672" s="29">
        <f t="shared" si="503"/>
        <v>-1.7894331982732581</v>
      </c>
      <c r="M2672" s="30">
        <f t="shared" si="501"/>
        <v>2.3894331982732582</v>
      </c>
      <c r="N2672" s="148">
        <f t="shared" si="502"/>
        <v>1.1105668017267418</v>
      </c>
      <c r="O2672" s="148">
        <f t="shared" si="498"/>
        <v>0</v>
      </c>
      <c r="P2672" s="148">
        <f t="shared" si="499"/>
        <v>-1.1105668017267418</v>
      </c>
      <c r="Q2672" s="149">
        <f t="shared" si="493"/>
        <v>33.75629844098475</v>
      </c>
      <c r="R2672" s="150">
        <f t="shared" si="494"/>
        <v>147.75629844098475</v>
      </c>
      <c r="S2672" s="13"/>
      <c r="T2672" s="13"/>
      <c r="U2672" s="13"/>
      <c r="V2672" s="13"/>
      <c r="W2672" s="49">
        <f t="shared" si="500"/>
        <v>39550</v>
      </c>
    </row>
    <row r="2673" spans="1:23" s="11" customFormat="1">
      <c r="A2673" s="13"/>
      <c r="B2673" s="140">
        <f>+Datos!B2664</f>
        <v>2008</v>
      </c>
      <c r="C2673" s="141">
        <f>+Datos!C2664</f>
        <v>4</v>
      </c>
      <c r="D2673" s="142">
        <f>+Datos!D2664</f>
        <v>13</v>
      </c>
      <c r="E2673" s="143">
        <f>+Datos!E2664</f>
        <v>17</v>
      </c>
      <c r="F2673" s="144">
        <f>+Datos!F2664</f>
        <v>1.1000000000000001</v>
      </c>
      <c r="G2673" s="145">
        <f>+Datos!G2664</f>
        <v>1</v>
      </c>
      <c r="H2673" s="143">
        <f t="shared" si="495"/>
        <v>1.1000000000000001</v>
      </c>
      <c r="I2673" s="146">
        <f t="shared" si="496"/>
        <v>15.9</v>
      </c>
      <c r="J2673" s="29">
        <f t="shared" si="497"/>
        <v>129.97448025916657</v>
      </c>
      <c r="K2673" s="147">
        <f t="shared" si="492"/>
        <v>163.65629844098476</v>
      </c>
      <c r="L2673" s="29">
        <f t="shared" si="503"/>
        <v>15.900000000000006</v>
      </c>
      <c r="M2673" s="30">
        <f t="shared" si="501"/>
        <v>1.1000000000000001</v>
      </c>
      <c r="N2673" s="148">
        <f t="shared" si="502"/>
        <v>0</v>
      </c>
      <c r="O2673" s="148">
        <f t="shared" si="498"/>
        <v>0</v>
      </c>
      <c r="P2673" s="148">
        <f t="shared" si="499"/>
        <v>0</v>
      </c>
      <c r="Q2673" s="149">
        <f t="shared" si="493"/>
        <v>49.656298440984756</v>
      </c>
      <c r="R2673" s="150">
        <f t="shared" si="494"/>
        <v>163.65629844098476</v>
      </c>
      <c r="S2673" s="13"/>
      <c r="T2673" s="13"/>
      <c r="U2673" s="13"/>
      <c r="V2673" s="13"/>
      <c r="W2673" s="49">
        <f t="shared" si="500"/>
        <v>39551</v>
      </c>
    </row>
    <row r="2674" spans="1:23" s="11" customFormat="1">
      <c r="A2674" s="13"/>
      <c r="B2674" s="140">
        <f>+Datos!B2665</f>
        <v>2008</v>
      </c>
      <c r="C2674" s="141">
        <f>+Datos!C2665</f>
        <v>4</v>
      </c>
      <c r="D2674" s="142">
        <f>+Datos!D2665</f>
        <v>14</v>
      </c>
      <c r="E2674" s="143">
        <f>+Datos!E2665</f>
        <v>0</v>
      </c>
      <c r="F2674" s="144">
        <f>+Datos!F2665</f>
        <v>2.9</v>
      </c>
      <c r="G2674" s="145">
        <f>+Datos!G2665</f>
        <v>1</v>
      </c>
      <c r="H2674" s="143">
        <f t="shared" si="495"/>
        <v>2.9</v>
      </c>
      <c r="I2674" s="146">
        <f t="shared" si="496"/>
        <v>-2.9</v>
      </c>
      <c r="J2674" s="29">
        <f t="shared" si="497"/>
        <v>127.96711970173557</v>
      </c>
      <c r="K2674" s="147">
        <f t="shared" si="492"/>
        <v>161.64893788355374</v>
      </c>
      <c r="L2674" s="29">
        <f t="shared" si="503"/>
        <v>-2.0073605574310136</v>
      </c>
      <c r="M2674" s="30">
        <f t="shared" si="501"/>
        <v>2.0073605574310136</v>
      </c>
      <c r="N2674" s="148">
        <f t="shared" si="502"/>
        <v>0.89263944256898631</v>
      </c>
      <c r="O2674" s="148">
        <f t="shared" si="498"/>
        <v>0</v>
      </c>
      <c r="P2674" s="148">
        <f t="shared" si="499"/>
        <v>-0.89263944256898631</v>
      </c>
      <c r="Q2674" s="149">
        <f t="shared" si="493"/>
        <v>47.648937883553742</v>
      </c>
      <c r="R2674" s="150">
        <f t="shared" si="494"/>
        <v>161.64893788355374</v>
      </c>
      <c r="S2674" s="13"/>
      <c r="T2674" s="13"/>
      <c r="U2674" s="13"/>
      <c r="V2674" s="13"/>
      <c r="W2674" s="49">
        <f t="shared" si="500"/>
        <v>39552</v>
      </c>
    </row>
    <row r="2675" spans="1:23" s="11" customFormat="1">
      <c r="A2675" s="13"/>
      <c r="B2675" s="140">
        <f>+Datos!B2666</f>
        <v>2008</v>
      </c>
      <c r="C2675" s="141">
        <f>+Datos!C2666</f>
        <v>4</v>
      </c>
      <c r="D2675" s="142">
        <f>+Datos!D2666</f>
        <v>15</v>
      </c>
      <c r="E2675" s="143">
        <f>+Datos!E2666</f>
        <v>0</v>
      </c>
      <c r="F2675" s="144">
        <f>+Datos!F2666</f>
        <v>3.5</v>
      </c>
      <c r="G2675" s="145">
        <f>+Datos!G2666</f>
        <v>1</v>
      </c>
      <c r="H2675" s="143">
        <f t="shared" si="495"/>
        <v>3.5</v>
      </c>
      <c r="I2675" s="146">
        <f t="shared" si="496"/>
        <v>-3.5</v>
      </c>
      <c r="J2675" s="29">
        <f t="shared" si="497"/>
        <v>125.58568618714719</v>
      </c>
      <c r="K2675" s="147">
        <f t="shared" si="492"/>
        <v>159.26750436896538</v>
      </c>
      <c r="L2675" s="29">
        <f t="shared" si="503"/>
        <v>-2.3814335145883661</v>
      </c>
      <c r="M2675" s="30">
        <f t="shared" si="501"/>
        <v>2.3814335145883661</v>
      </c>
      <c r="N2675" s="148">
        <f t="shared" si="502"/>
        <v>1.1185664854116339</v>
      </c>
      <c r="O2675" s="148">
        <f t="shared" si="498"/>
        <v>0</v>
      </c>
      <c r="P2675" s="148">
        <f t="shared" si="499"/>
        <v>-1.1185664854116339</v>
      </c>
      <c r="Q2675" s="149">
        <f t="shared" si="493"/>
        <v>45.267504368965376</v>
      </c>
      <c r="R2675" s="150">
        <f t="shared" si="494"/>
        <v>159.26750436896538</v>
      </c>
      <c r="S2675" s="13"/>
      <c r="T2675" s="13"/>
      <c r="U2675" s="13"/>
      <c r="V2675" s="13"/>
      <c r="W2675" s="49">
        <f t="shared" si="500"/>
        <v>39553</v>
      </c>
    </row>
    <row r="2676" spans="1:23" s="11" customFormat="1">
      <c r="A2676" s="13"/>
      <c r="B2676" s="140">
        <f>+Datos!B2667</f>
        <v>2008</v>
      </c>
      <c r="C2676" s="141">
        <f>+Datos!C2667</f>
        <v>4</v>
      </c>
      <c r="D2676" s="142">
        <f>+Datos!D2667</f>
        <v>16</v>
      </c>
      <c r="E2676" s="143">
        <f>+Datos!E2667</f>
        <v>0</v>
      </c>
      <c r="F2676" s="144">
        <f>+Datos!F2667</f>
        <v>4.7</v>
      </c>
      <c r="G2676" s="145">
        <f>+Datos!G2667</f>
        <v>1</v>
      </c>
      <c r="H2676" s="143">
        <f t="shared" si="495"/>
        <v>4.7</v>
      </c>
      <c r="I2676" s="146">
        <f t="shared" si="496"/>
        <v>-4.7</v>
      </c>
      <c r="J2676" s="29">
        <f t="shared" si="497"/>
        <v>122.45732712114531</v>
      </c>
      <c r="K2676" s="147">
        <f t="shared" si="492"/>
        <v>156.1391453029635</v>
      </c>
      <c r="L2676" s="29">
        <f t="shared" si="503"/>
        <v>-3.1283590660018774</v>
      </c>
      <c r="M2676" s="30">
        <f t="shared" si="501"/>
        <v>3.1283590660018774</v>
      </c>
      <c r="N2676" s="148">
        <f t="shared" si="502"/>
        <v>1.5716409339981228</v>
      </c>
      <c r="O2676" s="148">
        <f t="shared" si="498"/>
        <v>0</v>
      </c>
      <c r="P2676" s="148">
        <f t="shared" si="499"/>
        <v>-1.5716409339981228</v>
      </c>
      <c r="Q2676" s="149">
        <f t="shared" si="493"/>
        <v>42.139145302963499</v>
      </c>
      <c r="R2676" s="150">
        <f t="shared" si="494"/>
        <v>156.1391453029635</v>
      </c>
      <c r="S2676" s="13"/>
      <c r="T2676" s="13"/>
      <c r="U2676" s="13"/>
      <c r="V2676" s="13"/>
      <c r="W2676" s="49">
        <f t="shared" si="500"/>
        <v>39554</v>
      </c>
    </row>
    <row r="2677" spans="1:23" s="11" customFormat="1">
      <c r="A2677" s="13"/>
      <c r="B2677" s="140">
        <f>+Datos!B2668</f>
        <v>2008</v>
      </c>
      <c r="C2677" s="141">
        <f>+Datos!C2668</f>
        <v>4</v>
      </c>
      <c r="D2677" s="142">
        <f>+Datos!D2668</f>
        <v>17</v>
      </c>
      <c r="E2677" s="143">
        <f>+Datos!E2668</f>
        <v>0</v>
      </c>
      <c r="F2677" s="144">
        <f>+Datos!F2668</f>
        <v>2.9</v>
      </c>
      <c r="G2677" s="145">
        <f>+Datos!G2668</f>
        <v>1</v>
      </c>
      <c r="H2677" s="143">
        <f t="shared" si="495"/>
        <v>2.9</v>
      </c>
      <c r="I2677" s="146">
        <f t="shared" si="496"/>
        <v>-2.9</v>
      </c>
      <c r="J2677" s="29">
        <f t="shared" si="497"/>
        <v>120.566063482766</v>
      </c>
      <c r="K2677" s="147">
        <f t="shared" si="492"/>
        <v>154.24788166458418</v>
      </c>
      <c r="L2677" s="29">
        <f t="shared" si="503"/>
        <v>-1.8912636383793142</v>
      </c>
      <c r="M2677" s="30">
        <f t="shared" si="501"/>
        <v>1.8912636383793142</v>
      </c>
      <c r="N2677" s="148">
        <f t="shared" si="502"/>
        <v>1.0087363616206857</v>
      </c>
      <c r="O2677" s="148">
        <f t="shared" si="498"/>
        <v>0</v>
      </c>
      <c r="P2677" s="148">
        <f t="shared" si="499"/>
        <v>-1.0087363616206857</v>
      </c>
      <c r="Q2677" s="149">
        <f t="shared" si="493"/>
        <v>40.247881664584185</v>
      </c>
      <c r="R2677" s="150">
        <f t="shared" si="494"/>
        <v>154.24788166458418</v>
      </c>
      <c r="S2677" s="13"/>
      <c r="T2677" s="13"/>
      <c r="U2677" s="13"/>
      <c r="V2677" s="13"/>
      <c r="W2677" s="49">
        <f t="shared" si="500"/>
        <v>39555</v>
      </c>
    </row>
    <row r="2678" spans="1:23" s="11" customFormat="1">
      <c r="A2678" s="13"/>
      <c r="B2678" s="140">
        <f>+Datos!B2669</f>
        <v>2008</v>
      </c>
      <c r="C2678" s="141">
        <f>+Datos!C2669</f>
        <v>4</v>
      </c>
      <c r="D2678" s="142">
        <f>+Datos!D2669</f>
        <v>18</v>
      </c>
      <c r="E2678" s="143">
        <f>+Datos!E2669</f>
        <v>0</v>
      </c>
      <c r="F2678" s="144">
        <f>+Datos!F2669</f>
        <v>5.2</v>
      </c>
      <c r="G2678" s="145">
        <f>+Datos!G2669</f>
        <v>1</v>
      </c>
      <c r="H2678" s="143">
        <f t="shared" si="495"/>
        <v>5.2</v>
      </c>
      <c r="I2678" s="146">
        <f t="shared" si="496"/>
        <v>-5.2</v>
      </c>
      <c r="J2678" s="29">
        <f t="shared" si="497"/>
        <v>117.24767775610464</v>
      </c>
      <c r="K2678" s="147">
        <f t="shared" si="492"/>
        <v>150.92949593792281</v>
      </c>
      <c r="L2678" s="29">
        <f t="shared" si="503"/>
        <v>-3.3183857266613757</v>
      </c>
      <c r="M2678" s="30">
        <f t="shared" si="501"/>
        <v>3.3183857266613757</v>
      </c>
      <c r="N2678" s="148">
        <f t="shared" si="502"/>
        <v>1.8816142733386245</v>
      </c>
      <c r="O2678" s="148">
        <f t="shared" si="498"/>
        <v>0</v>
      </c>
      <c r="P2678" s="148">
        <f t="shared" si="499"/>
        <v>-1.8816142733386245</v>
      </c>
      <c r="Q2678" s="149">
        <f t="shared" si="493"/>
        <v>36.929495937922809</v>
      </c>
      <c r="R2678" s="150">
        <f t="shared" si="494"/>
        <v>150.92949593792281</v>
      </c>
      <c r="S2678" s="13"/>
      <c r="T2678" s="13"/>
      <c r="U2678" s="13"/>
      <c r="V2678" s="13"/>
      <c r="W2678" s="49">
        <f t="shared" si="500"/>
        <v>39556</v>
      </c>
    </row>
    <row r="2679" spans="1:23" s="11" customFormat="1">
      <c r="A2679" s="13"/>
      <c r="B2679" s="140">
        <f>+Datos!B2670</f>
        <v>2008</v>
      </c>
      <c r="C2679" s="141">
        <f>+Datos!C2670</f>
        <v>4</v>
      </c>
      <c r="D2679" s="142">
        <f>+Datos!D2670</f>
        <v>19</v>
      </c>
      <c r="E2679" s="143">
        <f>+Datos!E2670</f>
        <v>0</v>
      </c>
      <c r="F2679" s="144">
        <f>+Datos!F2670</f>
        <v>2.2999999999999998</v>
      </c>
      <c r="G2679" s="145">
        <f>+Datos!G2670</f>
        <v>1</v>
      </c>
      <c r="H2679" s="143">
        <f t="shared" si="495"/>
        <v>2.2999999999999998</v>
      </c>
      <c r="I2679" s="146">
        <f t="shared" si="496"/>
        <v>-2.2999999999999998</v>
      </c>
      <c r="J2679" s="29">
        <f t="shared" si="497"/>
        <v>115.80921362426477</v>
      </c>
      <c r="K2679" s="147">
        <f t="shared" si="492"/>
        <v>149.49103180608296</v>
      </c>
      <c r="L2679" s="29">
        <f t="shared" si="503"/>
        <v>-1.4384641318398508</v>
      </c>
      <c r="M2679" s="30">
        <f t="shared" si="501"/>
        <v>1.4384641318398508</v>
      </c>
      <c r="N2679" s="148">
        <f t="shared" si="502"/>
        <v>0.86153586816014904</v>
      </c>
      <c r="O2679" s="148">
        <f t="shared" si="498"/>
        <v>0</v>
      </c>
      <c r="P2679" s="148">
        <f t="shared" si="499"/>
        <v>-0.86153586816014904</v>
      </c>
      <c r="Q2679" s="149">
        <f t="shared" si="493"/>
        <v>35.491031806082958</v>
      </c>
      <c r="R2679" s="150">
        <f t="shared" si="494"/>
        <v>149.49103180608296</v>
      </c>
      <c r="S2679" s="13"/>
      <c r="T2679" s="13"/>
      <c r="U2679" s="13"/>
      <c r="V2679" s="13"/>
      <c r="W2679" s="49">
        <f t="shared" si="500"/>
        <v>39557</v>
      </c>
    </row>
    <row r="2680" spans="1:23" s="11" customFormat="1">
      <c r="A2680" s="13"/>
      <c r="B2680" s="140">
        <f>+Datos!B2671</f>
        <v>2008</v>
      </c>
      <c r="C2680" s="141">
        <f>+Datos!C2671</f>
        <v>4</v>
      </c>
      <c r="D2680" s="142">
        <f>+Datos!D2671</f>
        <v>20</v>
      </c>
      <c r="E2680" s="143">
        <f>+Datos!E2671</f>
        <v>0</v>
      </c>
      <c r="F2680" s="144">
        <f>+Datos!F2671</f>
        <v>4</v>
      </c>
      <c r="G2680" s="145">
        <f>+Datos!G2671</f>
        <v>1</v>
      </c>
      <c r="H2680" s="143">
        <f t="shared" si="495"/>
        <v>4</v>
      </c>
      <c r="I2680" s="146">
        <f t="shared" si="496"/>
        <v>-4</v>
      </c>
      <c r="J2680" s="29">
        <f t="shared" si="497"/>
        <v>113.34944448504343</v>
      </c>
      <c r="K2680" s="147">
        <f t="shared" si="492"/>
        <v>147.03126266686161</v>
      </c>
      <c r="L2680" s="29">
        <f t="shared" si="503"/>
        <v>-2.4597691392213505</v>
      </c>
      <c r="M2680" s="30">
        <f t="shared" si="501"/>
        <v>2.4597691392213505</v>
      </c>
      <c r="N2680" s="148">
        <f t="shared" si="502"/>
        <v>1.5402308607786495</v>
      </c>
      <c r="O2680" s="148">
        <f t="shared" si="498"/>
        <v>0</v>
      </c>
      <c r="P2680" s="148">
        <f t="shared" si="499"/>
        <v>-1.5402308607786495</v>
      </c>
      <c r="Q2680" s="149">
        <f t="shared" si="493"/>
        <v>33.031262666861608</v>
      </c>
      <c r="R2680" s="150">
        <f t="shared" si="494"/>
        <v>147.03126266686161</v>
      </c>
      <c r="S2680" s="13"/>
      <c r="T2680" s="13"/>
      <c r="U2680" s="13"/>
      <c r="V2680" s="13"/>
      <c r="W2680" s="49">
        <f t="shared" si="500"/>
        <v>39558</v>
      </c>
    </row>
    <row r="2681" spans="1:23" s="11" customFormat="1">
      <c r="A2681" s="13"/>
      <c r="B2681" s="140">
        <f>+Datos!B2672</f>
        <v>2008</v>
      </c>
      <c r="C2681" s="141">
        <f>+Datos!C2672</f>
        <v>4</v>
      </c>
      <c r="D2681" s="142">
        <f>+Datos!D2672</f>
        <v>21</v>
      </c>
      <c r="E2681" s="143">
        <f>+Datos!E2672</f>
        <v>0</v>
      </c>
      <c r="F2681" s="144">
        <f>+Datos!F2672</f>
        <v>4.8</v>
      </c>
      <c r="G2681" s="145">
        <f>+Datos!G2672</f>
        <v>1</v>
      </c>
      <c r="H2681" s="143">
        <f t="shared" si="495"/>
        <v>4.8</v>
      </c>
      <c r="I2681" s="146">
        <f t="shared" si="496"/>
        <v>-4.8</v>
      </c>
      <c r="J2681" s="29">
        <f t="shared" si="497"/>
        <v>110.46658698341932</v>
      </c>
      <c r="K2681" s="147">
        <f t="shared" si="492"/>
        <v>144.14840516523751</v>
      </c>
      <c r="L2681" s="29">
        <f t="shared" si="503"/>
        <v>-2.8828575016241018</v>
      </c>
      <c r="M2681" s="30">
        <f t="shared" si="501"/>
        <v>2.8828575016241018</v>
      </c>
      <c r="N2681" s="148">
        <f t="shared" si="502"/>
        <v>1.917142498375898</v>
      </c>
      <c r="O2681" s="148">
        <f t="shared" si="498"/>
        <v>0</v>
      </c>
      <c r="P2681" s="148">
        <f t="shared" si="499"/>
        <v>-1.917142498375898</v>
      </c>
      <c r="Q2681" s="149">
        <f t="shared" si="493"/>
        <v>30.148405165237506</v>
      </c>
      <c r="R2681" s="150">
        <f t="shared" si="494"/>
        <v>144.14840516523751</v>
      </c>
      <c r="S2681" s="13"/>
      <c r="T2681" s="13"/>
      <c r="U2681" s="13"/>
      <c r="V2681" s="13"/>
      <c r="W2681" s="49">
        <f t="shared" si="500"/>
        <v>39559</v>
      </c>
    </row>
    <row r="2682" spans="1:23" s="11" customFormat="1">
      <c r="A2682" s="13"/>
      <c r="B2682" s="140">
        <f>+Datos!B2673</f>
        <v>2008</v>
      </c>
      <c r="C2682" s="141">
        <f>+Datos!C2673</f>
        <v>4</v>
      </c>
      <c r="D2682" s="142">
        <f>+Datos!D2673</f>
        <v>22</v>
      </c>
      <c r="E2682" s="143">
        <f>+Datos!E2673</f>
        <v>0</v>
      </c>
      <c r="F2682" s="144">
        <f>+Datos!F2673</f>
        <v>3.3</v>
      </c>
      <c r="G2682" s="145">
        <f>+Datos!G2673</f>
        <v>1</v>
      </c>
      <c r="H2682" s="143">
        <f t="shared" si="495"/>
        <v>3.3</v>
      </c>
      <c r="I2682" s="146">
        <f t="shared" si="496"/>
        <v>-3.3</v>
      </c>
      <c r="J2682" s="29">
        <f t="shared" si="497"/>
        <v>108.52726785117785</v>
      </c>
      <c r="K2682" s="147">
        <f t="shared" si="492"/>
        <v>142.20908603299603</v>
      </c>
      <c r="L2682" s="29">
        <f t="shared" si="503"/>
        <v>-1.9393191322414793</v>
      </c>
      <c r="M2682" s="30">
        <f t="shared" si="501"/>
        <v>1.9393191322414793</v>
      </c>
      <c r="N2682" s="148">
        <f t="shared" si="502"/>
        <v>1.3606808677585205</v>
      </c>
      <c r="O2682" s="148">
        <f t="shared" si="498"/>
        <v>0</v>
      </c>
      <c r="P2682" s="148">
        <f t="shared" si="499"/>
        <v>-1.3606808677585205</v>
      </c>
      <c r="Q2682" s="149">
        <f t="shared" si="493"/>
        <v>28.209086032996026</v>
      </c>
      <c r="R2682" s="150">
        <f t="shared" si="494"/>
        <v>142.20908603299603</v>
      </c>
      <c r="S2682" s="13"/>
      <c r="T2682" s="13"/>
      <c r="U2682" s="13"/>
      <c r="V2682" s="13"/>
      <c r="W2682" s="49">
        <f t="shared" si="500"/>
        <v>39560</v>
      </c>
    </row>
    <row r="2683" spans="1:23" s="11" customFormat="1">
      <c r="A2683" s="13"/>
      <c r="B2683" s="140">
        <f>+Datos!B2674</f>
        <v>2008</v>
      </c>
      <c r="C2683" s="141">
        <f>+Datos!C2674</f>
        <v>4</v>
      </c>
      <c r="D2683" s="142">
        <f>+Datos!D2674</f>
        <v>23</v>
      </c>
      <c r="E2683" s="143">
        <f>+Datos!E2674</f>
        <v>0</v>
      </c>
      <c r="F2683" s="144">
        <f>+Datos!F2674</f>
        <v>2.5</v>
      </c>
      <c r="G2683" s="145">
        <f>+Datos!G2674</f>
        <v>1</v>
      </c>
      <c r="H2683" s="143">
        <f t="shared" si="495"/>
        <v>2.5</v>
      </c>
      <c r="I2683" s="146">
        <f t="shared" si="496"/>
        <v>-2.5</v>
      </c>
      <c r="J2683" s="29">
        <f t="shared" si="497"/>
        <v>107.08078517209869</v>
      </c>
      <c r="K2683" s="147">
        <f t="shared" si="492"/>
        <v>140.76260335391686</v>
      </c>
      <c r="L2683" s="29">
        <f t="shared" si="503"/>
        <v>-1.4464826790791676</v>
      </c>
      <c r="M2683" s="30">
        <f t="shared" si="501"/>
        <v>1.4464826790791676</v>
      </c>
      <c r="N2683" s="148">
        <f t="shared" si="502"/>
        <v>1.0535173209208324</v>
      </c>
      <c r="O2683" s="148">
        <f t="shared" si="498"/>
        <v>0</v>
      </c>
      <c r="P2683" s="148">
        <f t="shared" si="499"/>
        <v>-1.0535173209208324</v>
      </c>
      <c r="Q2683" s="149">
        <f t="shared" si="493"/>
        <v>26.762603353916859</v>
      </c>
      <c r="R2683" s="150">
        <f t="shared" si="494"/>
        <v>140.76260335391686</v>
      </c>
      <c r="S2683" s="13"/>
      <c r="T2683" s="13"/>
      <c r="U2683" s="13"/>
      <c r="V2683" s="13"/>
      <c r="W2683" s="49">
        <f t="shared" si="500"/>
        <v>39561</v>
      </c>
    </row>
    <row r="2684" spans="1:23" s="11" customFormat="1">
      <c r="A2684" s="13"/>
      <c r="B2684" s="140">
        <f>+Datos!B2675</f>
        <v>2008</v>
      </c>
      <c r="C2684" s="141">
        <f>+Datos!C2675</f>
        <v>4</v>
      </c>
      <c r="D2684" s="142">
        <f>+Datos!D2675</f>
        <v>24</v>
      </c>
      <c r="E2684" s="143">
        <f>+Datos!E2675</f>
        <v>0</v>
      </c>
      <c r="F2684" s="144">
        <f>+Datos!F2675</f>
        <v>3.2</v>
      </c>
      <c r="G2684" s="145">
        <f>+Datos!G2675</f>
        <v>1</v>
      </c>
      <c r="H2684" s="143">
        <f t="shared" si="495"/>
        <v>3.2</v>
      </c>
      <c r="I2684" s="146">
        <f t="shared" si="496"/>
        <v>-3.2</v>
      </c>
      <c r="J2684" s="29">
        <f t="shared" si="497"/>
        <v>105.2573843806509</v>
      </c>
      <c r="K2684" s="147">
        <f t="shared" si="492"/>
        <v>138.93920256246909</v>
      </c>
      <c r="L2684" s="29">
        <f t="shared" si="503"/>
        <v>-1.8234007914477672</v>
      </c>
      <c r="M2684" s="30">
        <f t="shared" si="501"/>
        <v>1.8234007914477672</v>
      </c>
      <c r="N2684" s="148">
        <f t="shared" si="502"/>
        <v>1.3765992085522329</v>
      </c>
      <c r="O2684" s="148">
        <f t="shared" si="498"/>
        <v>0</v>
      </c>
      <c r="P2684" s="148">
        <f t="shared" si="499"/>
        <v>-1.3765992085522329</v>
      </c>
      <c r="Q2684" s="149">
        <f t="shared" si="493"/>
        <v>24.939202562469092</v>
      </c>
      <c r="R2684" s="150">
        <f t="shared" si="494"/>
        <v>138.93920256246909</v>
      </c>
      <c r="S2684" s="13"/>
      <c r="T2684" s="13"/>
      <c r="U2684" s="13"/>
      <c r="V2684" s="13"/>
      <c r="W2684" s="49">
        <f t="shared" si="500"/>
        <v>39562</v>
      </c>
    </row>
    <row r="2685" spans="1:23" s="11" customFormat="1">
      <c r="A2685" s="13"/>
      <c r="B2685" s="140">
        <f>+Datos!B2676</f>
        <v>2008</v>
      </c>
      <c r="C2685" s="141">
        <f>+Datos!C2676</f>
        <v>4</v>
      </c>
      <c r="D2685" s="142">
        <f>+Datos!D2676</f>
        <v>25</v>
      </c>
      <c r="E2685" s="143">
        <f>+Datos!E2676</f>
        <v>0</v>
      </c>
      <c r="F2685" s="144">
        <f>+Datos!F2676</f>
        <v>2.7</v>
      </c>
      <c r="G2685" s="145">
        <f>+Datos!G2676</f>
        <v>1</v>
      </c>
      <c r="H2685" s="143">
        <f t="shared" si="495"/>
        <v>2.7</v>
      </c>
      <c r="I2685" s="146">
        <f t="shared" si="496"/>
        <v>-2.7</v>
      </c>
      <c r="J2685" s="29">
        <f t="shared" si="497"/>
        <v>103.74306267961424</v>
      </c>
      <c r="K2685" s="147">
        <f t="shared" si="492"/>
        <v>137.42488086143243</v>
      </c>
      <c r="L2685" s="29">
        <f t="shared" si="503"/>
        <v>-1.5143217010366641</v>
      </c>
      <c r="M2685" s="30">
        <f t="shared" si="501"/>
        <v>1.5143217010366641</v>
      </c>
      <c r="N2685" s="148">
        <f t="shared" si="502"/>
        <v>1.1856782989633361</v>
      </c>
      <c r="O2685" s="148">
        <f t="shared" si="498"/>
        <v>0</v>
      </c>
      <c r="P2685" s="148">
        <f t="shared" si="499"/>
        <v>-1.1856782989633361</v>
      </c>
      <c r="Q2685" s="149">
        <f t="shared" si="493"/>
        <v>23.424880861432428</v>
      </c>
      <c r="R2685" s="150">
        <f t="shared" si="494"/>
        <v>137.42488086143243</v>
      </c>
      <c r="S2685" s="13"/>
      <c r="T2685" s="13"/>
      <c r="U2685" s="13"/>
      <c r="V2685" s="13"/>
      <c r="W2685" s="49">
        <f t="shared" si="500"/>
        <v>39563</v>
      </c>
    </row>
    <row r="2686" spans="1:23" s="11" customFormat="1">
      <c r="A2686" s="13"/>
      <c r="B2686" s="140">
        <f>+Datos!B2677</f>
        <v>2008</v>
      </c>
      <c r="C2686" s="141">
        <f>+Datos!C2677</f>
        <v>4</v>
      </c>
      <c r="D2686" s="142">
        <f>+Datos!D2677</f>
        <v>26</v>
      </c>
      <c r="E2686" s="143">
        <f>+Datos!E2677</f>
        <v>0</v>
      </c>
      <c r="F2686" s="144">
        <f>+Datos!F2677</f>
        <v>2.6</v>
      </c>
      <c r="G2686" s="145">
        <f>+Datos!G2677</f>
        <v>1</v>
      </c>
      <c r="H2686" s="143">
        <f t="shared" si="495"/>
        <v>2.6</v>
      </c>
      <c r="I2686" s="146">
        <f t="shared" si="496"/>
        <v>-2.6</v>
      </c>
      <c r="J2686" s="29">
        <f t="shared" si="497"/>
        <v>102.30542154240229</v>
      </c>
      <c r="K2686" s="147">
        <f t="shared" si="492"/>
        <v>135.98723972422047</v>
      </c>
      <c r="L2686" s="29">
        <f t="shared" si="503"/>
        <v>-1.4376411372119549</v>
      </c>
      <c r="M2686" s="30">
        <f t="shared" si="501"/>
        <v>1.4376411372119549</v>
      </c>
      <c r="N2686" s="148">
        <f t="shared" si="502"/>
        <v>1.1623588627880452</v>
      </c>
      <c r="O2686" s="148">
        <f t="shared" si="498"/>
        <v>0</v>
      </c>
      <c r="P2686" s="148">
        <f t="shared" si="499"/>
        <v>-1.1623588627880452</v>
      </c>
      <c r="Q2686" s="149">
        <f t="shared" si="493"/>
        <v>21.987239724220473</v>
      </c>
      <c r="R2686" s="150">
        <f t="shared" si="494"/>
        <v>135.98723972422047</v>
      </c>
      <c r="S2686" s="13"/>
      <c r="T2686" s="13"/>
      <c r="U2686" s="13"/>
      <c r="V2686" s="13"/>
      <c r="W2686" s="49">
        <f t="shared" si="500"/>
        <v>39564</v>
      </c>
    </row>
    <row r="2687" spans="1:23" s="11" customFormat="1">
      <c r="A2687" s="13"/>
      <c r="B2687" s="140">
        <f>+Datos!B2678</f>
        <v>2008</v>
      </c>
      <c r="C2687" s="141">
        <f>+Datos!C2678</f>
        <v>4</v>
      </c>
      <c r="D2687" s="142">
        <f>+Datos!D2678</f>
        <v>27</v>
      </c>
      <c r="E2687" s="143">
        <f>+Datos!E2678</f>
        <v>0.2</v>
      </c>
      <c r="F2687" s="144">
        <f>+Datos!F2678</f>
        <v>2.4</v>
      </c>
      <c r="G2687" s="145">
        <f>+Datos!G2678</f>
        <v>1</v>
      </c>
      <c r="H2687" s="143">
        <f t="shared" si="495"/>
        <v>2.4</v>
      </c>
      <c r="I2687" s="146">
        <f t="shared" si="496"/>
        <v>-2.1999999999999997</v>
      </c>
      <c r="J2687" s="29">
        <f t="shared" si="497"/>
        <v>101.10452776798658</v>
      </c>
      <c r="K2687" s="147">
        <f t="shared" si="492"/>
        <v>134.78634594980477</v>
      </c>
      <c r="L2687" s="29">
        <f t="shared" si="503"/>
        <v>-1.2008937744157038</v>
      </c>
      <c r="M2687" s="30">
        <f t="shared" si="501"/>
        <v>1.4008937744157037</v>
      </c>
      <c r="N2687" s="148">
        <f t="shared" si="502"/>
        <v>0.99910622558429618</v>
      </c>
      <c r="O2687" s="148">
        <f t="shared" si="498"/>
        <v>0</v>
      </c>
      <c r="P2687" s="148">
        <f t="shared" si="499"/>
        <v>-0.99910622558429618</v>
      </c>
      <c r="Q2687" s="149">
        <f t="shared" si="493"/>
        <v>20.786345949804769</v>
      </c>
      <c r="R2687" s="150">
        <f t="shared" si="494"/>
        <v>134.78634594980477</v>
      </c>
      <c r="S2687" s="13"/>
      <c r="T2687" s="13"/>
      <c r="U2687" s="13"/>
      <c r="V2687" s="13"/>
      <c r="W2687" s="49">
        <f t="shared" si="500"/>
        <v>39565</v>
      </c>
    </row>
    <row r="2688" spans="1:23" s="11" customFormat="1">
      <c r="A2688" s="13"/>
      <c r="B2688" s="140">
        <f>+Datos!B2679</f>
        <v>2008</v>
      </c>
      <c r="C2688" s="141">
        <f>+Datos!C2679</f>
        <v>4</v>
      </c>
      <c r="D2688" s="142">
        <f>+Datos!D2679</f>
        <v>28</v>
      </c>
      <c r="E2688" s="143">
        <f>+Datos!E2679</f>
        <v>4</v>
      </c>
      <c r="F2688" s="144">
        <f>+Datos!F2679</f>
        <v>2.5</v>
      </c>
      <c r="G2688" s="145">
        <f>+Datos!G2679</f>
        <v>1</v>
      </c>
      <c r="H2688" s="143">
        <f t="shared" si="495"/>
        <v>2.5</v>
      </c>
      <c r="I2688" s="146">
        <f t="shared" si="496"/>
        <v>1.5</v>
      </c>
      <c r="J2688" s="29">
        <f t="shared" si="497"/>
        <v>102.60452776798658</v>
      </c>
      <c r="K2688" s="147">
        <f t="shared" si="492"/>
        <v>136.28634594980477</v>
      </c>
      <c r="L2688" s="29">
        <f t="shared" si="503"/>
        <v>1.5</v>
      </c>
      <c r="M2688" s="30">
        <f t="shared" si="501"/>
        <v>2.5</v>
      </c>
      <c r="N2688" s="148">
        <f t="shared" si="502"/>
        <v>0</v>
      </c>
      <c r="O2688" s="148">
        <f t="shared" si="498"/>
        <v>0</v>
      </c>
      <c r="P2688" s="148">
        <f t="shared" si="499"/>
        <v>0</v>
      </c>
      <c r="Q2688" s="149">
        <f t="shared" si="493"/>
        <v>22.286345949804769</v>
      </c>
      <c r="R2688" s="150">
        <f t="shared" si="494"/>
        <v>136.28634594980477</v>
      </c>
      <c r="S2688" s="13"/>
      <c r="T2688" s="13"/>
      <c r="U2688" s="13"/>
      <c r="V2688" s="13"/>
      <c r="W2688" s="49">
        <f t="shared" si="500"/>
        <v>39566</v>
      </c>
    </row>
    <row r="2689" spans="1:23" s="11" customFormat="1">
      <c r="A2689" s="13"/>
      <c r="B2689" s="140">
        <f>+Datos!B2680</f>
        <v>2008</v>
      </c>
      <c r="C2689" s="141">
        <f>+Datos!C2680</f>
        <v>4</v>
      </c>
      <c r="D2689" s="142">
        <f>+Datos!D2680</f>
        <v>29</v>
      </c>
      <c r="E2689" s="143">
        <f>+Datos!E2680</f>
        <v>4</v>
      </c>
      <c r="F2689" s="144">
        <f>+Datos!F2680</f>
        <v>1.7</v>
      </c>
      <c r="G2689" s="145">
        <f>+Datos!G2680</f>
        <v>1</v>
      </c>
      <c r="H2689" s="143">
        <f t="shared" si="495"/>
        <v>1.7</v>
      </c>
      <c r="I2689" s="146">
        <f t="shared" si="496"/>
        <v>2.2999999999999998</v>
      </c>
      <c r="J2689" s="29">
        <f t="shared" si="497"/>
        <v>104.90452776798658</v>
      </c>
      <c r="K2689" s="147">
        <f t="shared" si="492"/>
        <v>138.58634594980475</v>
      </c>
      <c r="L2689" s="29">
        <f t="shared" si="503"/>
        <v>2.2999999999999829</v>
      </c>
      <c r="M2689" s="30">
        <f t="shared" si="501"/>
        <v>1.7</v>
      </c>
      <c r="N2689" s="148">
        <f t="shared" si="502"/>
        <v>0</v>
      </c>
      <c r="O2689" s="148">
        <f t="shared" si="498"/>
        <v>0</v>
      </c>
      <c r="P2689" s="148">
        <f t="shared" si="499"/>
        <v>0</v>
      </c>
      <c r="Q2689" s="149">
        <f t="shared" si="493"/>
        <v>24.586345949804752</v>
      </c>
      <c r="R2689" s="150">
        <f t="shared" si="494"/>
        <v>138.58634594980475</v>
      </c>
      <c r="S2689" s="13"/>
      <c r="T2689" s="13"/>
      <c r="U2689" s="13"/>
      <c r="V2689" s="13"/>
      <c r="W2689" s="49">
        <f t="shared" si="500"/>
        <v>39567</v>
      </c>
    </row>
    <row r="2690" spans="1:23" s="11" customFormat="1">
      <c r="A2690" s="13"/>
      <c r="B2690" s="140">
        <f>+Datos!B2681</f>
        <v>2008</v>
      </c>
      <c r="C2690" s="141">
        <f>+Datos!C2681</f>
        <v>4</v>
      </c>
      <c r="D2690" s="142">
        <f>+Datos!D2681</f>
        <v>30</v>
      </c>
      <c r="E2690" s="143">
        <f>+Datos!E2681</f>
        <v>0</v>
      </c>
      <c r="F2690" s="144">
        <f>+Datos!F2681</f>
        <v>1.8</v>
      </c>
      <c r="G2690" s="145">
        <f>+Datos!G2681</f>
        <v>1</v>
      </c>
      <c r="H2690" s="143">
        <f t="shared" si="495"/>
        <v>1.8</v>
      </c>
      <c r="I2690" s="146">
        <f t="shared" si="496"/>
        <v>-1.8</v>
      </c>
      <c r="J2690" s="29">
        <f t="shared" si="497"/>
        <v>103.89593615275717</v>
      </c>
      <c r="K2690" s="147">
        <f t="shared" si="492"/>
        <v>137.57775433457536</v>
      </c>
      <c r="L2690" s="29">
        <f t="shared" si="503"/>
        <v>-1.0085916152293919</v>
      </c>
      <c r="M2690" s="30">
        <f t="shared" si="501"/>
        <v>1.0085916152293919</v>
      </c>
      <c r="N2690" s="148">
        <f t="shared" si="502"/>
        <v>0.79140838477060815</v>
      </c>
      <c r="O2690" s="148">
        <f t="shared" si="498"/>
        <v>0</v>
      </c>
      <c r="P2690" s="148">
        <f t="shared" si="499"/>
        <v>-0.79140838477060815</v>
      </c>
      <c r="Q2690" s="149">
        <f t="shared" si="493"/>
        <v>23.57775433457536</v>
      </c>
      <c r="R2690" s="150">
        <f t="shared" si="494"/>
        <v>137.57775433457536</v>
      </c>
      <c r="S2690" s="13"/>
      <c r="T2690" s="13"/>
      <c r="U2690" s="13"/>
      <c r="V2690" s="13"/>
      <c r="W2690" s="49">
        <f t="shared" si="500"/>
        <v>39568</v>
      </c>
    </row>
    <row r="2691" spans="1:23" s="11" customFormat="1">
      <c r="A2691" s="13"/>
      <c r="B2691" s="140">
        <f>+Datos!B2682</f>
        <v>2008</v>
      </c>
      <c r="C2691" s="141">
        <f>+Datos!C2682</f>
        <v>5</v>
      </c>
      <c r="D2691" s="142">
        <f>+Datos!D2682</f>
        <v>1</v>
      </c>
      <c r="E2691" s="143">
        <f>+Datos!E2682</f>
        <v>0</v>
      </c>
      <c r="F2691" s="144">
        <f>+Datos!F2682</f>
        <v>2.2999999999999998</v>
      </c>
      <c r="G2691" s="145">
        <f>+Datos!G2682</f>
        <v>1</v>
      </c>
      <c r="H2691" s="143">
        <f t="shared" si="495"/>
        <v>2.2999999999999998</v>
      </c>
      <c r="I2691" s="146">
        <f t="shared" si="496"/>
        <v>-2.2999999999999998</v>
      </c>
      <c r="J2691" s="29">
        <f t="shared" si="497"/>
        <v>102.62127911510949</v>
      </c>
      <c r="K2691" s="147">
        <f t="shared" si="492"/>
        <v>136.30309729692766</v>
      </c>
      <c r="L2691" s="29">
        <f t="shared" si="503"/>
        <v>-1.2746570376476996</v>
      </c>
      <c r="M2691" s="30">
        <f t="shared" si="501"/>
        <v>1.2746570376476996</v>
      </c>
      <c r="N2691" s="148">
        <f t="shared" si="502"/>
        <v>1.0253429623523003</v>
      </c>
      <c r="O2691" s="148">
        <f t="shared" si="498"/>
        <v>0</v>
      </c>
      <c r="P2691" s="148">
        <f t="shared" si="499"/>
        <v>-1.0253429623523003</v>
      </c>
      <c r="Q2691" s="149">
        <f t="shared" si="493"/>
        <v>22.30309729692766</v>
      </c>
      <c r="R2691" s="150">
        <f t="shared" si="494"/>
        <v>136.30309729692766</v>
      </c>
      <c r="S2691" s="13"/>
      <c r="T2691" s="13"/>
      <c r="U2691" s="13"/>
      <c r="V2691" s="13"/>
      <c r="W2691" s="49">
        <f t="shared" si="500"/>
        <v>39569</v>
      </c>
    </row>
    <row r="2692" spans="1:23" s="11" customFormat="1">
      <c r="A2692" s="13"/>
      <c r="B2692" s="140">
        <f>+Datos!B2683</f>
        <v>2008</v>
      </c>
      <c r="C2692" s="141">
        <f>+Datos!C2683</f>
        <v>5</v>
      </c>
      <c r="D2692" s="142">
        <f>+Datos!D2683</f>
        <v>2</v>
      </c>
      <c r="E2692" s="143">
        <f>+Datos!E2683</f>
        <v>0</v>
      </c>
      <c r="F2692" s="144">
        <f>+Datos!F2683</f>
        <v>1.9</v>
      </c>
      <c r="G2692" s="145">
        <f>+Datos!G2683</f>
        <v>1</v>
      </c>
      <c r="H2692" s="143">
        <f t="shared" si="495"/>
        <v>1.9</v>
      </c>
      <c r="I2692" s="146">
        <f t="shared" si="496"/>
        <v>-1.9</v>
      </c>
      <c r="J2692" s="29">
        <f t="shared" si="497"/>
        <v>101.58010518301482</v>
      </c>
      <c r="K2692" s="147">
        <f t="shared" si="492"/>
        <v>135.261923364833</v>
      </c>
      <c r="L2692" s="29">
        <f t="shared" si="503"/>
        <v>-1.0411739320946651</v>
      </c>
      <c r="M2692" s="30">
        <f t="shared" si="501"/>
        <v>1.0411739320946651</v>
      </c>
      <c r="N2692" s="148">
        <f t="shared" si="502"/>
        <v>0.85882606790533478</v>
      </c>
      <c r="O2692" s="148">
        <f t="shared" si="498"/>
        <v>0</v>
      </c>
      <c r="P2692" s="148">
        <f t="shared" si="499"/>
        <v>-0.85882606790533478</v>
      </c>
      <c r="Q2692" s="149">
        <f t="shared" si="493"/>
        <v>21.261923364832995</v>
      </c>
      <c r="R2692" s="150">
        <f t="shared" si="494"/>
        <v>135.261923364833</v>
      </c>
      <c r="S2692" s="13"/>
      <c r="T2692" s="13"/>
      <c r="U2692" s="13"/>
      <c r="V2692" s="13"/>
      <c r="W2692" s="49">
        <f t="shared" si="500"/>
        <v>39570</v>
      </c>
    </row>
    <row r="2693" spans="1:23" s="11" customFormat="1">
      <c r="A2693" s="13"/>
      <c r="B2693" s="140">
        <f>+Datos!B2684</f>
        <v>2008</v>
      </c>
      <c r="C2693" s="141">
        <f>+Datos!C2684</f>
        <v>5</v>
      </c>
      <c r="D2693" s="142">
        <f>+Datos!D2684</f>
        <v>3</v>
      </c>
      <c r="E2693" s="143">
        <f>+Datos!E2684</f>
        <v>0</v>
      </c>
      <c r="F2693" s="144">
        <f>+Datos!F2684</f>
        <v>2.2999999999999998</v>
      </c>
      <c r="G2693" s="145">
        <f>+Datos!G2684</f>
        <v>1</v>
      </c>
      <c r="H2693" s="143">
        <f t="shared" si="495"/>
        <v>2.2999999999999998</v>
      </c>
      <c r="I2693" s="146">
        <f t="shared" si="496"/>
        <v>-2.2999999999999998</v>
      </c>
      <c r="J2693" s="29">
        <f t="shared" si="497"/>
        <v>100.33386013483364</v>
      </c>
      <c r="K2693" s="147">
        <f t="shared" si="492"/>
        <v>134.01567831665182</v>
      </c>
      <c r="L2693" s="29">
        <f t="shared" si="503"/>
        <v>-1.24624504818118</v>
      </c>
      <c r="M2693" s="30">
        <f t="shared" si="501"/>
        <v>1.24624504818118</v>
      </c>
      <c r="N2693" s="148">
        <f t="shared" si="502"/>
        <v>1.0537549518188198</v>
      </c>
      <c r="O2693" s="148">
        <f t="shared" si="498"/>
        <v>0</v>
      </c>
      <c r="P2693" s="148">
        <f t="shared" si="499"/>
        <v>-1.0537549518188198</v>
      </c>
      <c r="Q2693" s="149">
        <f t="shared" si="493"/>
        <v>20.015678316651815</v>
      </c>
      <c r="R2693" s="150">
        <f t="shared" si="494"/>
        <v>134.01567831665182</v>
      </c>
      <c r="S2693" s="13"/>
      <c r="T2693" s="13"/>
      <c r="U2693" s="13"/>
      <c r="V2693" s="13"/>
      <c r="W2693" s="49">
        <f t="shared" si="500"/>
        <v>39571</v>
      </c>
    </row>
    <row r="2694" spans="1:23" s="11" customFormat="1">
      <c r="A2694" s="13"/>
      <c r="B2694" s="140">
        <f>+Datos!B2685</f>
        <v>2008</v>
      </c>
      <c r="C2694" s="141">
        <f>+Datos!C2685</f>
        <v>5</v>
      </c>
      <c r="D2694" s="142">
        <f>+Datos!D2685</f>
        <v>4</v>
      </c>
      <c r="E2694" s="143">
        <f>+Datos!E2685</f>
        <v>0</v>
      </c>
      <c r="F2694" s="144">
        <f>+Datos!F2685</f>
        <v>2.2999999999999998</v>
      </c>
      <c r="G2694" s="145">
        <f>+Datos!G2685</f>
        <v>1</v>
      </c>
      <c r="H2694" s="143">
        <f t="shared" si="495"/>
        <v>2.2999999999999998</v>
      </c>
      <c r="I2694" s="146">
        <f t="shared" si="496"/>
        <v>-2.2999999999999998</v>
      </c>
      <c r="J2694" s="29">
        <f t="shared" si="497"/>
        <v>99.102904760918079</v>
      </c>
      <c r="K2694" s="147">
        <f t="shared" si="492"/>
        <v>132.78472294273627</v>
      </c>
      <c r="L2694" s="29">
        <f t="shared" si="503"/>
        <v>-1.230955373915549</v>
      </c>
      <c r="M2694" s="30">
        <f t="shared" si="501"/>
        <v>1.230955373915549</v>
      </c>
      <c r="N2694" s="148">
        <f t="shared" si="502"/>
        <v>1.0690446260844508</v>
      </c>
      <c r="O2694" s="148">
        <f t="shared" si="498"/>
        <v>0</v>
      </c>
      <c r="P2694" s="148">
        <f t="shared" si="499"/>
        <v>-1.0690446260844508</v>
      </c>
      <c r="Q2694" s="149">
        <f t="shared" si="493"/>
        <v>18.784722942736266</v>
      </c>
      <c r="R2694" s="150">
        <f t="shared" si="494"/>
        <v>132.78472294273627</v>
      </c>
      <c r="S2694" s="13"/>
      <c r="T2694" s="13"/>
      <c r="U2694" s="13"/>
      <c r="V2694" s="13"/>
      <c r="W2694" s="49">
        <f t="shared" si="500"/>
        <v>39572</v>
      </c>
    </row>
    <row r="2695" spans="1:23" s="11" customFormat="1">
      <c r="A2695" s="13"/>
      <c r="B2695" s="140">
        <f>+Datos!B2686</f>
        <v>2008</v>
      </c>
      <c r="C2695" s="141">
        <f>+Datos!C2686</f>
        <v>5</v>
      </c>
      <c r="D2695" s="142">
        <f>+Datos!D2686</f>
        <v>5</v>
      </c>
      <c r="E2695" s="143">
        <f>+Datos!E2686</f>
        <v>0</v>
      </c>
      <c r="F2695" s="144">
        <f>+Datos!F2686</f>
        <v>2.7</v>
      </c>
      <c r="G2695" s="145">
        <f>+Datos!G2686</f>
        <v>1</v>
      </c>
      <c r="H2695" s="143">
        <f t="shared" si="495"/>
        <v>2.7</v>
      </c>
      <c r="I2695" s="146">
        <f t="shared" si="496"/>
        <v>-2.7</v>
      </c>
      <c r="J2695" s="29">
        <f t="shared" si="497"/>
        <v>97.677126605795934</v>
      </c>
      <c r="K2695" s="147">
        <f t="shared" si="492"/>
        <v>131.35894478761412</v>
      </c>
      <c r="L2695" s="29">
        <f t="shared" si="503"/>
        <v>-1.4257781551221456</v>
      </c>
      <c r="M2695" s="30">
        <f t="shared" si="501"/>
        <v>1.4257781551221456</v>
      </c>
      <c r="N2695" s="148">
        <f t="shared" si="502"/>
        <v>1.2742218448778546</v>
      </c>
      <c r="O2695" s="148">
        <f t="shared" si="498"/>
        <v>0</v>
      </c>
      <c r="P2695" s="148">
        <f t="shared" si="499"/>
        <v>-1.2742218448778546</v>
      </c>
      <c r="Q2695" s="149">
        <f t="shared" si="493"/>
        <v>17.358944787614121</v>
      </c>
      <c r="R2695" s="150">
        <f t="shared" si="494"/>
        <v>131.35894478761412</v>
      </c>
      <c r="S2695" s="13"/>
      <c r="T2695" s="13"/>
      <c r="U2695" s="13"/>
      <c r="V2695" s="13"/>
      <c r="W2695" s="49">
        <f t="shared" si="500"/>
        <v>39573</v>
      </c>
    </row>
    <row r="2696" spans="1:23" s="11" customFormat="1">
      <c r="A2696" s="13"/>
      <c r="B2696" s="140">
        <f>+Datos!B2687</f>
        <v>2008</v>
      </c>
      <c r="C2696" s="141">
        <f>+Datos!C2687</f>
        <v>5</v>
      </c>
      <c r="D2696" s="142">
        <f>+Datos!D2687</f>
        <v>6</v>
      </c>
      <c r="E2696" s="143">
        <f>+Datos!E2687</f>
        <v>0</v>
      </c>
      <c r="F2696" s="144">
        <f>+Datos!F2687</f>
        <v>2.6</v>
      </c>
      <c r="G2696" s="145">
        <f>+Datos!G2687</f>
        <v>1</v>
      </c>
      <c r="H2696" s="143">
        <f t="shared" si="495"/>
        <v>2.6</v>
      </c>
      <c r="I2696" s="146">
        <f t="shared" si="496"/>
        <v>-2.6</v>
      </c>
      <c r="J2696" s="29">
        <f t="shared" si="497"/>
        <v>96.323545443392618</v>
      </c>
      <c r="K2696" s="147">
        <f t="shared" si="492"/>
        <v>130.0053636252108</v>
      </c>
      <c r="L2696" s="29">
        <f t="shared" si="503"/>
        <v>-1.3535811624033158</v>
      </c>
      <c r="M2696" s="30">
        <f t="shared" si="501"/>
        <v>1.3535811624033158</v>
      </c>
      <c r="N2696" s="148">
        <f t="shared" si="502"/>
        <v>1.2464188375966843</v>
      </c>
      <c r="O2696" s="148">
        <f t="shared" si="498"/>
        <v>0</v>
      </c>
      <c r="P2696" s="148">
        <f t="shared" si="499"/>
        <v>-1.2464188375966843</v>
      </c>
      <c r="Q2696" s="149">
        <f t="shared" si="493"/>
        <v>16.005363625210805</v>
      </c>
      <c r="R2696" s="150">
        <f t="shared" si="494"/>
        <v>130.0053636252108</v>
      </c>
      <c r="S2696" s="13"/>
      <c r="T2696" s="13"/>
      <c r="U2696" s="13"/>
      <c r="V2696" s="13"/>
      <c r="W2696" s="49">
        <f t="shared" si="500"/>
        <v>39574</v>
      </c>
    </row>
    <row r="2697" spans="1:23" s="11" customFormat="1">
      <c r="A2697" s="13"/>
      <c r="B2697" s="140">
        <f>+Datos!B2688</f>
        <v>2008</v>
      </c>
      <c r="C2697" s="141">
        <f>+Datos!C2688</f>
        <v>5</v>
      </c>
      <c r="D2697" s="142">
        <f>+Datos!D2688</f>
        <v>7</v>
      </c>
      <c r="E2697" s="143">
        <f>+Datos!E2688</f>
        <v>0</v>
      </c>
      <c r="F2697" s="144">
        <f>+Datos!F2688</f>
        <v>2.1</v>
      </c>
      <c r="G2697" s="145">
        <f>+Datos!G2688</f>
        <v>1</v>
      </c>
      <c r="H2697" s="143">
        <f t="shared" si="495"/>
        <v>2.1</v>
      </c>
      <c r="I2697" s="146">
        <f t="shared" si="496"/>
        <v>-2.1</v>
      </c>
      <c r="J2697" s="29">
        <f t="shared" si="497"/>
        <v>95.243974119748302</v>
      </c>
      <c r="K2697" s="147">
        <f t="shared" si="492"/>
        <v>128.92579230156647</v>
      </c>
      <c r="L2697" s="29">
        <f t="shared" si="503"/>
        <v>-1.0795713236443305</v>
      </c>
      <c r="M2697" s="30">
        <f t="shared" si="501"/>
        <v>1.0795713236443305</v>
      </c>
      <c r="N2697" s="148">
        <f t="shared" si="502"/>
        <v>1.0204286763556696</v>
      </c>
      <c r="O2697" s="148">
        <f t="shared" si="498"/>
        <v>0</v>
      </c>
      <c r="P2697" s="148">
        <f t="shared" si="499"/>
        <v>-1.0204286763556696</v>
      </c>
      <c r="Q2697" s="149">
        <f t="shared" si="493"/>
        <v>14.925792301566474</v>
      </c>
      <c r="R2697" s="150">
        <f t="shared" si="494"/>
        <v>128.92579230156647</v>
      </c>
      <c r="S2697" s="13"/>
      <c r="T2697" s="13"/>
      <c r="U2697" s="13"/>
      <c r="V2697" s="13"/>
      <c r="W2697" s="49">
        <f t="shared" si="500"/>
        <v>39575</v>
      </c>
    </row>
    <row r="2698" spans="1:23" s="11" customFormat="1">
      <c r="A2698" s="13"/>
      <c r="B2698" s="140">
        <f>+Datos!B2689</f>
        <v>2008</v>
      </c>
      <c r="C2698" s="141">
        <f>+Datos!C2689</f>
        <v>5</v>
      </c>
      <c r="D2698" s="142">
        <f>+Datos!D2689</f>
        <v>8</v>
      </c>
      <c r="E2698" s="143">
        <f>+Datos!E2689</f>
        <v>0</v>
      </c>
      <c r="F2698" s="144">
        <f>+Datos!F2689</f>
        <v>2</v>
      </c>
      <c r="G2698" s="145">
        <f>+Datos!G2689</f>
        <v>1</v>
      </c>
      <c r="H2698" s="143">
        <f t="shared" si="495"/>
        <v>2</v>
      </c>
      <c r="I2698" s="146">
        <f t="shared" si="496"/>
        <v>-2</v>
      </c>
      <c r="J2698" s="29">
        <f t="shared" si="497"/>
        <v>94.227062002178485</v>
      </c>
      <c r="K2698" s="147">
        <f t="shared" si="492"/>
        <v>127.90888018399667</v>
      </c>
      <c r="L2698" s="29">
        <f t="shared" si="503"/>
        <v>-1.0169121175698024</v>
      </c>
      <c r="M2698" s="30">
        <f t="shared" si="501"/>
        <v>1.0169121175698024</v>
      </c>
      <c r="N2698" s="148">
        <f t="shared" si="502"/>
        <v>0.98308788243019762</v>
      </c>
      <c r="O2698" s="148">
        <f t="shared" si="498"/>
        <v>0</v>
      </c>
      <c r="P2698" s="148">
        <f t="shared" si="499"/>
        <v>-0.98308788243019762</v>
      </c>
      <c r="Q2698" s="149">
        <f t="shared" si="493"/>
        <v>13.908880183996672</v>
      </c>
      <c r="R2698" s="150">
        <f t="shared" si="494"/>
        <v>127.90888018399667</v>
      </c>
      <c r="S2698" s="13"/>
      <c r="T2698" s="13"/>
      <c r="U2698" s="13"/>
      <c r="V2698" s="13"/>
      <c r="W2698" s="49">
        <f t="shared" si="500"/>
        <v>39576</v>
      </c>
    </row>
    <row r="2699" spans="1:23" s="11" customFormat="1">
      <c r="A2699" s="13"/>
      <c r="B2699" s="140">
        <f>+Datos!B2690</f>
        <v>2008</v>
      </c>
      <c r="C2699" s="141">
        <f>+Datos!C2690</f>
        <v>5</v>
      </c>
      <c r="D2699" s="142">
        <f>+Datos!D2690</f>
        <v>9</v>
      </c>
      <c r="E2699" s="143">
        <f>+Datos!E2690</f>
        <v>0</v>
      </c>
      <c r="F2699" s="144">
        <f>+Datos!F2690</f>
        <v>3.1</v>
      </c>
      <c r="G2699" s="145">
        <f>+Datos!G2690</f>
        <v>1</v>
      </c>
      <c r="H2699" s="143">
        <f t="shared" si="495"/>
        <v>3.1</v>
      </c>
      <c r="I2699" s="146">
        <f t="shared" si="496"/>
        <v>-3.1</v>
      </c>
      <c r="J2699" s="29">
        <f t="shared" si="497"/>
        <v>92.672263278038884</v>
      </c>
      <c r="K2699" s="147">
        <f t="shared" si="492"/>
        <v>126.35408145985707</v>
      </c>
      <c r="L2699" s="29">
        <f t="shared" si="503"/>
        <v>-1.5547987241396015</v>
      </c>
      <c r="M2699" s="30">
        <f t="shared" si="501"/>
        <v>1.5547987241396015</v>
      </c>
      <c r="N2699" s="148">
        <f t="shared" si="502"/>
        <v>1.5452012758603986</v>
      </c>
      <c r="O2699" s="148">
        <f t="shared" si="498"/>
        <v>0</v>
      </c>
      <c r="P2699" s="148">
        <f t="shared" si="499"/>
        <v>-1.5452012758603986</v>
      </c>
      <c r="Q2699" s="149">
        <f t="shared" si="493"/>
        <v>12.354081459857071</v>
      </c>
      <c r="R2699" s="150">
        <f t="shared" si="494"/>
        <v>126.35408145985707</v>
      </c>
      <c r="S2699" s="13"/>
      <c r="T2699" s="13"/>
      <c r="U2699" s="13"/>
      <c r="V2699" s="13"/>
      <c r="W2699" s="49">
        <f t="shared" si="500"/>
        <v>39577</v>
      </c>
    </row>
    <row r="2700" spans="1:23" s="11" customFormat="1">
      <c r="A2700" s="13"/>
      <c r="B2700" s="140">
        <f>+Datos!B2691</f>
        <v>2008</v>
      </c>
      <c r="C2700" s="141">
        <f>+Datos!C2691</f>
        <v>5</v>
      </c>
      <c r="D2700" s="142">
        <f>+Datos!D2691</f>
        <v>10</v>
      </c>
      <c r="E2700" s="143">
        <f>+Datos!E2691</f>
        <v>0</v>
      </c>
      <c r="F2700" s="144">
        <f>+Datos!F2691</f>
        <v>2.8</v>
      </c>
      <c r="G2700" s="145">
        <f>+Datos!G2691</f>
        <v>1</v>
      </c>
      <c r="H2700" s="143">
        <f t="shared" si="495"/>
        <v>2.8</v>
      </c>
      <c r="I2700" s="146">
        <f t="shared" si="496"/>
        <v>-2.8</v>
      </c>
      <c r="J2700" s="29">
        <f t="shared" si="497"/>
        <v>91.289991791683377</v>
      </c>
      <c r="K2700" s="147">
        <f t="shared" si="492"/>
        <v>124.97180997350156</v>
      </c>
      <c r="L2700" s="29">
        <f t="shared" si="503"/>
        <v>-1.3822714863555063</v>
      </c>
      <c r="M2700" s="30">
        <f t="shared" si="501"/>
        <v>1.3822714863555063</v>
      </c>
      <c r="N2700" s="148">
        <f t="shared" si="502"/>
        <v>1.4177285136444935</v>
      </c>
      <c r="O2700" s="148">
        <f t="shared" si="498"/>
        <v>0</v>
      </c>
      <c r="P2700" s="148">
        <f t="shared" si="499"/>
        <v>-1.4177285136444935</v>
      </c>
      <c r="Q2700" s="149">
        <f t="shared" si="493"/>
        <v>10.971809973501564</v>
      </c>
      <c r="R2700" s="150">
        <f t="shared" si="494"/>
        <v>124.97180997350156</v>
      </c>
      <c r="S2700" s="13"/>
      <c r="T2700" s="13"/>
      <c r="U2700" s="13"/>
      <c r="V2700" s="13"/>
      <c r="W2700" s="49">
        <f t="shared" si="500"/>
        <v>39578</v>
      </c>
    </row>
    <row r="2701" spans="1:23" s="11" customFormat="1">
      <c r="A2701" s="13"/>
      <c r="B2701" s="140">
        <f>+Datos!B2692</f>
        <v>2008</v>
      </c>
      <c r="C2701" s="141">
        <f>+Datos!C2692</f>
        <v>5</v>
      </c>
      <c r="D2701" s="142">
        <f>+Datos!D2692</f>
        <v>11</v>
      </c>
      <c r="E2701" s="143">
        <f>+Datos!E2692</f>
        <v>0</v>
      </c>
      <c r="F2701" s="144">
        <f>+Datos!F2692</f>
        <v>2.9</v>
      </c>
      <c r="G2701" s="145">
        <f>+Datos!G2692</f>
        <v>1</v>
      </c>
      <c r="H2701" s="143">
        <f t="shared" si="495"/>
        <v>2.9</v>
      </c>
      <c r="I2701" s="146">
        <f t="shared" si="496"/>
        <v>-2.9</v>
      </c>
      <c r="J2701" s="29">
        <f t="shared" si="497"/>
        <v>89.880084797283985</v>
      </c>
      <c r="K2701" s="147">
        <f t="shared" si="492"/>
        <v>123.56190297910217</v>
      </c>
      <c r="L2701" s="29">
        <f t="shared" si="503"/>
        <v>-1.4099069943993925</v>
      </c>
      <c r="M2701" s="30">
        <f t="shared" si="501"/>
        <v>1.4099069943993925</v>
      </c>
      <c r="N2701" s="148">
        <f t="shared" si="502"/>
        <v>1.4900930056006074</v>
      </c>
      <c r="O2701" s="148">
        <f t="shared" si="498"/>
        <v>0</v>
      </c>
      <c r="P2701" s="148">
        <f t="shared" si="499"/>
        <v>-1.4900930056006074</v>
      </c>
      <c r="Q2701" s="149">
        <f t="shared" si="493"/>
        <v>9.5619029791021717</v>
      </c>
      <c r="R2701" s="150">
        <f t="shared" si="494"/>
        <v>123.56190297910217</v>
      </c>
      <c r="S2701" s="13"/>
      <c r="T2701" s="13"/>
      <c r="U2701" s="13"/>
      <c r="V2701" s="13"/>
      <c r="W2701" s="49">
        <f t="shared" si="500"/>
        <v>39579</v>
      </c>
    </row>
    <row r="2702" spans="1:23" s="11" customFormat="1">
      <c r="A2702" s="13"/>
      <c r="B2702" s="140">
        <f>+Datos!B2693</f>
        <v>2008</v>
      </c>
      <c r="C2702" s="141">
        <f>+Datos!C2693</f>
        <v>5</v>
      </c>
      <c r="D2702" s="142">
        <f>+Datos!D2693</f>
        <v>12</v>
      </c>
      <c r="E2702" s="143">
        <f>+Datos!E2693</f>
        <v>0</v>
      </c>
      <c r="F2702" s="144">
        <f>+Datos!F2693</f>
        <v>3.1</v>
      </c>
      <c r="G2702" s="145">
        <f>+Datos!G2693</f>
        <v>1</v>
      </c>
      <c r="H2702" s="143">
        <f t="shared" si="495"/>
        <v>3.1</v>
      </c>
      <c r="I2702" s="146">
        <f t="shared" si="496"/>
        <v>-3.1</v>
      </c>
      <c r="J2702" s="29">
        <f t="shared" si="497"/>
        <v>88.397013605218746</v>
      </c>
      <c r="K2702" s="147">
        <f t="shared" ref="K2702:K2765" si="504">+J2702+$U$21</f>
        <v>122.07883178703693</v>
      </c>
      <c r="L2702" s="29">
        <f t="shared" si="503"/>
        <v>-1.4830711920652391</v>
      </c>
      <c r="M2702" s="30">
        <f t="shared" si="501"/>
        <v>1.4830711920652391</v>
      </c>
      <c r="N2702" s="148">
        <f t="shared" si="502"/>
        <v>1.616928807934761</v>
      </c>
      <c r="O2702" s="148">
        <f t="shared" si="498"/>
        <v>0</v>
      </c>
      <c r="P2702" s="148">
        <f t="shared" si="499"/>
        <v>-1.616928807934761</v>
      </c>
      <c r="Q2702" s="149">
        <f t="shared" ref="Q2702:Q2765" si="505">IF(K2702-$U$15&gt;0,K2702-$U$15,0)</f>
        <v>8.0788317870369326</v>
      </c>
      <c r="R2702" s="150">
        <f t="shared" ref="R2702:R2765" si="506">+O2702+K2702</f>
        <v>122.07883178703693</v>
      </c>
      <c r="S2702" s="13"/>
      <c r="T2702" s="13"/>
      <c r="U2702" s="13"/>
      <c r="V2702" s="13"/>
      <c r="W2702" s="49">
        <f t="shared" si="500"/>
        <v>39580</v>
      </c>
    </row>
    <row r="2703" spans="1:23" s="11" customFormat="1">
      <c r="A2703" s="13"/>
      <c r="B2703" s="140">
        <f>+Datos!B2694</f>
        <v>2008</v>
      </c>
      <c r="C2703" s="141">
        <f>+Datos!C2694</f>
        <v>5</v>
      </c>
      <c r="D2703" s="142">
        <f>+Datos!D2694</f>
        <v>13</v>
      </c>
      <c r="E2703" s="143">
        <f>+Datos!E2694</f>
        <v>0</v>
      </c>
      <c r="F2703" s="144">
        <f>+Datos!F2694</f>
        <v>2.9</v>
      </c>
      <c r="G2703" s="145">
        <f>+Datos!G2694</f>
        <v>1</v>
      </c>
      <c r="H2703" s="143">
        <f t="shared" ref="H2703:H2766" si="507">+F2703*G2703</f>
        <v>2.9</v>
      </c>
      <c r="I2703" s="146">
        <f t="shared" ref="I2703:I2766" si="508">+E2703-H2703</f>
        <v>-2.9</v>
      </c>
      <c r="J2703" s="29">
        <f t="shared" ref="J2703:J2766" si="509">IF(I2703&lt;0,J2702*EXP(I2703/$U$20),IF((I2703+J2702)&gt;$U$20,+$U$20,I2703+J2702))</f>
        <v>87.0317865379361</v>
      </c>
      <c r="K2703" s="147">
        <f t="shared" si="504"/>
        <v>120.71360471975427</v>
      </c>
      <c r="L2703" s="29">
        <f t="shared" si="503"/>
        <v>-1.3652270672826603</v>
      </c>
      <c r="M2703" s="30">
        <f t="shared" si="501"/>
        <v>1.3652270672826603</v>
      </c>
      <c r="N2703" s="148">
        <f t="shared" si="502"/>
        <v>1.5347729327173396</v>
      </c>
      <c r="O2703" s="148">
        <f t="shared" ref="O2703:O2766" si="510">IF(K2702+I2703-$U$14&gt;0,K2702+I2703-$U$14,0)</f>
        <v>0</v>
      </c>
      <c r="P2703" s="148">
        <f t="shared" ref="P2703:P2766" si="511">+IF(N2703&gt;0,(-1)*N2703,O2703)</f>
        <v>-1.5347729327173396</v>
      </c>
      <c r="Q2703" s="149">
        <f t="shared" si="505"/>
        <v>6.7136047197542723</v>
      </c>
      <c r="R2703" s="150">
        <f t="shared" si="506"/>
        <v>120.71360471975427</v>
      </c>
      <c r="S2703" s="13"/>
      <c r="T2703" s="13"/>
      <c r="U2703" s="13"/>
      <c r="V2703" s="13"/>
      <c r="W2703" s="49">
        <f t="shared" ref="W2703:W2766" si="512">+DATE(B2703,C2703,D2703)</f>
        <v>39581</v>
      </c>
    </row>
    <row r="2704" spans="1:23" s="11" customFormat="1">
      <c r="A2704" s="13"/>
      <c r="B2704" s="140">
        <f>+Datos!B2695</f>
        <v>2008</v>
      </c>
      <c r="C2704" s="141">
        <f>+Datos!C2695</f>
        <v>5</v>
      </c>
      <c r="D2704" s="142">
        <f>+Datos!D2695</f>
        <v>14</v>
      </c>
      <c r="E2704" s="143">
        <f>+Datos!E2695</f>
        <v>0</v>
      </c>
      <c r="F2704" s="144">
        <f>+Datos!F2695</f>
        <v>3.5</v>
      </c>
      <c r="G2704" s="145">
        <f>+Datos!G2695</f>
        <v>1</v>
      </c>
      <c r="H2704" s="143">
        <f t="shared" si="507"/>
        <v>3.5</v>
      </c>
      <c r="I2704" s="146">
        <f t="shared" si="508"/>
        <v>-3.5</v>
      </c>
      <c r="J2704" s="29">
        <f t="shared" si="509"/>
        <v>85.412148510769256</v>
      </c>
      <c r="K2704" s="147">
        <f t="shared" si="504"/>
        <v>119.09396669258743</v>
      </c>
      <c r="L2704" s="29">
        <f t="shared" si="503"/>
        <v>-1.6196380271668431</v>
      </c>
      <c r="M2704" s="30">
        <f t="shared" ref="M2704:M2767" si="513">IF(I2704&gt;=0,+H2704,+E2704+ABS(L2704))</f>
        <v>1.6196380271668431</v>
      </c>
      <c r="N2704" s="148">
        <f t="shared" ref="N2704:N2767" si="514">+H2704-M2704</f>
        <v>1.8803619728331569</v>
      </c>
      <c r="O2704" s="148">
        <f t="shared" si="510"/>
        <v>0</v>
      </c>
      <c r="P2704" s="148">
        <f t="shared" si="511"/>
        <v>-1.8803619728331569</v>
      </c>
      <c r="Q2704" s="149">
        <f t="shared" si="505"/>
        <v>5.0939666925874292</v>
      </c>
      <c r="R2704" s="150">
        <f t="shared" si="506"/>
        <v>119.09396669258743</v>
      </c>
      <c r="S2704" s="13"/>
      <c r="T2704" s="13"/>
      <c r="U2704" s="13"/>
      <c r="V2704" s="13"/>
      <c r="W2704" s="49">
        <f t="shared" si="512"/>
        <v>39582</v>
      </c>
    </row>
    <row r="2705" spans="1:23" s="11" customFormat="1">
      <c r="A2705" s="13"/>
      <c r="B2705" s="140">
        <f>+Datos!B2696</f>
        <v>2008</v>
      </c>
      <c r="C2705" s="141">
        <f>+Datos!C2696</f>
        <v>5</v>
      </c>
      <c r="D2705" s="142">
        <f>+Datos!D2696</f>
        <v>15</v>
      </c>
      <c r="E2705" s="143">
        <f>+Datos!E2696</f>
        <v>0.1</v>
      </c>
      <c r="F2705" s="144">
        <f>+Datos!F2696</f>
        <v>2</v>
      </c>
      <c r="G2705" s="145">
        <f>+Datos!G2696</f>
        <v>1</v>
      </c>
      <c r="H2705" s="143">
        <f t="shared" si="507"/>
        <v>2</v>
      </c>
      <c r="I2705" s="146">
        <f t="shared" si="508"/>
        <v>-1.9</v>
      </c>
      <c r="J2705" s="29">
        <f t="shared" si="509"/>
        <v>84.545574801296581</v>
      </c>
      <c r="K2705" s="147">
        <f t="shared" si="504"/>
        <v>118.22739298311475</v>
      </c>
      <c r="L2705" s="29">
        <f t="shared" ref="L2705:L2768" si="515">+K2705-K2704</f>
        <v>-0.86657370947267509</v>
      </c>
      <c r="M2705" s="30">
        <f t="shared" si="513"/>
        <v>0.96657370947267507</v>
      </c>
      <c r="N2705" s="148">
        <f t="shared" si="514"/>
        <v>1.0334262905273248</v>
      </c>
      <c r="O2705" s="148">
        <f t="shared" si="510"/>
        <v>0</v>
      </c>
      <c r="P2705" s="148">
        <f t="shared" si="511"/>
        <v>-1.0334262905273248</v>
      </c>
      <c r="Q2705" s="149">
        <f t="shared" si="505"/>
        <v>4.2273929831147541</v>
      </c>
      <c r="R2705" s="150">
        <f t="shared" si="506"/>
        <v>118.22739298311475</v>
      </c>
      <c r="S2705" s="13"/>
      <c r="T2705" s="13"/>
      <c r="U2705" s="13"/>
      <c r="V2705" s="13"/>
      <c r="W2705" s="49">
        <f t="shared" si="512"/>
        <v>39583</v>
      </c>
    </row>
    <row r="2706" spans="1:23" s="11" customFormat="1">
      <c r="A2706" s="13"/>
      <c r="B2706" s="140">
        <f>+Datos!B2697</f>
        <v>2008</v>
      </c>
      <c r="C2706" s="141">
        <f>+Datos!C2697</f>
        <v>5</v>
      </c>
      <c r="D2706" s="142">
        <f>+Datos!D2697</f>
        <v>16</v>
      </c>
      <c r="E2706" s="143">
        <f>+Datos!E2697</f>
        <v>0</v>
      </c>
      <c r="F2706" s="144">
        <f>+Datos!F2697</f>
        <v>1.6</v>
      </c>
      <c r="G2706" s="145">
        <f>+Datos!G2697</f>
        <v>1</v>
      </c>
      <c r="H2706" s="143">
        <f t="shared" si="507"/>
        <v>1.6</v>
      </c>
      <c r="I2706" s="146">
        <f t="shared" si="508"/>
        <v>-1.6</v>
      </c>
      <c r="J2706" s="29">
        <f t="shared" si="509"/>
        <v>83.822651509581476</v>
      </c>
      <c r="K2706" s="147">
        <f t="shared" si="504"/>
        <v>117.50446969139966</v>
      </c>
      <c r="L2706" s="29">
        <f t="shared" si="515"/>
        <v>-0.72292329171509095</v>
      </c>
      <c r="M2706" s="30">
        <f t="shared" si="513"/>
        <v>0.72292329171509095</v>
      </c>
      <c r="N2706" s="148">
        <f t="shared" si="514"/>
        <v>0.87707670828490913</v>
      </c>
      <c r="O2706" s="148">
        <f t="shared" si="510"/>
        <v>0</v>
      </c>
      <c r="P2706" s="148">
        <f t="shared" si="511"/>
        <v>-0.87707670828490913</v>
      </c>
      <c r="Q2706" s="149">
        <f t="shared" si="505"/>
        <v>3.5044696913996631</v>
      </c>
      <c r="R2706" s="150">
        <f t="shared" si="506"/>
        <v>117.50446969139966</v>
      </c>
      <c r="S2706" s="13"/>
      <c r="T2706" s="13"/>
      <c r="U2706" s="13"/>
      <c r="V2706" s="13"/>
      <c r="W2706" s="49">
        <f t="shared" si="512"/>
        <v>39584</v>
      </c>
    </row>
    <row r="2707" spans="1:23" s="11" customFormat="1">
      <c r="A2707" s="13"/>
      <c r="B2707" s="140">
        <f>+Datos!B2698</f>
        <v>2008</v>
      </c>
      <c r="C2707" s="141">
        <f>+Datos!C2698</f>
        <v>5</v>
      </c>
      <c r="D2707" s="142">
        <f>+Datos!D2698</f>
        <v>17</v>
      </c>
      <c r="E2707" s="143">
        <f>+Datos!E2698</f>
        <v>0</v>
      </c>
      <c r="F2707" s="144">
        <f>+Datos!F2698</f>
        <v>2.1</v>
      </c>
      <c r="G2707" s="145">
        <f>+Datos!G2698</f>
        <v>1</v>
      </c>
      <c r="H2707" s="143">
        <f t="shared" si="507"/>
        <v>2.1</v>
      </c>
      <c r="I2707" s="146">
        <f t="shared" si="508"/>
        <v>-2.1</v>
      </c>
      <c r="J2707" s="29">
        <f t="shared" si="509"/>
        <v>82.883187223616673</v>
      </c>
      <c r="K2707" s="147">
        <f t="shared" si="504"/>
        <v>116.56500540543485</v>
      </c>
      <c r="L2707" s="29">
        <f t="shared" si="515"/>
        <v>-0.93946428596481724</v>
      </c>
      <c r="M2707" s="30">
        <f t="shared" si="513"/>
        <v>0.93946428596481724</v>
      </c>
      <c r="N2707" s="148">
        <f t="shared" si="514"/>
        <v>1.1605357140351829</v>
      </c>
      <c r="O2707" s="148">
        <f t="shared" si="510"/>
        <v>0</v>
      </c>
      <c r="P2707" s="148">
        <f t="shared" si="511"/>
        <v>-1.1605357140351829</v>
      </c>
      <c r="Q2707" s="149">
        <f t="shared" si="505"/>
        <v>2.5650054054348459</v>
      </c>
      <c r="R2707" s="150">
        <f t="shared" si="506"/>
        <v>116.56500540543485</v>
      </c>
      <c r="S2707" s="13"/>
      <c r="T2707" s="13"/>
      <c r="U2707" s="13"/>
      <c r="V2707" s="13"/>
      <c r="W2707" s="49">
        <f t="shared" si="512"/>
        <v>39585</v>
      </c>
    </row>
    <row r="2708" spans="1:23" s="11" customFormat="1">
      <c r="A2708" s="13"/>
      <c r="B2708" s="140">
        <f>+Datos!B2699</f>
        <v>2008</v>
      </c>
      <c r="C2708" s="141">
        <f>+Datos!C2699</f>
        <v>5</v>
      </c>
      <c r="D2708" s="142">
        <f>+Datos!D2699</f>
        <v>18</v>
      </c>
      <c r="E2708" s="143">
        <f>+Datos!E2699</f>
        <v>0</v>
      </c>
      <c r="F2708" s="144">
        <f>+Datos!F2699</f>
        <v>1.4</v>
      </c>
      <c r="G2708" s="145">
        <f>+Datos!G2699</f>
        <v>1</v>
      </c>
      <c r="H2708" s="143">
        <f t="shared" si="507"/>
        <v>1.4</v>
      </c>
      <c r="I2708" s="146">
        <f t="shared" si="508"/>
        <v>-1.4</v>
      </c>
      <c r="J2708" s="29">
        <f t="shared" si="509"/>
        <v>82.262734618024908</v>
      </c>
      <c r="K2708" s="147">
        <f t="shared" si="504"/>
        <v>115.94455279984308</v>
      </c>
      <c r="L2708" s="29">
        <f t="shared" si="515"/>
        <v>-0.6204526055917654</v>
      </c>
      <c r="M2708" s="30">
        <f t="shared" si="513"/>
        <v>0.6204526055917654</v>
      </c>
      <c r="N2708" s="148">
        <f t="shared" si="514"/>
        <v>0.77954739440823451</v>
      </c>
      <c r="O2708" s="148">
        <f t="shared" si="510"/>
        <v>0</v>
      </c>
      <c r="P2708" s="148">
        <f t="shared" si="511"/>
        <v>-0.77954739440823451</v>
      </c>
      <c r="Q2708" s="149">
        <f t="shared" si="505"/>
        <v>1.9445527998430805</v>
      </c>
      <c r="R2708" s="150">
        <f t="shared" si="506"/>
        <v>115.94455279984308</v>
      </c>
      <c r="S2708" s="13"/>
      <c r="T2708" s="13"/>
      <c r="U2708" s="13"/>
      <c r="V2708" s="13"/>
      <c r="W2708" s="49">
        <f t="shared" si="512"/>
        <v>39586</v>
      </c>
    </row>
    <row r="2709" spans="1:23" s="11" customFormat="1">
      <c r="A2709" s="13"/>
      <c r="B2709" s="140">
        <f>+Datos!B2700</f>
        <v>2008</v>
      </c>
      <c r="C2709" s="141">
        <f>+Datos!C2700</f>
        <v>5</v>
      </c>
      <c r="D2709" s="142">
        <f>+Datos!D2700</f>
        <v>19</v>
      </c>
      <c r="E2709" s="143">
        <f>+Datos!E2700</f>
        <v>0.6</v>
      </c>
      <c r="F2709" s="144">
        <f>+Datos!F2700</f>
        <v>1.6</v>
      </c>
      <c r="G2709" s="145">
        <f>+Datos!G2700</f>
        <v>1</v>
      </c>
      <c r="H2709" s="143">
        <f t="shared" si="507"/>
        <v>1.6</v>
      </c>
      <c r="I2709" s="146">
        <f t="shared" si="508"/>
        <v>-1</v>
      </c>
      <c r="J2709" s="29">
        <f t="shared" si="509"/>
        <v>81.822399866493654</v>
      </c>
      <c r="K2709" s="147">
        <f t="shared" si="504"/>
        <v>115.50421804831183</v>
      </c>
      <c r="L2709" s="29">
        <f t="shared" si="515"/>
        <v>-0.44033475153125323</v>
      </c>
      <c r="M2709" s="30">
        <f t="shared" si="513"/>
        <v>1.0403347515312533</v>
      </c>
      <c r="N2709" s="148">
        <f t="shared" si="514"/>
        <v>0.55966524846874677</v>
      </c>
      <c r="O2709" s="148">
        <f t="shared" si="510"/>
        <v>0</v>
      </c>
      <c r="P2709" s="148">
        <f t="shared" si="511"/>
        <v>-0.55966524846874677</v>
      </c>
      <c r="Q2709" s="149">
        <f t="shared" si="505"/>
        <v>1.5042180483118273</v>
      </c>
      <c r="R2709" s="150">
        <f t="shared" si="506"/>
        <v>115.50421804831183</v>
      </c>
      <c r="S2709" s="13"/>
      <c r="T2709" s="13"/>
      <c r="U2709" s="13"/>
      <c r="V2709" s="13"/>
      <c r="W2709" s="49">
        <f t="shared" si="512"/>
        <v>39587</v>
      </c>
    </row>
    <row r="2710" spans="1:23" s="11" customFormat="1">
      <c r="A2710" s="13"/>
      <c r="B2710" s="140">
        <f>+Datos!B2701</f>
        <v>2008</v>
      </c>
      <c r="C2710" s="141">
        <f>+Datos!C2701</f>
        <v>5</v>
      </c>
      <c r="D2710" s="142">
        <f>+Datos!D2701</f>
        <v>20</v>
      </c>
      <c r="E2710" s="143">
        <f>+Datos!E2701</f>
        <v>3.5</v>
      </c>
      <c r="F2710" s="144">
        <f>+Datos!F2701</f>
        <v>0.8</v>
      </c>
      <c r="G2710" s="145">
        <f>+Datos!G2701</f>
        <v>1</v>
      </c>
      <c r="H2710" s="143">
        <f t="shared" si="507"/>
        <v>0.8</v>
      </c>
      <c r="I2710" s="146">
        <f t="shared" si="508"/>
        <v>2.7</v>
      </c>
      <c r="J2710" s="29">
        <f t="shared" si="509"/>
        <v>84.522399866493657</v>
      </c>
      <c r="K2710" s="147">
        <f t="shared" si="504"/>
        <v>118.20421804831184</v>
      </c>
      <c r="L2710" s="29">
        <f t="shared" si="515"/>
        <v>2.7000000000000171</v>
      </c>
      <c r="M2710" s="30">
        <f t="shared" si="513"/>
        <v>0.8</v>
      </c>
      <c r="N2710" s="148">
        <f t="shared" si="514"/>
        <v>0</v>
      </c>
      <c r="O2710" s="148">
        <f t="shared" si="510"/>
        <v>0</v>
      </c>
      <c r="P2710" s="148">
        <f t="shared" si="511"/>
        <v>0</v>
      </c>
      <c r="Q2710" s="149">
        <f t="shared" si="505"/>
        <v>4.2042180483118443</v>
      </c>
      <c r="R2710" s="150">
        <f t="shared" si="506"/>
        <v>118.20421804831184</v>
      </c>
      <c r="S2710" s="13"/>
      <c r="T2710" s="13"/>
      <c r="U2710" s="13"/>
      <c r="V2710" s="13"/>
      <c r="W2710" s="49">
        <f t="shared" si="512"/>
        <v>39588</v>
      </c>
    </row>
    <row r="2711" spans="1:23" s="11" customFormat="1">
      <c r="A2711" s="13"/>
      <c r="B2711" s="140">
        <f>+Datos!B2702</f>
        <v>2008</v>
      </c>
      <c r="C2711" s="141">
        <f>+Datos!C2702</f>
        <v>5</v>
      </c>
      <c r="D2711" s="142">
        <f>+Datos!D2702</f>
        <v>21</v>
      </c>
      <c r="E2711" s="143">
        <f>+Datos!E2702</f>
        <v>0</v>
      </c>
      <c r="F2711" s="144">
        <f>+Datos!F2702</f>
        <v>2.9</v>
      </c>
      <c r="G2711" s="145">
        <f>+Datos!G2702</f>
        <v>1</v>
      </c>
      <c r="H2711" s="143">
        <f t="shared" si="507"/>
        <v>2.9</v>
      </c>
      <c r="I2711" s="146">
        <f t="shared" si="508"/>
        <v>-2.9</v>
      </c>
      <c r="J2711" s="29">
        <f t="shared" si="509"/>
        <v>83.217013367750994</v>
      </c>
      <c r="K2711" s="147">
        <f t="shared" si="504"/>
        <v>116.89883154956917</v>
      </c>
      <c r="L2711" s="29">
        <f t="shared" si="515"/>
        <v>-1.3053864987426778</v>
      </c>
      <c r="M2711" s="30">
        <f t="shared" si="513"/>
        <v>1.3053864987426778</v>
      </c>
      <c r="N2711" s="148">
        <f t="shared" si="514"/>
        <v>1.5946135012573222</v>
      </c>
      <c r="O2711" s="148">
        <f t="shared" si="510"/>
        <v>0</v>
      </c>
      <c r="P2711" s="148">
        <f t="shared" si="511"/>
        <v>-1.5946135012573222</v>
      </c>
      <c r="Q2711" s="149">
        <f t="shared" si="505"/>
        <v>2.8988315495691666</v>
      </c>
      <c r="R2711" s="150">
        <f t="shared" si="506"/>
        <v>116.89883154956917</v>
      </c>
      <c r="S2711" s="13"/>
      <c r="T2711" s="13"/>
      <c r="U2711" s="13"/>
      <c r="V2711" s="13"/>
      <c r="W2711" s="49">
        <f t="shared" si="512"/>
        <v>39589</v>
      </c>
    </row>
    <row r="2712" spans="1:23" s="11" customFormat="1">
      <c r="A2712" s="13"/>
      <c r="B2712" s="140">
        <f>+Datos!B2703</f>
        <v>2008</v>
      </c>
      <c r="C2712" s="141">
        <f>+Datos!C2703</f>
        <v>5</v>
      </c>
      <c r="D2712" s="142">
        <f>+Datos!D2703</f>
        <v>22</v>
      </c>
      <c r="E2712" s="143">
        <f>+Datos!E2703</f>
        <v>3</v>
      </c>
      <c r="F2712" s="144">
        <f>+Datos!F2703</f>
        <v>1.1000000000000001</v>
      </c>
      <c r="G2712" s="145">
        <f>+Datos!G2703</f>
        <v>1</v>
      </c>
      <c r="H2712" s="143">
        <f t="shared" si="507"/>
        <v>1.1000000000000001</v>
      </c>
      <c r="I2712" s="146">
        <f t="shared" si="508"/>
        <v>1.9</v>
      </c>
      <c r="J2712" s="29">
        <f t="shared" si="509"/>
        <v>85.117013367750999</v>
      </c>
      <c r="K2712" s="147">
        <f t="shared" si="504"/>
        <v>118.79883154956917</v>
      </c>
      <c r="L2712" s="29">
        <f t="shared" si="515"/>
        <v>1.9000000000000057</v>
      </c>
      <c r="M2712" s="30">
        <f t="shared" si="513"/>
        <v>1.1000000000000001</v>
      </c>
      <c r="N2712" s="148">
        <f t="shared" si="514"/>
        <v>0</v>
      </c>
      <c r="O2712" s="148">
        <f t="shared" si="510"/>
        <v>0</v>
      </c>
      <c r="P2712" s="148">
        <f t="shared" si="511"/>
        <v>0</v>
      </c>
      <c r="Q2712" s="149">
        <f t="shared" si="505"/>
        <v>4.7988315495691722</v>
      </c>
      <c r="R2712" s="150">
        <f t="shared" si="506"/>
        <v>118.79883154956917</v>
      </c>
      <c r="S2712" s="13"/>
      <c r="T2712" s="13"/>
      <c r="U2712" s="13"/>
      <c r="V2712" s="13"/>
      <c r="W2712" s="49">
        <f t="shared" si="512"/>
        <v>39590</v>
      </c>
    </row>
    <row r="2713" spans="1:23" s="11" customFormat="1">
      <c r="A2713" s="13"/>
      <c r="B2713" s="140">
        <f>+Datos!B2704</f>
        <v>2008</v>
      </c>
      <c r="C2713" s="141">
        <f>+Datos!C2704</f>
        <v>5</v>
      </c>
      <c r="D2713" s="142">
        <f>+Datos!D2704</f>
        <v>23</v>
      </c>
      <c r="E2713" s="143">
        <f>+Datos!E2704</f>
        <v>0</v>
      </c>
      <c r="F2713" s="144">
        <f>+Datos!F2704</f>
        <v>0.9</v>
      </c>
      <c r="G2713" s="145">
        <f>+Datos!G2704</f>
        <v>1</v>
      </c>
      <c r="H2713" s="143">
        <f t="shared" si="507"/>
        <v>0.9</v>
      </c>
      <c r="I2713" s="146">
        <f t="shared" si="508"/>
        <v>-0.9</v>
      </c>
      <c r="J2713" s="29">
        <f t="shared" si="509"/>
        <v>84.706851622369868</v>
      </c>
      <c r="K2713" s="147">
        <f t="shared" si="504"/>
        <v>118.38866980418805</v>
      </c>
      <c r="L2713" s="29">
        <f t="shared" si="515"/>
        <v>-0.41016174538111727</v>
      </c>
      <c r="M2713" s="30">
        <f t="shared" si="513"/>
        <v>0.41016174538111727</v>
      </c>
      <c r="N2713" s="148">
        <f t="shared" si="514"/>
        <v>0.48983825461888275</v>
      </c>
      <c r="O2713" s="148">
        <f t="shared" si="510"/>
        <v>0</v>
      </c>
      <c r="P2713" s="148">
        <f t="shared" si="511"/>
        <v>-0.48983825461888275</v>
      </c>
      <c r="Q2713" s="149">
        <f t="shared" si="505"/>
        <v>4.388669804188055</v>
      </c>
      <c r="R2713" s="150">
        <f t="shared" si="506"/>
        <v>118.38866980418805</v>
      </c>
      <c r="S2713" s="13"/>
      <c r="T2713" s="13"/>
      <c r="U2713" s="13"/>
      <c r="V2713" s="13"/>
      <c r="W2713" s="49">
        <f t="shared" si="512"/>
        <v>39591</v>
      </c>
    </row>
    <row r="2714" spans="1:23" s="11" customFormat="1">
      <c r="A2714" s="13"/>
      <c r="B2714" s="140">
        <f>+Datos!B2705</f>
        <v>2008</v>
      </c>
      <c r="C2714" s="141">
        <f>+Datos!C2705</f>
        <v>5</v>
      </c>
      <c r="D2714" s="142">
        <f>+Datos!D2705</f>
        <v>24</v>
      </c>
      <c r="E2714" s="143">
        <f>+Datos!E2705</f>
        <v>0</v>
      </c>
      <c r="F2714" s="144">
        <f>+Datos!F2705</f>
        <v>1.5</v>
      </c>
      <c r="G2714" s="145">
        <f>+Datos!G2705</f>
        <v>1</v>
      </c>
      <c r="H2714" s="143">
        <f t="shared" si="507"/>
        <v>1.5</v>
      </c>
      <c r="I2714" s="146">
        <f t="shared" si="508"/>
        <v>-1.5</v>
      </c>
      <c r="J2714" s="29">
        <f t="shared" si="509"/>
        <v>84.027636201149306</v>
      </c>
      <c r="K2714" s="147">
        <f t="shared" si="504"/>
        <v>117.70945438296749</v>
      </c>
      <c r="L2714" s="29">
        <f t="shared" si="515"/>
        <v>-0.67921542122056167</v>
      </c>
      <c r="M2714" s="30">
        <f t="shared" si="513"/>
        <v>0.67921542122056167</v>
      </c>
      <c r="N2714" s="148">
        <f t="shared" si="514"/>
        <v>0.82078457877943833</v>
      </c>
      <c r="O2714" s="148">
        <f t="shared" si="510"/>
        <v>0</v>
      </c>
      <c r="P2714" s="148">
        <f t="shared" si="511"/>
        <v>-0.82078457877943833</v>
      </c>
      <c r="Q2714" s="149">
        <f t="shared" si="505"/>
        <v>3.7094543829674933</v>
      </c>
      <c r="R2714" s="150">
        <f t="shared" si="506"/>
        <v>117.70945438296749</v>
      </c>
      <c r="S2714" s="13"/>
      <c r="T2714" s="13"/>
      <c r="U2714" s="13"/>
      <c r="V2714" s="13"/>
      <c r="W2714" s="49">
        <f t="shared" si="512"/>
        <v>39592</v>
      </c>
    </row>
    <row r="2715" spans="1:23" s="11" customFormat="1">
      <c r="A2715" s="13"/>
      <c r="B2715" s="140">
        <f>+Datos!B2706</f>
        <v>2008</v>
      </c>
      <c r="C2715" s="141">
        <f>+Datos!C2706</f>
        <v>5</v>
      </c>
      <c r="D2715" s="142">
        <f>+Datos!D2706</f>
        <v>25</v>
      </c>
      <c r="E2715" s="143">
        <f>+Datos!E2706</f>
        <v>2.5</v>
      </c>
      <c r="F2715" s="144">
        <f>+Datos!F2706</f>
        <v>0.8</v>
      </c>
      <c r="G2715" s="145">
        <f>+Datos!G2706</f>
        <v>1</v>
      </c>
      <c r="H2715" s="143">
        <f t="shared" si="507"/>
        <v>0.8</v>
      </c>
      <c r="I2715" s="146">
        <f t="shared" si="508"/>
        <v>1.7</v>
      </c>
      <c r="J2715" s="29">
        <f t="shared" si="509"/>
        <v>85.727636201149309</v>
      </c>
      <c r="K2715" s="147">
        <f t="shared" si="504"/>
        <v>119.40945438296748</v>
      </c>
      <c r="L2715" s="29">
        <f t="shared" si="515"/>
        <v>1.6999999999999886</v>
      </c>
      <c r="M2715" s="30">
        <f t="shared" si="513"/>
        <v>0.8</v>
      </c>
      <c r="N2715" s="148">
        <f t="shared" si="514"/>
        <v>0</v>
      </c>
      <c r="O2715" s="148">
        <f t="shared" si="510"/>
        <v>0</v>
      </c>
      <c r="P2715" s="148">
        <f t="shared" si="511"/>
        <v>0</v>
      </c>
      <c r="Q2715" s="149">
        <f t="shared" si="505"/>
        <v>5.4094543829674819</v>
      </c>
      <c r="R2715" s="150">
        <f t="shared" si="506"/>
        <v>119.40945438296748</v>
      </c>
      <c r="S2715" s="13"/>
      <c r="T2715" s="13"/>
      <c r="U2715" s="13"/>
      <c r="V2715" s="13"/>
      <c r="W2715" s="49">
        <f t="shared" si="512"/>
        <v>39593</v>
      </c>
    </row>
    <row r="2716" spans="1:23" s="11" customFormat="1">
      <c r="A2716" s="13"/>
      <c r="B2716" s="140">
        <f>+Datos!B2707</f>
        <v>2008</v>
      </c>
      <c r="C2716" s="141">
        <f>+Datos!C2707</f>
        <v>5</v>
      </c>
      <c r="D2716" s="142">
        <f>+Datos!D2707</f>
        <v>26</v>
      </c>
      <c r="E2716" s="143">
        <f>+Datos!E2707</f>
        <v>7</v>
      </c>
      <c r="F2716" s="144">
        <f>+Datos!F2707</f>
        <v>0.7</v>
      </c>
      <c r="G2716" s="145">
        <f>+Datos!G2707</f>
        <v>1</v>
      </c>
      <c r="H2716" s="143">
        <f t="shared" si="507"/>
        <v>0.7</v>
      </c>
      <c r="I2716" s="146">
        <f t="shared" si="508"/>
        <v>6.3</v>
      </c>
      <c r="J2716" s="29">
        <f t="shared" si="509"/>
        <v>92.027636201149306</v>
      </c>
      <c r="K2716" s="147">
        <f t="shared" si="504"/>
        <v>125.70945438296749</v>
      </c>
      <c r="L2716" s="29">
        <f t="shared" si="515"/>
        <v>6.3000000000000114</v>
      </c>
      <c r="M2716" s="30">
        <f t="shared" si="513"/>
        <v>0.7</v>
      </c>
      <c r="N2716" s="148">
        <f t="shared" si="514"/>
        <v>0</v>
      </c>
      <c r="O2716" s="148">
        <f t="shared" si="510"/>
        <v>0</v>
      </c>
      <c r="P2716" s="148">
        <f t="shared" si="511"/>
        <v>0</v>
      </c>
      <c r="Q2716" s="149">
        <f t="shared" si="505"/>
        <v>11.709454382967493</v>
      </c>
      <c r="R2716" s="150">
        <f t="shared" si="506"/>
        <v>125.70945438296749</v>
      </c>
      <c r="S2716" s="13"/>
      <c r="T2716" s="13"/>
      <c r="U2716" s="13"/>
      <c r="V2716" s="13"/>
      <c r="W2716" s="49">
        <f t="shared" si="512"/>
        <v>39594</v>
      </c>
    </row>
    <row r="2717" spans="1:23" s="11" customFormat="1">
      <c r="A2717" s="13"/>
      <c r="B2717" s="140">
        <f>+Datos!B2708</f>
        <v>2008</v>
      </c>
      <c r="C2717" s="141">
        <f>+Datos!C2708</f>
        <v>5</v>
      </c>
      <c r="D2717" s="142">
        <f>+Datos!D2708</f>
        <v>27</v>
      </c>
      <c r="E2717" s="143">
        <f>+Datos!E2708</f>
        <v>0.6</v>
      </c>
      <c r="F2717" s="144">
        <f>+Datos!F2708</f>
        <v>0.6</v>
      </c>
      <c r="G2717" s="145">
        <f>+Datos!G2708</f>
        <v>1</v>
      </c>
      <c r="H2717" s="143">
        <f t="shared" si="507"/>
        <v>0.6</v>
      </c>
      <c r="I2717" s="146">
        <f t="shared" si="508"/>
        <v>0</v>
      </c>
      <c r="J2717" s="29">
        <f t="shared" si="509"/>
        <v>92.027636201149306</v>
      </c>
      <c r="K2717" s="147">
        <f t="shared" si="504"/>
        <v>125.70945438296749</v>
      </c>
      <c r="L2717" s="29">
        <f t="shared" si="515"/>
        <v>0</v>
      </c>
      <c r="M2717" s="30">
        <f t="shared" si="513"/>
        <v>0.6</v>
      </c>
      <c r="N2717" s="148">
        <f t="shared" si="514"/>
        <v>0</v>
      </c>
      <c r="O2717" s="148">
        <f t="shared" si="510"/>
        <v>0</v>
      </c>
      <c r="P2717" s="148">
        <f t="shared" si="511"/>
        <v>0</v>
      </c>
      <c r="Q2717" s="149">
        <f t="shared" si="505"/>
        <v>11.709454382967493</v>
      </c>
      <c r="R2717" s="150">
        <f t="shared" si="506"/>
        <v>125.70945438296749</v>
      </c>
      <c r="S2717" s="13"/>
      <c r="T2717" s="13"/>
      <c r="U2717" s="13"/>
      <c r="V2717" s="13"/>
      <c r="W2717" s="49">
        <f t="shared" si="512"/>
        <v>39595</v>
      </c>
    </row>
    <row r="2718" spans="1:23" s="11" customFormat="1">
      <c r="A2718" s="13"/>
      <c r="B2718" s="140">
        <f>+Datos!B2709</f>
        <v>2008</v>
      </c>
      <c r="C2718" s="141">
        <f>+Datos!C2709</f>
        <v>5</v>
      </c>
      <c r="D2718" s="142">
        <f>+Datos!D2709</f>
        <v>28</v>
      </c>
      <c r="E2718" s="143">
        <f>+Datos!E2709</f>
        <v>3.1</v>
      </c>
      <c r="F2718" s="144">
        <f>+Datos!F2709</f>
        <v>1.1000000000000001</v>
      </c>
      <c r="G2718" s="145">
        <f>+Datos!G2709</f>
        <v>1</v>
      </c>
      <c r="H2718" s="143">
        <f t="shared" si="507"/>
        <v>1.1000000000000001</v>
      </c>
      <c r="I2718" s="146">
        <f t="shared" si="508"/>
        <v>2</v>
      </c>
      <c r="J2718" s="29">
        <f t="shared" si="509"/>
        <v>94.027636201149306</v>
      </c>
      <c r="K2718" s="147">
        <f t="shared" si="504"/>
        <v>127.70945438296749</v>
      </c>
      <c r="L2718" s="29">
        <f t="shared" si="515"/>
        <v>2</v>
      </c>
      <c r="M2718" s="30">
        <f t="shared" si="513"/>
        <v>1.1000000000000001</v>
      </c>
      <c r="N2718" s="148">
        <f t="shared" si="514"/>
        <v>0</v>
      </c>
      <c r="O2718" s="148">
        <f t="shared" si="510"/>
        <v>0</v>
      </c>
      <c r="P2718" s="148">
        <f t="shared" si="511"/>
        <v>0</v>
      </c>
      <c r="Q2718" s="149">
        <f t="shared" si="505"/>
        <v>13.709454382967493</v>
      </c>
      <c r="R2718" s="150">
        <f t="shared" si="506"/>
        <v>127.70945438296749</v>
      </c>
      <c r="S2718" s="13"/>
      <c r="T2718" s="13"/>
      <c r="U2718" s="13"/>
      <c r="V2718" s="13"/>
      <c r="W2718" s="49">
        <f t="shared" si="512"/>
        <v>39596</v>
      </c>
    </row>
    <row r="2719" spans="1:23" s="11" customFormat="1">
      <c r="A2719" s="13"/>
      <c r="B2719" s="140">
        <f>+Datos!B2710</f>
        <v>2008</v>
      </c>
      <c r="C2719" s="141">
        <f>+Datos!C2710</f>
        <v>5</v>
      </c>
      <c r="D2719" s="142">
        <f>+Datos!D2710</f>
        <v>29</v>
      </c>
      <c r="E2719" s="143">
        <f>+Datos!E2710</f>
        <v>0.2</v>
      </c>
      <c r="F2719" s="144">
        <f>+Datos!F2710</f>
        <v>1.2</v>
      </c>
      <c r="G2719" s="145">
        <f>+Datos!G2710</f>
        <v>1</v>
      </c>
      <c r="H2719" s="143">
        <f t="shared" si="507"/>
        <v>1.2</v>
      </c>
      <c r="I2719" s="146">
        <f t="shared" si="508"/>
        <v>-1</v>
      </c>
      <c r="J2719" s="29">
        <f t="shared" si="509"/>
        <v>93.524326458093029</v>
      </c>
      <c r="K2719" s="147">
        <f t="shared" si="504"/>
        <v>127.2061446399112</v>
      </c>
      <c r="L2719" s="29">
        <f t="shared" si="515"/>
        <v>-0.50330974305629184</v>
      </c>
      <c r="M2719" s="30">
        <f t="shared" si="513"/>
        <v>0.70330974305629179</v>
      </c>
      <c r="N2719" s="148">
        <f t="shared" si="514"/>
        <v>0.49669025694370816</v>
      </c>
      <c r="O2719" s="148">
        <f t="shared" si="510"/>
        <v>0</v>
      </c>
      <c r="P2719" s="148">
        <f t="shared" si="511"/>
        <v>-0.49669025694370816</v>
      </c>
      <c r="Q2719" s="149">
        <f t="shared" si="505"/>
        <v>13.206144639911201</v>
      </c>
      <c r="R2719" s="150">
        <f t="shared" si="506"/>
        <v>127.2061446399112</v>
      </c>
      <c r="S2719" s="13"/>
      <c r="T2719" s="13"/>
      <c r="U2719" s="13"/>
      <c r="V2719" s="13"/>
      <c r="W2719" s="49">
        <f t="shared" si="512"/>
        <v>39597</v>
      </c>
    </row>
    <row r="2720" spans="1:23" s="11" customFormat="1">
      <c r="A2720" s="13"/>
      <c r="B2720" s="140">
        <f>+Datos!B2711</f>
        <v>2008</v>
      </c>
      <c r="C2720" s="141">
        <f>+Datos!C2711</f>
        <v>5</v>
      </c>
      <c r="D2720" s="142">
        <f>+Datos!D2711</f>
        <v>30</v>
      </c>
      <c r="E2720" s="143">
        <f>+Datos!E2711</f>
        <v>0.7</v>
      </c>
      <c r="F2720" s="144">
        <f>+Datos!F2711</f>
        <v>0.5</v>
      </c>
      <c r="G2720" s="145">
        <f>+Datos!G2711</f>
        <v>1</v>
      </c>
      <c r="H2720" s="143">
        <f t="shared" si="507"/>
        <v>0.5</v>
      </c>
      <c r="I2720" s="146">
        <f t="shared" si="508"/>
        <v>0.19999999999999996</v>
      </c>
      <c r="J2720" s="29">
        <f t="shared" si="509"/>
        <v>93.724326458093032</v>
      </c>
      <c r="K2720" s="147">
        <f t="shared" si="504"/>
        <v>127.40614463991122</v>
      </c>
      <c r="L2720" s="29">
        <f t="shared" si="515"/>
        <v>0.20000000000001705</v>
      </c>
      <c r="M2720" s="30">
        <f t="shared" si="513"/>
        <v>0.5</v>
      </c>
      <c r="N2720" s="148">
        <f t="shared" si="514"/>
        <v>0</v>
      </c>
      <c r="O2720" s="148">
        <f t="shared" si="510"/>
        <v>0</v>
      </c>
      <c r="P2720" s="148">
        <f t="shared" si="511"/>
        <v>0</v>
      </c>
      <c r="Q2720" s="149">
        <f t="shared" si="505"/>
        <v>13.406144639911219</v>
      </c>
      <c r="R2720" s="150">
        <f t="shared" si="506"/>
        <v>127.40614463991122</v>
      </c>
      <c r="S2720" s="13"/>
      <c r="T2720" s="13"/>
      <c r="U2720" s="13"/>
      <c r="V2720" s="13"/>
      <c r="W2720" s="49">
        <f t="shared" si="512"/>
        <v>39598</v>
      </c>
    </row>
    <row r="2721" spans="1:23" s="11" customFormat="1">
      <c r="A2721" s="13"/>
      <c r="B2721" s="140">
        <f>+Datos!B2712</f>
        <v>2008</v>
      </c>
      <c r="C2721" s="141">
        <f>+Datos!C2712</f>
        <v>5</v>
      </c>
      <c r="D2721" s="142">
        <f>+Datos!D2712</f>
        <v>31</v>
      </c>
      <c r="E2721" s="143">
        <f>+Datos!E2712</f>
        <v>0</v>
      </c>
      <c r="F2721" s="144">
        <f>+Datos!F2712</f>
        <v>1</v>
      </c>
      <c r="G2721" s="145">
        <f>+Datos!G2712</f>
        <v>1</v>
      </c>
      <c r="H2721" s="143">
        <f t="shared" si="507"/>
        <v>1</v>
      </c>
      <c r="I2721" s="146">
        <f t="shared" si="508"/>
        <v>-1</v>
      </c>
      <c r="J2721" s="29">
        <f t="shared" si="509"/>
        <v>93.222640266952041</v>
      </c>
      <c r="K2721" s="147">
        <f t="shared" si="504"/>
        <v>126.90445844877021</v>
      </c>
      <c r="L2721" s="29">
        <f t="shared" si="515"/>
        <v>-0.50168619114100466</v>
      </c>
      <c r="M2721" s="30">
        <f t="shared" si="513"/>
        <v>0.50168619114100466</v>
      </c>
      <c r="N2721" s="148">
        <f t="shared" si="514"/>
        <v>0.49831380885899534</v>
      </c>
      <c r="O2721" s="148">
        <f t="shared" si="510"/>
        <v>0</v>
      </c>
      <c r="P2721" s="148">
        <f t="shared" si="511"/>
        <v>-0.49831380885899534</v>
      </c>
      <c r="Q2721" s="149">
        <f t="shared" si="505"/>
        <v>12.904458448770214</v>
      </c>
      <c r="R2721" s="150">
        <f t="shared" si="506"/>
        <v>126.90445844877021</v>
      </c>
      <c r="S2721" s="13"/>
      <c r="T2721" s="13"/>
      <c r="U2721" s="13"/>
      <c r="V2721" s="13"/>
      <c r="W2721" s="49">
        <f t="shared" si="512"/>
        <v>39599</v>
      </c>
    </row>
    <row r="2722" spans="1:23" s="11" customFormat="1">
      <c r="A2722" s="13"/>
      <c r="B2722" s="140">
        <f>+Datos!B2713</f>
        <v>2008</v>
      </c>
      <c r="C2722" s="141">
        <f>+Datos!C2713</f>
        <v>6</v>
      </c>
      <c r="D2722" s="142">
        <f>+Datos!D2713</f>
        <v>1</v>
      </c>
      <c r="E2722" s="143">
        <f>+Datos!E2713</f>
        <v>0</v>
      </c>
      <c r="F2722" s="144">
        <f>+Datos!F2713</f>
        <v>1.3</v>
      </c>
      <c r="G2722" s="145">
        <f>+Datos!G2713</f>
        <v>1</v>
      </c>
      <c r="H2722" s="143">
        <f t="shared" si="507"/>
        <v>1.3</v>
      </c>
      <c r="I2722" s="146">
        <f t="shared" si="508"/>
        <v>-1.3</v>
      </c>
      <c r="J2722" s="29">
        <f t="shared" si="509"/>
        <v>92.574460768034214</v>
      </c>
      <c r="K2722" s="147">
        <f t="shared" si="504"/>
        <v>126.2562789498524</v>
      </c>
      <c r="L2722" s="29">
        <f t="shared" si="515"/>
        <v>-0.64817949891781268</v>
      </c>
      <c r="M2722" s="30">
        <f t="shared" si="513"/>
        <v>0.64817949891781268</v>
      </c>
      <c r="N2722" s="148">
        <f t="shared" si="514"/>
        <v>0.65182050108218736</v>
      </c>
      <c r="O2722" s="148">
        <f t="shared" si="510"/>
        <v>0</v>
      </c>
      <c r="P2722" s="148">
        <f t="shared" si="511"/>
        <v>-0.65182050108218736</v>
      </c>
      <c r="Q2722" s="149">
        <f t="shared" si="505"/>
        <v>12.256278949852401</v>
      </c>
      <c r="R2722" s="150">
        <f t="shared" si="506"/>
        <v>126.2562789498524</v>
      </c>
      <c r="S2722" s="13"/>
      <c r="T2722" s="13"/>
      <c r="U2722" s="13"/>
      <c r="V2722" s="13"/>
      <c r="W2722" s="49">
        <f t="shared" si="512"/>
        <v>39600</v>
      </c>
    </row>
    <row r="2723" spans="1:23" s="11" customFormat="1">
      <c r="A2723" s="13"/>
      <c r="B2723" s="140">
        <f>+Datos!B2714</f>
        <v>2008</v>
      </c>
      <c r="C2723" s="141">
        <f>+Datos!C2714</f>
        <v>6</v>
      </c>
      <c r="D2723" s="142">
        <f>+Datos!D2714</f>
        <v>2</v>
      </c>
      <c r="E2723" s="143">
        <f>+Datos!E2714</f>
        <v>0</v>
      </c>
      <c r="F2723" s="144">
        <f>+Datos!F2714</f>
        <v>1.1000000000000001</v>
      </c>
      <c r="G2723" s="145">
        <f>+Datos!G2714</f>
        <v>1</v>
      </c>
      <c r="H2723" s="143">
        <f t="shared" si="507"/>
        <v>1.1000000000000001</v>
      </c>
      <c r="I2723" s="146">
        <f t="shared" si="508"/>
        <v>-1.1000000000000001</v>
      </c>
      <c r="J2723" s="29">
        <f t="shared" si="509"/>
        <v>92.029522561113694</v>
      </c>
      <c r="K2723" s="147">
        <f t="shared" si="504"/>
        <v>125.71134074293187</v>
      </c>
      <c r="L2723" s="29">
        <f t="shared" si="515"/>
        <v>-0.54493820692053418</v>
      </c>
      <c r="M2723" s="30">
        <f t="shared" si="513"/>
        <v>0.54493820692053418</v>
      </c>
      <c r="N2723" s="148">
        <f t="shared" si="514"/>
        <v>0.5550617930794659</v>
      </c>
      <c r="O2723" s="148">
        <f t="shared" si="510"/>
        <v>0</v>
      </c>
      <c r="P2723" s="148">
        <f t="shared" si="511"/>
        <v>-0.5550617930794659</v>
      </c>
      <c r="Q2723" s="149">
        <f t="shared" si="505"/>
        <v>11.711340742931867</v>
      </c>
      <c r="R2723" s="150">
        <f t="shared" si="506"/>
        <v>125.71134074293187</v>
      </c>
      <c r="S2723" s="13"/>
      <c r="T2723" s="13"/>
      <c r="U2723" s="13"/>
      <c r="V2723" s="13"/>
      <c r="W2723" s="49">
        <f t="shared" si="512"/>
        <v>39601</v>
      </c>
    </row>
    <row r="2724" spans="1:23" s="11" customFormat="1">
      <c r="A2724" s="13"/>
      <c r="B2724" s="140">
        <f>+Datos!B2715</f>
        <v>2008</v>
      </c>
      <c r="C2724" s="141">
        <f>+Datos!C2715</f>
        <v>6</v>
      </c>
      <c r="D2724" s="142">
        <f>+Datos!D2715</f>
        <v>3</v>
      </c>
      <c r="E2724" s="143">
        <f>+Datos!E2715</f>
        <v>4</v>
      </c>
      <c r="F2724" s="144">
        <f>+Datos!F2715</f>
        <v>0.8</v>
      </c>
      <c r="G2724" s="145">
        <f>+Datos!G2715</f>
        <v>1</v>
      </c>
      <c r="H2724" s="143">
        <f t="shared" si="507"/>
        <v>0.8</v>
      </c>
      <c r="I2724" s="146">
        <f t="shared" si="508"/>
        <v>3.2</v>
      </c>
      <c r="J2724" s="29">
        <f t="shared" si="509"/>
        <v>95.229522561113697</v>
      </c>
      <c r="K2724" s="147">
        <f t="shared" si="504"/>
        <v>128.91134074293188</v>
      </c>
      <c r="L2724" s="29">
        <f t="shared" si="515"/>
        <v>3.2000000000000171</v>
      </c>
      <c r="M2724" s="30">
        <f t="shared" si="513"/>
        <v>0.8</v>
      </c>
      <c r="N2724" s="148">
        <f t="shared" si="514"/>
        <v>0</v>
      </c>
      <c r="O2724" s="148">
        <f t="shared" si="510"/>
        <v>0</v>
      </c>
      <c r="P2724" s="148">
        <f t="shared" si="511"/>
        <v>0</v>
      </c>
      <c r="Q2724" s="149">
        <f t="shared" si="505"/>
        <v>14.911340742931884</v>
      </c>
      <c r="R2724" s="150">
        <f t="shared" si="506"/>
        <v>128.91134074293188</v>
      </c>
      <c r="S2724" s="13"/>
      <c r="T2724" s="13"/>
      <c r="U2724" s="13"/>
      <c r="V2724" s="13"/>
      <c r="W2724" s="49">
        <f t="shared" si="512"/>
        <v>39602</v>
      </c>
    </row>
    <row r="2725" spans="1:23" s="11" customFormat="1">
      <c r="A2725" s="13"/>
      <c r="B2725" s="140">
        <f>+Datos!B2716</f>
        <v>2008</v>
      </c>
      <c r="C2725" s="141">
        <f>+Datos!C2716</f>
        <v>6</v>
      </c>
      <c r="D2725" s="142">
        <f>+Datos!D2716</f>
        <v>4</v>
      </c>
      <c r="E2725" s="143">
        <f>+Datos!E2716</f>
        <v>6.3</v>
      </c>
      <c r="F2725" s="144">
        <f>+Datos!F2716</f>
        <v>0.4</v>
      </c>
      <c r="G2725" s="145">
        <f>+Datos!G2716</f>
        <v>1</v>
      </c>
      <c r="H2725" s="143">
        <f t="shared" si="507"/>
        <v>0.4</v>
      </c>
      <c r="I2725" s="146">
        <f t="shared" si="508"/>
        <v>5.8999999999999995</v>
      </c>
      <c r="J2725" s="29">
        <f t="shared" si="509"/>
        <v>101.1295225611137</v>
      </c>
      <c r="K2725" s="147">
        <f t="shared" si="504"/>
        <v>134.81134074293189</v>
      </c>
      <c r="L2725" s="29">
        <f t="shared" si="515"/>
        <v>5.9000000000000057</v>
      </c>
      <c r="M2725" s="30">
        <f t="shared" si="513"/>
        <v>0.4</v>
      </c>
      <c r="N2725" s="148">
        <f t="shared" si="514"/>
        <v>0</v>
      </c>
      <c r="O2725" s="148">
        <f t="shared" si="510"/>
        <v>0</v>
      </c>
      <c r="P2725" s="148">
        <f t="shared" si="511"/>
        <v>0</v>
      </c>
      <c r="Q2725" s="149">
        <f t="shared" si="505"/>
        <v>20.81134074293189</v>
      </c>
      <c r="R2725" s="150">
        <f t="shared" si="506"/>
        <v>134.81134074293189</v>
      </c>
      <c r="S2725" s="13"/>
      <c r="T2725" s="13"/>
      <c r="U2725" s="13"/>
      <c r="V2725" s="13"/>
      <c r="W2725" s="49">
        <f t="shared" si="512"/>
        <v>39603</v>
      </c>
    </row>
    <row r="2726" spans="1:23" s="11" customFormat="1">
      <c r="A2726" s="13"/>
      <c r="B2726" s="140">
        <f>+Datos!B2717</f>
        <v>2008</v>
      </c>
      <c r="C2726" s="141">
        <f>+Datos!C2717</f>
        <v>6</v>
      </c>
      <c r="D2726" s="142">
        <f>+Datos!D2717</f>
        <v>5</v>
      </c>
      <c r="E2726" s="143">
        <f>+Datos!E2717</f>
        <v>0</v>
      </c>
      <c r="F2726" s="144">
        <f>+Datos!F2717</f>
        <v>1.2</v>
      </c>
      <c r="G2726" s="145">
        <f>+Datos!G2717</f>
        <v>1</v>
      </c>
      <c r="H2726" s="143">
        <f t="shared" si="507"/>
        <v>1.2</v>
      </c>
      <c r="I2726" s="146">
        <f t="shared" si="508"/>
        <v>-1.2</v>
      </c>
      <c r="J2726" s="29">
        <f t="shared" si="509"/>
        <v>100.48028123133442</v>
      </c>
      <c r="K2726" s="147">
        <f t="shared" si="504"/>
        <v>134.16209941315259</v>
      </c>
      <c r="L2726" s="29">
        <f t="shared" si="515"/>
        <v>-0.64924132977930071</v>
      </c>
      <c r="M2726" s="30">
        <f t="shared" si="513"/>
        <v>0.64924132977930071</v>
      </c>
      <c r="N2726" s="148">
        <f t="shared" si="514"/>
        <v>0.55075867022069924</v>
      </c>
      <c r="O2726" s="148">
        <f t="shared" si="510"/>
        <v>0</v>
      </c>
      <c r="P2726" s="148">
        <f t="shared" si="511"/>
        <v>-0.55075867022069924</v>
      </c>
      <c r="Q2726" s="149">
        <f t="shared" si="505"/>
        <v>20.162099413152589</v>
      </c>
      <c r="R2726" s="150">
        <f t="shared" si="506"/>
        <v>134.16209941315259</v>
      </c>
      <c r="S2726" s="13"/>
      <c r="T2726" s="13"/>
      <c r="U2726" s="13"/>
      <c r="V2726" s="13"/>
      <c r="W2726" s="49">
        <f t="shared" si="512"/>
        <v>39604</v>
      </c>
    </row>
    <row r="2727" spans="1:23" s="11" customFormat="1">
      <c r="A2727" s="13"/>
      <c r="B2727" s="140">
        <f>+Datos!B2718</f>
        <v>2008</v>
      </c>
      <c r="C2727" s="141">
        <f>+Datos!C2718</f>
        <v>6</v>
      </c>
      <c r="D2727" s="142">
        <f>+Datos!D2718</f>
        <v>6</v>
      </c>
      <c r="E2727" s="143">
        <f>+Datos!E2718</f>
        <v>0</v>
      </c>
      <c r="F2727" s="144">
        <f>+Datos!F2718</f>
        <v>1.8</v>
      </c>
      <c r="G2727" s="145">
        <f>+Datos!G2718</f>
        <v>1</v>
      </c>
      <c r="H2727" s="143">
        <f t="shared" si="507"/>
        <v>1.8</v>
      </c>
      <c r="I2727" s="146">
        <f t="shared" si="508"/>
        <v>-1.8</v>
      </c>
      <c r="J2727" s="29">
        <f t="shared" si="509"/>
        <v>99.514225987561204</v>
      </c>
      <c r="K2727" s="147">
        <f t="shared" si="504"/>
        <v>133.19604416937938</v>
      </c>
      <c r="L2727" s="29">
        <f t="shared" si="515"/>
        <v>-0.96605524377321217</v>
      </c>
      <c r="M2727" s="30">
        <f t="shared" si="513"/>
        <v>0.96605524377321217</v>
      </c>
      <c r="N2727" s="148">
        <f t="shared" si="514"/>
        <v>0.83394475622678788</v>
      </c>
      <c r="O2727" s="148">
        <f t="shared" si="510"/>
        <v>0</v>
      </c>
      <c r="P2727" s="148">
        <f t="shared" si="511"/>
        <v>-0.83394475622678788</v>
      </c>
      <c r="Q2727" s="149">
        <f t="shared" si="505"/>
        <v>19.196044169379377</v>
      </c>
      <c r="R2727" s="150">
        <f t="shared" si="506"/>
        <v>133.19604416937938</v>
      </c>
      <c r="S2727" s="13"/>
      <c r="T2727" s="13"/>
      <c r="U2727" s="13"/>
      <c r="V2727" s="13"/>
      <c r="W2727" s="49">
        <f t="shared" si="512"/>
        <v>39605</v>
      </c>
    </row>
    <row r="2728" spans="1:23" s="11" customFormat="1">
      <c r="A2728" s="13"/>
      <c r="B2728" s="140">
        <f>+Datos!B2719</f>
        <v>2008</v>
      </c>
      <c r="C2728" s="141">
        <f>+Datos!C2719</f>
        <v>6</v>
      </c>
      <c r="D2728" s="142">
        <f>+Datos!D2719</f>
        <v>7</v>
      </c>
      <c r="E2728" s="143">
        <f>+Datos!E2719</f>
        <v>0</v>
      </c>
      <c r="F2728" s="144">
        <f>+Datos!F2719</f>
        <v>1.5</v>
      </c>
      <c r="G2728" s="145">
        <f>+Datos!G2719</f>
        <v>1</v>
      </c>
      <c r="H2728" s="143">
        <f t="shared" si="507"/>
        <v>1.5</v>
      </c>
      <c r="I2728" s="146">
        <f t="shared" si="508"/>
        <v>-1.5</v>
      </c>
      <c r="J2728" s="29">
        <f t="shared" si="509"/>
        <v>98.71627876573659</v>
      </c>
      <c r="K2728" s="147">
        <f t="shared" si="504"/>
        <v>132.39809694755476</v>
      </c>
      <c r="L2728" s="29">
        <f t="shared" si="515"/>
        <v>-0.79794722182461442</v>
      </c>
      <c r="M2728" s="30">
        <f t="shared" si="513"/>
        <v>0.79794722182461442</v>
      </c>
      <c r="N2728" s="148">
        <f t="shared" si="514"/>
        <v>0.70205277817538558</v>
      </c>
      <c r="O2728" s="148">
        <f t="shared" si="510"/>
        <v>0</v>
      </c>
      <c r="P2728" s="148">
        <f t="shared" si="511"/>
        <v>-0.70205277817538558</v>
      </c>
      <c r="Q2728" s="149">
        <f t="shared" si="505"/>
        <v>18.398096947554762</v>
      </c>
      <c r="R2728" s="150">
        <f t="shared" si="506"/>
        <v>132.39809694755476</v>
      </c>
      <c r="S2728" s="13"/>
      <c r="T2728" s="13"/>
      <c r="U2728" s="13"/>
      <c r="V2728" s="13"/>
      <c r="W2728" s="49">
        <f t="shared" si="512"/>
        <v>39606</v>
      </c>
    </row>
    <row r="2729" spans="1:23" s="11" customFormat="1">
      <c r="A2729" s="13"/>
      <c r="B2729" s="140">
        <f>+Datos!B2720</f>
        <v>2008</v>
      </c>
      <c r="C2729" s="141">
        <f>+Datos!C2720</f>
        <v>6</v>
      </c>
      <c r="D2729" s="142">
        <f>+Datos!D2720</f>
        <v>8</v>
      </c>
      <c r="E2729" s="143">
        <f>+Datos!E2720</f>
        <v>2</v>
      </c>
      <c r="F2729" s="144">
        <f>+Datos!F2720</f>
        <v>1.2</v>
      </c>
      <c r="G2729" s="145">
        <f>+Datos!G2720</f>
        <v>1</v>
      </c>
      <c r="H2729" s="143">
        <f t="shared" si="507"/>
        <v>1.2</v>
      </c>
      <c r="I2729" s="146">
        <f t="shared" si="508"/>
        <v>0.8</v>
      </c>
      <c r="J2729" s="29">
        <f t="shared" si="509"/>
        <v>99.516278765736587</v>
      </c>
      <c r="K2729" s="147">
        <f t="shared" si="504"/>
        <v>133.19809694755477</v>
      </c>
      <c r="L2729" s="29">
        <f t="shared" si="515"/>
        <v>0.80000000000001137</v>
      </c>
      <c r="M2729" s="30">
        <f t="shared" si="513"/>
        <v>1.2</v>
      </c>
      <c r="N2729" s="148">
        <f t="shared" si="514"/>
        <v>0</v>
      </c>
      <c r="O2729" s="148">
        <f t="shared" si="510"/>
        <v>0</v>
      </c>
      <c r="P2729" s="148">
        <f t="shared" si="511"/>
        <v>0</v>
      </c>
      <c r="Q2729" s="149">
        <f t="shared" si="505"/>
        <v>19.198096947554774</v>
      </c>
      <c r="R2729" s="150">
        <f t="shared" si="506"/>
        <v>133.19809694755477</v>
      </c>
      <c r="S2729" s="13"/>
      <c r="T2729" s="13"/>
      <c r="U2729" s="13"/>
      <c r="V2729" s="13"/>
      <c r="W2729" s="49">
        <f t="shared" si="512"/>
        <v>39607</v>
      </c>
    </row>
    <row r="2730" spans="1:23" s="11" customFormat="1">
      <c r="A2730" s="13"/>
      <c r="B2730" s="140">
        <f>+Datos!B2721</f>
        <v>2008</v>
      </c>
      <c r="C2730" s="141">
        <f>+Datos!C2721</f>
        <v>6</v>
      </c>
      <c r="D2730" s="142">
        <f>+Datos!D2721</f>
        <v>9</v>
      </c>
      <c r="E2730" s="143">
        <f>+Datos!E2721</f>
        <v>0</v>
      </c>
      <c r="F2730" s="144">
        <f>+Datos!F2721</f>
        <v>1</v>
      </c>
      <c r="G2730" s="145">
        <f>+Datos!G2721</f>
        <v>1</v>
      </c>
      <c r="H2730" s="143">
        <f t="shared" si="507"/>
        <v>1</v>
      </c>
      <c r="I2730" s="146">
        <f t="shared" si="508"/>
        <v>-1</v>
      </c>
      <c r="J2730" s="29">
        <f t="shared" si="509"/>
        <v>98.983589497781907</v>
      </c>
      <c r="K2730" s="147">
        <f t="shared" si="504"/>
        <v>132.66540767960009</v>
      </c>
      <c r="L2730" s="29">
        <f t="shared" si="515"/>
        <v>-0.53268926795468019</v>
      </c>
      <c r="M2730" s="30">
        <f t="shared" si="513"/>
        <v>0.53268926795468019</v>
      </c>
      <c r="N2730" s="148">
        <f t="shared" si="514"/>
        <v>0.46731073204531981</v>
      </c>
      <c r="O2730" s="148">
        <f t="shared" si="510"/>
        <v>0</v>
      </c>
      <c r="P2730" s="148">
        <f t="shared" si="511"/>
        <v>-0.46731073204531981</v>
      </c>
      <c r="Q2730" s="149">
        <f t="shared" si="505"/>
        <v>18.665407679600094</v>
      </c>
      <c r="R2730" s="150">
        <f t="shared" si="506"/>
        <v>132.66540767960009</v>
      </c>
      <c r="S2730" s="13"/>
      <c r="T2730" s="13"/>
      <c r="U2730" s="13"/>
      <c r="V2730" s="13"/>
      <c r="W2730" s="49">
        <f t="shared" si="512"/>
        <v>39608</v>
      </c>
    </row>
    <row r="2731" spans="1:23" s="11" customFormat="1">
      <c r="A2731" s="13"/>
      <c r="B2731" s="140">
        <f>+Datos!B2722</f>
        <v>2008</v>
      </c>
      <c r="C2731" s="141">
        <f>+Datos!C2722</f>
        <v>6</v>
      </c>
      <c r="D2731" s="142">
        <f>+Datos!D2722</f>
        <v>10</v>
      </c>
      <c r="E2731" s="143">
        <f>+Datos!E2722</f>
        <v>0.2</v>
      </c>
      <c r="F2731" s="144">
        <f>+Datos!F2722</f>
        <v>1.8</v>
      </c>
      <c r="G2731" s="145">
        <f>+Datos!G2722</f>
        <v>1</v>
      </c>
      <c r="H2731" s="143">
        <f t="shared" si="507"/>
        <v>1.8</v>
      </c>
      <c r="I2731" s="146">
        <f t="shared" si="508"/>
        <v>-1.6</v>
      </c>
      <c r="J2731" s="29">
        <f t="shared" si="509"/>
        <v>98.13721116853533</v>
      </c>
      <c r="K2731" s="147">
        <f t="shared" si="504"/>
        <v>131.8190293503535</v>
      </c>
      <c r="L2731" s="29">
        <f t="shared" si="515"/>
        <v>-0.84637832924659051</v>
      </c>
      <c r="M2731" s="30">
        <f t="shared" si="513"/>
        <v>1.0463783292465905</v>
      </c>
      <c r="N2731" s="148">
        <f t="shared" si="514"/>
        <v>0.75362167075340958</v>
      </c>
      <c r="O2731" s="148">
        <f t="shared" si="510"/>
        <v>0</v>
      </c>
      <c r="P2731" s="148">
        <f t="shared" si="511"/>
        <v>-0.75362167075340958</v>
      </c>
      <c r="Q2731" s="149">
        <f t="shared" si="505"/>
        <v>17.819029350353503</v>
      </c>
      <c r="R2731" s="150">
        <f t="shared" si="506"/>
        <v>131.8190293503535</v>
      </c>
      <c r="S2731" s="13"/>
      <c r="T2731" s="13"/>
      <c r="U2731" s="13"/>
      <c r="V2731" s="13"/>
      <c r="W2731" s="49">
        <f t="shared" si="512"/>
        <v>39609</v>
      </c>
    </row>
    <row r="2732" spans="1:23" s="11" customFormat="1">
      <c r="A2732" s="13"/>
      <c r="B2732" s="140">
        <f>+Datos!B2723</f>
        <v>2008</v>
      </c>
      <c r="C2732" s="141">
        <f>+Datos!C2723</f>
        <v>6</v>
      </c>
      <c r="D2732" s="142">
        <f>+Datos!D2723</f>
        <v>11</v>
      </c>
      <c r="E2732" s="143">
        <f>+Datos!E2723</f>
        <v>0</v>
      </c>
      <c r="F2732" s="144">
        <f>+Datos!F2723</f>
        <v>1.9</v>
      </c>
      <c r="G2732" s="145">
        <f>+Datos!G2723</f>
        <v>1</v>
      </c>
      <c r="H2732" s="143">
        <f t="shared" si="507"/>
        <v>1.9</v>
      </c>
      <c r="I2732" s="146">
        <f t="shared" si="508"/>
        <v>-1.9</v>
      </c>
      <c r="J2732" s="29">
        <f t="shared" si="509"/>
        <v>97.141531647502106</v>
      </c>
      <c r="K2732" s="147">
        <f t="shared" si="504"/>
        <v>130.82334982932028</v>
      </c>
      <c r="L2732" s="29">
        <f t="shared" si="515"/>
        <v>-0.99567952103322455</v>
      </c>
      <c r="M2732" s="30">
        <f t="shared" si="513"/>
        <v>0.99567952103322455</v>
      </c>
      <c r="N2732" s="148">
        <f t="shared" si="514"/>
        <v>0.90432047896677537</v>
      </c>
      <c r="O2732" s="148">
        <f t="shared" si="510"/>
        <v>0</v>
      </c>
      <c r="P2732" s="148">
        <f t="shared" si="511"/>
        <v>-0.90432047896677537</v>
      </c>
      <c r="Q2732" s="149">
        <f t="shared" si="505"/>
        <v>16.823349829320279</v>
      </c>
      <c r="R2732" s="150">
        <f t="shared" si="506"/>
        <v>130.82334982932028</v>
      </c>
      <c r="S2732" s="13"/>
      <c r="T2732" s="13"/>
      <c r="U2732" s="13"/>
      <c r="V2732" s="13"/>
      <c r="W2732" s="49">
        <f t="shared" si="512"/>
        <v>39610</v>
      </c>
    </row>
    <row r="2733" spans="1:23" s="11" customFormat="1">
      <c r="A2733" s="13"/>
      <c r="B2733" s="140">
        <f>+Datos!B2724</f>
        <v>2008</v>
      </c>
      <c r="C2733" s="141">
        <f>+Datos!C2724</f>
        <v>6</v>
      </c>
      <c r="D2733" s="142">
        <f>+Datos!D2724</f>
        <v>12</v>
      </c>
      <c r="E2733" s="143">
        <f>+Datos!E2724</f>
        <v>0</v>
      </c>
      <c r="F2733" s="144">
        <f>+Datos!F2724</f>
        <v>2.2000000000000002</v>
      </c>
      <c r="G2733" s="145">
        <f>+Datos!G2724</f>
        <v>1</v>
      </c>
      <c r="H2733" s="143">
        <f t="shared" si="507"/>
        <v>2.2000000000000002</v>
      </c>
      <c r="I2733" s="146">
        <f t="shared" si="508"/>
        <v>-2.2000000000000002</v>
      </c>
      <c r="J2733" s="29">
        <f t="shared" si="509"/>
        <v>96.001253265047652</v>
      </c>
      <c r="K2733" s="147">
        <f t="shared" si="504"/>
        <v>129.68307144686582</v>
      </c>
      <c r="L2733" s="29">
        <f t="shared" si="515"/>
        <v>-1.1402783824544542</v>
      </c>
      <c r="M2733" s="30">
        <f t="shared" si="513"/>
        <v>1.1402783824544542</v>
      </c>
      <c r="N2733" s="148">
        <f t="shared" si="514"/>
        <v>1.0597216175455459</v>
      </c>
      <c r="O2733" s="148">
        <f t="shared" si="510"/>
        <v>0</v>
      </c>
      <c r="P2733" s="148">
        <f t="shared" si="511"/>
        <v>-1.0597216175455459</v>
      </c>
      <c r="Q2733" s="149">
        <f t="shared" si="505"/>
        <v>15.683071446865824</v>
      </c>
      <c r="R2733" s="150">
        <f t="shared" si="506"/>
        <v>129.68307144686582</v>
      </c>
      <c r="S2733" s="13"/>
      <c r="T2733" s="13"/>
      <c r="U2733" s="13"/>
      <c r="V2733" s="13"/>
      <c r="W2733" s="49">
        <f t="shared" si="512"/>
        <v>39611</v>
      </c>
    </row>
    <row r="2734" spans="1:23" s="11" customFormat="1">
      <c r="A2734" s="13"/>
      <c r="B2734" s="140">
        <f>+Datos!B2725</f>
        <v>2008</v>
      </c>
      <c r="C2734" s="141">
        <f>+Datos!C2725</f>
        <v>6</v>
      </c>
      <c r="D2734" s="142">
        <f>+Datos!D2725</f>
        <v>13</v>
      </c>
      <c r="E2734" s="143">
        <f>+Datos!E2725</f>
        <v>0</v>
      </c>
      <c r="F2734" s="144">
        <f>+Datos!F2725</f>
        <v>2.4</v>
      </c>
      <c r="G2734" s="145">
        <f>+Datos!G2725</f>
        <v>1</v>
      </c>
      <c r="H2734" s="143">
        <f t="shared" si="507"/>
        <v>2.4</v>
      </c>
      <c r="I2734" s="146">
        <f t="shared" si="508"/>
        <v>-2.4</v>
      </c>
      <c r="J2734" s="29">
        <f t="shared" si="509"/>
        <v>94.772573249922573</v>
      </c>
      <c r="K2734" s="147">
        <f t="shared" si="504"/>
        <v>128.45439143174076</v>
      </c>
      <c r="L2734" s="29">
        <f t="shared" si="515"/>
        <v>-1.2286800151250645</v>
      </c>
      <c r="M2734" s="30">
        <f t="shared" si="513"/>
        <v>1.2286800151250645</v>
      </c>
      <c r="N2734" s="148">
        <f t="shared" si="514"/>
        <v>1.1713199848749354</v>
      </c>
      <c r="O2734" s="148">
        <f t="shared" si="510"/>
        <v>0</v>
      </c>
      <c r="P2734" s="148">
        <f t="shared" si="511"/>
        <v>-1.1713199848749354</v>
      </c>
      <c r="Q2734" s="149">
        <f t="shared" si="505"/>
        <v>14.45439143174076</v>
      </c>
      <c r="R2734" s="150">
        <f t="shared" si="506"/>
        <v>128.45439143174076</v>
      </c>
      <c r="S2734" s="13"/>
      <c r="T2734" s="13"/>
      <c r="U2734" s="13"/>
      <c r="V2734" s="13"/>
      <c r="W2734" s="49">
        <f t="shared" si="512"/>
        <v>39612</v>
      </c>
    </row>
    <row r="2735" spans="1:23" s="11" customFormat="1">
      <c r="A2735" s="13"/>
      <c r="B2735" s="140">
        <f>+Datos!B2726</f>
        <v>2008</v>
      </c>
      <c r="C2735" s="141">
        <f>+Datos!C2726</f>
        <v>6</v>
      </c>
      <c r="D2735" s="142">
        <f>+Datos!D2726</f>
        <v>14</v>
      </c>
      <c r="E2735" s="143">
        <f>+Datos!E2726</f>
        <v>11</v>
      </c>
      <c r="F2735" s="144">
        <f>+Datos!F2726</f>
        <v>2.1</v>
      </c>
      <c r="G2735" s="145">
        <f>+Datos!G2726</f>
        <v>1</v>
      </c>
      <c r="H2735" s="143">
        <f t="shared" si="507"/>
        <v>2.1</v>
      </c>
      <c r="I2735" s="146">
        <f t="shared" si="508"/>
        <v>8.9</v>
      </c>
      <c r="J2735" s="29">
        <f t="shared" si="509"/>
        <v>103.67257324992258</v>
      </c>
      <c r="K2735" s="147">
        <f t="shared" si="504"/>
        <v>137.35439143174077</v>
      </c>
      <c r="L2735" s="29">
        <f t="shared" si="515"/>
        <v>8.9000000000000057</v>
      </c>
      <c r="M2735" s="30">
        <f t="shared" si="513"/>
        <v>2.1</v>
      </c>
      <c r="N2735" s="148">
        <f t="shared" si="514"/>
        <v>0</v>
      </c>
      <c r="O2735" s="148">
        <f t="shared" si="510"/>
        <v>0</v>
      </c>
      <c r="P2735" s="148">
        <f t="shared" si="511"/>
        <v>0</v>
      </c>
      <c r="Q2735" s="149">
        <f t="shared" si="505"/>
        <v>23.354391431740765</v>
      </c>
      <c r="R2735" s="150">
        <f t="shared" si="506"/>
        <v>137.35439143174077</v>
      </c>
      <c r="S2735" s="13"/>
      <c r="T2735" s="13"/>
      <c r="U2735" s="13"/>
      <c r="V2735" s="13"/>
      <c r="W2735" s="49">
        <f t="shared" si="512"/>
        <v>39613</v>
      </c>
    </row>
    <row r="2736" spans="1:23" s="11" customFormat="1">
      <c r="A2736" s="13"/>
      <c r="B2736" s="140">
        <f>+Datos!B2727</f>
        <v>2008</v>
      </c>
      <c r="C2736" s="141">
        <f>+Datos!C2727</f>
        <v>6</v>
      </c>
      <c r="D2736" s="142">
        <f>+Datos!D2727</f>
        <v>15</v>
      </c>
      <c r="E2736" s="143">
        <f>+Datos!E2727</f>
        <v>1</v>
      </c>
      <c r="F2736" s="144">
        <f>+Datos!F2727</f>
        <v>0.9</v>
      </c>
      <c r="G2736" s="145">
        <f>+Datos!G2727</f>
        <v>1</v>
      </c>
      <c r="H2736" s="143">
        <f t="shared" si="507"/>
        <v>0.9</v>
      </c>
      <c r="I2736" s="146">
        <f t="shared" si="508"/>
        <v>9.9999999999999978E-2</v>
      </c>
      <c r="J2736" s="29">
        <f t="shared" si="509"/>
        <v>103.77257324992257</v>
      </c>
      <c r="K2736" s="147">
        <f t="shared" si="504"/>
        <v>137.45439143174076</v>
      </c>
      <c r="L2736" s="29">
        <f t="shared" si="515"/>
        <v>9.9999999999994316E-2</v>
      </c>
      <c r="M2736" s="30">
        <f t="shared" si="513"/>
        <v>0.9</v>
      </c>
      <c r="N2736" s="148">
        <f t="shared" si="514"/>
        <v>0</v>
      </c>
      <c r="O2736" s="148">
        <f t="shared" si="510"/>
        <v>0</v>
      </c>
      <c r="P2736" s="148">
        <f t="shared" si="511"/>
        <v>0</v>
      </c>
      <c r="Q2736" s="149">
        <f t="shared" si="505"/>
        <v>23.45439143174076</v>
      </c>
      <c r="R2736" s="150">
        <f t="shared" si="506"/>
        <v>137.45439143174076</v>
      </c>
      <c r="S2736" s="13"/>
      <c r="T2736" s="13"/>
      <c r="U2736" s="13"/>
      <c r="V2736" s="13"/>
      <c r="W2736" s="49">
        <f t="shared" si="512"/>
        <v>39614</v>
      </c>
    </row>
    <row r="2737" spans="1:23" s="11" customFormat="1">
      <c r="A2737" s="13"/>
      <c r="B2737" s="140">
        <f>+Datos!B2728</f>
        <v>2008</v>
      </c>
      <c r="C2737" s="141">
        <f>+Datos!C2728</f>
        <v>6</v>
      </c>
      <c r="D2737" s="142">
        <f>+Datos!D2728</f>
        <v>16</v>
      </c>
      <c r="E2737" s="143">
        <f>+Datos!E2728</f>
        <v>0</v>
      </c>
      <c r="F2737" s="144">
        <f>+Datos!F2728</f>
        <v>2.7</v>
      </c>
      <c r="G2737" s="145">
        <f>+Datos!G2728</f>
        <v>1</v>
      </c>
      <c r="H2737" s="143">
        <f t="shared" si="507"/>
        <v>2.7</v>
      </c>
      <c r="I2737" s="146">
        <f t="shared" si="508"/>
        <v>-2.7</v>
      </c>
      <c r="J2737" s="29">
        <f t="shared" si="509"/>
        <v>102.2796132968567</v>
      </c>
      <c r="K2737" s="147">
        <f t="shared" si="504"/>
        <v>135.96143147867488</v>
      </c>
      <c r="L2737" s="29">
        <f t="shared" si="515"/>
        <v>-1.4929599530658777</v>
      </c>
      <c r="M2737" s="30">
        <f t="shared" si="513"/>
        <v>1.4929599530658777</v>
      </c>
      <c r="N2737" s="148">
        <f t="shared" si="514"/>
        <v>1.2070400469341225</v>
      </c>
      <c r="O2737" s="148">
        <f t="shared" si="510"/>
        <v>0</v>
      </c>
      <c r="P2737" s="148">
        <f t="shared" si="511"/>
        <v>-1.2070400469341225</v>
      </c>
      <c r="Q2737" s="149">
        <f t="shared" si="505"/>
        <v>21.961431478674882</v>
      </c>
      <c r="R2737" s="150">
        <f t="shared" si="506"/>
        <v>135.96143147867488</v>
      </c>
      <c r="S2737" s="13"/>
      <c r="T2737" s="13"/>
      <c r="U2737" s="13"/>
      <c r="V2737" s="13"/>
      <c r="W2737" s="49">
        <f t="shared" si="512"/>
        <v>39615</v>
      </c>
    </row>
    <row r="2738" spans="1:23" s="11" customFormat="1">
      <c r="A2738" s="13"/>
      <c r="B2738" s="140">
        <f>+Datos!B2729</f>
        <v>2008</v>
      </c>
      <c r="C2738" s="141">
        <f>+Datos!C2729</f>
        <v>6</v>
      </c>
      <c r="D2738" s="142">
        <f>+Datos!D2729</f>
        <v>17</v>
      </c>
      <c r="E2738" s="143">
        <f>+Datos!E2729</f>
        <v>0</v>
      </c>
      <c r="F2738" s="144">
        <f>+Datos!F2729</f>
        <v>0.9</v>
      </c>
      <c r="G2738" s="145">
        <f>+Datos!G2729</f>
        <v>1</v>
      </c>
      <c r="H2738" s="143">
        <f t="shared" si="507"/>
        <v>0.9</v>
      </c>
      <c r="I2738" s="146">
        <f t="shared" si="508"/>
        <v>-0.9</v>
      </c>
      <c r="J2738" s="29">
        <f t="shared" si="509"/>
        <v>101.78674843885827</v>
      </c>
      <c r="K2738" s="147">
        <f t="shared" si="504"/>
        <v>135.46856662067646</v>
      </c>
      <c r="L2738" s="29">
        <f t="shared" si="515"/>
        <v>-0.49286485799842694</v>
      </c>
      <c r="M2738" s="30">
        <f t="shared" si="513"/>
        <v>0.49286485799842694</v>
      </c>
      <c r="N2738" s="148">
        <f t="shared" si="514"/>
        <v>0.40713514200157308</v>
      </c>
      <c r="O2738" s="148">
        <f t="shared" si="510"/>
        <v>0</v>
      </c>
      <c r="P2738" s="148">
        <f t="shared" si="511"/>
        <v>-0.40713514200157308</v>
      </c>
      <c r="Q2738" s="149">
        <f t="shared" si="505"/>
        <v>21.468566620676455</v>
      </c>
      <c r="R2738" s="150">
        <f t="shared" si="506"/>
        <v>135.46856662067646</v>
      </c>
      <c r="S2738" s="13"/>
      <c r="T2738" s="13"/>
      <c r="U2738" s="13"/>
      <c r="V2738" s="13"/>
      <c r="W2738" s="49">
        <f t="shared" si="512"/>
        <v>39616</v>
      </c>
    </row>
    <row r="2739" spans="1:23" s="11" customFormat="1">
      <c r="A2739" s="13"/>
      <c r="B2739" s="140">
        <f>+Datos!B2730</f>
        <v>2008</v>
      </c>
      <c r="C2739" s="141">
        <f>+Datos!C2730</f>
        <v>6</v>
      </c>
      <c r="D2739" s="142">
        <f>+Datos!D2730</f>
        <v>18</v>
      </c>
      <c r="E2739" s="143">
        <f>+Datos!E2730</f>
        <v>0</v>
      </c>
      <c r="F2739" s="144">
        <f>+Datos!F2730</f>
        <v>0.5</v>
      </c>
      <c r="G2739" s="145">
        <f>+Datos!G2730</f>
        <v>1</v>
      </c>
      <c r="H2739" s="143">
        <f t="shared" si="507"/>
        <v>0.5</v>
      </c>
      <c r="I2739" s="146">
        <f t="shared" si="508"/>
        <v>-0.5</v>
      </c>
      <c r="J2739" s="29">
        <f t="shared" si="509"/>
        <v>101.51396160446049</v>
      </c>
      <c r="K2739" s="147">
        <f t="shared" si="504"/>
        <v>135.19577978627868</v>
      </c>
      <c r="L2739" s="29">
        <f t="shared" si="515"/>
        <v>-0.27278683439777751</v>
      </c>
      <c r="M2739" s="30">
        <f t="shared" si="513"/>
        <v>0.27278683439777751</v>
      </c>
      <c r="N2739" s="148">
        <f t="shared" si="514"/>
        <v>0.22721316560222249</v>
      </c>
      <c r="O2739" s="148">
        <f t="shared" si="510"/>
        <v>0</v>
      </c>
      <c r="P2739" s="148">
        <f t="shared" si="511"/>
        <v>-0.22721316560222249</v>
      </c>
      <c r="Q2739" s="149">
        <f t="shared" si="505"/>
        <v>21.195779786278678</v>
      </c>
      <c r="R2739" s="150">
        <f t="shared" si="506"/>
        <v>135.19577978627868</v>
      </c>
      <c r="S2739" s="13"/>
      <c r="T2739" s="13"/>
      <c r="U2739" s="13"/>
      <c r="V2739" s="13"/>
      <c r="W2739" s="49">
        <f t="shared" si="512"/>
        <v>39617</v>
      </c>
    </row>
    <row r="2740" spans="1:23" s="11" customFormat="1">
      <c r="A2740" s="13"/>
      <c r="B2740" s="140">
        <f>+Datos!B2731</f>
        <v>2008</v>
      </c>
      <c r="C2740" s="141">
        <f>+Datos!C2731</f>
        <v>6</v>
      </c>
      <c r="D2740" s="142">
        <f>+Datos!D2731</f>
        <v>19</v>
      </c>
      <c r="E2740" s="143">
        <f>+Datos!E2731</f>
        <v>5</v>
      </c>
      <c r="F2740" s="144">
        <f>+Datos!F2731</f>
        <v>0.6</v>
      </c>
      <c r="G2740" s="145">
        <f>+Datos!G2731</f>
        <v>1</v>
      </c>
      <c r="H2740" s="143">
        <f t="shared" si="507"/>
        <v>0.6</v>
      </c>
      <c r="I2740" s="146">
        <f t="shared" si="508"/>
        <v>4.4000000000000004</v>
      </c>
      <c r="J2740" s="29">
        <f t="shared" si="509"/>
        <v>105.9139616044605</v>
      </c>
      <c r="K2740" s="147">
        <f t="shared" si="504"/>
        <v>139.59577978627868</v>
      </c>
      <c r="L2740" s="29">
        <f t="shared" si="515"/>
        <v>4.4000000000000057</v>
      </c>
      <c r="M2740" s="30">
        <f t="shared" si="513"/>
        <v>0.6</v>
      </c>
      <c r="N2740" s="148">
        <f t="shared" si="514"/>
        <v>0</v>
      </c>
      <c r="O2740" s="148">
        <f t="shared" si="510"/>
        <v>0</v>
      </c>
      <c r="P2740" s="148">
        <f t="shared" si="511"/>
        <v>0</v>
      </c>
      <c r="Q2740" s="149">
        <f t="shared" si="505"/>
        <v>25.595779786278683</v>
      </c>
      <c r="R2740" s="150">
        <f t="shared" si="506"/>
        <v>139.59577978627868</v>
      </c>
      <c r="S2740" s="13"/>
      <c r="T2740" s="13"/>
      <c r="U2740" s="13"/>
      <c r="V2740" s="13"/>
      <c r="W2740" s="49">
        <f t="shared" si="512"/>
        <v>39618</v>
      </c>
    </row>
    <row r="2741" spans="1:23" s="11" customFormat="1">
      <c r="A2741" s="13"/>
      <c r="B2741" s="140">
        <f>+Datos!B2732</f>
        <v>2008</v>
      </c>
      <c r="C2741" s="141">
        <f>+Datos!C2732</f>
        <v>6</v>
      </c>
      <c r="D2741" s="142">
        <f>+Datos!D2732</f>
        <v>20</v>
      </c>
      <c r="E2741" s="143">
        <f>+Datos!E2732</f>
        <v>1.3</v>
      </c>
      <c r="F2741" s="144">
        <f>+Datos!F2732</f>
        <v>0.7</v>
      </c>
      <c r="G2741" s="145">
        <f>+Datos!G2732</f>
        <v>1</v>
      </c>
      <c r="H2741" s="143">
        <f t="shared" si="507"/>
        <v>0.7</v>
      </c>
      <c r="I2741" s="146">
        <f t="shared" si="508"/>
        <v>0.60000000000000009</v>
      </c>
      <c r="J2741" s="29">
        <f t="shared" si="509"/>
        <v>106.51396160446049</v>
      </c>
      <c r="K2741" s="147">
        <f t="shared" si="504"/>
        <v>140.19577978627868</v>
      </c>
      <c r="L2741" s="29">
        <f t="shared" si="515"/>
        <v>0.59999999999999432</v>
      </c>
      <c r="M2741" s="30">
        <f t="shared" si="513"/>
        <v>0.7</v>
      </c>
      <c r="N2741" s="148">
        <f t="shared" si="514"/>
        <v>0</v>
      </c>
      <c r="O2741" s="148">
        <f t="shared" si="510"/>
        <v>0</v>
      </c>
      <c r="P2741" s="148">
        <f t="shared" si="511"/>
        <v>0</v>
      </c>
      <c r="Q2741" s="149">
        <f t="shared" si="505"/>
        <v>26.195779786278678</v>
      </c>
      <c r="R2741" s="150">
        <f t="shared" si="506"/>
        <v>140.19577978627868</v>
      </c>
      <c r="S2741" s="13"/>
      <c r="T2741" s="13"/>
      <c r="U2741" s="13"/>
      <c r="V2741" s="13"/>
      <c r="W2741" s="49">
        <f t="shared" si="512"/>
        <v>39619</v>
      </c>
    </row>
    <row r="2742" spans="1:23" s="11" customFormat="1">
      <c r="A2742" s="13"/>
      <c r="B2742" s="140">
        <f>+Datos!B2733</f>
        <v>2008</v>
      </c>
      <c r="C2742" s="141">
        <f>+Datos!C2733</f>
        <v>6</v>
      </c>
      <c r="D2742" s="142">
        <f>+Datos!D2733</f>
        <v>21</v>
      </c>
      <c r="E2742" s="143">
        <f>+Datos!E2733</f>
        <v>0</v>
      </c>
      <c r="F2742" s="144">
        <f>+Datos!F2733</f>
        <v>0.6</v>
      </c>
      <c r="G2742" s="145">
        <f>+Datos!G2733</f>
        <v>1</v>
      </c>
      <c r="H2742" s="143">
        <f t="shared" si="507"/>
        <v>0.6</v>
      </c>
      <c r="I2742" s="146">
        <f t="shared" si="508"/>
        <v>-0.6</v>
      </c>
      <c r="J2742" s="29">
        <f t="shared" si="509"/>
        <v>106.17150664535792</v>
      </c>
      <c r="K2742" s="147">
        <f t="shared" si="504"/>
        <v>139.8533248271761</v>
      </c>
      <c r="L2742" s="29">
        <f t="shared" si="515"/>
        <v>-0.34245495910258228</v>
      </c>
      <c r="M2742" s="30">
        <f t="shared" si="513"/>
        <v>0.34245495910258228</v>
      </c>
      <c r="N2742" s="148">
        <f t="shared" si="514"/>
        <v>0.2575450408974177</v>
      </c>
      <c r="O2742" s="148">
        <f t="shared" si="510"/>
        <v>0</v>
      </c>
      <c r="P2742" s="148">
        <f t="shared" si="511"/>
        <v>-0.2575450408974177</v>
      </c>
      <c r="Q2742" s="149">
        <f t="shared" si="505"/>
        <v>25.853324827176095</v>
      </c>
      <c r="R2742" s="150">
        <f t="shared" si="506"/>
        <v>139.8533248271761</v>
      </c>
      <c r="S2742" s="13"/>
      <c r="T2742" s="13"/>
      <c r="U2742" s="13"/>
      <c r="V2742" s="13"/>
      <c r="W2742" s="49">
        <f t="shared" si="512"/>
        <v>39620</v>
      </c>
    </row>
    <row r="2743" spans="1:23" s="11" customFormat="1">
      <c r="A2743" s="13"/>
      <c r="B2743" s="140">
        <f>+Datos!B2734</f>
        <v>2008</v>
      </c>
      <c r="C2743" s="141">
        <f>+Datos!C2734</f>
        <v>6</v>
      </c>
      <c r="D2743" s="142">
        <f>+Datos!D2734</f>
        <v>22</v>
      </c>
      <c r="E2743" s="143">
        <f>+Datos!E2734</f>
        <v>0</v>
      </c>
      <c r="F2743" s="144">
        <f>+Datos!F2734</f>
        <v>0.4</v>
      </c>
      <c r="G2743" s="145">
        <f>+Datos!G2734</f>
        <v>1</v>
      </c>
      <c r="H2743" s="143">
        <f t="shared" si="507"/>
        <v>0.4</v>
      </c>
      <c r="I2743" s="146">
        <f t="shared" si="508"/>
        <v>-0.4</v>
      </c>
      <c r="J2743" s="29">
        <f t="shared" si="509"/>
        <v>105.94381524310388</v>
      </c>
      <c r="K2743" s="147">
        <f t="shared" si="504"/>
        <v>139.62563342492206</v>
      </c>
      <c r="L2743" s="29">
        <f t="shared" si="515"/>
        <v>-0.22769140225403817</v>
      </c>
      <c r="M2743" s="30">
        <f t="shared" si="513"/>
        <v>0.22769140225403817</v>
      </c>
      <c r="N2743" s="148">
        <f t="shared" si="514"/>
        <v>0.17230859774596186</v>
      </c>
      <c r="O2743" s="148">
        <f t="shared" si="510"/>
        <v>0</v>
      </c>
      <c r="P2743" s="148">
        <f t="shared" si="511"/>
        <v>-0.17230859774596186</v>
      </c>
      <c r="Q2743" s="149">
        <f t="shared" si="505"/>
        <v>25.625633424922057</v>
      </c>
      <c r="R2743" s="150">
        <f t="shared" si="506"/>
        <v>139.62563342492206</v>
      </c>
      <c r="S2743" s="13"/>
      <c r="T2743" s="13"/>
      <c r="U2743" s="13"/>
      <c r="V2743" s="13"/>
      <c r="W2743" s="49">
        <f t="shared" si="512"/>
        <v>39621</v>
      </c>
    </row>
    <row r="2744" spans="1:23" s="11" customFormat="1">
      <c r="A2744" s="13"/>
      <c r="B2744" s="140">
        <f>+Datos!B2735</f>
        <v>2008</v>
      </c>
      <c r="C2744" s="141">
        <f>+Datos!C2735</f>
        <v>6</v>
      </c>
      <c r="D2744" s="142">
        <f>+Datos!D2735</f>
        <v>23</v>
      </c>
      <c r="E2744" s="143">
        <f>+Datos!E2735</f>
        <v>0</v>
      </c>
      <c r="F2744" s="144">
        <f>+Datos!F2735</f>
        <v>0.9</v>
      </c>
      <c r="G2744" s="145">
        <f>+Datos!G2735</f>
        <v>1</v>
      </c>
      <c r="H2744" s="143">
        <f t="shared" si="507"/>
        <v>0.9</v>
      </c>
      <c r="I2744" s="146">
        <f t="shared" si="508"/>
        <v>-0.9</v>
      </c>
      <c r="J2744" s="29">
        <f t="shared" si="509"/>
        <v>105.43329333387402</v>
      </c>
      <c r="K2744" s="147">
        <f t="shared" si="504"/>
        <v>139.11511151569221</v>
      </c>
      <c r="L2744" s="29">
        <f t="shared" si="515"/>
        <v>-0.51052190922985119</v>
      </c>
      <c r="M2744" s="30">
        <f t="shared" si="513"/>
        <v>0.51052190922985119</v>
      </c>
      <c r="N2744" s="148">
        <f t="shared" si="514"/>
        <v>0.38947809077014883</v>
      </c>
      <c r="O2744" s="148">
        <f t="shared" si="510"/>
        <v>0</v>
      </c>
      <c r="P2744" s="148">
        <f t="shared" si="511"/>
        <v>-0.38947809077014883</v>
      </c>
      <c r="Q2744" s="149">
        <f t="shared" si="505"/>
        <v>25.115111515692206</v>
      </c>
      <c r="R2744" s="150">
        <f t="shared" si="506"/>
        <v>139.11511151569221</v>
      </c>
      <c r="S2744" s="13"/>
      <c r="T2744" s="13"/>
      <c r="U2744" s="13"/>
      <c r="V2744" s="13"/>
      <c r="W2744" s="49">
        <f t="shared" si="512"/>
        <v>39622</v>
      </c>
    </row>
    <row r="2745" spans="1:23" s="11" customFormat="1">
      <c r="A2745" s="13"/>
      <c r="B2745" s="140">
        <f>+Datos!B2736</f>
        <v>2008</v>
      </c>
      <c r="C2745" s="141">
        <f>+Datos!C2736</f>
        <v>6</v>
      </c>
      <c r="D2745" s="142">
        <f>+Datos!D2736</f>
        <v>24</v>
      </c>
      <c r="E2745" s="143">
        <f>+Datos!E2736</f>
        <v>0</v>
      </c>
      <c r="F2745" s="144">
        <f>+Datos!F2736</f>
        <v>1</v>
      </c>
      <c r="G2745" s="145">
        <f>+Datos!G2736</f>
        <v>1</v>
      </c>
      <c r="H2745" s="143">
        <f t="shared" si="507"/>
        <v>1</v>
      </c>
      <c r="I2745" s="146">
        <f t="shared" si="508"/>
        <v>-1</v>
      </c>
      <c r="J2745" s="29">
        <f t="shared" si="509"/>
        <v>104.86893155768379</v>
      </c>
      <c r="K2745" s="147">
        <f t="shared" si="504"/>
        <v>138.55074973950198</v>
      </c>
      <c r="L2745" s="29">
        <f t="shared" si="515"/>
        <v>-0.56436177619022487</v>
      </c>
      <c r="M2745" s="30">
        <f t="shared" si="513"/>
        <v>0.56436177619022487</v>
      </c>
      <c r="N2745" s="148">
        <f t="shared" si="514"/>
        <v>0.43563822380977513</v>
      </c>
      <c r="O2745" s="148">
        <f t="shared" si="510"/>
        <v>0</v>
      </c>
      <c r="P2745" s="148">
        <f t="shared" si="511"/>
        <v>-0.43563822380977513</v>
      </c>
      <c r="Q2745" s="149">
        <f t="shared" si="505"/>
        <v>24.550749739501981</v>
      </c>
      <c r="R2745" s="150">
        <f t="shared" si="506"/>
        <v>138.55074973950198</v>
      </c>
      <c r="S2745" s="13"/>
      <c r="T2745" s="13"/>
      <c r="U2745" s="13"/>
      <c r="V2745" s="13"/>
      <c r="W2745" s="49">
        <f t="shared" si="512"/>
        <v>39623</v>
      </c>
    </row>
    <row r="2746" spans="1:23" s="11" customFormat="1">
      <c r="A2746" s="13"/>
      <c r="B2746" s="140">
        <f>+Datos!B2737</f>
        <v>2008</v>
      </c>
      <c r="C2746" s="141">
        <f>+Datos!C2737</f>
        <v>6</v>
      </c>
      <c r="D2746" s="142">
        <f>+Datos!D2737</f>
        <v>25</v>
      </c>
      <c r="E2746" s="143">
        <f>+Datos!E2737</f>
        <v>0</v>
      </c>
      <c r="F2746" s="144">
        <f>+Datos!F2737</f>
        <v>1.1000000000000001</v>
      </c>
      <c r="G2746" s="145">
        <f>+Datos!G2737</f>
        <v>1</v>
      </c>
      <c r="H2746" s="143">
        <f t="shared" si="507"/>
        <v>1.1000000000000001</v>
      </c>
      <c r="I2746" s="146">
        <f t="shared" si="508"/>
        <v>-1.1000000000000001</v>
      </c>
      <c r="J2746" s="29">
        <f t="shared" si="509"/>
        <v>104.25162212859721</v>
      </c>
      <c r="K2746" s="147">
        <f t="shared" si="504"/>
        <v>137.93344031041539</v>
      </c>
      <c r="L2746" s="29">
        <f t="shared" si="515"/>
        <v>-0.61730942908658903</v>
      </c>
      <c r="M2746" s="30">
        <f t="shared" si="513"/>
        <v>0.61730942908658903</v>
      </c>
      <c r="N2746" s="148">
        <f t="shared" si="514"/>
        <v>0.48269057091341105</v>
      </c>
      <c r="O2746" s="148">
        <f t="shared" si="510"/>
        <v>0</v>
      </c>
      <c r="P2746" s="148">
        <f t="shared" si="511"/>
        <v>-0.48269057091341105</v>
      </c>
      <c r="Q2746" s="149">
        <f t="shared" si="505"/>
        <v>23.933440310415392</v>
      </c>
      <c r="R2746" s="150">
        <f t="shared" si="506"/>
        <v>137.93344031041539</v>
      </c>
      <c r="S2746" s="13"/>
      <c r="T2746" s="13"/>
      <c r="U2746" s="13"/>
      <c r="V2746" s="13"/>
      <c r="W2746" s="49">
        <f t="shared" si="512"/>
        <v>39624</v>
      </c>
    </row>
    <row r="2747" spans="1:23" s="11" customFormat="1">
      <c r="A2747" s="13"/>
      <c r="B2747" s="140">
        <f>+Datos!B2738</f>
        <v>2008</v>
      </c>
      <c r="C2747" s="141">
        <f>+Datos!C2738</f>
        <v>6</v>
      </c>
      <c r="D2747" s="142">
        <f>+Datos!D2738</f>
        <v>26</v>
      </c>
      <c r="E2747" s="143">
        <f>+Datos!E2738</f>
        <v>0</v>
      </c>
      <c r="F2747" s="144">
        <f>+Datos!F2738</f>
        <v>0.9</v>
      </c>
      <c r="G2747" s="145">
        <f>+Datos!G2738</f>
        <v>1</v>
      </c>
      <c r="H2747" s="143">
        <f t="shared" si="507"/>
        <v>0.9</v>
      </c>
      <c r="I2747" s="146">
        <f t="shared" si="508"/>
        <v>-0.9</v>
      </c>
      <c r="J2747" s="29">
        <f t="shared" si="509"/>
        <v>103.74925455718896</v>
      </c>
      <c r="K2747" s="147">
        <f t="shared" si="504"/>
        <v>137.43107273900713</v>
      </c>
      <c r="L2747" s="29">
        <f t="shared" si="515"/>
        <v>-0.50236757140825716</v>
      </c>
      <c r="M2747" s="30">
        <f t="shared" si="513"/>
        <v>0.50236757140825716</v>
      </c>
      <c r="N2747" s="148">
        <f t="shared" si="514"/>
        <v>0.39763242859174286</v>
      </c>
      <c r="O2747" s="148">
        <f t="shared" si="510"/>
        <v>0</v>
      </c>
      <c r="P2747" s="148">
        <f t="shared" si="511"/>
        <v>-0.39763242859174286</v>
      </c>
      <c r="Q2747" s="149">
        <f t="shared" si="505"/>
        <v>23.431072739007135</v>
      </c>
      <c r="R2747" s="150">
        <f t="shared" si="506"/>
        <v>137.43107273900713</v>
      </c>
      <c r="S2747" s="13"/>
      <c r="T2747" s="13"/>
      <c r="U2747" s="13"/>
      <c r="V2747" s="13"/>
      <c r="W2747" s="49">
        <f t="shared" si="512"/>
        <v>39625</v>
      </c>
    </row>
    <row r="2748" spans="1:23" s="11" customFormat="1">
      <c r="A2748" s="13"/>
      <c r="B2748" s="140">
        <f>+Datos!B2739</f>
        <v>2008</v>
      </c>
      <c r="C2748" s="141">
        <f>+Datos!C2739</f>
        <v>6</v>
      </c>
      <c r="D2748" s="142">
        <f>+Datos!D2739</f>
        <v>27</v>
      </c>
      <c r="E2748" s="143">
        <f>+Datos!E2739</f>
        <v>0</v>
      </c>
      <c r="F2748" s="144">
        <f>+Datos!F2739</f>
        <v>2.4</v>
      </c>
      <c r="G2748" s="145">
        <f>+Datos!G2739</f>
        <v>1</v>
      </c>
      <c r="H2748" s="143">
        <f t="shared" si="507"/>
        <v>2.4</v>
      </c>
      <c r="I2748" s="146">
        <f t="shared" si="508"/>
        <v>-2.4</v>
      </c>
      <c r="J2748" s="29">
        <f t="shared" si="509"/>
        <v>102.42141110386861</v>
      </c>
      <c r="K2748" s="147">
        <f t="shared" si="504"/>
        <v>136.10322928568678</v>
      </c>
      <c r="L2748" s="29">
        <f t="shared" si="515"/>
        <v>-1.3278434533203551</v>
      </c>
      <c r="M2748" s="30">
        <f t="shared" si="513"/>
        <v>1.3278434533203551</v>
      </c>
      <c r="N2748" s="148">
        <f t="shared" si="514"/>
        <v>1.0721565466796448</v>
      </c>
      <c r="O2748" s="148">
        <f t="shared" si="510"/>
        <v>0</v>
      </c>
      <c r="P2748" s="148">
        <f t="shared" si="511"/>
        <v>-1.0721565466796448</v>
      </c>
      <c r="Q2748" s="149">
        <f t="shared" si="505"/>
        <v>22.10322928568678</v>
      </c>
      <c r="R2748" s="150">
        <f t="shared" si="506"/>
        <v>136.10322928568678</v>
      </c>
      <c r="S2748" s="13"/>
      <c r="T2748" s="13"/>
      <c r="U2748" s="13"/>
      <c r="V2748" s="13"/>
      <c r="W2748" s="49">
        <f t="shared" si="512"/>
        <v>39626</v>
      </c>
    </row>
    <row r="2749" spans="1:23" s="11" customFormat="1">
      <c r="A2749" s="13"/>
      <c r="B2749" s="140">
        <f>+Datos!B2740</f>
        <v>2008</v>
      </c>
      <c r="C2749" s="141">
        <f>+Datos!C2740</f>
        <v>6</v>
      </c>
      <c r="D2749" s="142">
        <f>+Datos!D2740</f>
        <v>28</v>
      </c>
      <c r="E2749" s="143">
        <f>+Datos!E2740</f>
        <v>0</v>
      </c>
      <c r="F2749" s="144">
        <f>+Datos!F2740</f>
        <v>2.5</v>
      </c>
      <c r="G2749" s="145">
        <f>+Datos!G2740</f>
        <v>1</v>
      </c>
      <c r="H2749" s="143">
        <f t="shared" si="507"/>
        <v>2.5</v>
      </c>
      <c r="I2749" s="146">
        <f t="shared" si="508"/>
        <v>-2.5</v>
      </c>
      <c r="J2749" s="29">
        <f t="shared" si="509"/>
        <v>101.05630904185273</v>
      </c>
      <c r="K2749" s="147">
        <f t="shared" si="504"/>
        <v>134.73812722367092</v>
      </c>
      <c r="L2749" s="29">
        <f t="shared" si="515"/>
        <v>-1.3651020620158647</v>
      </c>
      <c r="M2749" s="30">
        <f t="shared" si="513"/>
        <v>1.3651020620158647</v>
      </c>
      <c r="N2749" s="148">
        <f t="shared" si="514"/>
        <v>1.1348979379841353</v>
      </c>
      <c r="O2749" s="148">
        <f t="shared" si="510"/>
        <v>0</v>
      </c>
      <c r="P2749" s="148">
        <f t="shared" si="511"/>
        <v>-1.1348979379841353</v>
      </c>
      <c r="Q2749" s="149">
        <f t="shared" si="505"/>
        <v>20.738127223670915</v>
      </c>
      <c r="R2749" s="150">
        <f t="shared" si="506"/>
        <v>134.73812722367092</v>
      </c>
      <c r="S2749" s="13"/>
      <c r="T2749" s="13"/>
      <c r="U2749" s="13"/>
      <c r="V2749" s="13"/>
      <c r="W2749" s="49">
        <f t="shared" si="512"/>
        <v>39627</v>
      </c>
    </row>
    <row r="2750" spans="1:23" s="11" customFormat="1">
      <c r="A2750" s="13"/>
      <c r="B2750" s="140">
        <f>+Datos!B2741</f>
        <v>2008</v>
      </c>
      <c r="C2750" s="141">
        <f>+Datos!C2741</f>
        <v>6</v>
      </c>
      <c r="D2750" s="142">
        <f>+Datos!D2741</f>
        <v>29</v>
      </c>
      <c r="E2750" s="143">
        <f>+Datos!E2741</f>
        <v>0</v>
      </c>
      <c r="F2750" s="144">
        <f>+Datos!F2741</f>
        <v>2.2000000000000002</v>
      </c>
      <c r="G2750" s="145">
        <f>+Datos!G2741</f>
        <v>1</v>
      </c>
      <c r="H2750" s="143">
        <f t="shared" si="507"/>
        <v>2.2000000000000002</v>
      </c>
      <c r="I2750" s="146">
        <f t="shared" si="508"/>
        <v>-2.2000000000000002</v>
      </c>
      <c r="J2750" s="29">
        <f t="shared" si="509"/>
        <v>99.870077749667573</v>
      </c>
      <c r="K2750" s="147">
        <f t="shared" si="504"/>
        <v>133.55189593148575</v>
      </c>
      <c r="L2750" s="29">
        <f t="shared" si="515"/>
        <v>-1.1862312921851697</v>
      </c>
      <c r="M2750" s="30">
        <f t="shared" si="513"/>
        <v>1.1862312921851697</v>
      </c>
      <c r="N2750" s="148">
        <f t="shared" si="514"/>
        <v>1.0137687078148305</v>
      </c>
      <c r="O2750" s="148">
        <f t="shared" si="510"/>
        <v>0</v>
      </c>
      <c r="P2750" s="148">
        <f t="shared" si="511"/>
        <v>-1.0137687078148305</v>
      </c>
      <c r="Q2750" s="149">
        <f t="shared" si="505"/>
        <v>19.551895931485745</v>
      </c>
      <c r="R2750" s="150">
        <f t="shared" si="506"/>
        <v>133.55189593148575</v>
      </c>
      <c r="S2750" s="13"/>
      <c r="T2750" s="13"/>
      <c r="U2750" s="13"/>
      <c r="V2750" s="13"/>
      <c r="W2750" s="49">
        <f t="shared" si="512"/>
        <v>39628</v>
      </c>
    </row>
    <row r="2751" spans="1:23" s="11" customFormat="1">
      <c r="A2751" s="13"/>
      <c r="B2751" s="140">
        <f>+Datos!B2742</f>
        <v>2008</v>
      </c>
      <c r="C2751" s="141">
        <f>+Datos!C2742</f>
        <v>6</v>
      </c>
      <c r="D2751" s="142">
        <f>+Datos!D2742</f>
        <v>30</v>
      </c>
      <c r="E2751" s="143">
        <f>+Datos!E2742</f>
        <v>0</v>
      </c>
      <c r="F2751" s="144">
        <f>+Datos!F2742</f>
        <v>1.4</v>
      </c>
      <c r="G2751" s="145">
        <f>+Datos!G2742</f>
        <v>1</v>
      </c>
      <c r="H2751" s="143">
        <f t="shared" si="507"/>
        <v>1.4</v>
      </c>
      <c r="I2751" s="146">
        <f t="shared" si="508"/>
        <v>-1.4</v>
      </c>
      <c r="J2751" s="29">
        <f t="shared" si="509"/>
        <v>99.122463522511282</v>
      </c>
      <c r="K2751" s="147">
        <f t="shared" si="504"/>
        <v>132.80428170432947</v>
      </c>
      <c r="L2751" s="29">
        <f t="shared" si="515"/>
        <v>-0.74761422715627646</v>
      </c>
      <c r="M2751" s="30">
        <f t="shared" si="513"/>
        <v>0.74761422715627646</v>
      </c>
      <c r="N2751" s="148">
        <f t="shared" si="514"/>
        <v>0.65238577284372345</v>
      </c>
      <c r="O2751" s="148">
        <f t="shared" si="510"/>
        <v>0</v>
      </c>
      <c r="P2751" s="148">
        <f t="shared" si="511"/>
        <v>-0.65238577284372345</v>
      </c>
      <c r="Q2751" s="149">
        <f t="shared" si="505"/>
        <v>18.804281704329469</v>
      </c>
      <c r="R2751" s="150">
        <f t="shared" si="506"/>
        <v>132.80428170432947</v>
      </c>
      <c r="S2751" s="13"/>
      <c r="T2751" s="13"/>
      <c r="U2751" s="13"/>
      <c r="V2751" s="13"/>
      <c r="W2751" s="49">
        <f t="shared" si="512"/>
        <v>39629</v>
      </c>
    </row>
    <row r="2752" spans="1:23" s="11" customFormat="1">
      <c r="A2752" s="13"/>
      <c r="B2752" s="140">
        <f>+Datos!B2743</f>
        <v>2008</v>
      </c>
      <c r="C2752" s="141">
        <f>+Datos!C2743</f>
        <v>7</v>
      </c>
      <c r="D2752" s="142">
        <f>+Datos!D2743</f>
        <v>1</v>
      </c>
      <c r="E2752" s="143">
        <f>+Datos!E2743</f>
        <v>0</v>
      </c>
      <c r="F2752" s="144">
        <f>+Datos!F2743</f>
        <v>1.1000000000000001</v>
      </c>
      <c r="G2752" s="145">
        <f>+Datos!G2743</f>
        <v>1</v>
      </c>
      <c r="H2752" s="143">
        <f t="shared" si="507"/>
        <v>1.1000000000000001</v>
      </c>
      <c r="I2752" s="146">
        <f t="shared" si="508"/>
        <v>-1.1000000000000001</v>
      </c>
      <c r="J2752" s="29">
        <f t="shared" si="509"/>
        <v>98.538980593317135</v>
      </c>
      <c r="K2752" s="147">
        <f t="shared" si="504"/>
        <v>132.22079877513531</v>
      </c>
      <c r="L2752" s="29">
        <f t="shared" si="515"/>
        <v>-0.58348292919416167</v>
      </c>
      <c r="M2752" s="30">
        <f t="shared" si="513"/>
        <v>0.58348292919416167</v>
      </c>
      <c r="N2752" s="148">
        <f t="shared" si="514"/>
        <v>0.51651707080583842</v>
      </c>
      <c r="O2752" s="148">
        <f t="shared" si="510"/>
        <v>0</v>
      </c>
      <c r="P2752" s="148">
        <f t="shared" si="511"/>
        <v>-0.51651707080583842</v>
      </c>
      <c r="Q2752" s="149">
        <f t="shared" si="505"/>
        <v>18.220798775135307</v>
      </c>
      <c r="R2752" s="150">
        <f t="shared" si="506"/>
        <v>132.22079877513531</v>
      </c>
      <c r="S2752" s="13"/>
      <c r="T2752" s="13"/>
      <c r="U2752" s="13"/>
      <c r="V2752" s="13"/>
      <c r="W2752" s="49">
        <f t="shared" si="512"/>
        <v>39630</v>
      </c>
    </row>
    <row r="2753" spans="1:23" s="11" customFormat="1">
      <c r="A2753" s="13"/>
      <c r="B2753" s="140">
        <f>+Datos!B2744</f>
        <v>2008</v>
      </c>
      <c r="C2753" s="141">
        <f>+Datos!C2744</f>
        <v>7</v>
      </c>
      <c r="D2753" s="142">
        <f>+Datos!D2744</f>
        <v>2</v>
      </c>
      <c r="E2753" s="143">
        <f>+Datos!E2744</f>
        <v>0</v>
      </c>
      <c r="F2753" s="144">
        <f>+Datos!F2744</f>
        <v>1.1000000000000001</v>
      </c>
      <c r="G2753" s="145">
        <f>+Datos!G2744</f>
        <v>1</v>
      </c>
      <c r="H2753" s="143">
        <f t="shared" si="507"/>
        <v>1.1000000000000001</v>
      </c>
      <c r="I2753" s="146">
        <f t="shared" si="508"/>
        <v>-1.1000000000000001</v>
      </c>
      <c r="J2753" s="29">
        <f t="shared" si="509"/>
        <v>97.958932327836564</v>
      </c>
      <c r="K2753" s="147">
        <f t="shared" si="504"/>
        <v>131.64075050965474</v>
      </c>
      <c r="L2753" s="29">
        <f t="shared" si="515"/>
        <v>-0.58004826548057054</v>
      </c>
      <c r="M2753" s="30">
        <f t="shared" si="513"/>
        <v>0.58004826548057054</v>
      </c>
      <c r="N2753" s="148">
        <f t="shared" si="514"/>
        <v>0.51995173451942955</v>
      </c>
      <c r="O2753" s="148">
        <f t="shared" si="510"/>
        <v>0</v>
      </c>
      <c r="P2753" s="148">
        <f t="shared" si="511"/>
        <v>-0.51995173451942955</v>
      </c>
      <c r="Q2753" s="149">
        <f t="shared" si="505"/>
        <v>17.640750509654737</v>
      </c>
      <c r="R2753" s="150">
        <f t="shared" si="506"/>
        <v>131.64075050965474</v>
      </c>
      <c r="S2753" s="13"/>
      <c r="T2753" s="13"/>
      <c r="U2753" s="13"/>
      <c r="V2753" s="13"/>
      <c r="W2753" s="49">
        <f t="shared" si="512"/>
        <v>39631</v>
      </c>
    </row>
    <row r="2754" spans="1:23" s="11" customFormat="1">
      <c r="A2754" s="13"/>
      <c r="B2754" s="140">
        <f>+Datos!B2745</f>
        <v>2008</v>
      </c>
      <c r="C2754" s="141">
        <f>+Datos!C2745</f>
        <v>7</v>
      </c>
      <c r="D2754" s="142">
        <f>+Datos!D2745</f>
        <v>3</v>
      </c>
      <c r="E2754" s="143">
        <f>+Datos!E2745</f>
        <v>0</v>
      </c>
      <c r="F2754" s="144">
        <f>+Datos!F2745</f>
        <v>1.5</v>
      </c>
      <c r="G2754" s="145">
        <f>+Datos!G2745</f>
        <v>1</v>
      </c>
      <c r="H2754" s="143">
        <f t="shared" si="507"/>
        <v>1.5</v>
      </c>
      <c r="I2754" s="146">
        <f t="shared" si="508"/>
        <v>-1.5</v>
      </c>
      <c r="J2754" s="29">
        <f t="shared" si="509"/>
        <v>97.173456109454747</v>
      </c>
      <c r="K2754" s="147">
        <f t="shared" si="504"/>
        <v>130.85527429127293</v>
      </c>
      <c r="L2754" s="29">
        <f t="shared" si="515"/>
        <v>-0.78547621838180248</v>
      </c>
      <c r="M2754" s="30">
        <f t="shared" si="513"/>
        <v>0.78547621838180248</v>
      </c>
      <c r="N2754" s="148">
        <f t="shared" si="514"/>
        <v>0.71452378161819752</v>
      </c>
      <c r="O2754" s="148">
        <f t="shared" si="510"/>
        <v>0</v>
      </c>
      <c r="P2754" s="148">
        <f t="shared" si="511"/>
        <v>-0.71452378161819752</v>
      </c>
      <c r="Q2754" s="149">
        <f t="shared" si="505"/>
        <v>16.855274291272934</v>
      </c>
      <c r="R2754" s="150">
        <f t="shared" si="506"/>
        <v>130.85527429127293</v>
      </c>
      <c r="S2754" s="13"/>
      <c r="T2754" s="13"/>
      <c r="U2754" s="13"/>
      <c r="V2754" s="13"/>
      <c r="W2754" s="49">
        <f t="shared" si="512"/>
        <v>39632</v>
      </c>
    </row>
    <row r="2755" spans="1:23" s="11" customFormat="1">
      <c r="A2755" s="13"/>
      <c r="B2755" s="140">
        <f>+Datos!B2746</f>
        <v>2008</v>
      </c>
      <c r="C2755" s="141">
        <f>+Datos!C2746</f>
        <v>7</v>
      </c>
      <c r="D2755" s="142">
        <f>+Datos!D2746</f>
        <v>4</v>
      </c>
      <c r="E2755" s="143">
        <f>+Datos!E2746</f>
        <v>0.1</v>
      </c>
      <c r="F2755" s="144">
        <f>+Datos!F2746</f>
        <v>2.2999999999999998</v>
      </c>
      <c r="G2755" s="145">
        <f>+Datos!G2746</f>
        <v>1</v>
      </c>
      <c r="H2755" s="143">
        <f t="shared" si="507"/>
        <v>2.2999999999999998</v>
      </c>
      <c r="I2755" s="146">
        <f t="shared" si="508"/>
        <v>-2.1999999999999997</v>
      </c>
      <c r="J2755" s="29">
        <f t="shared" si="509"/>
        <v>96.032802987450495</v>
      </c>
      <c r="K2755" s="147">
        <f t="shared" si="504"/>
        <v>129.71462116926867</v>
      </c>
      <c r="L2755" s="29">
        <f t="shared" si="515"/>
        <v>-1.1406531220042666</v>
      </c>
      <c r="M2755" s="30">
        <f t="shared" si="513"/>
        <v>1.2406531220042667</v>
      </c>
      <c r="N2755" s="148">
        <f t="shared" si="514"/>
        <v>1.0593468779957331</v>
      </c>
      <c r="O2755" s="148">
        <f t="shared" si="510"/>
        <v>0</v>
      </c>
      <c r="P2755" s="148">
        <f t="shared" si="511"/>
        <v>-1.0593468779957331</v>
      </c>
      <c r="Q2755" s="149">
        <f t="shared" si="505"/>
        <v>15.714621169268668</v>
      </c>
      <c r="R2755" s="150">
        <f t="shared" si="506"/>
        <v>129.71462116926867</v>
      </c>
      <c r="S2755" s="13"/>
      <c r="T2755" s="13"/>
      <c r="U2755" s="13"/>
      <c r="V2755" s="13"/>
      <c r="W2755" s="49">
        <f t="shared" si="512"/>
        <v>39633</v>
      </c>
    </row>
    <row r="2756" spans="1:23" s="11" customFormat="1">
      <c r="A2756" s="13"/>
      <c r="B2756" s="140">
        <f>+Datos!B2747</f>
        <v>2008</v>
      </c>
      <c r="C2756" s="141">
        <f>+Datos!C2747</f>
        <v>7</v>
      </c>
      <c r="D2756" s="142">
        <f>+Datos!D2747</f>
        <v>5</v>
      </c>
      <c r="E2756" s="143">
        <f>+Datos!E2747</f>
        <v>0</v>
      </c>
      <c r="F2756" s="144">
        <f>+Datos!F2747</f>
        <v>1.3</v>
      </c>
      <c r="G2756" s="145">
        <f>+Datos!G2747</f>
        <v>1</v>
      </c>
      <c r="H2756" s="143">
        <f t="shared" si="507"/>
        <v>1.3</v>
      </c>
      <c r="I2756" s="146">
        <f t="shared" si="508"/>
        <v>-1.3</v>
      </c>
      <c r="J2756" s="29">
        <f t="shared" si="509"/>
        <v>95.365084352343928</v>
      </c>
      <c r="K2756" s="147">
        <f t="shared" si="504"/>
        <v>129.04690253416211</v>
      </c>
      <c r="L2756" s="29">
        <f t="shared" si="515"/>
        <v>-0.66771863510655294</v>
      </c>
      <c r="M2756" s="30">
        <f t="shared" si="513"/>
        <v>0.66771863510655294</v>
      </c>
      <c r="N2756" s="148">
        <f t="shared" si="514"/>
        <v>0.63228136489344711</v>
      </c>
      <c r="O2756" s="148">
        <f t="shared" si="510"/>
        <v>0</v>
      </c>
      <c r="P2756" s="148">
        <f t="shared" si="511"/>
        <v>-0.63228136489344711</v>
      </c>
      <c r="Q2756" s="149">
        <f t="shared" si="505"/>
        <v>15.046902534162115</v>
      </c>
      <c r="R2756" s="150">
        <f t="shared" si="506"/>
        <v>129.04690253416211</v>
      </c>
      <c r="S2756" s="13"/>
      <c r="T2756" s="13"/>
      <c r="U2756" s="13"/>
      <c r="V2756" s="13"/>
      <c r="W2756" s="49">
        <f t="shared" si="512"/>
        <v>39634</v>
      </c>
    </row>
    <row r="2757" spans="1:23" s="11" customFormat="1">
      <c r="A2757" s="13"/>
      <c r="B2757" s="140">
        <f>+Datos!B2748</f>
        <v>2008</v>
      </c>
      <c r="C2757" s="141">
        <f>+Datos!C2748</f>
        <v>7</v>
      </c>
      <c r="D2757" s="142">
        <f>+Datos!D2748</f>
        <v>6</v>
      </c>
      <c r="E2757" s="143">
        <f>+Datos!E2748</f>
        <v>0</v>
      </c>
      <c r="F2757" s="144">
        <f>+Datos!F2748</f>
        <v>1.2</v>
      </c>
      <c r="G2757" s="145">
        <f>+Datos!G2748</f>
        <v>1</v>
      </c>
      <c r="H2757" s="143">
        <f t="shared" si="507"/>
        <v>1.2</v>
      </c>
      <c r="I2757" s="146">
        <f t="shared" si="508"/>
        <v>-1.2</v>
      </c>
      <c r="J2757" s="29">
        <f t="shared" si="509"/>
        <v>94.752850134170757</v>
      </c>
      <c r="K2757" s="147">
        <f t="shared" si="504"/>
        <v>128.43466831598894</v>
      </c>
      <c r="L2757" s="29">
        <f t="shared" si="515"/>
        <v>-0.61223421817317103</v>
      </c>
      <c r="M2757" s="30">
        <f t="shared" si="513"/>
        <v>0.61223421817317103</v>
      </c>
      <c r="N2757" s="148">
        <f t="shared" si="514"/>
        <v>0.58776578182682893</v>
      </c>
      <c r="O2757" s="148">
        <f t="shared" si="510"/>
        <v>0</v>
      </c>
      <c r="P2757" s="148">
        <f t="shared" si="511"/>
        <v>-0.58776578182682893</v>
      </c>
      <c r="Q2757" s="149">
        <f t="shared" si="505"/>
        <v>14.434668315988944</v>
      </c>
      <c r="R2757" s="150">
        <f t="shared" si="506"/>
        <v>128.43466831598894</v>
      </c>
      <c r="S2757" s="13"/>
      <c r="T2757" s="13"/>
      <c r="U2757" s="13"/>
      <c r="V2757" s="13"/>
      <c r="W2757" s="49">
        <f t="shared" si="512"/>
        <v>39635</v>
      </c>
    </row>
    <row r="2758" spans="1:23" s="11" customFormat="1">
      <c r="A2758" s="13"/>
      <c r="B2758" s="140">
        <f>+Datos!B2749</f>
        <v>2008</v>
      </c>
      <c r="C2758" s="141">
        <f>+Datos!C2749</f>
        <v>7</v>
      </c>
      <c r="D2758" s="142">
        <f>+Datos!D2749</f>
        <v>7</v>
      </c>
      <c r="E2758" s="143">
        <f>+Datos!E2749</f>
        <v>0</v>
      </c>
      <c r="F2758" s="144">
        <f>+Datos!F2749</f>
        <v>0.8</v>
      </c>
      <c r="G2758" s="145">
        <f>+Datos!G2749</f>
        <v>1</v>
      </c>
      <c r="H2758" s="143">
        <f t="shared" si="507"/>
        <v>0.8</v>
      </c>
      <c r="I2758" s="146">
        <f t="shared" si="508"/>
        <v>-0.8</v>
      </c>
      <c r="J2758" s="29">
        <f t="shared" si="509"/>
        <v>94.34687915073151</v>
      </c>
      <c r="K2758" s="147">
        <f t="shared" si="504"/>
        <v>128.02869733254968</v>
      </c>
      <c r="L2758" s="29">
        <f t="shared" si="515"/>
        <v>-0.40597098343926064</v>
      </c>
      <c r="M2758" s="30">
        <f t="shared" si="513"/>
        <v>0.40597098343926064</v>
      </c>
      <c r="N2758" s="148">
        <f t="shared" si="514"/>
        <v>0.39402901656073941</v>
      </c>
      <c r="O2758" s="148">
        <f t="shared" si="510"/>
        <v>0</v>
      </c>
      <c r="P2758" s="148">
        <f t="shared" si="511"/>
        <v>-0.39402901656073941</v>
      </c>
      <c r="Q2758" s="149">
        <f t="shared" si="505"/>
        <v>14.028697332549683</v>
      </c>
      <c r="R2758" s="150">
        <f t="shared" si="506"/>
        <v>128.02869733254968</v>
      </c>
      <c r="S2758" s="13"/>
      <c r="T2758" s="13"/>
      <c r="U2758" s="13"/>
      <c r="V2758" s="13"/>
      <c r="W2758" s="49">
        <f t="shared" si="512"/>
        <v>39636</v>
      </c>
    </row>
    <row r="2759" spans="1:23" s="11" customFormat="1">
      <c r="A2759" s="13"/>
      <c r="B2759" s="140">
        <f>+Datos!B2750</f>
        <v>2008</v>
      </c>
      <c r="C2759" s="141">
        <f>+Datos!C2750</f>
        <v>7</v>
      </c>
      <c r="D2759" s="142">
        <f>+Datos!D2750</f>
        <v>8</v>
      </c>
      <c r="E2759" s="143">
        <f>+Datos!E2750</f>
        <v>0</v>
      </c>
      <c r="F2759" s="144">
        <f>+Datos!F2750</f>
        <v>1.8</v>
      </c>
      <c r="G2759" s="145">
        <f>+Datos!G2750</f>
        <v>1</v>
      </c>
      <c r="H2759" s="143">
        <f t="shared" si="507"/>
        <v>1.8</v>
      </c>
      <c r="I2759" s="146">
        <f t="shared" si="508"/>
        <v>-1.8</v>
      </c>
      <c r="J2759" s="29">
        <f t="shared" si="509"/>
        <v>93.4397927431272</v>
      </c>
      <c r="K2759" s="147">
        <f t="shared" si="504"/>
        <v>127.12161092494537</v>
      </c>
      <c r="L2759" s="29">
        <f t="shared" si="515"/>
        <v>-0.90708640760431081</v>
      </c>
      <c r="M2759" s="30">
        <f t="shared" si="513"/>
        <v>0.90708640760431081</v>
      </c>
      <c r="N2759" s="148">
        <f t="shared" si="514"/>
        <v>0.89291359239568924</v>
      </c>
      <c r="O2759" s="148">
        <f t="shared" si="510"/>
        <v>0</v>
      </c>
      <c r="P2759" s="148">
        <f t="shared" si="511"/>
        <v>-0.89291359239568924</v>
      </c>
      <c r="Q2759" s="149">
        <f t="shared" si="505"/>
        <v>13.121610924945372</v>
      </c>
      <c r="R2759" s="150">
        <f t="shared" si="506"/>
        <v>127.12161092494537</v>
      </c>
      <c r="S2759" s="13"/>
      <c r="T2759" s="13"/>
      <c r="U2759" s="13"/>
      <c r="V2759" s="13"/>
      <c r="W2759" s="49">
        <f t="shared" si="512"/>
        <v>39637</v>
      </c>
    </row>
    <row r="2760" spans="1:23" s="11" customFormat="1">
      <c r="A2760" s="13"/>
      <c r="B2760" s="140">
        <f>+Datos!B2751</f>
        <v>2008</v>
      </c>
      <c r="C2760" s="141">
        <f>+Datos!C2751</f>
        <v>7</v>
      </c>
      <c r="D2760" s="142">
        <f>+Datos!D2751</f>
        <v>9</v>
      </c>
      <c r="E2760" s="143">
        <f>+Datos!E2751</f>
        <v>0</v>
      </c>
      <c r="F2760" s="144">
        <f>+Datos!F2751</f>
        <v>1</v>
      </c>
      <c r="G2760" s="145">
        <f>+Datos!G2751</f>
        <v>1</v>
      </c>
      <c r="H2760" s="143">
        <f t="shared" si="507"/>
        <v>1</v>
      </c>
      <c r="I2760" s="146">
        <f t="shared" si="508"/>
        <v>-1</v>
      </c>
      <c r="J2760" s="29">
        <f t="shared" si="509"/>
        <v>92.939629599855493</v>
      </c>
      <c r="K2760" s="147">
        <f t="shared" si="504"/>
        <v>126.62144778167368</v>
      </c>
      <c r="L2760" s="29">
        <f t="shared" si="515"/>
        <v>-0.50016314327169198</v>
      </c>
      <c r="M2760" s="30">
        <f t="shared" si="513"/>
        <v>0.50016314327169198</v>
      </c>
      <c r="N2760" s="148">
        <f t="shared" si="514"/>
        <v>0.49983685672830802</v>
      </c>
      <c r="O2760" s="148">
        <f t="shared" si="510"/>
        <v>0</v>
      </c>
      <c r="P2760" s="148">
        <f t="shared" si="511"/>
        <v>-0.49983685672830802</v>
      </c>
      <c r="Q2760" s="149">
        <f t="shared" si="505"/>
        <v>12.62144778167368</v>
      </c>
      <c r="R2760" s="150">
        <f t="shared" si="506"/>
        <v>126.62144778167368</v>
      </c>
      <c r="S2760" s="13"/>
      <c r="T2760" s="13"/>
      <c r="U2760" s="13"/>
      <c r="V2760" s="13"/>
      <c r="W2760" s="49">
        <f t="shared" si="512"/>
        <v>39638</v>
      </c>
    </row>
    <row r="2761" spans="1:23" s="11" customFormat="1">
      <c r="A2761" s="13"/>
      <c r="B2761" s="140">
        <f>+Datos!B2752</f>
        <v>2008</v>
      </c>
      <c r="C2761" s="141">
        <f>+Datos!C2752</f>
        <v>7</v>
      </c>
      <c r="D2761" s="142">
        <f>+Datos!D2752</f>
        <v>10</v>
      </c>
      <c r="E2761" s="143">
        <f>+Datos!E2752</f>
        <v>0</v>
      </c>
      <c r="F2761" s="144">
        <f>+Datos!F2752</f>
        <v>1.2</v>
      </c>
      <c r="G2761" s="145">
        <f>+Datos!G2752</f>
        <v>1</v>
      </c>
      <c r="H2761" s="143">
        <f t="shared" si="507"/>
        <v>1.2</v>
      </c>
      <c r="I2761" s="146">
        <f t="shared" si="508"/>
        <v>-1.2</v>
      </c>
      <c r="J2761" s="29">
        <f t="shared" si="509"/>
        <v>92.342966556438668</v>
      </c>
      <c r="K2761" s="147">
        <f t="shared" si="504"/>
        <v>126.02478473825684</v>
      </c>
      <c r="L2761" s="29">
        <f t="shared" si="515"/>
        <v>-0.5966630434168394</v>
      </c>
      <c r="M2761" s="30">
        <f t="shared" si="513"/>
        <v>0.5966630434168394</v>
      </c>
      <c r="N2761" s="148">
        <f t="shared" si="514"/>
        <v>0.60333695658316056</v>
      </c>
      <c r="O2761" s="148">
        <f t="shared" si="510"/>
        <v>0</v>
      </c>
      <c r="P2761" s="148">
        <f t="shared" si="511"/>
        <v>-0.60333695658316056</v>
      </c>
      <c r="Q2761" s="149">
        <f t="shared" si="505"/>
        <v>12.024784738256841</v>
      </c>
      <c r="R2761" s="150">
        <f t="shared" si="506"/>
        <v>126.02478473825684</v>
      </c>
      <c r="S2761" s="13"/>
      <c r="T2761" s="13"/>
      <c r="U2761" s="13"/>
      <c r="V2761" s="13"/>
      <c r="W2761" s="49">
        <f t="shared" si="512"/>
        <v>39639</v>
      </c>
    </row>
    <row r="2762" spans="1:23" s="11" customFormat="1">
      <c r="A2762" s="13"/>
      <c r="B2762" s="140">
        <f>+Datos!B2753</f>
        <v>2008</v>
      </c>
      <c r="C2762" s="141">
        <f>+Datos!C2753</f>
        <v>7</v>
      </c>
      <c r="D2762" s="142">
        <f>+Datos!D2753</f>
        <v>11</v>
      </c>
      <c r="E2762" s="143">
        <f>+Datos!E2753</f>
        <v>6.2</v>
      </c>
      <c r="F2762" s="144">
        <f>+Datos!F2753</f>
        <v>0.5</v>
      </c>
      <c r="G2762" s="145">
        <f>+Datos!G2753</f>
        <v>1</v>
      </c>
      <c r="H2762" s="143">
        <f t="shared" si="507"/>
        <v>0.5</v>
      </c>
      <c r="I2762" s="146">
        <f t="shared" si="508"/>
        <v>5.7</v>
      </c>
      <c r="J2762" s="29">
        <f t="shared" si="509"/>
        <v>98.042966556438671</v>
      </c>
      <c r="K2762" s="147">
        <f t="shared" si="504"/>
        <v>131.72478473825686</v>
      </c>
      <c r="L2762" s="29">
        <f t="shared" si="515"/>
        <v>5.7000000000000171</v>
      </c>
      <c r="M2762" s="30">
        <f t="shared" si="513"/>
        <v>0.5</v>
      </c>
      <c r="N2762" s="148">
        <f t="shared" si="514"/>
        <v>0</v>
      </c>
      <c r="O2762" s="148">
        <f t="shared" si="510"/>
        <v>0</v>
      </c>
      <c r="P2762" s="148">
        <f t="shared" si="511"/>
        <v>0</v>
      </c>
      <c r="Q2762" s="149">
        <f t="shared" si="505"/>
        <v>17.724784738256858</v>
      </c>
      <c r="R2762" s="150">
        <f t="shared" si="506"/>
        <v>131.72478473825686</v>
      </c>
      <c r="S2762" s="13"/>
      <c r="T2762" s="13"/>
      <c r="U2762" s="13"/>
      <c r="V2762" s="13"/>
      <c r="W2762" s="49">
        <f t="shared" si="512"/>
        <v>39640</v>
      </c>
    </row>
    <row r="2763" spans="1:23" s="11" customFormat="1">
      <c r="A2763" s="13"/>
      <c r="B2763" s="140">
        <f>+Datos!B2754</f>
        <v>2008</v>
      </c>
      <c r="C2763" s="141">
        <f>+Datos!C2754</f>
        <v>7</v>
      </c>
      <c r="D2763" s="142">
        <f>+Datos!D2754</f>
        <v>12</v>
      </c>
      <c r="E2763" s="143">
        <f>+Datos!E2754</f>
        <v>15.6</v>
      </c>
      <c r="F2763" s="144">
        <f>+Datos!F2754</f>
        <v>2</v>
      </c>
      <c r="G2763" s="145">
        <f>+Datos!G2754</f>
        <v>1</v>
      </c>
      <c r="H2763" s="143">
        <f t="shared" si="507"/>
        <v>2</v>
      </c>
      <c r="I2763" s="146">
        <f t="shared" si="508"/>
        <v>13.6</v>
      </c>
      <c r="J2763" s="29">
        <f t="shared" si="509"/>
        <v>111.64296655643867</v>
      </c>
      <c r="K2763" s="147">
        <f t="shared" si="504"/>
        <v>145.32478473825685</v>
      </c>
      <c r="L2763" s="29">
        <f t="shared" si="515"/>
        <v>13.599999999999994</v>
      </c>
      <c r="M2763" s="30">
        <f t="shared" si="513"/>
        <v>2</v>
      </c>
      <c r="N2763" s="148">
        <f t="shared" si="514"/>
        <v>0</v>
      </c>
      <c r="O2763" s="148">
        <f t="shared" si="510"/>
        <v>0</v>
      </c>
      <c r="P2763" s="148">
        <f t="shared" si="511"/>
        <v>0</v>
      </c>
      <c r="Q2763" s="149">
        <f t="shared" si="505"/>
        <v>31.324784738256852</v>
      </c>
      <c r="R2763" s="150">
        <f t="shared" si="506"/>
        <v>145.32478473825685</v>
      </c>
      <c r="S2763" s="13"/>
      <c r="T2763" s="13"/>
      <c r="U2763" s="13"/>
      <c r="V2763" s="13"/>
      <c r="W2763" s="49">
        <f t="shared" si="512"/>
        <v>39641</v>
      </c>
    </row>
    <row r="2764" spans="1:23" s="11" customFormat="1">
      <c r="A2764" s="13"/>
      <c r="B2764" s="140">
        <f>+Datos!B2755</f>
        <v>2008</v>
      </c>
      <c r="C2764" s="141">
        <f>+Datos!C2755</f>
        <v>7</v>
      </c>
      <c r="D2764" s="142">
        <f>+Datos!D2755</f>
        <v>13</v>
      </c>
      <c r="E2764" s="143">
        <f>+Datos!E2755</f>
        <v>0</v>
      </c>
      <c r="F2764" s="144">
        <f>+Datos!F2755</f>
        <v>1.6</v>
      </c>
      <c r="G2764" s="145">
        <f>+Datos!G2755</f>
        <v>1</v>
      </c>
      <c r="H2764" s="143">
        <f t="shared" si="507"/>
        <v>1.6</v>
      </c>
      <c r="I2764" s="146">
        <f t="shared" si="508"/>
        <v>-1.6</v>
      </c>
      <c r="J2764" s="29">
        <f t="shared" si="509"/>
        <v>110.68834177484003</v>
      </c>
      <c r="K2764" s="147">
        <f t="shared" si="504"/>
        <v>144.3701599566582</v>
      </c>
      <c r="L2764" s="29">
        <f t="shared" si="515"/>
        <v>-0.95462478159865327</v>
      </c>
      <c r="M2764" s="30">
        <f t="shared" si="513"/>
        <v>0.95462478159865327</v>
      </c>
      <c r="N2764" s="148">
        <f t="shared" si="514"/>
        <v>0.64537521840134682</v>
      </c>
      <c r="O2764" s="148">
        <f t="shared" si="510"/>
        <v>0</v>
      </c>
      <c r="P2764" s="148">
        <f t="shared" si="511"/>
        <v>-0.64537521840134682</v>
      </c>
      <c r="Q2764" s="149">
        <f t="shared" si="505"/>
        <v>30.370159956658199</v>
      </c>
      <c r="R2764" s="150">
        <f t="shared" si="506"/>
        <v>144.3701599566582</v>
      </c>
      <c r="S2764" s="13"/>
      <c r="T2764" s="13"/>
      <c r="U2764" s="13"/>
      <c r="V2764" s="13"/>
      <c r="W2764" s="49">
        <f t="shared" si="512"/>
        <v>39642</v>
      </c>
    </row>
    <row r="2765" spans="1:23" s="11" customFormat="1">
      <c r="A2765" s="13"/>
      <c r="B2765" s="140">
        <f>+Datos!B2756</f>
        <v>2008</v>
      </c>
      <c r="C2765" s="141">
        <f>+Datos!C2756</f>
        <v>7</v>
      </c>
      <c r="D2765" s="142">
        <f>+Datos!D2756</f>
        <v>14</v>
      </c>
      <c r="E2765" s="143">
        <f>+Datos!E2756</f>
        <v>0</v>
      </c>
      <c r="F2765" s="144">
        <f>+Datos!F2756</f>
        <v>1.6</v>
      </c>
      <c r="G2765" s="145">
        <f>+Datos!G2756</f>
        <v>1</v>
      </c>
      <c r="H2765" s="143">
        <f t="shared" si="507"/>
        <v>1.6</v>
      </c>
      <c r="I2765" s="146">
        <f t="shared" si="508"/>
        <v>-1.6</v>
      </c>
      <c r="J2765" s="29">
        <f t="shared" si="509"/>
        <v>109.74187969709772</v>
      </c>
      <c r="K2765" s="147">
        <f t="shared" si="504"/>
        <v>143.4236978789159</v>
      </c>
      <c r="L2765" s="29">
        <f t="shared" si="515"/>
        <v>-0.94646207774229651</v>
      </c>
      <c r="M2765" s="30">
        <f t="shared" si="513"/>
        <v>0.94646207774229651</v>
      </c>
      <c r="N2765" s="148">
        <f t="shared" si="514"/>
        <v>0.65353792225770357</v>
      </c>
      <c r="O2765" s="148">
        <f t="shared" si="510"/>
        <v>0</v>
      </c>
      <c r="P2765" s="148">
        <f t="shared" si="511"/>
        <v>-0.65353792225770357</v>
      </c>
      <c r="Q2765" s="149">
        <f t="shared" si="505"/>
        <v>29.423697878915902</v>
      </c>
      <c r="R2765" s="150">
        <f t="shared" si="506"/>
        <v>143.4236978789159</v>
      </c>
      <c r="S2765" s="13"/>
      <c r="T2765" s="13"/>
      <c r="U2765" s="13"/>
      <c r="V2765" s="13"/>
      <c r="W2765" s="49">
        <f t="shared" si="512"/>
        <v>39643</v>
      </c>
    </row>
    <row r="2766" spans="1:23" s="11" customFormat="1">
      <c r="A2766" s="13"/>
      <c r="B2766" s="140">
        <f>+Datos!B2757</f>
        <v>2008</v>
      </c>
      <c r="C2766" s="141">
        <f>+Datos!C2757</f>
        <v>7</v>
      </c>
      <c r="D2766" s="142">
        <f>+Datos!D2757</f>
        <v>15</v>
      </c>
      <c r="E2766" s="143">
        <f>+Datos!E2757</f>
        <v>0</v>
      </c>
      <c r="F2766" s="144">
        <f>+Datos!F2757</f>
        <v>1.2</v>
      </c>
      <c r="G2766" s="145">
        <f>+Datos!G2757</f>
        <v>1</v>
      </c>
      <c r="H2766" s="143">
        <f t="shared" si="507"/>
        <v>1.2</v>
      </c>
      <c r="I2766" s="146">
        <f t="shared" si="508"/>
        <v>-1.2</v>
      </c>
      <c r="J2766" s="29">
        <f t="shared" si="509"/>
        <v>109.03734790358544</v>
      </c>
      <c r="K2766" s="147">
        <f t="shared" ref="K2766:K2829" si="516">+J2766+$U$21</f>
        <v>142.71916608540363</v>
      </c>
      <c r="L2766" s="29">
        <f t="shared" si="515"/>
        <v>-0.70453179351227391</v>
      </c>
      <c r="M2766" s="30">
        <f t="shared" si="513"/>
        <v>0.70453179351227391</v>
      </c>
      <c r="N2766" s="148">
        <f t="shared" si="514"/>
        <v>0.49546820648772605</v>
      </c>
      <c r="O2766" s="148">
        <f t="shared" si="510"/>
        <v>0</v>
      </c>
      <c r="P2766" s="148">
        <f t="shared" si="511"/>
        <v>-0.49546820648772605</v>
      </c>
      <c r="Q2766" s="149">
        <f t="shared" ref="Q2766:Q2829" si="517">IF(K2766-$U$15&gt;0,K2766-$U$15,0)</f>
        <v>28.719166085403629</v>
      </c>
      <c r="R2766" s="150">
        <f t="shared" ref="R2766:R2829" si="518">+O2766+K2766</f>
        <v>142.71916608540363</v>
      </c>
      <c r="S2766" s="13"/>
      <c r="T2766" s="13"/>
      <c r="U2766" s="13"/>
      <c r="V2766" s="13"/>
      <c r="W2766" s="49">
        <f t="shared" si="512"/>
        <v>39644</v>
      </c>
    </row>
    <row r="2767" spans="1:23" s="11" customFormat="1">
      <c r="A2767" s="13"/>
      <c r="B2767" s="140">
        <f>+Datos!B2758</f>
        <v>2008</v>
      </c>
      <c r="C2767" s="141">
        <f>+Datos!C2758</f>
        <v>7</v>
      </c>
      <c r="D2767" s="142">
        <f>+Datos!D2758</f>
        <v>16</v>
      </c>
      <c r="E2767" s="143">
        <f>+Datos!E2758</f>
        <v>2</v>
      </c>
      <c r="F2767" s="144">
        <f>+Datos!F2758</f>
        <v>1.4</v>
      </c>
      <c r="G2767" s="145">
        <f>+Datos!G2758</f>
        <v>1</v>
      </c>
      <c r="H2767" s="143">
        <f t="shared" ref="H2767:H2830" si="519">+F2767*G2767</f>
        <v>1.4</v>
      </c>
      <c r="I2767" s="146">
        <f t="shared" ref="I2767:I2830" si="520">+E2767-H2767</f>
        <v>0.60000000000000009</v>
      </c>
      <c r="J2767" s="29">
        <f t="shared" ref="J2767:J2830" si="521">IF(I2767&lt;0,J2766*EXP(I2767/$U$20),IF((I2767+J2766)&gt;$U$20,+$U$20,I2767+J2766))</f>
        <v>109.63734790358544</v>
      </c>
      <c r="K2767" s="147">
        <f t="shared" si="516"/>
        <v>143.31916608540362</v>
      </c>
      <c r="L2767" s="29">
        <f t="shared" si="515"/>
        <v>0.59999999999999432</v>
      </c>
      <c r="M2767" s="30">
        <f t="shared" si="513"/>
        <v>1.4</v>
      </c>
      <c r="N2767" s="148">
        <f t="shared" si="514"/>
        <v>0</v>
      </c>
      <c r="O2767" s="148">
        <f t="shared" ref="O2767:O2830" si="522">IF(K2766+I2767-$U$14&gt;0,K2766+I2767-$U$14,0)</f>
        <v>0</v>
      </c>
      <c r="P2767" s="148">
        <f t="shared" ref="P2767:P2830" si="523">+IF(N2767&gt;0,(-1)*N2767,O2767)</f>
        <v>0</v>
      </c>
      <c r="Q2767" s="149">
        <f t="shared" si="517"/>
        <v>29.319166085403623</v>
      </c>
      <c r="R2767" s="150">
        <f t="shared" si="518"/>
        <v>143.31916608540362</v>
      </c>
      <c r="S2767" s="13"/>
      <c r="T2767" s="13"/>
      <c r="U2767" s="13"/>
      <c r="V2767" s="13"/>
      <c r="W2767" s="49">
        <f t="shared" ref="W2767:W2830" si="524">+DATE(B2767,C2767,D2767)</f>
        <v>39645</v>
      </c>
    </row>
    <row r="2768" spans="1:23" s="11" customFormat="1">
      <c r="A2768" s="13"/>
      <c r="B2768" s="140">
        <f>+Datos!B2759</f>
        <v>2008</v>
      </c>
      <c r="C2768" s="141">
        <f>+Datos!C2759</f>
        <v>7</v>
      </c>
      <c r="D2768" s="142">
        <f>+Datos!D2759</f>
        <v>17</v>
      </c>
      <c r="E2768" s="143">
        <f>+Datos!E2759</f>
        <v>0.2</v>
      </c>
      <c r="F2768" s="144">
        <f>+Datos!F2759</f>
        <v>2.1</v>
      </c>
      <c r="G2768" s="145">
        <f>+Datos!G2759</f>
        <v>1</v>
      </c>
      <c r="H2768" s="143">
        <f t="shared" si="519"/>
        <v>2.1</v>
      </c>
      <c r="I2768" s="146">
        <f t="shared" si="520"/>
        <v>-1.9000000000000001</v>
      </c>
      <c r="J2768" s="29">
        <f t="shared" si="521"/>
        <v>108.52499041198601</v>
      </c>
      <c r="K2768" s="147">
        <f t="shared" si="516"/>
        <v>142.2068085938042</v>
      </c>
      <c r="L2768" s="29">
        <f t="shared" si="515"/>
        <v>-1.1123574915994254</v>
      </c>
      <c r="M2768" s="30">
        <f t="shared" ref="M2768:M2831" si="525">IF(I2768&gt;=0,+H2768,+E2768+ABS(L2768))</f>
        <v>1.3123574915994254</v>
      </c>
      <c r="N2768" s="148">
        <f t="shared" ref="N2768:N2831" si="526">+H2768-M2768</f>
        <v>0.7876425084005747</v>
      </c>
      <c r="O2768" s="148">
        <f t="shared" si="522"/>
        <v>0</v>
      </c>
      <c r="P2768" s="148">
        <f t="shared" si="523"/>
        <v>-0.7876425084005747</v>
      </c>
      <c r="Q2768" s="149">
        <f t="shared" si="517"/>
        <v>28.206808593804197</v>
      </c>
      <c r="R2768" s="150">
        <f t="shared" si="518"/>
        <v>142.2068085938042</v>
      </c>
      <c r="S2768" s="13"/>
      <c r="T2768" s="13"/>
      <c r="U2768" s="13"/>
      <c r="V2768" s="13"/>
      <c r="W2768" s="49">
        <f t="shared" si="524"/>
        <v>39646</v>
      </c>
    </row>
    <row r="2769" spans="1:23" s="11" customFormat="1">
      <c r="A2769" s="13"/>
      <c r="B2769" s="140">
        <f>+Datos!B2760</f>
        <v>2008</v>
      </c>
      <c r="C2769" s="141">
        <f>+Datos!C2760</f>
        <v>7</v>
      </c>
      <c r="D2769" s="142">
        <f>+Datos!D2760</f>
        <v>18</v>
      </c>
      <c r="E2769" s="143">
        <f>+Datos!E2760</f>
        <v>0</v>
      </c>
      <c r="F2769" s="144">
        <f>+Datos!F2760</f>
        <v>1.7</v>
      </c>
      <c r="G2769" s="145">
        <f>+Datos!G2760</f>
        <v>1</v>
      </c>
      <c r="H2769" s="143">
        <f t="shared" si="519"/>
        <v>1.7</v>
      </c>
      <c r="I2769" s="146">
        <f t="shared" si="520"/>
        <v>-1.7</v>
      </c>
      <c r="J2769" s="29">
        <f t="shared" si="521"/>
        <v>107.53929290824597</v>
      </c>
      <c r="K2769" s="147">
        <f t="shared" si="516"/>
        <v>141.22111109006414</v>
      </c>
      <c r="L2769" s="29">
        <f t="shared" ref="L2769:L2832" si="527">+K2769-K2768</f>
        <v>-0.98569750374005594</v>
      </c>
      <c r="M2769" s="30">
        <f t="shared" si="525"/>
        <v>0.98569750374005594</v>
      </c>
      <c r="N2769" s="148">
        <f t="shared" si="526"/>
        <v>0.71430249625994402</v>
      </c>
      <c r="O2769" s="148">
        <f t="shared" si="522"/>
        <v>0</v>
      </c>
      <c r="P2769" s="148">
        <f t="shared" si="523"/>
        <v>-0.71430249625994402</v>
      </c>
      <c r="Q2769" s="149">
        <f t="shared" si="517"/>
        <v>27.221111090064142</v>
      </c>
      <c r="R2769" s="150">
        <f t="shared" si="518"/>
        <v>141.22111109006414</v>
      </c>
      <c r="S2769" s="13"/>
      <c r="T2769" s="13"/>
      <c r="U2769" s="13"/>
      <c r="V2769" s="13"/>
      <c r="W2769" s="49">
        <f t="shared" si="524"/>
        <v>39647</v>
      </c>
    </row>
    <row r="2770" spans="1:23" s="11" customFormat="1">
      <c r="A2770" s="13"/>
      <c r="B2770" s="140">
        <f>+Datos!B2761</f>
        <v>2008</v>
      </c>
      <c r="C2770" s="141">
        <f>+Datos!C2761</f>
        <v>7</v>
      </c>
      <c r="D2770" s="142">
        <f>+Datos!D2761</f>
        <v>19</v>
      </c>
      <c r="E2770" s="143">
        <f>+Datos!E2761</f>
        <v>0</v>
      </c>
      <c r="F2770" s="144">
        <f>+Datos!F2761</f>
        <v>1.4</v>
      </c>
      <c r="G2770" s="145">
        <f>+Datos!G2761</f>
        <v>1</v>
      </c>
      <c r="H2770" s="143">
        <f t="shared" si="519"/>
        <v>1.4</v>
      </c>
      <c r="I2770" s="146">
        <f t="shared" si="520"/>
        <v>-1.4</v>
      </c>
      <c r="J2770" s="29">
        <f t="shared" si="521"/>
        <v>106.73426794813673</v>
      </c>
      <c r="K2770" s="147">
        <f t="shared" si="516"/>
        <v>140.41608612995492</v>
      </c>
      <c r="L2770" s="29">
        <f t="shared" si="527"/>
        <v>-0.80502496010922187</v>
      </c>
      <c r="M2770" s="30">
        <f t="shared" si="525"/>
        <v>0.80502496010922187</v>
      </c>
      <c r="N2770" s="148">
        <f t="shared" si="526"/>
        <v>0.59497503989077805</v>
      </c>
      <c r="O2770" s="148">
        <f t="shared" si="522"/>
        <v>0</v>
      </c>
      <c r="P2770" s="148">
        <f t="shared" si="523"/>
        <v>-0.59497503989077805</v>
      </c>
      <c r="Q2770" s="149">
        <f t="shared" si="517"/>
        <v>26.41608612995492</v>
      </c>
      <c r="R2770" s="150">
        <f t="shared" si="518"/>
        <v>140.41608612995492</v>
      </c>
      <c r="S2770" s="13"/>
      <c r="T2770" s="13"/>
      <c r="U2770" s="13"/>
      <c r="V2770" s="13"/>
      <c r="W2770" s="49">
        <f t="shared" si="524"/>
        <v>39648</v>
      </c>
    </row>
    <row r="2771" spans="1:23" s="11" customFormat="1">
      <c r="A2771" s="13"/>
      <c r="B2771" s="140">
        <f>+Datos!B2762</f>
        <v>2008</v>
      </c>
      <c r="C2771" s="141">
        <f>+Datos!C2762</f>
        <v>7</v>
      </c>
      <c r="D2771" s="142">
        <f>+Datos!D2762</f>
        <v>20</v>
      </c>
      <c r="E2771" s="143">
        <f>+Datos!E2762</f>
        <v>8.1999999999999993</v>
      </c>
      <c r="F2771" s="144">
        <f>+Datos!F2762</f>
        <v>0.7</v>
      </c>
      <c r="G2771" s="145">
        <f>+Datos!G2762</f>
        <v>1</v>
      </c>
      <c r="H2771" s="143">
        <f t="shared" si="519"/>
        <v>0.7</v>
      </c>
      <c r="I2771" s="146">
        <f t="shared" si="520"/>
        <v>7.4999999999999991</v>
      </c>
      <c r="J2771" s="29">
        <f t="shared" si="521"/>
        <v>114.23426794813673</v>
      </c>
      <c r="K2771" s="147">
        <f t="shared" si="516"/>
        <v>147.91608612995492</v>
      </c>
      <c r="L2771" s="29">
        <f t="shared" si="527"/>
        <v>7.5</v>
      </c>
      <c r="M2771" s="30">
        <f t="shared" si="525"/>
        <v>0.7</v>
      </c>
      <c r="N2771" s="148">
        <f t="shared" si="526"/>
        <v>0</v>
      </c>
      <c r="O2771" s="148">
        <f t="shared" si="522"/>
        <v>0</v>
      </c>
      <c r="P2771" s="148">
        <f t="shared" si="523"/>
        <v>0</v>
      </c>
      <c r="Q2771" s="149">
        <f t="shared" si="517"/>
        <v>33.91608612995492</v>
      </c>
      <c r="R2771" s="150">
        <f t="shared" si="518"/>
        <v>147.91608612995492</v>
      </c>
      <c r="S2771" s="13"/>
      <c r="T2771" s="13"/>
      <c r="U2771" s="13"/>
      <c r="V2771" s="13"/>
      <c r="W2771" s="49">
        <f t="shared" si="524"/>
        <v>39649</v>
      </c>
    </row>
    <row r="2772" spans="1:23" s="11" customFormat="1">
      <c r="A2772" s="13"/>
      <c r="B2772" s="140">
        <f>+Datos!B2763</f>
        <v>2008</v>
      </c>
      <c r="C2772" s="141">
        <f>+Datos!C2763</f>
        <v>7</v>
      </c>
      <c r="D2772" s="142">
        <f>+Datos!D2763</f>
        <v>21</v>
      </c>
      <c r="E2772" s="143">
        <f>+Datos!E2763</f>
        <v>0.9</v>
      </c>
      <c r="F2772" s="144">
        <f>+Datos!F2763</f>
        <v>0.6</v>
      </c>
      <c r="G2772" s="145">
        <f>+Datos!G2763</f>
        <v>1</v>
      </c>
      <c r="H2772" s="143">
        <f t="shared" si="519"/>
        <v>0.6</v>
      </c>
      <c r="I2772" s="146">
        <f t="shared" si="520"/>
        <v>0.30000000000000004</v>
      </c>
      <c r="J2772" s="29">
        <f t="shared" si="521"/>
        <v>114.53426794813673</v>
      </c>
      <c r="K2772" s="147">
        <f t="shared" si="516"/>
        <v>148.2160861299549</v>
      </c>
      <c r="L2772" s="29">
        <f t="shared" si="527"/>
        <v>0.29999999999998295</v>
      </c>
      <c r="M2772" s="30">
        <f t="shared" si="525"/>
        <v>0.6</v>
      </c>
      <c r="N2772" s="148">
        <f t="shared" si="526"/>
        <v>0</v>
      </c>
      <c r="O2772" s="148">
        <f t="shared" si="522"/>
        <v>0</v>
      </c>
      <c r="P2772" s="148">
        <f t="shared" si="523"/>
        <v>0</v>
      </c>
      <c r="Q2772" s="149">
        <f t="shared" si="517"/>
        <v>34.216086129954903</v>
      </c>
      <c r="R2772" s="150">
        <f t="shared" si="518"/>
        <v>148.2160861299549</v>
      </c>
      <c r="S2772" s="13"/>
      <c r="T2772" s="13"/>
      <c r="U2772" s="13"/>
      <c r="V2772" s="13"/>
      <c r="W2772" s="49">
        <f t="shared" si="524"/>
        <v>39650</v>
      </c>
    </row>
    <row r="2773" spans="1:23" s="11" customFormat="1">
      <c r="A2773" s="13"/>
      <c r="B2773" s="140">
        <f>+Datos!B2764</f>
        <v>2008</v>
      </c>
      <c r="C2773" s="141">
        <f>+Datos!C2764</f>
        <v>7</v>
      </c>
      <c r="D2773" s="142">
        <f>+Datos!D2764</f>
        <v>22</v>
      </c>
      <c r="E2773" s="143">
        <f>+Datos!E2764</f>
        <v>0</v>
      </c>
      <c r="F2773" s="144">
        <f>+Datos!F2764</f>
        <v>1</v>
      </c>
      <c r="G2773" s="145">
        <f>+Datos!G2764</f>
        <v>1</v>
      </c>
      <c r="H2773" s="143">
        <f t="shared" si="519"/>
        <v>1</v>
      </c>
      <c r="I2773" s="146">
        <f t="shared" si="520"/>
        <v>-1</v>
      </c>
      <c r="J2773" s="29">
        <f t="shared" si="521"/>
        <v>113.92119060937651</v>
      </c>
      <c r="K2773" s="147">
        <f t="shared" si="516"/>
        <v>147.6030087911947</v>
      </c>
      <c r="L2773" s="29">
        <f t="shared" si="527"/>
        <v>-0.6130773387602062</v>
      </c>
      <c r="M2773" s="30">
        <f t="shared" si="525"/>
        <v>0.6130773387602062</v>
      </c>
      <c r="N2773" s="148">
        <f t="shared" si="526"/>
        <v>0.3869226612397938</v>
      </c>
      <c r="O2773" s="148">
        <f t="shared" si="522"/>
        <v>0</v>
      </c>
      <c r="P2773" s="148">
        <f t="shared" si="523"/>
        <v>-0.3869226612397938</v>
      </c>
      <c r="Q2773" s="149">
        <f t="shared" si="517"/>
        <v>33.603008791194696</v>
      </c>
      <c r="R2773" s="150">
        <f t="shared" si="518"/>
        <v>147.6030087911947</v>
      </c>
      <c r="S2773" s="13"/>
      <c r="T2773" s="13"/>
      <c r="U2773" s="13"/>
      <c r="V2773" s="13"/>
      <c r="W2773" s="49">
        <f t="shared" si="524"/>
        <v>39651</v>
      </c>
    </row>
    <row r="2774" spans="1:23" s="11" customFormat="1">
      <c r="A2774" s="13"/>
      <c r="B2774" s="140">
        <f>+Datos!B2765</f>
        <v>2008</v>
      </c>
      <c r="C2774" s="141">
        <f>+Datos!C2765</f>
        <v>7</v>
      </c>
      <c r="D2774" s="142">
        <f>+Datos!D2765</f>
        <v>23</v>
      </c>
      <c r="E2774" s="143">
        <f>+Datos!E2765</f>
        <v>5.4</v>
      </c>
      <c r="F2774" s="144">
        <f>+Datos!F2765</f>
        <v>0.6</v>
      </c>
      <c r="G2774" s="145">
        <f>+Datos!G2765</f>
        <v>1</v>
      </c>
      <c r="H2774" s="143">
        <f t="shared" si="519"/>
        <v>0.6</v>
      </c>
      <c r="I2774" s="146">
        <f t="shared" si="520"/>
        <v>4.8000000000000007</v>
      </c>
      <c r="J2774" s="29">
        <f t="shared" si="521"/>
        <v>118.72119060937651</v>
      </c>
      <c r="K2774" s="147">
        <f t="shared" si="516"/>
        <v>152.40300879119468</v>
      </c>
      <c r="L2774" s="29">
        <f t="shared" si="527"/>
        <v>4.7999999999999829</v>
      </c>
      <c r="M2774" s="30">
        <f t="shared" si="525"/>
        <v>0.6</v>
      </c>
      <c r="N2774" s="148">
        <f t="shared" si="526"/>
        <v>0</v>
      </c>
      <c r="O2774" s="148">
        <f t="shared" si="522"/>
        <v>0</v>
      </c>
      <c r="P2774" s="148">
        <f t="shared" si="523"/>
        <v>0</v>
      </c>
      <c r="Q2774" s="149">
        <f t="shared" si="517"/>
        <v>38.403008791194679</v>
      </c>
      <c r="R2774" s="150">
        <f t="shared" si="518"/>
        <v>152.40300879119468</v>
      </c>
      <c r="S2774" s="13"/>
      <c r="T2774" s="13"/>
      <c r="U2774" s="13"/>
      <c r="V2774" s="13"/>
      <c r="W2774" s="49">
        <f t="shared" si="524"/>
        <v>39652</v>
      </c>
    </row>
    <row r="2775" spans="1:23" s="11" customFormat="1">
      <c r="A2775" s="13"/>
      <c r="B2775" s="140">
        <f>+Datos!B2766</f>
        <v>2008</v>
      </c>
      <c r="C2775" s="141">
        <f>+Datos!C2766</f>
        <v>7</v>
      </c>
      <c r="D2775" s="142">
        <f>+Datos!D2766</f>
        <v>24</v>
      </c>
      <c r="E2775" s="143">
        <f>+Datos!E2766</f>
        <v>0.3</v>
      </c>
      <c r="F2775" s="144">
        <f>+Datos!F2766</f>
        <v>0.6</v>
      </c>
      <c r="G2775" s="145">
        <f>+Datos!G2766</f>
        <v>1</v>
      </c>
      <c r="H2775" s="143">
        <f t="shared" si="519"/>
        <v>0.6</v>
      </c>
      <c r="I2775" s="146">
        <f t="shared" si="520"/>
        <v>-0.3</v>
      </c>
      <c r="J2775" s="29">
        <f t="shared" si="521"/>
        <v>118.53018563926916</v>
      </c>
      <c r="K2775" s="147">
        <f t="shared" si="516"/>
        <v>152.21200382108734</v>
      </c>
      <c r="L2775" s="29">
        <f t="shared" si="527"/>
        <v>-0.1910049701073433</v>
      </c>
      <c r="M2775" s="30">
        <f t="shared" si="525"/>
        <v>0.49100497010734329</v>
      </c>
      <c r="N2775" s="148">
        <f t="shared" si="526"/>
        <v>0.10899502989265669</v>
      </c>
      <c r="O2775" s="148">
        <f t="shared" si="522"/>
        <v>0</v>
      </c>
      <c r="P2775" s="148">
        <f t="shared" si="523"/>
        <v>-0.10899502989265669</v>
      </c>
      <c r="Q2775" s="149">
        <f t="shared" si="517"/>
        <v>38.212003821087336</v>
      </c>
      <c r="R2775" s="150">
        <f t="shared" si="518"/>
        <v>152.21200382108734</v>
      </c>
      <c r="S2775" s="13"/>
      <c r="T2775" s="13"/>
      <c r="U2775" s="13"/>
      <c r="V2775" s="13"/>
      <c r="W2775" s="49">
        <f t="shared" si="524"/>
        <v>39653</v>
      </c>
    </row>
    <row r="2776" spans="1:23" s="11" customFormat="1">
      <c r="A2776" s="13"/>
      <c r="B2776" s="140">
        <f>+Datos!B2767</f>
        <v>2008</v>
      </c>
      <c r="C2776" s="141">
        <f>+Datos!C2767</f>
        <v>7</v>
      </c>
      <c r="D2776" s="142">
        <f>+Datos!D2767</f>
        <v>25</v>
      </c>
      <c r="E2776" s="143">
        <f>+Datos!E2767</f>
        <v>0</v>
      </c>
      <c r="F2776" s="144">
        <f>+Datos!F2767</f>
        <v>1.1000000000000001</v>
      </c>
      <c r="G2776" s="145">
        <f>+Datos!G2767</f>
        <v>1</v>
      </c>
      <c r="H2776" s="143">
        <f t="shared" si="519"/>
        <v>1.1000000000000001</v>
      </c>
      <c r="I2776" s="146">
        <f t="shared" si="520"/>
        <v>-1.1000000000000001</v>
      </c>
      <c r="J2776" s="29">
        <f t="shared" si="521"/>
        <v>117.83245943819446</v>
      </c>
      <c r="K2776" s="147">
        <f t="shared" si="516"/>
        <v>151.51427762001265</v>
      </c>
      <c r="L2776" s="29">
        <f t="shared" si="527"/>
        <v>-0.69772620107468697</v>
      </c>
      <c r="M2776" s="30">
        <f t="shared" si="525"/>
        <v>0.69772620107468697</v>
      </c>
      <c r="N2776" s="148">
        <f t="shared" si="526"/>
        <v>0.40227379892531312</v>
      </c>
      <c r="O2776" s="148">
        <f t="shared" si="522"/>
        <v>0</v>
      </c>
      <c r="P2776" s="148">
        <f t="shared" si="523"/>
        <v>-0.40227379892531312</v>
      </c>
      <c r="Q2776" s="149">
        <f t="shared" si="517"/>
        <v>37.514277620012649</v>
      </c>
      <c r="R2776" s="150">
        <f t="shared" si="518"/>
        <v>151.51427762001265</v>
      </c>
      <c r="S2776" s="13"/>
      <c r="T2776" s="13"/>
      <c r="U2776" s="13"/>
      <c r="V2776" s="13"/>
      <c r="W2776" s="49">
        <f t="shared" si="524"/>
        <v>39654</v>
      </c>
    </row>
    <row r="2777" spans="1:23" s="11" customFormat="1">
      <c r="A2777" s="13"/>
      <c r="B2777" s="140">
        <f>+Datos!B2768</f>
        <v>2008</v>
      </c>
      <c r="C2777" s="141">
        <f>+Datos!C2768</f>
        <v>7</v>
      </c>
      <c r="D2777" s="142">
        <f>+Datos!D2768</f>
        <v>26</v>
      </c>
      <c r="E2777" s="143">
        <f>+Datos!E2768</f>
        <v>0</v>
      </c>
      <c r="F2777" s="144">
        <f>+Datos!F2768</f>
        <v>1</v>
      </c>
      <c r="G2777" s="145">
        <f>+Datos!G2768</f>
        <v>1</v>
      </c>
      <c r="H2777" s="143">
        <f t="shared" si="519"/>
        <v>1</v>
      </c>
      <c r="I2777" s="146">
        <f t="shared" si="520"/>
        <v>-1</v>
      </c>
      <c r="J2777" s="29">
        <f t="shared" si="521"/>
        <v>117.20172758871294</v>
      </c>
      <c r="K2777" s="147">
        <f t="shared" si="516"/>
        <v>150.88354577053113</v>
      </c>
      <c r="L2777" s="29">
        <f t="shared" si="527"/>
        <v>-0.63073184948152061</v>
      </c>
      <c r="M2777" s="30">
        <f t="shared" si="525"/>
        <v>0.63073184948152061</v>
      </c>
      <c r="N2777" s="148">
        <f t="shared" si="526"/>
        <v>0.36926815051847939</v>
      </c>
      <c r="O2777" s="148">
        <f t="shared" si="522"/>
        <v>0</v>
      </c>
      <c r="P2777" s="148">
        <f t="shared" si="523"/>
        <v>-0.36926815051847939</v>
      </c>
      <c r="Q2777" s="149">
        <f t="shared" si="517"/>
        <v>36.883545770531128</v>
      </c>
      <c r="R2777" s="150">
        <f t="shared" si="518"/>
        <v>150.88354577053113</v>
      </c>
      <c r="S2777" s="13"/>
      <c r="T2777" s="13"/>
      <c r="U2777" s="13"/>
      <c r="V2777" s="13"/>
      <c r="W2777" s="49">
        <f t="shared" si="524"/>
        <v>39655</v>
      </c>
    </row>
    <row r="2778" spans="1:23" s="11" customFormat="1">
      <c r="A2778" s="13"/>
      <c r="B2778" s="140">
        <f>+Datos!B2769</f>
        <v>2008</v>
      </c>
      <c r="C2778" s="141">
        <f>+Datos!C2769</f>
        <v>7</v>
      </c>
      <c r="D2778" s="142">
        <f>+Datos!D2769</f>
        <v>27</v>
      </c>
      <c r="E2778" s="143">
        <f>+Datos!E2769</f>
        <v>0</v>
      </c>
      <c r="F2778" s="144">
        <f>+Datos!F2769</f>
        <v>1</v>
      </c>
      <c r="G2778" s="145">
        <f>+Datos!G2769</f>
        <v>1</v>
      </c>
      <c r="H2778" s="143">
        <f t="shared" si="519"/>
        <v>1</v>
      </c>
      <c r="I2778" s="146">
        <f t="shared" si="520"/>
        <v>-1</v>
      </c>
      <c r="J2778" s="29">
        <f t="shared" si="521"/>
        <v>116.57437191136469</v>
      </c>
      <c r="K2778" s="147">
        <f t="shared" si="516"/>
        <v>150.25619009318288</v>
      </c>
      <c r="L2778" s="29">
        <f t="shared" si="527"/>
        <v>-0.62735567734824826</v>
      </c>
      <c r="M2778" s="30">
        <f t="shared" si="525"/>
        <v>0.62735567734824826</v>
      </c>
      <c r="N2778" s="148">
        <f t="shared" si="526"/>
        <v>0.37264432265175174</v>
      </c>
      <c r="O2778" s="148">
        <f t="shared" si="522"/>
        <v>0</v>
      </c>
      <c r="P2778" s="148">
        <f t="shared" si="523"/>
        <v>-0.37264432265175174</v>
      </c>
      <c r="Q2778" s="149">
        <f t="shared" si="517"/>
        <v>36.25619009318288</v>
      </c>
      <c r="R2778" s="150">
        <f t="shared" si="518"/>
        <v>150.25619009318288</v>
      </c>
      <c r="S2778" s="13"/>
      <c r="T2778" s="13"/>
      <c r="U2778" s="13"/>
      <c r="V2778" s="13"/>
      <c r="W2778" s="49">
        <f t="shared" si="524"/>
        <v>39656</v>
      </c>
    </row>
    <row r="2779" spans="1:23" s="11" customFormat="1">
      <c r="A2779" s="13"/>
      <c r="B2779" s="140">
        <f>+Datos!B2770</f>
        <v>2008</v>
      </c>
      <c r="C2779" s="141">
        <f>+Datos!C2770</f>
        <v>7</v>
      </c>
      <c r="D2779" s="142">
        <f>+Datos!D2770</f>
        <v>28</v>
      </c>
      <c r="E2779" s="143">
        <f>+Datos!E2770</f>
        <v>0</v>
      </c>
      <c r="F2779" s="144">
        <f>+Datos!F2770</f>
        <v>0.9</v>
      </c>
      <c r="G2779" s="145">
        <f>+Datos!G2770</f>
        <v>1</v>
      </c>
      <c r="H2779" s="143">
        <f t="shared" si="519"/>
        <v>0.9</v>
      </c>
      <c r="I2779" s="146">
        <f t="shared" si="520"/>
        <v>-0.9</v>
      </c>
      <c r="J2779" s="29">
        <f t="shared" si="521"/>
        <v>116.01262349047859</v>
      </c>
      <c r="K2779" s="147">
        <f t="shared" si="516"/>
        <v>149.69444167229676</v>
      </c>
      <c r="L2779" s="29">
        <f t="shared" si="527"/>
        <v>-0.56174842088611854</v>
      </c>
      <c r="M2779" s="30">
        <f t="shared" si="525"/>
        <v>0.56174842088611854</v>
      </c>
      <c r="N2779" s="148">
        <f t="shared" si="526"/>
        <v>0.33825157911388148</v>
      </c>
      <c r="O2779" s="148">
        <f t="shared" si="522"/>
        <v>0</v>
      </c>
      <c r="P2779" s="148">
        <f t="shared" si="523"/>
        <v>-0.33825157911388148</v>
      </c>
      <c r="Q2779" s="149">
        <f t="shared" si="517"/>
        <v>35.694441672296762</v>
      </c>
      <c r="R2779" s="150">
        <f t="shared" si="518"/>
        <v>149.69444167229676</v>
      </c>
      <c r="S2779" s="13"/>
      <c r="T2779" s="13"/>
      <c r="U2779" s="13"/>
      <c r="V2779" s="13"/>
      <c r="W2779" s="49">
        <f t="shared" si="524"/>
        <v>39657</v>
      </c>
    </row>
    <row r="2780" spans="1:23" s="11" customFormat="1">
      <c r="A2780" s="13"/>
      <c r="B2780" s="140">
        <f>+Datos!B2771</f>
        <v>2008</v>
      </c>
      <c r="C2780" s="141">
        <f>+Datos!C2771</f>
        <v>7</v>
      </c>
      <c r="D2780" s="142">
        <f>+Datos!D2771</f>
        <v>29</v>
      </c>
      <c r="E2780" s="143">
        <f>+Datos!E2771</f>
        <v>0</v>
      </c>
      <c r="F2780" s="144">
        <f>+Datos!F2771</f>
        <v>1</v>
      </c>
      <c r="G2780" s="145">
        <f>+Datos!G2771</f>
        <v>1</v>
      </c>
      <c r="H2780" s="143">
        <f t="shared" si="519"/>
        <v>1</v>
      </c>
      <c r="I2780" s="146">
        <f t="shared" si="520"/>
        <v>-1</v>
      </c>
      <c r="J2780" s="29">
        <f t="shared" si="521"/>
        <v>115.39163283199426</v>
      </c>
      <c r="K2780" s="147">
        <f t="shared" si="516"/>
        <v>149.07345101381244</v>
      </c>
      <c r="L2780" s="29">
        <f t="shared" si="527"/>
        <v>-0.62099065848431678</v>
      </c>
      <c r="M2780" s="30">
        <f t="shared" si="525"/>
        <v>0.62099065848431678</v>
      </c>
      <c r="N2780" s="148">
        <f t="shared" si="526"/>
        <v>0.37900934151568322</v>
      </c>
      <c r="O2780" s="148">
        <f t="shared" si="522"/>
        <v>0</v>
      </c>
      <c r="P2780" s="148">
        <f t="shared" si="523"/>
        <v>-0.37900934151568322</v>
      </c>
      <c r="Q2780" s="149">
        <f t="shared" si="517"/>
        <v>35.073451013812445</v>
      </c>
      <c r="R2780" s="150">
        <f t="shared" si="518"/>
        <v>149.07345101381244</v>
      </c>
      <c r="S2780" s="13"/>
      <c r="T2780" s="13"/>
      <c r="U2780" s="13"/>
      <c r="V2780" s="13"/>
      <c r="W2780" s="49">
        <f t="shared" si="524"/>
        <v>39658</v>
      </c>
    </row>
    <row r="2781" spans="1:23" s="11" customFormat="1">
      <c r="A2781" s="13"/>
      <c r="B2781" s="140">
        <f>+Datos!B2772</f>
        <v>2008</v>
      </c>
      <c r="C2781" s="141">
        <f>+Datos!C2772</f>
        <v>7</v>
      </c>
      <c r="D2781" s="142">
        <f>+Datos!D2772</f>
        <v>30</v>
      </c>
      <c r="E2781" s="143">
        <f>+Datos!E2772</f>
        <v>0.5</v>
      </c>
      <c r="F2781" s="144">
        <f>+Datos!F2772</f>
        <v>0.9</v>
      </c>
      <c r="G2781" s="145">
        <f>+Datos!G2772</f>
        <v>1</v>
      </c>
      <c r="H2781" s="143">
        <f t="shared" si="519"/>
        <v>0.9</v>
      </c>
      <c r="I2781" s="146">
        <f t="shared" si="520"/>
        <v>-0.4</v>
      </c>
      <c r="J2781" s="29">
        <f t="shared" si="521"/>
        <v>115.14416829543399</v>
      </c>
      <c r="K2781" s="147">
        <f t="shared" si="516"/>
        <v>148.82598647725217</v>
      </c>
      <c r="L2781" s="29">
        <f t="shared" si="527"/>
        <v>-0.24746453656027256</v>
      </c>
      <c r="M2781" s="30">
        <f t="shared" si="525"/>
        <v>0.74746453656027256</v>
      </c>
      <c r="N2781" s="148">
        <f t="shared" si="526"/>
        <v>0.15253546343972746</v>
      </c>
      <c r="O2781" s="148">
        <f t="shared" si="522"/>
        <v>0</v>
      </c>
      <c r="P2781" s="148">
        <f t="shared" si="523"/>
        <v>-0.15253546343972746</v>
      </c>
      <c r="Q2781" s="149">
        <f t="shared" si="517"/>
        <v>34.825986477252172</v>
      </c>
      <c r="R2781" s="150">
        <f t="shared" si="518"/>
        <v>148.82598647725217</v>
      </c>
      <c r="S2781" s="13"/>
      <c r="T2781" s="13"/>
      <c r="U2781" s="13"/>
      <c r="V2781" s="13"/>
      <c r="W2781" s="49">
        <f t="shared" si="524"/>
        <v>39659</v>
      </c>
    </row>
    <row r="2782" spans="1:23" s="11" customFormat="1">
      <c r="A2782" s="13"/>
      <c r="B2782" s="140">
        <f>+Datos!B2773</f>
        <v>2008</v>
      </c>
      <c r="C2782" s="141">
        <f>+Datos!C2773</f>
        <v>7</v>
      </c>
      <c r="D2782" s="142">
        <f>+Datos!D2773</f>
        <v>31</v>
      </c>
      <c r="E2782" s="143">
        <f>+Datos!E2773</f>
        <v>0</v>
      </c>
      <c r="F2782" s="144">
        <f>+Datos!F2773</f>
        <v>1.3</v>
      </c>
      <c r="G2782" s="145">
        <f>+Datos!G2773</f>
        <v>1</v>
      </c>
      <c r="H2782" s="143">
        <f t="shared" si="519"/>
        <v>1.3</v>
      </c>
      <c r="I2782" s="146">
        <f t="shared" si="520"/>
        <v>-1.3</v>
      </c>
      <c r="J2782" s="29">
        <f t="shared" si="521"/>
        <v>114.34356782868768</v>
      </c>
      <c r="K2782" s="147">
        <f t="shared" si="516"/>
        <v>148.02538601050585</v>
      </c>
      <c r="L2782" s="29">
        <f t="shared" si="527"/>
        <v>-0.80060046674631735</v>
      </c>
      <c r="M2782" s="30">
        <f t="shared" si="525"/>
        <v>0.80060046674631735</v>
      </c>
      <c r="N2782" s="148">
        <f t="shared" si="526"/>
        <v>0.49939953325368269</v>
      </c>
      <c r="O2782" s="148">
        <f t="shared" si="522"/>
        <v>0</v>
      </c>
      <c r="P2782" s="148">
        <f t="shared" si="523"/>
        <v>-0.49939953325368269</v>
      </c>
      <c r="Q2782" s="149">
        <f t="shared" si="517"/>
        <v>34.025386010505855</v>
      </c>
      <c r="R2782" s="150">
        <f t="shared" si="518"/>
        <v>148.02538601050585</v>
      </c>
      <c r="S2782" s="13"/>
      <c r="T2782" s="13"/>
      <c r="U2782" s="13"/>
      <c r="V2782" s="13"/>
      <c r="W2782" s="49">
        <f t="shared" si="524"/>
        <v>39660</v>
      </c>
    </row>
    <row r="2783" spans="1:23" s="11" customFormat="1">
      <c r="A2783" s="13"/>
      <c r="B2783" s="140">
        <f>+Datos!B2774</f>
        <v>2008</v>
      </c>
      <c r="C2783" s="141">
        <f>+Datos!C2774</f>
        <v>8</v>
      </c>
      <c r="D2783" s="142">
        <f>+Datos!D2774</f>
        <v>1</v>
      </c>
      <c r="E2783" s="143">
        <f>+Datos!E2774</f>
        <v>1.4</v>
      </c>
      <c r="F2783" s="144">
        <f>+Datos!F2774</f>
        <v>0.7</v>
      </c>
      <c r="G2783" s="145">
        <f>+Datos!G2774</f>
        <v>1</v>
      </c>
      <c r="H2783" s="143">
        <f t="shared" si="519"/>
        <v>0.7</v>
      </c>
      <c r="I2783" s="146">
        <f t="shared" si="520"/>
        <v>0.7</v>
      </c>
      <c r="J2783" s="29">
        <f t="shared" si="521"/>
        <v>115.04356782868769</v>
      </c>
      <c r="K2783" s="147">
        <f t="shared" si="516"/>
        <v>148.72538601050587</v>
      </c>
      <c r="L2783" s="29">
        <f t="shared" si="527"/>
        <v>0.70000000000001705</v>
      </c>
      <c r="M2783" s="30">
        <f t="shared" si="525"/>
        <v>0.7</v>
      </c>
      <c r="N2783" s="148">
        <f t="shared" si="526"/>
        <v>0</v>
      </c>
      <c r="O2783" s="148">
        <f t="shared" si="522"/>
        <v>0</v>
      </c>
      <c r="P2783" s="148">
        <f t="shared" si="523"/>
        <v>0</v>
      </c>
      <c r="Q2783" s="149">
        <f t="shared" si="517"/>
        <v>34.725386010505872</v>
      </c>
      <c r="R2783" s="150">
        <f t="shared" si="518"/>
        <v>148.72538601050587</v>
      </c>
      <c r="S2783" s="13"/>
      <c r="T2783" s="13"/>
      <c r="U2783" s="13"/>
      <c r="V2783" s="13"/>
      <c r="W2783" s="49">
        <f t="shared" si="524"/>
        <v>39661</v>
      </c>
    </row>
    <row r="2784" spans="1:23" s="11" customFormat="1">
      <c r="A2784" s="13"/>
      <c r="B2784" s="140">
        <f>+Datos!B2775</f>
        <v>2008</v>
      </c>
      <c r="C2784" s="141">
        <f>+Datos!C2775</f>
        <v>8</v>
      </c>
      <c r="D2784" s="142">
        <f>+Datos!D2775</f>
        <v>2</v>
      </c>
      <c r="E2784" s="143">
        <f>+Datos!E2775</f>
        <v>0.7</v>
      </c>
      <c r="F2784" s="144">
        <f>+Datos!F2775</f>
        <v>1.4</v>
      </c>
      <c r="G2784" s="145">
        <f>+Datos!G2775</f>
        <v>1</v>
      </c>
      <c r="H2784" s="143">
        <f t="shared" si="519"/>
        <v>1.4</v>
      </c>
      <c r="I2784" s="146">
        <f t="shared" si="520"/>
        <v>-0.7</v>
      </c>
      <c r="J2784" s="29">
        <f t="shared" si="521"/>
        <v>114.61215845753287</v>
      </c>
      <c r="K2784" s="147">
        <f t="shared" si="516"/>
        <v>148.29397663935106</v>
      </c>
      <c r="L2784" s="29">
        <f t="shared" si="527"/>
        <v>-0.43140937115481393</v>
      </c>
      <c r="M2784" s="30">
        <f t="shared" si="525"/>
        <v>1.1314093711548139</v>
      </c>
      <c r="N2784" s="148">
        <f t="shared" si="526"/>
        <v>0.26859062884518603</v>
      </c>
      <c r="O2784" s="148">
        <f t="shared" si="522"/>
        <v>0</v>
      </c>
      <c r="P2784" s="148">
        <f t="shared" si="523"/>
        <v>-0.26859062884518603</v>
      </c>
      <c r="Q2784" s="149">
        <f t="shared" si="517"/>
        <v>34.293976639351058</v>
      </c>
      <c r="R2784" s="150">
        <f t="shared" si="518"/>
        <v>148.29397663935106</v>
      </c>
      <c r="S2784" s="13"/>
      <c r="T2784" s="13"/>
      <c r="U2784" s="13"/>
      <c r="V2784" s="13"/>
      <c r="W2784" s="49">
        <f t="shared" si="524"/>
        <v>39662</v>
      </c>
    </row>
    <row r="2785" spans="1:23" s="11" customFormat="1">
      <c r="A2785" s="13"/>
      <c r="B2785" s="140">
        <f>+Datos!B2776</f>
        <v>2008</v>
      </c>
      <c r="C2785" s="141">
        <f>+Datos!C2776</f>
        <v>8</v>
      </c>
      <c r="D2785" s="142">
        <f>+Datos!D2776</f>
        <v>3</v>
      </c>
      <c r="E2785" s="143">
        <f>+Datos!E2776</f>
        <v>4.5</v>
      </c>
      <c r="F2785" s="144">
        <f>+Datos!F2776</f>
        <v>0.4</v>
      </c>
      <c r="G2785" s="145">
        <f>+Datos!G2776</f>
        <v>1</v>
      </c>
      <c r="H2785" s="143">
        <f t="shared" si="519"/>
        <v>0.4</v>
      </c>
      <c r="I2785" s="146">
        <f t="shared" si="520"/>
        <v>4.0999999999999996</v>
      </c>
      <c r="J2785" s="29">
        <f t="shared" si="521"/>
        <v>118.71215845753287</v>
      </c>
      <c r="K2785" s="147">
        <f t="shared" si="516"/>
        <v>152.39397663935105</v>
      </c>
      <c r="L2785" s="29">
        <f t="shared" si="527"/>
        <v>4.0999999999999943</v>
      </c>
      <c r="M2785" s="30">
        <f t="shared" si="525"/>
        <v>0.4</v>
      </c>
      <c r="N2785" s="148">
        <f t="shared" si="526"/>
        <v>0</v>
      </c>
      <c r="O2785" s="148">
        <f t="shared" si="522"/>
        <v>0</v>
      </c>
      <c r="P2785" s="148">
        <f t="shared" si="523"/>
        <v>0</v>
      </c>
      <c r="Q2785" s="149">
        <f t="shared" si="517"/>
        <v>38.393976639351052</v>
      </c>
      <c r="R2785" s="150">
        <f t="shared" si="518"/>
        <v>152.39397663935105</v>
      </c>
      <c r="S2785" s="13"/>
      <c r="T2785" s="13"/>
      <c r="U2785" s="13"/>
      <c r="V2785" s="13"/>
      <c r="W2785" s="49">
        <f t="shared" si="524"/>
        <v>39663</v>
      </c>
    </row>
    <row r="2786" spans="1:23" s="11" customFormat="1">
      <c r="A2786" s="13"/>
      <c r="B2786" s="140">
        <f>+Datos!B2777</f>
        <v>2008</v>
      </c>
      <c r="C2786" s="141">
        <f>+Datos!C2777</f>
        <v>8</v>
      </c>
      <c r="D2786" s="142">
        <f>+Datos!D2777</f>
        <v>4</v>
      </c>
      <c r="E2786" s="143">
        <f>+Datos!E2777</f>
        <v>0</v>
      </c>
      <c r="F2786" s="144">
        <f>+Datos!F2777</f>
        <v>1.1000000000000001</v>
      </c>
      <c r="G2786" s="145">
        <f>+Datos!G2777</f>
        <v>1</v>
      </c>
      <c r="H2786" s="143">
        <f t="shared" si="519"/>
        <v>1.1000000000000001</v>
      </c>
      <c r="I2786" s="146">
        <f t="shared" si="520"/>
        <v>-1.1000000000000001</v>
      </c>
      <c r="J2786" s="29">
        <f t="shared" si="521"/>
        <v>118.01336107612971</v>
      </c>
      <c r="K2786" s="147">
        <f t="shared" si="516"/>
        <v>151.6951792579479</v>
      </c>
      <c r="L2786" s="29">
        <f t="shared" si="527"/>
        <v>-0.69879738140315339</v>
      </c>
      <c r="M2786" s="30">
        <f t="shared" si="525"/>
        <v>0.69879738140315339</v>
      </c>
      <c r="N2786" s="148">
        <f t="shared" si="526"/>
        <v>0.40120261859684669</v>
      </c>
      <c r="O2786" s="148">
        <f t="shared" si="522"/>
        <v>0</v>
      </c>
      <c r="P2786" s="148">
        <f t="shared" si="523"/>
        <v>-0.40120261859684669</v>
      </c>
      <c r="Q2786" s="149">
        <f t="shared" si="517"/>
        <v>37.695179257947899</v>
      </c>
      <c r="R2786" s="150">
        <f t="shared" si="518"/>
        <v>151.6951792579479</v>
      </c>
      <c r="S2786" s="13"/>
      <c r="T2786" s="13"/>
      <c r="U2786" s="13"/>
      <c r="V2786" s="13"/>
      <c r="W2786" s="49">
        <f t="shared" si="524"/>
        <v>39664</v>
      </c>
    </row>
    <row r="2787" spans="1:23" s="11" customFormat="1">
      <c r="A2787" s="13"/>
      <c r="B2787" s="140">
        <f>+Datos!B2778</f>
        <v>2008</v>
      </c>
      <c r="C2787" s="141">
        <f>+Datos!C2778</f>
        <v>8</v>
      </c>
      <c r="D2787" s="142">
        <f>+Datos!D2778</f>
        <v>5</v>
      </c>
      <c r="E2787" s="143">
        <f>+Datos!E2778</f>
        <v>0</v>
      </c>
      <c r="F2787" s="144">
        <f>+Datos!F2778</f>
        <v>2.5</v>
      </c>
      <c r="G2787" s="145">
        <f>+Datos!G2778</f>
        <v>1</v>
      </c>
      <c r="H2787" s="143">
        <f t="shared" si="519"/>
        <v>2.5</v>
      </c>
      <c r="I2787" s="146">
        <f t="shared" si="520"/>
        <v>-2.5</v>
      </c>
      <c r="J2787" s="29">
        <f t="shared" si="521"/>
        <v>116.44044501478906</v>
      </c>
      <c r="K2787" s="147">
        <f t="shared" si="516"/>
        <v>150.12226319660724</v>
      </c>
      <c r="L2787" s="29">
        <f t="shared" si="527"/>
        <v>-1.5729160613406634</v>
      </c>
      <c r="M2787" s="30">
        <f t="shared" si="525"/>
        <v>1.5729160613406634</v>
      </c>
      <c r="N2787" s="148">
        <f t="shared" si="526"/>
        <v>0.92708393865933658</v>
      </c>
      <c r="O2787" s="148">
        <f t="shared" si="522"/>
        <v>0</v>
      </c>
      <c r="P2787" s="148">
        <f t="shared" si="523"/>
        <v>-0.92708393865933658</v>
      </c>
      <c r="Q2787" s="149">
        <f t="shared" si="517"/>
        <v>36.122263196607236</v>
      </c>
      <c r="R2787" s="150">
        <f t="shared" si="518"/>
        <v>150.12226319660724</v>
      </c>
      <c r="S2787" s="13"/>
      <c r="T2787" s="13"/>
      <c r="U2787" s="13"/>
      <c r="V2787" s="13"/>
      <c r="W2787" s="49">
        <f t="shared" si="524"/>
        <v>39665</v>
      </c>
    </row>
    <row r="2788" spans="1:23" s="11" customFormat="1">
      <c r="A2788" s="13"/>
      <c r="B2788" s="140">
        <f>+Datos!B2779</f>
        <v>2008</v>
      </c>
      <c r="C2788" s="141">
        <f>+Datos!C2779</f>
        <v>8</v>
      </c>
      <c r="D2788" s="142">
        <f>+Datos!D2779</f>
        <v>6</v>
      </c>
      <c r="E2788" s="143">
        <f>+Datos!E2779</f>
        <v>0</v>
      </c>
      <c r="F2788" s="144">
        <f>+Datos!F2779</f>
        <v>3.3</v>
      </c>
      <c r="G2788" s="145">
        <f>+Datos!G2779</f>
        <v>1</v>
      </c>
      <c r="H2788" s="143">
        <f t="shared" si="519"/>
        <v>3.3</v>
      </c>
      <c r="I2788" s="146">
        <f t="shared" si="520"/>
        <v>-3.3</v>
      </c>
      <c r="J2788" s="29">
        <f t="shared" si="521"/>
        <v>114.39625057599659</v>
      </c>
      <c r="K2788" s="147">
        <f t="shared" si="516"/>
        <v>148.07806875781478</v>
      </c>
      <c r="L2788" s="29">
        <f t="shared" si="527"/>
        <v>-2.0441944387924593</v>
      </c>
      <c r="M2788" s="30">
        <f t="shared" si="525"/>
        <v>2.0441944387924593</v>
      </c>
      <c r="N2788" s="148">
        <f t="shared" si="526"/>
        <v>1.2558055612075405</v>
      </c>
      <c r="O2788" s="148">
        <f t="shared" si="522"/>
        <v>0</v>
      </c>
      <c r="P2788" s="148">
        <f t="shared" si="523"/>
        <v>-1.2558055612075405</v>
      </c>
      <c r="Q2788" s="149">
        <f t="shared" si="517"/>
        <v>34.078068757814776</v>
      </c>
      <c r="R2788" s="150">
        <f t="shared" si="518"/>
        <v>148.07806875781478</v>
      </c>
      <c r="S2788" s="13"/>
      <c r="T2788" s="13"/>
      <c r="U2788" s="13"/>
      <c r="V2788" s="13"/>
      <c r="W2788" s="49">
        <f t="shared" si="524"/>
        <v>39666</v>
      </c>
    </row>
    <row r="2789" spans="1:23" s="11" customFormat="1">
      <c r="A2789" s="13"/>
      <c r="B2789" s="140">
        <f>+Datos!B2780</f>
        <v>2008</v>
      </c>
      <c r="C2789" s="141">
        <f>+Datos!C2780</f>
        <v>8</v>
      </c>
      <c r="D2789" s="142">
        <f>+Datos!D2780</f>
        <v>7</v>
      </c>
      <c r="E2789" s="143">
        <f>+Datos!E2780</f>
        <v>0</v>
      </c>
      <c r="F2789" s="144">
        <f>+Datos!F2780</f>
        <v>2.8</v>
      </c>
      <c r="G2789" s="145">
        <f>+Datos!G2780</f>
        <v>1</v>
      </c>
      <c r="H2789" s="143">
        <f t="shared" si="519"/>
        <v>2.8</v>
      </c>
      <c r="I2789" s="146">
        <f t="shared" si="520"/>
        <v>-2.8</v>
      </c>
      <c r="J2789" s="29">
        <f t="shared" si="521"/>
        <v>112.68995065707952</v>
      </c>
      <c r="K2789" s="147">
        <f t="shared" si="516"/>
        <v>146.37176883889771</v>
      </c>
      <c r="L2789" s="29">
        <f t="shared" si="527"/>
        <v>-1.7062999189170682</v>
      </c>
      <c r="M2789" s="30">
        <f t="shared" si="525"/>
        <v>1.7062999189170682</v>
      </c>
      <c r="N2789" s="148">
        <f t="shared" si="526"/>
        <v>1.0937000810829316</v>
      </c>
      <c r="O2789" s="148">
        <f t="shared" si="522"/>
        <v>0</v>
      </c>
      <c r="P2789" s="148">
        <f t="shared" si="523"/>
        <v>-1.0937000810829316</v>
      </c>
      <c r="Q2789" s="149">
        <f t="shared" si="517"/>
        <v>32.371768838897708</v>
      </c>
      <c r="R2789" s="150">
        <f t="shared" si="518"/>
        <v>146.37176883889771</v>
      </c>
      <c r="S2789" s="13"/>
      <c r="T2789" s="13"/>
      <c r="U2789" s="13"/>
      <c r="V2789" s="13"/>
      <c r="W2789" s="49">
        <f t="shared" si="524"/>
        <v>39667</v>
      </c>
    </row>
    <row r="2790" spans="1:23" s="11" customFormat="1">
      <c r="A2790" s="13"/>
      <c r="B2790" s="140">
        <f>+Datos!B2781</f>
        <v>2008</v>
      </c>
      <c r="C2790" s="141">
        <f>+Datos!C2781</f>
        <v>8</v>
      </c>
      <c r="D2790" s="142">
        <f>+Datos!D2781</f>
        <v>8</v>
      </c>
      <c r="E2790" s="143">
        <f>+Datos!E2781</f>
        <v>0</v>
      </c>
      <c r="F2790" s="144">
        <f>+Datos!F2781</f>
        <v>2.6</v>
      </c>
      <c r="G2790" s="145">
        <f>+Datos!G2781</f>
        <v>1</v>
      </c>
      <c r="H2790" s="143">
        <f t="shared" si="519"/>
        <v>2.6</v>
      </c>
      <c r="I2790" s="146">
        <f t="shared" si="520"/>
        <v>-2.6</v>
      </c>
      <c r="J2790" s="29">
        <f t="shared" si="521"/>
        <v>111.12832615293966</v>
      </c>
      <c r="K2790" s="147">
        <f t="shared" si="516"/>
        <v>144.81014433475784</v>
      </c>
      <c r="L2790" s="29">
        <f t="shared" si="527"/>
        <v>-1.5616245041398713</v>
      </c>
      <c r="M2790" s="30">
        <f t="shared" si="525"/>
        <v>1.5616245041398713</v>
      </c>
      <c r="N2790" s="148">
        <f t="shared" si="526"/>
        <v>1.0383754958601288</v>
      </c>
      <c r="O2790" s="148">
        <f t="shared" si="522"/>
        <v>0</v>
      </c>
      <c r="P2790" s="148">
        <f t="shared" si="523"/>
        <v>-1.0383754958601288</v>
      </c>
      <c r="Q2790" s="149">
        <f t="shared" si="517"/>
        <v>30.810144334757837</v>
      </c>
      <c r="R2790" s="150">
        <f t="shared" si="518"/>
        <v>144.81014433475784</v>
      </c>
      <c r="S2790" s="13"/>
      <c r="T2790" s="13"/>
      <c r="U2790" s="13"/>
      <c r="V2790" s="13"/>
      <c r="W2790" s="49">
        <f t="shared" si="524"/>
        <v>39668</v>
      </c>
    </row>
    <row r="2791" spans="1:23" s="11" customFormat="1">
      <c r="A2791" s="13"/>
      <c r="B2791" s="140">
        <f>+Datos!B2782</f>
        <v>2008</v>
      </c>
      <c r="C2791" s="141">
        <f>+Datos!C2782</f>
        <v>8</v>
      </c>
      <c r="D2791" s="142">
        <f>+Datos!D2782</f>
        <v>9</v>
      </c>
      <c r="E2791" s="143">
        <f>+Datos!E2782</f>
        <v>0</v>
      </c>
      <c r="F2791" s="144">
        <f>+Datos!F2782</f>
        <v>2</v>
      </c>
      <c r="G2791" s="145">
        <f>+Datos!G2782</f>
        <v>1</v>
      </c>
      <c r="H2791" s="143">
        <f t="shared" si="519"/>
        <v>2</v>
      </c>
      <c r="I2791" s="146">
        <f t="shared" si="520"/>
        <v>-2</v>
      </c>
      <c r="J2791" s="29">
        <f t="shared" si="521"/>
        <v>109.94181810857675</v>
      </c>
      <c r="K2791" s="147">
        <f t="shared" si="516"/>
        <v>143.62363629039493</v>
      </c>
      <c r="L2791" s="29">
        <f t="shared" si="527"/>
        <v>-1.1865080443629097</v>
      </c>
      <c r="M2791" s="30">
        <f t="shared" si="525"/>
        <v>1.1865080443629097</v>
      </c>
      <c r="N2791" s="148">
        <f t="shared" si="526"/>
        <v>0.81349195563709031</v>
      </c>
      <c r="O2791" s="148">
        <f t="shared" si="522"/>
        <v>0</v>
      </c>
      <c r="P2791" s="148">
        <f t="shared" si="523"/>
        <v>-0.81349195563709031</v>
      </c>
      <c r="Q2791" s="149">
        <f t="shared" si="517"/>
        <v>29.623636290394927</v>
      </c>
      <c r="R2791" s="150">
        <f t="shared" si="518"/>
        <v>143.62363629039493</v>
      </c>
      <c r="S2791" s="13"/>
      <c r="T2791" s="13"/>
      <c r="U2791" s="13"/>
      <c r="V2791" s="13"/>
      <c r="W2791" s="49">
        <f t="shared" si="524"/>
        <v>39669</v>
      </c>
    </row>
    <row r="2792" spans="1:23" s="11" customFormat="1">
      <c r="A2792" s="13"/>
      <c r="B2792" s="140">
        <f>+Datos!B2783</f>
        <v>2008</v>
      </c>
      <c r="C2792" s="141">
        <f>+Datos!C2783</f>
        <v>8</v>
      </c>
      <c r="D2792" s="142">
        <f>+Datos!D2783</f>
        <v>10</v>
      </c>
      <c r="E2792" s="143">
        <f>+Datos!E2783</f>
        <v>0</v>
      </c>
      <c r="F2792" s="144">
        <f>+Datos!F2783</f>
        <v>2.2999999999999998</v>
      </c>
      <c r="G2792" s="145">
        <f>+Datos!G2783</f>
        <v>1</v>
      </c>
      <c r="H2792" s="143">
        <f t="shared" si="519"/>
        <v>2.2999999999999998</v>
      </c>
      <c r="I2792" s="146">
        <f t="shared" si="520"/>
        <v>-2.2999999999999998</v>
      </c>
      <c r="J2792" s="29">
        <f t="shared" si="521"/>
        <v>108.59298660107838</v>
      </c>
      <c r="K2792" s="147">
        <f t="shared" si="516"/>
        <v>142.27480478289655</v>
      </c>
      <c r="L2792" s="29">
        <f t="shared" si="527"/>
        <v>-1.3488315074983745</v>
      </c>
      <c r="M2792" s="30">
        <f t="shared" si="525"/>
        <v>1.3488315074983745</v>
      </c>
      <c r="N2792" s="148">
        <f t="shared" si="526"/>
        <v>0.95116849250162527</v>
      </c>
      <c r="O2792" s="148">
        <f t="shared" si="522"/>
        <v>0</v>
      </c>
      <c r="P2792" s="148">
        <f t="shared" si="523"/>
        <v>-0.95116849250162527</v>
      </c>
      <c r="Q2792" s="149">
        <f t="shared" si="517"/>
        <v>28.274804782896553</v>
      </c>
      <c r="R2792" s="150">
        <f t="shared" si="518"/>
        <v>142.27480478289655</v>
      </c>
      <c r="S2792" s="13"/>
      <c r="T2792" s="13"/>
      <c r="U2792" s="13"/>
      <c r="V2792" s="13"/>
      <c r="W2792" s="49">
        <f t="shared" si="524"/>
        <v>39670</v>
      </c>
    </row>
    <row r="2793" spans="1:23" s="11" customFormat="1">
      <c r="A2793" s="13"/>
      <c r="B2793" s="140">
        <f>+Datos!B2784</f>
        <v>2008</v>
      </c>
      <c r="C2793" s="141">
        <f>+Datos!C2784</f>
        <v>8</v>
      </c>
      <c r="D2793" s="142">
        <f>+Datos!D2784</f>
        <v>11</v>
      </c>
      <c r="E2793" s="143">
        <f>+Datos!E2784</f>
        <v>0</v>
      </c>
      <c r="F2793" s="144">
        <f>+Datos!F2784</f>
        <v>1.7</v>
      </c>
      <c r="G2793" s="145">
        <f>+Datos!G2784</f>
        <v>1</v>
      </c>
      <c r="H2793" s="143">
        <f t="shared" si="519"/>
        <v>1.7</v>
      </c>
      <c r="I2793" s="146">
        <f t="shared" si="520"/>
        <v>-1.7</v>
      </c>
      <c r="J2793" s="29">
        <f t="shared" si="521"/>
        <v>107.6066715098721</v>
      </c>
      <c r="K2793" s="147">
        <f t="shared" si="516"/>
        <v>141.28848969169027</v>
      </c>
      <c r="L2793" s="29">
        <f t="shared" si="527"/>
        <v>-0.98631509120627925</v>
      </c>
      <c r="M2793" s="30">
        <f t="shared" si="525"/>
        <v>0.98631509120627925</v>
      </c>
      <c r="N2793" s="148">
        <f t="shared" si="526"/>
        <v>0.71368490879372071</v>
      </c>
      <c r="O2793" s="148">
        <f t="shared" si="522"/>
        <v>0</v>
      </c>
      <c r="P2793" s="148">
        <f t="shared" si="523"/>
        <v>-0.71368490879372071</v>
      </c>
      <c r="Q2793" s="149">
        <f t="shared" si="517"/>
        <v>27.288489691690273</v>
      </c>
      <c r="R2793" s="150">
        <f t="shared" si="518"/>
        <v>141.28848969169027</v>
      </c>
      <c r="S2793" s="13"/>
      <c r="T2793" s="13"/>
      <c r="U2793" s="13"/>
      <c r="V2793" s="13"/>
      <c r="W2793" s="49">
        <f t="shared" si="524"/>
        <v>39671</v>
      </c>
    </row>
    <row r="2794" spans="1:23" s="11" customFormat="1">
      <c r="A2794" s="13"/>
      <c r="B2794" s="140">
        <f>+Datos!B2785</f>
        <v>2008</v>
      </c>
      <c r="C2794" s="141">
        <f>+Datos!C2785</f>
        <v>8</v>
      </c>
      <c r="D2794" s="142">
        <f>+Datos!D2785</f>
        <v>12</v>
      </c>
      <c r="E2794" s="143">
        <f>+Datos!E2785</f>
        <v>0</v>
      </c>
      <c r="F2794" s="144">
        <f>+Datos!F2785</f>
        <v>2.9</v>
      </c>
      <c r="G2794" s="145">
        <f>+Datos!G2785</f>
        <v>1</v>
      </c>
      <c r="H2794" s="143">
        <f t="shared" si="519"/>
        <v>2.9</v>
      </c>
      <c r="I2794" s="146">
        <f t="shared" si="520"/>
        <v>-2.9</v>
      </c>
      <c r="J2794" s="29">
        <f t="shared" si="521"/>
        <v>105.94476535972139</v>
      </c>
      <c r="K2794" s="147">
        <f t="shared" si="516"/>
        <v>139.62658354153956</v>
      </c>
      <c r="L2794" s="29">
        <f t="shared" si="527"/>
        <v>-1.6619061501507133</v>
      </c>
      <c r="M2794" s="30">
        <f t="shared" si="525"/>
        <v>1.6619061501507133</v>
      </c>
      <c r="N2794" s="148">
        <f t="shared" si="526"/>
        <v>1.2380938498492866</v>
      </c>
      <c r="O2794" s="148">
        <f t="shared" si="522"/>
        <v>0</v>
      </c>
      <c r="P2794" s="148">
        <f t="shared" si="523"/>
        <v>-1.2380938498492866</v>
      </c>
      <c r="Q2794" s="149">
        <f t="shared" si="517"/>
        <v>25.62658354153956</v>
      </c>
      <c r="R2794" s="150">
        <f t="shared" si="518"/>
        <v>139.62658354153956</v>
      </c>
      <c r="S2794" s="13"/>
      <c r="T2794" s="13"/>
      <c r="U2794" s="13"/>
      <c r="V2794" s="13"/>
      <c r="W2794" s="49">
        <f t="shared" si="524"/>
        <v>39672</v>
      </c>
    </row>
    <row r="2795" spans="1:23" s="11" customFormat="1">
      <c r="A2795" s="13"/>
      <c r="B2795" s="140">
        <f>+Datos!B2786</f>
        <v>2008</v>
      </c>
      <c r="C2795" s="141">
        <f>+Datos!C2786</f>
        <v>8</v>
      </c>
      <c r="D2795" s="142">
        <f>+Datos!D2786</f>
        <v>13</v>
      </c>
      <c r="E2795" s="143">
        <f>+Datos!E2786</f>
        <v>0</v>
      </c>
      <c r="F2795" s="144">
        <f>+Datos!F2786</f>
        <v>2.7</v>
      </c>
      <c r="G2795" s="145">
        <f>+Datos!G2786</f>
        <v>1</v>
      </c>
      <c r="H2795" s="143">
        <f t="shared" si="519"/>
        <v>2.7</v>
      </c>
      <c r="I2795" s="146">
        <f t="shared" si="520"/>
        <v>-2.7</v>
      </c>
      <c r="J2795" s="29">
        <f t="shared" si="521"/>
        <v>104.42055441490757</v>
      </c>
      <c r="K2795" s="147">
        <f t="shared" si="516"/>
        <v>138.10237259672576</v>
      </c>
      <c r="L2795" s="29">
        <f t="shared" si="527"/>
        <v>-1.5242109448138024</v>
      </c>
      <c r="M2795" s="30">
        <f t="shared" si="525"/>
        <v>1.5242109448138024</v>
      </c>
      <c r="N2795" s="148">
        <f t="shared" si="526"/>
        <v>1.1757890551861978</v>
      </c>
      <c r="O2795" s="148">
        <f t="shared" si="522"/>
        <v>0</v>
      </c>
      <c r="P2795" s="148">
        <f t="shared" si="523"/>
        <v>-1.1757890551861978</v>
      </c>
      <c r="Q2795" s="149">
        <f t="shared" si="517"/>
        <v>24.102372596725758</v>
      </c>
      <c r="R2795" s="150">
        <f t="shared" si="518"/>
        <v>138.10237259672576</v>
      </c>
      <c r="S2795" s="13"/>
      <c r="T2795" s="13"/>
      <c r="U2795" s="13"/>
      <c r="V2795" s="13"/>
      <c r="W2795" s="49">
        <f t="shared" si="524"/>
        <v>39673</v>
      </c>
    </row>
    <row r="2796" spans="1:23" s="11" customFormat="1">
      <c r="A2796" s="13"/>
      <c r="B2796" s="140">
        <f>+Datos!B2787</f>
        <v>2008</v>
      </c>
      <c r="C2796" s="141">
        <f>+Datos!C2787</f>
        <v>8</v>
      </c>
      <c r="D2796" s="142">
        <f>+Datos!D2787</f>
        <v>14</v>
      </c>
      <c r="E2796" s="143">
        <f>+Datos!E2787</f>
        <v>0</v>
      </c>
      <c r="F2796" s="144">
        <f>+Datos!F2787</f>
        <v>3</v>
      </c>
      <c r="G2796" s="145">
        <f>+Datos!G2787</f>
        <v>1</v>
      </c>
      <c r="H2796" s="143">
        <f t="shared" si="519"/>
        <v>3</v>
      </c>
      <c r="I2796" s="146">
        <f t="shared" si="520"/>
        <v>-3</v>
      </c>
      <c r="J2796" s="29">
        <f t="shared" si="521"/>
        <v>102.75269166342544</v>
      </c>
      <c r="K2796" s="147">
        <f t="shared" si="516"/>
        <v>136.43450984524361</v>
      </c>
      <c r="L2796" s="29">
        <f t="shared" si="527"/>
        <v>-1.6678627514821471</v>
      </c>
      <c r="M2796" s="30">
        <f t="shared" si="525"/>
        <v>1.6678627514821471</v>
      </c>
      <c r="N2796" s="148">
        <f t="shared" si="526"/>
        <v>1.3321372485178529</v>
      </c>
      <c r="O2796" s="148">
        <f t="shared" si="522"/>
        <v>0</v>
      </c>
      <c r="P2796" s="148">
        <f t="shared" si="523"/>
        <v>-1.3321372485178529</v>
      </c>
      <c r="Q2796" s="149">
        <f t="shared" si="517"/>
        <v>22.43450984524361</v>
      </c>
      <c r="R2796" s="150">
        <f t="shared" si="518"/>
        <v>136.43450984524361</v>
      </c>
      <c r="S2796" s="13"/>
      <c r="T2796" s="13"/>
      <c r="U2796" s="13"/>
      <c r="V2796" s="13"/>
      <c r="W2796" s="49">
        <f t="shared" si="524"/>
        <v>39674</v>
      </c>
    </row>
    <row r="2797" spans="1:23" s="11" customFormat="1">
      <c r="A2797" s="13"/>
      <c r="B2797" s="140">
        <f>+Datos!B2788</f>
        <v>2008</v>
      </c>
      <c r="C2797" s="141">
        <f>+Datos!C2788</f>
        <v>8</v>
      </c>
      <c r="D2797" s="142">
        <f>+Datos!D2788</f>
        <v>15</v>
      </c>
      <c r="E2797" s="143">
        <f>+Datos!E2788</f>
        <v>2</v>
      </c>
      <c r="F2797" s="144">
        <f>+Datos!F2788</f>
        <v>2</v>
      </c>
      <c r="G2797" s="145">
        <f>+Datos!G2788</f>
        <v>1</v>
      </c>
      <c r="H2797" s="143">
        <f t="shared" si="519"/>
        <v>2</v>
      </c>
      <c r="I2797" s="146">
        <f t="shared" si="520"/>
        <v>0</v>
      </c>
      <c r="J2797" s="29">
        <f t="shared" si="521"/>
        <v>102.75269166342544</v>
      </c>
      <c r="K2797" s="147">
        <f t="shared" si="516"/>
        <v>136.43450984524361</v>
      </c>
      <c r="L2797" s="29">
        <f t="shared" si="527"/>
        <v>0</v>
      </c>
      <c r="M2797" s="30">
        <f t="shared" si="525"/>
        <v>2</v>
      </c>
      <c r="N2797" s="148">
        <f t="shared" si="526"/>
        <v>0</v>
      </c>
      <c r="O2797" s="148">
        <f t="shared" si="522"/>
        <v>0</v>
      </c>
      <c r="P2797" s="148">
        <f t="shared" si="523"/>
        <v>0</v>
      </c>
      <c r="Q2797" s="149">
        <f t="shared" si="517"/>
        <v>22.43450984524361</v>
      </c>
      <c r="R2797" s="150">
        <f t="shared" si="518"/>
        <v>136.43450984524361</v>
      </c>
      <c r="S2797" s="13"/>
      <c r="T2797" s="13"/>
      <c r="U2797" s="13"/>
      <c r="V2797" s="13"/>
      <c r="W2797" s="49">
        <f t="shared" si="524"/>
        <v>39675</v>
      </c>
    </row>
    <row r="2798" spans="1:23" s="11" customFormat="1">
      <c r="A2798" s="13"/>
      <c r="B2798" s="140">
        <f>+Datos!B2789</f>
        <v>2008</v>
      </c>
      <c r="C2798" s="141">
        <f>+Datos!C2789</f>
        <v>8</v>
      </c>
      <c r="D2798" s="142">
        <f>+Datos!D2789</f>
        <v>16</v>
      </c>
      <c r="E2798" s="143">
        <f>+Datos!E2789</f>
        <v>0.3</v>
      </c>
      <c r="F2798" s="144">
        <f>+Datos!F2789</f>
        <v>1.5</v>
      </c>
      <c r="G2798" s="145">
        <f>+Datos!G2789</f>
        <v>1</v>
      </c>
      <c r="H2798" s="143">
        <f t="shared" si="519"/>
        <v>1.5</v>
      </c>
      <c r="I2798" s="146">
        <f t="shared" si="520"/>
        <v>-1.2</v>
      </c>
      <c r="J2798" s="29">
        <f t="shared" si="521"/>
        <v>102.09302975180464</v>
      </c>
      <c r="K2798" s="147">
        <f t="shared" si="516"/>
        <v>135.77484793362282</v>
      </c>
      <c r="L2798" s="29">
        <f t="shared" si="527"/>
        <v>-0.65966191162078758</v>
      </c>
      <c r="M2798" s="30">
        <f t="shared" si="525"/>
        <v>0.95966191162078762</v>
      </c>
      <c r="N2798" s="148">
        <f t="shared" si="526"/>
        <v>0.54033808837921238</v>
      </c>
      <c r="O2798" s="148">
        <f t="shared" si="522"/>
        <v>0</v>
      </c>
      <c r="P2798" s="148">
        <f t="shared" si="523"/>
        <v>-0.54033808837921238</v>
      </c>
      <c r="Q2798" s="149">
        <f t="shared" si="517"/>
        <v>21.774847933622823</v>
      </c>
      <c r="R2798" s="150">
        <f t="shared" si="518"/>
        <v>135.77484793362282</v>
      </c>
      <c r="S2798" s="13"/>
      <c r="T2798" s="13"/>
      <c r="U2798" s="13"/>
      <c r="V2798" s="13"/>
      <c r="W2798" s="49">
        <f t="shared" si="524"/>
        <v>39676</v>
      </c>
    </row>
    <row r="2799" spans="1:23" s="11" customFormat="1">
      <c r="A2799" s="13"/>
      <c r="B2799" s="140">
        <f>+Datos!B2790</f>
        <v>2008</v>
      </c>
      <c r="C2799" s="141">
        <f>+Datos!C2790</f>
        <v>8</v>
      </c>
      <c r="D2799" s="142">
        <f>+Datos!D2790</f>
        <v>17</v>
      </c>
      <c r="E2799" s="143">
        <f>+Datos!E2790</f>
        <v>0</v>
      </c>
      <c r="F2799" s="144">
        <f>+Datos!F2790</f>
        <v>2</v>
      </c>
      <c r="G2799" s="145">
        <f>+Datos!G2790</f>
        <v>1</v>
      </c>
      <c r="H2799" s="143">
        <f t="shared" si="519"/>
        <v>2</v>
      </c>
      <c r="I2799" s="146">
        <f t="shared" si="520"/>
        <v>-2</v>
      </c>
      <c r="J2799" s="29">
        <f t="shared" si="521"/>
        <v>101.0029908277306</v>
      </c>
      <c r="K2799" s="147">
        <f t="shared" si="516"/>
        <v>134.68480900954879</v>
      </c>
      <c r="L2799" s="29">
        <f t="shared" si="527"/>
        <v>-1.0900389240740367</v>
      </c>
      <c r="M2799" s="30">
        <f t="shared" si="525"/>
        <v>1.0900389240740367</v>
      </c>
      <c r="N2799" s="148">
        <f t="shared" si="526"/>
        <v>0.90996107592596331</v>
      </c>
      <c r="O2799" s="148">
        <f t="shared" si="522"/>
        <v>0</v>
      </c>
      <c r="P2799" s="148">
        <f t="shared" si="523"/>
        <v>-0.90996107592596331</v>
      </c>
      <c r="Q2799" s="149">
        <f t="shared" si="517"/>
        <v>20.684809009548786</v>
      </c>
      <c r="R2799" s="150">
        <f t="shared" si="518"/>
        <v>134.68480900954879</v>
      </c>
      <c r="S2799" s="13"/>
      <c r="T2799" s="13"/>
      <c r="U2799" s="13"/>
      <c r="V2799" s="13"/>
      <c r="W2799" s="49">
        <f t="shared" si="524"/>
        <v>39677</v>
      </c>
    </row>
    <row r="2800" spans="1:23" s="11" customFormat="1">
      <c r="A2800" s="13"/>
      <c r="B2800" s="140">
        <f>+Datos!B2791</f>
        <v>2008</v>
      </c>
      <c r="C2800" s="141">
        <f>+Datos!C2791</f>
        <v>8</v>
      </c>
      <c r="D2800" s="142">
        <f>+Datos!D2791</f>
        <v>18</v>
      </c>
      <c r="E2800" s="143">
        <f>+Datos!E2791</f>
        <v>0</v>
      </c>
      <c r="F2800" s="144">
        <f>+Datos!F2791</f>
        <v>2.5</v>
      </c>
      <c r="G2800" s="145">
        <f>+Datos!G2791</f>
        <v>1</v>
      </c>
      <c r="H2800" s="143">
        <f t="shared" si="519"/>
        <v>2.5</v>
      </c>
      <c r="I2800" s="146">
        <f t="shared" si="520"/>
        <v>-2.5</v>
      </c>
      <c r="J2800" s="29">
        <f t="shared" si="521"/>
        <v>99.656793879624914</v>
      </c>
      <c r="K2800" s="147">
        <f t="shared" si="516"/>
        <v>133.33861206144309</v>
      </c>
      <c r="L2800" s="29">
        <f t="shared" si="527"/>
        <v>-1.3461969481056997</v>
      </c>
      <c r="M2800" s="30">
        <f t="shared" si="525"/>
        <v>1.3461969481056997</v>
      </c>
      <c r="N2800" s="148">
        <f t="shared" si="526"/>
        <v>1.1538030518943003</v>
      </c>
      <c r="O2800" s="148">
        <f t="shared" si="522"/>
        <v>0</v>
      </c>
      <c r="P2800" s="148">
        <f t="shared" si="523"/>
        <v>-1.1538030518943003</v>
      </c>
      <c r="Q2800" s="149">
        <f t="shared" si="517"/>
        <v>19.338612061443087</v>
      </c>
      <c r="R2800" s="150">
        <f t="shared" si="518"/>
        <v>133.33861206144309</v>
      </c>
      <c r="S2800" s="13"/>
      <c r="T2800" s="13"/>
      <c r="U2800" s="13"/>
      <c r="V2800" s="13"/>
      <c r="W2800" s="49">
        <f t="shared" si="524"/>
        <v>39678</v>
      </c>
    </row>
    <row r="2801" spans="1:23" s="11" customFormat="1">
      <c r="A2801" s="13"/>
      <c r="B2801" s="140">
        <f>+Datos!B2792</f>
        <v>2008</v>
      </c>
      <c r="C2801" s="141">
        <f>+Datos!C2792</f>
        <v>8</v>
      </c>
      <c r="D2801" s="142">
        <f>+Datos!D2792</f>
        <v>19</v>
      </c>
      <c r="E2801" s="143">
        <f>+Datos!E2792</f>
        <v>0.3</v>
      </c>
      <c r="F2801" s="144">
        <f>+Datos!F2792</f>
        <v>1.7</v>
      </c>
      <c r="G2801" s="145">
        <f>+Datos!G2792</f>
        <v>1</v>
      </c>
      <c r="H2801" s="143">
        <f t="shared" si="519"/>
        <v>1.7</v>
      </c>
      <c r="I2801" s="146">
        <f t="shared" si="520"/>
        <v>-1.4</v>
      </c>
      <c r="J2801" s="29">
        <f t="shared" si="521"/>
        <v>98.910776267383326</v>
      </c>
      <c r="K2801" s="147">
        <f t="shared" si="516"/>
        <v>132.5925944492015</v>
      </c>
      <c r="L2801" s="29">
        <f t="shared" si="527"/>
        <v>-0.74601761224158736</v>
      </c>
      <c r="M2801" s="30">
        <f t="shared" si="525"/>
        <v>1.0460176122415874</v>
      </c>
      <c r="N2801" s="148">
        <f t="shared" si="526"/>
        <v>0.65398238775841255</v>
      </c>
      <c r="O2801" s="148">
        <f t="shared" si="522"/>
        <v>0</v>
      </c>
      <c r="P2801" s="148">
        <f t="shared" si="523"/>
        <v>-0.65398238775841255</v>
      </c>
      <c r="Q2801" s="149">
        <f t="shared" si="517"/>
        <v>18.592594449201499</v>
      </c>
      <c r="R2801" s="150">
        <f t="shared" si="518"/>
        <v>132.5925944492015</v>
      </c>
      <c r="S2801" s="13"/>
      <c r="T2801" s="13"/>
      <c r="U2801" s="13"/>
      <c r="V2801" s="13"/>
      <c r="W2801" s="49">
        <f t="shared" si="524"/>
        <v>39679</v>
      </c>
    </row>
    <row r="2802" spans="1:23" s="11" customFormat="1">
      <c r="A2802" s="13"/>
      <c r="B2802" s="140">
        <f>+Datos!B2793</f>
        <v>2008</v>
      </c>
      <c r="C2802" s="141">
        <f>+Datos!C2793</f>
        <v>8</v>
      </c>
      <c r="D2802" s="142">
        <f>+Datos!D2793</f>
        <v>20</v>
      </c>
      <c r="E2802" s="143">
        <f>+Datos!E2793</f>
        <v>0</v>
      </c>
      <c r="F2802" s="144">
        <f>+Datos!F2793</f>
        <v>1.9</v>
      </c>
      <c r="G2802" s="145">
        <f>+Datos!G2793</f>
        <v>1</v>
      </c>
      <c r="H2802" s="143">
        <f t="shared" si="519"/>
        <v>1.9</v>
      </c>
      <c r="I2802" s="146">
        <f t="shared" si="520"/>
        <v>-1.9</v>
      </c>
      <c r="J2802" s="29">
        <f t="shared" si="521"/>
        <v>97.907248317421491</v>
      </c>
      <c r="K2802" s="147">
        <f t="shared" si="516"/>
        <v>131.58906649923966</v>
      </c>
      <c r="L2802" s="29">
        <f t="shared" si="527"/>
        <v>-1.0035279499618355</v>
      </c>
      <c r="M2802" s="30">
        <f t="shared" si="525"/>
        <v>1.0035279499618355</v>
      </c>
      <c r="N2802" s="148">
        <f t="shared" si="526"/>
        <v>0.89647205003816444</v>
      </c>
      <c r="O2802" s="148">
        <f t="shared" si="522"/>
        <v>0</v>
      </c>
      <c r="P2802" s="148">
        <f t="shared" si="523"/>
        <v>-0.89647205003816444</v>
      </c>
      <c r="Q2802" s="149">
        <f t="shared" si="517"/>
        <v>17.589066499239664</v>
      </c>
      <c r="R2802" s="150">
        <f t="shared" si="518"/>
        <v>131.58906649923966</v>
      </c>
      <c r="S2802" s="13"/>
      <c r="T2802" s="13"/>
      <c r="U2802" s="13"/>
      <c r="V2802" s="13"/>
      <c r="W2802" s="49">
        <f t="shared" si="524"/>
        <v>39680</v>
      </c>
    </row>
    <row r="2803" spans="1:23" s="11" customFormat="1">
      <c r="A2803" s="13"/>
      <c r="B2803" s="140">
        <f>+Datos!B2794</f>
        <v>2008</v>
      </c>
      <c r="C2803" s="141">
        <f>+Datos!C2794</f>
        <v>8</v>
      </c>
      <c r="D2803" s="142">
        <f>+Datos!D2794</f>
        <v>21</v>
      </c>
      <c r="E2803" s="143">
        <f>+Datos!E2794</f>
        <v>0</v>
      </c>
      <c r="F2803" s="144">
        <f>+Datos!F2794</f>
        <v>2</v>
      </c>
      <c r="G2803" s="145">
        <f>+Datos!G2794</f>
        <v>1</v>
      </c>
      <c r="H2803" s="143">
        <f t="shared" si="519"/>
        <v>2</v>
      </c>
      <c r="I2803" s="146">
        <f t="shared" si="520"/>
        <v>-2</v>
      </c>
      <c r="J2803" s="29">
        <f t="shared" si="521"/>
        <v>96.861900639187027</v>
      </c>
      <c r="K2803" s="147">
        <f t="shared" si="516"/>
        <v>130.5437188210052</v>
      </c>
      <c r="L2803" s="29">
        <f t="shared" si="527"/>
        <v>-1.0453476782344637</v>
      </c>
      <c r="M2803" s="30">
        <f t="shared" si="525"/>
        <v>1.0453476782344637</v>
      </c>
      <c r="N2803" s="148">
        <f t="shared" si="526"/>
        <v>0.95465232176553627</v>
      </c>
      <c r="O2803" s="148">
        <f t="shared" si="522"/>
        <v>0</v>
      </c>
      <c r="P2803" s="148">
        <f t="shared" si="523"/>
        <v>-0.95465232176553627</v>
      </c>
      <c r="Q2803" s="149">
        <f t="shared" si="517"/>
        <v>16.5437188210052</v>
      </c>
      <c r="R2803" s="150">
        <f t="shared" si="518"/>
        <v>130.5437188210052</v>
      </c>
      <c r="S2803" s="13"/>
      <c r="T2803" s="13"/>
      <c r="U2803" s="13"/>
      <c r="V2803" s="13"/>
      <c r="W2803" s="49">
        <f t="shared" si="524"/>
        <v>39681</v>
      </c>
    </row>
    <row r="2804" spans="1:23" s="11" customFormat="1">
      <c r="A2804" s="13"/>
      <c r="B2804" s="140">
        <f>+Datos!B2795</f>
        <v>2008</v>
      </c>
      <c r="C2804" s="141">
        <f>+Datos!C2795</f>
        <v>8</v>
      </c>
      <c r="D2804" s="142">
        <f>+Datos!D2795</f>
        <v>22</v>
      </c>
      <c r="E2804" s="143">
        <f>+Datos!E2795</f>
        <v>0</v>
      </c>
      <c r="F2804" s="144">
        <f>+Datos!F2795</f>
        <v>3.5</v>
      </c>
      <c r="G2804" s="145">
        <f>+Datos!G2795</f>
        <v>1</v>
      </c>
      <c r="H2804" s="143">
        <f t="shared" si="519"/>
        <v>3.5</v>
      </c>
      <c r="I2804" s="146">
        <f t="shared" si="520"/>
        <v>-3.5</v>
      </c>
      <c r="J2804" s="29">
        <f t="shared" si="521"/>
        <v>95.059326845180152</v>
      </c>
      <c r="K2804" s="147">
        <f t="shared" si="516"/>
        <v>128.74114502699834</v>
      </c>
      <c r="L2804" s="29">
        <f t="shared" si="527"/>
        <v>-1.8025737940068609</v>
      </c>
      <c r="M2804" s="30">
        <f t="shared" si="525"/>
        <v>1.8025737940068609</v>
      </c>
      <c r="N2804" s="148">
        <f t="shared" si="526"/>
        <v>1.6974262059931391</v>
      </c>
      <c r="O2804" s="148">
        <f t="shared" si="522"/>
        <v>0</v>
      </c>
      <c r="P2804" s="148">
        <f t="shared" si="523"/>
        <v>-1.6974262059931391</v>
      </c>
      <c r="Q2804" s="149">
        <f t="shared" si="517"/>
        <v>14.741145026998339</v>
      </c>
      <c r="R2804" s="150">
        <f t="shared" si="518"/>
        <v>128.74114502699834</v>
      </c>
      <c r="S2804" s="13"/>
      <c r="T2804" s="13"/>
      <c r="U2804" s="13"/>
      <c r="V2804" s="13"/>
      <c r="W2804" s="49">
        <f t="shared" si="524"/>
        <v>39682</v>
      </c>
    </row>
    <row r="2805" spans="1:23" s="11" customFormat="1">
      <c r="A2805" s="13"/>
      <c r="B2805" s="140">
        <f>+Datos!B2796</f>
        <v>2008</v>
      </c>
      <c r="C2805" s="141">
        <f>+Datos!C2796</f>
        <v>8</v>
      </c>
      <c r="D2805" s="142">
        <f>+Datos!D2796</f>
        <v>23</v>
      </c>
      <c r="E2805" s="143">
        <f>+Datos!E2796</f>
        <v>0</v>
      </c>
      <c r="F2805" s="144">
        <f>+Datos!F2796</f>
        <v>3.3</v>
      </c>
      <c r="G2805" s="145">
        <f>+Datos!G2796</f>
        <v>1</v>
      </c>
      <c r="H2805" s="143">
        <f t="shared" si="519"/>
        <v>3.3</v>
      </c>
      <c r="I2805" s="146">
        <f t="shared" si="520"/>
        <v>-3.3</v>
      </c>
      <c r="J2805" s="29">
        <f t="shared" si="521"/>
        <v>93.390493071248827</v>
      </c>
      <c r="K2805" s="147">
        <f t="shared" si="516"/>
        <v>127.072311253067</v>
      </c>
      <c r="L2805" s="29">
        <f t="shared" si="527"/>
        <v>-1.6688337739313397</v>
      </c>
      <c r="M2805" s="30">
        <f t="shared" si="525"/>
        <v>1.6688337739313397</v>
      </c>
      <c r="N2805" s="148">
        <f t="shared" si="526"/>
        <v>1.6311662260686601</v>
      </c>
      <c r="O2805" s="148">
        <f t="shared" si="522"/>
        <v>0</v>
      </c>
      <c r="P2805" s="148">
        <f t="shared" si="523"/>
        <v>-1.6311662260686601</v>
      </c>
      <c r="Q2805" s="149">
        <f t="shared" si="517"/>
        <v>13.072311253066999</v>
      </c>
      <c r="R2805" s="150">
        <f t="shared" si="518"/>
        <v>127.072311253067</v>
      </c>
      <c r="S2805" s="13"/>
      <c r="T2805" s="13"/>
      <c r="U2805" s="13"/>
      <c r="V2805" s="13"/>
      <c r="W2805" s="49">
        <f t="shared" si="524"/>
        <v>39683</v>
      </c>
    </row>
    <row r="2806" spans="1:23" s="11" customFormat="1">
      <c r="A2806" s="13"/>
      <c r="B2806" s="140">
        <f>+Datos!B2797</f>
        <v>2008</v>
      </c>
      <c r="C2806" s="141">
        <f>+Datos!C2797</f>
        <v>8</v>
      </c>
      <c r="D2806" s="142">
        <f>+Datos!D2797</f>
        <v>24</v>
      </c>
      <c r="E2806" s="143">
        <f>+Datos!E2797</f>
        <v>0</v>
      </c>
      <c r="F2806" s="144">
        <f>+Datos!F2797</f>
        <v>3.4</v>
      </c>
      <c r="G2806" s="145">
        <f>+Datos!G2797</f>
        <v>1</v>
      </c>
      <c r="H2806" s="143">
        <f t="shared" si="519"/>
        <v>3.4</v>
      </c>
      <c r="I2806" s="146">
        <f t="shared" si="520"/>
        <v>-3.4</v>
      </c>
      <c r="J2806" s="29">
        <f t="shared" si="521"/>
        <v>91.701725836749205</v>
      </c>
      <c r="K2806" s="147">
        <f t="shared" si="516"/>
        <v>125.38354401856739</v>
      </c>
      <c r="L2806" s="29">
        <f t="shared" si="527"/>
        <v>-1.6887672344996076</v>
      </c>
      <c r="M2806" s="30">
        <f t="shared" si="525"/>
        <v>1.6887672344996076</v>
      </c>
      <c r="N2806" s="148">
        <f t="shared" si="526"/>
        <v>1.7112327655003923</v>
      </c>
      <c r="O2806" s="148">
        <f t="shared" si="522"/>
        <v>0</v>
      </c>
      <c r="P2806" s="148">
        <f t="shared" si="523"/>
        <v>-1.7112327655003923</v>
      </c>
      <c r="Q2806" s="149">
        <f t="shared" si="517"/>
        <v>11.383544018567392</v>
      </c>
      <c r="R2806" s="150">
        <f t="shared" si="518"/>
        <v>125.38354401856739</v>
      </c>
      <c r="S2806" s="13"/>
      <c r="T2806" s="13"/>
      <c r="U2806" s="13"/>
      <c r="V2806" s="13"/>
      <c r="W2806" s="49">
        <f t="shared" si="524"/>
        <v>39684</v>
      </c>
    </row>
    <row r="2807" spans="1:23" s="11" customFormat="1">
      <c r="A2807" s="13"/>
      <c r="B2807" s="140">
        <f>+Datos!B2798</f>
        <v>2008</v>
      </c>
      <c r="C2807" s="141">
        <f>+Datos!C2798</f>
        <v>8</v>
      </c>
      <c r="D2807" s="142">
        <f>+Datos!D2798</f>
        <v>25</v>
      </c>
      <c r="E2807" s="143">
        <f>+Datos!E2798</f>
        <v>0</v>
      </c>
      <c r="F2807" s="144">
        <f>+Datos!F2798</f>
        <v>3.5</v>
      </c>
      <c r="G2807" s="145">
        <f>+Datos!G2798</f>
        <v>1</v>
      </c>
      <c r="H2807" s="143">
        <f t="shared" si="519"/>
        <v>3.5</v>
      </c>
      <c r="I2807" s="146">
        <f t="shared" si="520"/>
        <v>-3.5</v>
      </c>
      <c r="J2807" s="29">
        <f t="shared" si="521"/>
        <v>89.995181501280598</v>
      </c>
      <c r="K2807" s="147">
        <f t="shared" si="516"/>
        <v>123.67699968309878</v>
      </c>
      <c r="L2807" s="29">
        <f t="shared" si="527"/>
        <v>-1.7065443354686067</v>
      </c>
      <c r="M2807" s="30">
        <f t="shared" si="525"/>
        <v>1.7065443354686067</v>
      </c>
      <c r="N2807" s="148">
        <f t="shared" si="526"/>
        <v>1.7934556645313933</v>
      </c>
      <c r="O2807" s="148">
        <f t="shared" si="522"/>
        <v>0</v>
      </c>
      <c r="P2807" s="148">
        <f t="shared" si="523"/>
        <v>-1.7934556645313933</v>
      </c>
      <c r="Q2807" s="149">
        <f t="shared" si="517"/>
        <v>9.676999683098785</v>
      </c>
      <c r="R2807" s="150">
        <f t="shared" si="518"/>
        <v>123.67699968309878</v>
      </c>
      <c r="S2807" s="13"/>
      <c r="T2807" s="13"/>
      <c r="U2807" s="13"/>
      <c r="V2807" s="13"/>
      <c r="W2807" s="49">
        <f t="shared" si="524"/>
        <v>39685</v>
      </c>
    </row>
    <row r="2808" spans="1:23" s="11" customFormat="1">
      <c r="A2808" s="13"/>
      <c r="B2808" s="140">
        <f>+Datos!B2799</f>
        <v>2008</v>
      </c>
      <c r="C2808" s="141">
        <f>+Datos!C2799</f>
        <v>8</v>
      </c>
      <c r="D2808" s="142">
        <f>+Datos!D2799</f>
        <v>26</v>
      </c>
      <c r="E2808" s="143">
        <f>+Datos!E2799</f>
        <v>5</v>
      </c>
      <c r="F2808" s="144">
        <f>+Datos!F2799</f>
        <v>2.5</v>
      </c>
      <c r="G2808" s="145">
        <f>+Datos!G2799</f>
        <v>1</v>
      </c>
      <c r="H2808" s="143">
        <f t="shared" si="519"/>
        <v>2.5</v>
      </c>
      <c r="I2808" s="146">
        <f t="shared" si="520"/>
        <v>2.5</v>
      </c>
      <c r="J2808" s="29">
        <f t="shared" si="521"/>
        <v>92.495181501280598</v>
      </c>
      <c r="K2808" s="147">
        <f t="shared" si="516"/>
        <v>126.17699968309878</v>
      </c>
      <c r="L2808" s="29">
        <f t="shared" si="527"/>
        <v>2.5</v>
      </c>
      <c r="M2808" s="30">
        <f t="shared" si="525"/>
        <v>2.5</v>
      </c>
      <c r="N2808" s="148">
        <f t="shared" si="526"/>
        <v>0</v>
      </c>
      <c r="O2808" s="148">
        <f t="shared" si="522"/>
        <v>0</v>
      </c>
      <c r="P2808" s="148">
        <f t="shared" si="523"/>
        <v>0</v>
      </c>
      <c r="Q2808" s="149">
        <f t="shared" si="517"/>
        <v>12.176999683098785</v>
      </c>
      <c r="R2808" s="150">
        <f t="shared" si="518"/>
        <v>126.17699968309878</v>
      </c>
      <c r="S2808" s="13"/>
      <c r="T2808" s="13"/>
      <c r="U2808" s="13"/>
      <c r="V2808" s="13"/>
      <c r="W2808" s="49">
        <f t="shared" si="524"/>
        <v>39686</v>
      </c>
    </row>
    <row r="2809" spans="1:23" s="11" customFormat="1">
      <c r="A2809" s="13"/>
      <c r="B2809" s="140">
        <f>+Datos!B2800</f>
        <v>2008</v>
      </c>
      <c r="C2809" s="141">
        <f>+Datos!C2800</f>
        <v>8</v>
      </c>
      <c r="D2809" s="142">
        <f>+Datos!D2800</f>
        <v>27</v>
      </c>
      <c r="E2809" s="143">
        <f>+Datos!E2800</f>
        <v>6.8</v>
      </c>
      <c r="F2809" s="144">
        <f>+Datos!F2800</f>
        <v>1.8</v>
      </c>
      <c r="G2809" s="145">
        <f>+Datos!G2800</f>
        <v>1</v>
      </c>
      <c r="H2809" s="143">
        <f t="shared" si="519"/>
        <v>1.8</v>
      </c>
      <c r="I2809" s="146">
        <f t="shared" si="520"/>
        <v>5</v>
      </c>
      <c r="J2809" s="29">
        <f t="shared" si="521"/>
        <v>97.495181501280598</v>
      </c>
      <c r="K2809" s="147">
        <f t="shared" si="516"/>
        <v>131.17699968309878</v>
      </c>
      <c r="L2809" s="29">
        <f t="shared" si="527"/>
        <v>5</v>
      </c>
      <c r="M2809" s="30">
        <f t="shared" si="525"/>
        <v>1.8</v>
      </c>
      <c r="N2809" s="148">
        <f t="shared" si="526"/>
        <v>0</v>
      </c>
      <c r="O2809" s="148">
        <f t="shared" si="522"/>
        <v>0</v>
      </c>
      <c r="P2809" s="148">
        <f t="shared" si="523"/>
        <v>0</v>
      </c>
      <c r="Q2809" s="149">
        <f t="shared" si="517"/>
        <v>17.176999683098785</v>
      </c>
      <c r="R2809" s="150">
        <f t="shared" si="518"/>
        <v>131.17699968309878</v>
      </c>
      <c r="S2809" s="13"/>
      <c r="T2809" s="13"/>
      <c r="U2809" s="13"/>
      <c r="V2809" s="13"/>
      <c r="W2809" s="49">
        <f t="shared" si="524"/>
        <v>39687</v>
      </c>
    </row>
    <row r="2810" spans="1:23" s="11" customFormat="1">
      <c r="A2810" s="13"/>
      <c r="B2810" s="140">
        <f>+Datos!B2801</f>
        <v>2008</v>
      </c>
      <c r="C2810" s="141">
        <f>+Datos!C2801</f>
        <v>8</v>
      </c>
      <c r="D2810" s="142">
        <f>+Datos!D2801</f>
        <v>28</v>
      </c>
      <c r="E2810" s="143">
        <f>+Datos!E2801</f>
        <v>0</v>
      </c>
      <c r="F2810" s="144">
        <f>+Datos!F2801</f>
        <v>2.6</v>
      </c>
      <c r="G2810" s="145">
        <f>+Datos!G2801</f>
        <v>1</v>
      </c>
      <c r="H2810" s="143">
        <f t="shared" si="519"/>
        <v>2.6</v>
      </c>
      <c r="I2810" s="146">
        <f t="shared" si="520"/>
        <v>-2.6</v>
      </c>
      <c r="J2810" s="29">
        <f t="shared" si="521"/>
        <v>96.144121681126194</v>
      </c>
      <c r="K2810" s="147">
        <f t="shared" si="516"/>
        <v>129.82593986294438</v>
      </c>
      <c r="L2810" s="29">
        <f t="shared" si="527"/>
        <v>-1.3510598201544042</v>
      </c>
      <c r="M2810" s="30">
        <f t="shared" si="525"/>
        <v>1.3510598201544042</v>
      </c>
      <c r="N2810" s="148">
        <f t="shared" si="526"/>
        <v>1.2489401798455959</v>
      </c>
      <c r="O2810" s="148">
        <f t="shared" si="522"/>
        <v>0</v>
      </c>
      <c r="P2810" s="148">
        <f t="shared" si="523"/>
        <v>-1.2489401798455959</v>
      </c>
      <c r="Q2810" s="149">
        <f t="shared" si="517"/>
        <v>15.825939862944381</v>
      </c>
      <c r="R2810" s="150">
        <f t="shared" si="518"/>
        <v>129.82593986294438</v>
      </c>
      <c r="S2810" s="13"/>
      <c r="T2810" s="13"/>
      <c r="U2810" s="13"/>
      <c r="V2810" s="13"/>
      <c r="W2810" s="49">
        <f t="shared" si="524"/>
        <v>39688</v>
      </c>
    </row>
    <row r="2811" spans="1:23" s="11" customFormat="1">
      <c r="A2811" s="13"/>
      <c r="B2811" s="140">
        <f>+Datos!B2802</f>
        <v>2008</v>
      </c>
      <c r="C2811" s="141">
        <f>+Datos!C2802</f>
        <v>8</v>
      </c>
      <c r="D2811" s="142">
        <f>+Datos!D2802</f>
        <v>29</v>
      </c>
      <c r="E2811" s="143">
        <f>+Datos!E2802</f>
        <v>0</v>
      </c>
      <c r="F2811" s="144">
        <f>+Datos!F2802</f>
        <v>2.1</v>
      </c>
      <c r="G2811" s="145">
        <f>+Datos!G2802</f>
        <v>1</v>
      </c>
      <c r="H2811" s="143">
        <f t="shared" si="519"/>
        <v>2.1</v>
      </c>
      <c r="I2811" s="146">
        <f t="shared" si="520"/>
        <v>-2.1</v>
      </c>
      <c r="J2811" s="29">
        <f t="shared" si="521"/>
        <v>95.066561296215824</v>
      </c>
      <c r="K2811" s="147">
        <f t="shared" si="516"/>
        <v>128.748379478034</v>
      </c>
      <c r="L2811" s="29">
        <f t="shared" si="527"/>
        <v>-1.0775603849103845</v>
      </c>
      <c r="M2811" s="30">
        <f t="shared" si="525"/>
        <v>1.0775603849103845</v>
      </c>
      <c r="N2811" s="148">
        <f t="shared" si="526"/>
        <v>1.0224396150896156</v>
      </c>
      <c r="O2811" s="148">
        <f t="shared" si="522"/>
        <v>0</v>
      </c>
      <c r="P2811" s="148">
        <f t="shared" si="523"/>
        <v>-1.0224396150896156</v>
      </c>
      <c r="Q2811" s="149">
        <f t="shared" si="517"/>
        <v>14.748379478033996</v>
      </c>
      <c r="R2811" s="150">
        <f t="shared" si="518"/>
        <v>128.748379478034</v>
      </c>
      <c r="S2811" s="13"/>
      <c r="T2811" s="13"/>
      <c r="U2811" s="13"/>
      <c r="V2811" s="13"/>
      <c r="W2811" s="49">
        <f t="shared" si="524"/>
        <v>39689</v>
      </c>
    </row>
    <row r="2812" spans="1:23" s="11" customFormat="1">
      <c r="A2812" s="13"/>
      <c r="B2812" s="140">
        <f>+Datos!B2803</f>
        <v>2008</v>
      </c>
      <c r="C2812" s="141">
        <f>+Datos!C2803</f>
        <v>8</v>
      </c>
      <c r="D2812" s="142">
        <f>+Datos!D2803</f>
        <v>30</v>
      </c>
      <c r="E2812" s="143">
        <f>+Datos!E2803</f>
        <v>0</v>
      </c>
      <c r="F2812" s="144">
        <f>+Datos!F2803</f>
        <v>4.0999999999999996</v>
      </c>
      <c r="G2812" s="145">
        <f>+Datos!G2803</f>
        <v>1</v>
      </c>
      <c r="H2812" s="143">
        <f t="shared" si="519"/>
        <v>4.0999999999999996</v>
      </c>
      <c r="I2812" s="146">
        <f t="shared" si="520"/>
        <v>-4.0999999999999996</v>
      </c>
      <c r="J2812" s="29">
        <f t="shared" si="521"/>
        <v>92.997436134208456</v>
      </c>
      <c r="K2812" s="147">
        <f t="shared" si="516"/>
        <v>126.67925431602663</v>
      </c>
      <c r="L2812" s="29">
        <f t="shared" si="527"/>
        <v>-2.0691251620073672</v>
      </c>
      <c r="M2812" s="30">
        <f t="shared" si="525"/>
        <v>2.0691251620073672</v>
      </c>
      <c r="N2812" s="148">
        <f t="shared" si="526"/>
        <v>2.0308748379926325</v>
      </c>
      <c r="O2812" s="148">
        <f t="shared" si="522"/>
        <v>0</v>
      </c>
      <c r="P2812" s="148">
        <f t="shared" si="523"/>
        <v>-2.0308748379926325</v>
      </c>
      <c r="Q2812" s="149">
        <f t="shared" si="517"/>
        <v>12.679254316026629</v>
      </c>
      <c r="R2812" s="150">
        <f t="shared" si="518"/>
        <v>126.67925431602663</v>
      </c>
      <c r="S2812" s="13"/>
      <c r="T2812" s="13"/>
      <c r="U2812" s="13"/>
      <c r="V2812" s="13"/>
      <c r="W2812" s="49">
        <f t="shared" si="524"/>
        <v>39690</v>
      </c>
    </row>
    <row r="2813" spans="1:23" s="11" customFormat="1">
      <c r="A2813" s="13"/>
      <c r="B2813" s="140">
        <f>+Datos!B2804</f>
        <v>2008</v>
      </c>
      <c r="C2813" s="141">
        <f>+Datos!C2804</f>
        <v>8</v>
      </c>
      <c r="D2813" s="142">
        <f>+Datos!D2804</f>
        <v>31</v>
      </c>
      <c r="E2813" s="143">
        <f>+Datos!E2804</f>
        <v>0</v>
      </c>
      <c r="F2813" s="144">
        <f>+Datos!F2804</f>
        <v>3.9</v>
      </c>
      <c r="G2813" s="145">
        <f>+Datos!G2804</f>
        <v>1</v>
      </c>
      <c r="H2813" s="143">
        <f t="shared" si="519"/>
        <v>3.9</v>
      </c>
      <c r="I2813" s="146">
        <f t="shared" si="520"/>
        <v>-3.9</v>
      </c>
      <c r="J2813" s="29">
        <f t="shared" si="521"/>
        <v>91.071051693901978</v>
      </c>
      <c r="K2813" s="147">
        <f t="shared" si="516"/>
        <v>124.75286987572017</v>
      </c>
      <c r="L2813" s="29">
        <f t="shared" si="527"/>
        <v>-1.9263844403064638</v>
      </c>
      <c r="M2813" s="30">
        <f t="shared" si="525"/>
        <v>1.9263844403064638</v>
      </c>
      <c r="N2813" s="148">
        <f t="shared" si="526"/>
        <v>1.9736155596935361</v>
      </c>
      <c r="O2813" s="148">
        <f t="shared" si="522"/>
        <v>0</v>
      </c>
      <c r="P2813" s="148">
        <f t="shared" si="523"/>
        <v>-1.9736155596935361</v>
      </c>
      <c r="Q2813" s="149">
        <f t="shared" si="517"/>
        <v>10.752869875720165</v>
      </c>
      <c r="R2813" s="150">
        <f t="shared" si="518"/>
        <v>124.75286987572017</v>
      </c>
      <c r="S2813" s="13"/>
      <c r="T2813" s="13"/>
      <c r="U2813" s="13"/>
      <c r="V2813" s="13"/>
      <c r="W2813" s="49">
        <f t="shared" si="524"/>
        <v>39691</v>
      </c>
    </row>
    <row r="2814" spans="1:23" s="11" customFormat="1">
      <c r="A2814" s="13"/>
      <c r="B2814" s="140">
        <f>+Datos!B2805</f>
        <v>2008</v>
      </c>
      <c r="C2814" s="141">
        <f>+Datos!C2805</f>
        <v>9</v>
      </c>
      <c r="D2814" s="142">
        <f>+Datos!D2805</f>
        <v>1</v>
      </c>
      <c r="E2814" s="143">
        <f>+Datos!E2805</f>
        <v>0</v>
      </c>
      <c r="F2814" s="144">
        <f>+Datos!F2805</f>
        <v>2.5</v>
      </c>
      <c r="G2814" s="145">
        <f>+Datos!G2805</f>
        <v>1</v>
      </c>
      <c r="H2814" s="143">
        <f t="shared" si="519"/>
        <v>2.5</v>
      </c>
      <c r="I2814" s="146">
        <f t="shared" si="520"/>
        <v>-2.5</v>
      </c>
      <c r="J2814" s="29">
        <f t="shared" si="521"/>
        <v>89.857230490723836</v>
      </c>
      <c r="K2814" s="147">
        <f t="shared" si="516"/>
        <v>123.53904867254201</v>
      </c>
      <c r="L2814" s="29">
        <f t="shared" si="527"/>
        <v>-1.2138212031781563</v>
      </c>
      <c r="M2814" s="30">
        <f t="shared" si="525"/>
        <v>1.2138212031781563</v>
      </c>
      <c r="N2814" s="148">
        <f t="shared" si="526"/>
        <v>1.2861787968218437</v>
      </c>
      <c r="O2814" s="148">
        <f t="shared" si="522"/>
        <v>0</v>
      </c>
      <c r="P2814" s="148">
        <f t="shared" si="523"/>
        <v>-1.2861787968218437</v>
      </c>
      <c r="Q2814" s="149">
        <f t="shared" si="517"/>
        <v>9.5390486725420089</v>
      </c>
      <c r="R2814" s="150">
        <f t="shared" si="518"/>
        <v>123.53904867254201</v>
      </c>
      <c r="S2814" s="13"/>
      <c r="T2814" s="13"/>
      <c r="U2814" s="13"/>
      <c r="V2814" s="13"/>
      <c r="W2814" s="49">
        <f t="shared" si="524"/>
        <v>39692</v>
      </c>
    </row>
    <row r="2815" spans="1:23" s="11" customFormat="1">
      <c r="A2815" s="13"/>
      <c r="B2815" s="140">
        <f>+Datos!B2806</f>
        <v>2008</v>
      </c>
      <c r="C2815" s="141">
        <f>+Datos!C2806</f>
        <v>9</v>
      </c>
      <c r="D2815" s="142">
        <f>+Datos!D2806</f>
        <v>2</v>
      </c>
      <c r="E2815" s="143">
        <f>+Datos!E2806</f>
        <v>0</v>
      </c>
      <c r="F2815" s="144">
        <f>+Datos!F2806</f>
        <v>2.9</v>
      </c>
      <c r="G2815" s="145">
        <f>+Datos!G2806</f>
        <v>1</v>
      </c>
      <c r="H2815" s="143">
        <f t="shared" si="519"/>
        <v>2.9</v>
      </c>
      <c r="I2815" s="146">
        <f t="shared" si="520"/>
        <v>-2.9</v>
      </c>
      <c r="J2815" s="29">
        <f t="shared" si="521"/>
        <v>88.469451444195627</v>
      </c>
      <c r="K2815" s="147">
        <f t="shared" si="516"/>
        <v>122.1512696260138</v>
      </c>
      <c r="L2815" s="29">
        <f t="shared" si="527"/>
        <v>-1.3877790465282089</v>
      </c>
      <c r="M2815" s="30">
        <f t="shared" si="525"/>
        <v>1.3877790465282089</v>
      </c>
      <c r="N2815" s="148">
        <f t="shared" si="526"/>
        <v>1.512220953471791</v>
      </c>
      <c r="O2815" s="148">
        <f t="shared" si="522"/>
        <v>0</v>
      </c>
      <c r="P2815" s="148">
        <f t="shared" si="523"/>
        <v>-1.512220953471791</v>
      </c>
      <c r="Q2815" s="149">
        <f t="shared" si="517"/>
        <v>8.1512696260138</v>
      </c>
      <c r="R2815" s="150">
        <f t="shared" si="518"/>
        <v>122.1512696260138</v>
      </c>
      <c r="S2815" s="13"/>
      <c r="T2815" s="13"/>
      <c r="U2815" s="13"/>
      <c r="V2815" s="13"/>
      <c r="W2815" s="49">
        <f t="shared" si="524"/>
        <v>39693</v>
      </c>
    </row>
    <row r="2816" spans="1:23" s="11" customFormat="1">
      <c r="A2816" s="13"/>
      <c r="B2816" s="140">
        <f>+Datos!B2807</f>
        <v>2008</v>
      </c>
      <c r="C2816" s="141">
        <f>+Datos!C2807</f>
        <v>9</v>
      </c>
      <c r="D2816" s="142">
        <f>+Datos!D2807</f>
        <v>3</v>
      </c>
      <c r="E2816" s="143">
        <f>+Datos!E2807</f>
        <v>0.6</v>
      </c>
      <c r="F2816" s="144">
        <f>+Datos!F2807</f>
        <v>2.2999999999999998</v>
      </c>
      <c r="G2816" s="145">
        <f>+Datos!G2807</f>
        <v>1</v>
      </c>
      <c r="H2816" s="143">
        <f t="shared" si="519"/>
        <v>2.2999999999999998</v>
      </c>
      <c r="I2816" s="146">
        <f t="shared" si="520"/>
        <v>-1.6999999999999997</v>
      </c>
      <c r="J2816" s="29">
        <f t="shared" si="521"/>
        <v>87.665911935786113</v>
      </c>
      <c r="K2816" s="147">
        <f t="shared" si="516"/>
        <v>121.3477301176043</v>
      </c>
      <c r="L2816" s="29">
        <f t="shared" si="527"/>
        <v>-0.80353950840950006</v>
      </c>
      <c r="M2816" s="30">
        <f t="shared" si="525"/>
        <v>1.4035395084095001</v>
      </c>
      <c r="N2816" s="148">
        <f t="shared" si="526"/>
        <v>0.89646049159049968</v>
      </c>
      <c r="O2816" s="148">
        <f t="shared" si="522"/>
        <v>0</v>
      </c>
      <c r="P2816" s="148">
        <f t="shared" si="523"/>
        <v>-0.89646049159049968</v>
      </c>
      <c r="Q2816" s="149">
        <f t="shared" si="517"/>
        <v>7.3477301176042999</v>
      </c>
      <c r="R2816" s="150">
        <f t="shared" si="518"/>
        <v>121.3477301176043</v>
      </c>
      <c r="S2816" s="13"/>
      <c r="T2816" s="13"/>
      <c r="U2816" s="13"/>
      <c r="V2816" s="13"/>
      <c r="W2816" s="49">
        <f t="shared" si="524"/>
        <v>39694</v>
      </c>
    </row>
    <row r="2817" spans="1:23" s="11" customFormat="1">
      <c r="A2817" s="13"/>
      <c r="B2817" s="140">
        <f>+Datos!B2808</f>
        <v>2008</v>
      </c>
      <c r="C2817" s="141">
        <f>+Datos!C2808</f>
        <v>9</v>
      </c>
      <c r="D2817" s="142">
        <f>+Datos!D2808</f>
        <v>4</v>
      </c>
      <c r="E2817" s="143">
        <f>+Datos!E2808</f>
        <v>1</v>
      </c>
      <c r="F2817" s="144">
        <f>+Datos!F2808</f>
        <v>1.4</v>
      </c>
      <c r="G2817" s="145">
        <f>+Datos!G2808</f>
        <v>1</v>
      </c>
      <c r="H2817" s="143">
        <f t="shared" si="519"/>
        <v>1.4</v>
      </c>
      <c r="I2817" s="146">
        <f t="shared" si="520"/>
        <v>-0.39999999999999991</v>
      </c>
      <c r="J2817" s="29">
        <f t="shared" si="521"/>
        <v>87.477906932850516</v>
      </c>
      <c r="K2817" s="147">
        <f t="shared" si="516"/>
        <v>121.1597251146687</v>
      </c>
      <c r="L2817" s="29">
        <f t="shared" si="527"/>
        <v>-0.18800500293559708</v>
      </c>
      <c r="M2817" s="30">
        <f t="shared" si="525"/>
        <v>1.1880050029355971</v>
      </c>
      <c r="N2817" s="148">
        <f t="shared" si="526"/>
        <v>0.21199499706440283</v>
      </c>
      <c r="O2817" s="148">
        <f t="shared" si="522"/>
        <v>0</v>
      </c>
      <c r="P2817" s="148">
        <f t="shared" si="523"/>
        <v>-0.21199499706440283</v>
      </c>
      <c r="Q2817" s="149">
        <f t="shared" si="517"/>
        <v>7.1597251146687029</v>
      </c>
      <c r="R2817" s="150">
        <f t="shared" si="518"/>
        <v>121.1597251146687</v>
      </c>
      <c r="S2817" s="13"/>
      <c r="T2817" s="13"/>
      <c r="U2817" s="13"/>
      <c r="V2817" s="13"/>
      <c r="W2817" s="49">
        <f t="shared" si="524"/>
        <v>39695</v>
      </c>
    </row>
    <row r="2818" spans="1:23" s="11" customFormat="1">
      <c r="A2818" s="13"/>
      <c r="B2818" s="140">
        <f>+Datos!B2809</f>
        <v>2008</v>
      </c>
      <c r="C2818" s="141">
        <f>+Datos!C2809</f>
        <v>9</v>
      </c>
      <c r="D2818" s="142">
        <f>+Datos!D2809</f>
        <v>5</v>
      </c>
      <c r="E2818" s="143">
        <f>+Datos!E2809</f>
        <v>0</v>
      </c>
      <c r="F2818" s="144">
        <f>+Datos!F2809</f>
        <v>0.9</v>
      </c>
      <c r="G2818" s="145">
        <f>+Datos!G2809</f>
        <v>1</v>
      </c>
      <c r="H2818" s="143">
        <f t="shared" si="519"/>
        <v>0.9</v>
      </c>
      <c r="I2818" s="146">
        <f t="shared" si="520"/>
        <v>-0.9</v>
      </c>
      <c r="J2818" s="29">
        <f t="shared" si="521"/>
        <v>87.056368516848465</v>
      </c>
      <c r="K2818" s="147">
        <f t="shared" si="516"/>
        <v>120.73818669866665</v>
      </c>
      <c r="L2818" s="29">
        <f t="shared" si="527"/>
        <v>-0.42153841600205055</v>
      </c>
      <c r="M2818" s="30">
        <f t="shared" si="525"/>
        <v>0.42153841600205055</v>
      </c>
      <c r="N2818" s="148">
        <f t="shared" si="526"/>
        <v>0.47846158399794947</v>
      </c>
      <c r="O2818" s="148">
        <f t="shared" si="522"/>
        <v>0</v>
      </c>
      <c r="P2818" s="148">
        <f t="shared" si="523"/>
        <v>-0.47846158399794947</v>
      </c>
      <c r="Q2818" s="149">
        <f t="shared" si="517"/>
        <v>6.7381866986666523</v>
      </c>
      <c r="R2818" s="150">
        <f t="shared" si="518"/>
        <v>120.73818669866665</v>
      </c>
      <c r="S2818" s="13"/>
      <c r="T2818" s="13"/>
      <c r="U2818" s="13"/>
      <c r="V2818" s="13"/>
      <c r="W2818" s="49">
        <f t="shared" si="524"/>
        <v>39696</v>
      </c>
    </row>
    <row r="2819" spans="1:23" s="11" customFormat="1">
      <c r="A2819" s="13"/>
      <c r="B2819" s="140">
        <f>+Datos!B2810</f>
        <v>2008</v>
      </c>
      <c r="C2819" s="141">
        <f>+Datos!C2810</f>
        <v>9</v>
      </c>
      <c r="D2819" s="142">
        <f>+Datos!D2810</f>
        <v>6</v>
      </c>
      <c r="E2819" s="143">
        <f>+Datos!E2810</f>
        <v>0</v>
      </c>
      <c r="F2819" s="144">
        <f>+Datos!F2810</f>
        <v>2.2000000000000002</v>
      </c>
      <c r="G2819" s="145">
        <f>+Datos!G2810</f>
        <v>1</v>
      </c>
      <c r="H2819" s="143">
        <f t="shared" si="519"/>
        <v>2.2000000000000002</v>
      </c>
      <c r="I2819" s="146">
        <f t="shared" si="520"/>
        <v>-2.2000000000000002</v>
      </c>
      <c r="J2819" s="29">
        <f t="shared" si="521"/>
        <v>86.034473006337407</v>
      </c>
      <c r="K2819" s="147">
        <f t="shared" si="516"/>
        <v>119.71629118815559</v>
      </c>
      <c r="L2819" s="29">
        <f t="shared" si="527"/>
        <v>-1.0218955105110581</v>
      </c>
      <c r="M2819" s="30">
        <f t="shared" si="525"/>
        <v>1.0218955105110581</v>
      </c>
      <c r="N2819" s="148">
        <f t="shared" si="526"/>
        <v>1.1781044894889421</v>
      </c>
      <c r="O2819" s="148">
        <f t="shared" si="522"/>
        <v>0</v>
      </c>
      <c r="P2819" s="148">
        <f t="shared" si="523"/>
        <v>-1.1781044894889421</v>
      </c>
      <c r="Q2819" s="149">
        <f t="shared" si="517"/>
        <v>5.7162911881555942</v>
      </c>
      <c r="R2819" s="150">
        <f t="shared" si="518"/>
        <v>119.71629118815559</v>
      </c>
      <c r="S2819" s="13"/>
      <c r="T2819" s="13"/>
      <c r="U2819" s="13"/>
      <c r="V2819" s="13"/>
      <c r="W2819" s="49">
        <f t="shared" si="524"/>
        <v>39697</v>
      </c>
    </row>
    <row r="2820" spans="1:23" s="11" customFormat="1">
      <c r="A2820" s="13"/>
      <c r="B2820" s="140">
        <f>+Datos!B2811</f>
        <v>2008</v>
      </c>
      <c r="C2820" s="141">
        <f>+Datos!C2811</f>
        <v>9</v>
      </c>
      <c r="D2820" s="142">
        <f>+Datos!D2811</f>
        <v>7</v>
      </c>
      <c r="E2820" s="143">
        <f>+Datos!E2811</f>
        <v>0</v>
      </c>
      <c r="F2820" s="144">
        <f>+Datos!F2811</f>
        <v>2.5</v>
      </c>
      <c r="G2820" s="145">
        <f>+Datos!G2811</f>
        <v>1</v>
      </c>
      <c r="H2820" s="143">
        <f t="shared" si="519"/>
        <v>2.5</v>
      </c>
      <c r="I2820" s="146">
        <f t="shared" si="520"/>
        <v>-2.5</v>
      </c>
      <c r="J2820" s="29">
        <f t="shared" si="521"/>
        <v>84.887780774316752</v>
      </c>
      <c r="K2820" s="147">
        <f t="shared" si="516"/>
        <v>118.56959895613494</v>
      </c>
      <c r="L2820" s="29">
        <f t="shared" si="527"/>
        <v>-1.146692232020655</v>
      </c>
      <c r="M2820" s="30">
        <f t="shared" si="525"/>
        <v>1.146692232020655</v>
      </c>
      <c r="N2820" s="148">
        <f t="shared" si="526"/>
        <v>1.353307767979345</v>
      </c>
      <c r="O2820" s="148">
        <f t="shared" si="522"/>
        <v>0</v>
      </c>
      <c r="P2820" s="148">
        <f t="shared" si="523"/>
        <v>-1.353307767979345</v>
      </c>
      <c r="Q2820" s="149">
        <f t="shared" si="517"/>
        <v>4.5695989561349393</v>
      </c>
      <c r="R2820" s="150">
        <f t="shared" si="518"/>
        <v>118.56959895613494</v>
      </c>
      <c r="S2820" s="13"/>
      <c r="T2820" s="13"/>
      <c r="U2820" s="13"/>
      <c r="V2820" s="13"/>
      <c r="W2820" s="49">
        <f t="shared" si="524"/>
        <v>39698</v>
      </c>
    </row>
    <row r="2821" spans="1:23" s="11" customFormat="1">
      <c r="A2821" s="13"/>
      <c r="B2821" s="140">
        <f>+Datos!B2812</f>
        <v>2008</v>
      </c>
      <c r="C2821" s="141">
        <f>+Datos!C2812</f>
        <v>9</v>
      </c>
      <c r="D2821" s="142">
        <f>+Datos!D2812</f>
        <v>8</v>
      </c>
      <c r="E2821" s="143">
        <f>+Datos!E2812</f>
        <v>0</v>
      </c>
      <c r="F2821" s="144">
        <f>+Datos!F2812</f>
        <v>3.8</v>
      </c>
      <c r="G2821" s="145">
        <f>+Datos!G2812</f>
        <v>1</v>
      </c>
      <c r="H2821" s="143">
        <f t="shared" si="519"/>
        <v>3.8</v>
      </c>
      <c r="I2821" s="146">
        <f t="shared" si="520"/>
        <v>-3.8</v>
      </c>
      <c r="J2821" s="29">
        <f t="shared" si="521"/>
        <v>83.174011702965814</v>
      </c>
      <c r="K2821" s="147">
        <f t="shared" si="516"/>
        <v>116.85582988478399</v>
      </c>
      <c r="L2821" s="29">
        <f t="shared" si="527"/>
        <v>-1.7137690713509528</v>
      </c>
      <c r="M2821" s="30">
        <f t="shared" si="525"/>
        <v>1.7137690713509528</v>
      </c>
      <c r="N2821" s="148">
        <f t="shared" si="526"/>
        <v>2.086230928649047</v>
      </c>
      <c r="O2821" s="148">
        <f t="shared" si="522"/>
        <v>0</v>
      </c>
      <c r="P2821" s="148">
        <f t="shared" si="523"/>
        <v>-2.086230928649047</v>
      </c>
      <c r="Q2821" s="149">
        <f t="shared" si="517"/>
        <v>2.8558298847839865</v>
      </c>
      <c r="R2821" s="150">
        <f t="shared" si="518"/>
        <v>116.85582988478399</v>
      </c>
      <c r="S2821" s="13"/>
      <c r="T2821" s="13"/>
      <c r="U2821" s="13"/>
      <c r="V2821" s="13"/>
      <c r="W2821" s="49">
        <f t="shared" si="524"/>
        <v>39699</v>
      </c>
    </row>
    <row r="2822" spans="1:23" s="11" customFormat="1">
      <c r="A2822" s="13"/>
      <c r="B2822" s="140">
        <f>+Datos!B2813</f>
        <v>2008</v>
      </c>
      <c r="C2822" s="141">
        <f>+Datos!C2813</f>
        <v>9</v>
      </c>
      <c r="D2822" s="142">
        <f>+Datos!D2813</f>
        <v>9</v>
      </c>
      <c r="E2822" s="143">
        <f>+Datos!E2813</f>
        <v>0</v>
      </c>
      <c r="F2822" s="144">
        <f>+Datos!F2813</f>
        <v>3.1</v>
      </c>
      <c r="G2822" s="145">
        <f>+Datos!G2813</f>
        <v>1</v>
      </c>
      <c r="H2822" s="143">
        <f t="shared" si="519"/>
        <v>3.1</v>
      </c>
      <c r="I2822" s="146">
        <f t="shared" si="520"/>
        <v>-3.1</v>
      </c>
      <c r="J2822" s="29">
        <f t="shared" si="521"/>
        <v>81.801594432072307</v>
      </c>
      <c r="K2822" s="147">
        <f t="shared" si="516"/>
        <v>115.48341261389049</v>
      </c>
      <c r="L2822" s="29">
        <f t="shared" si="527"/>
        <v>-1.372417270893493</v>
      </c>
      <c r="M2822" s="30">
        <f t="shared" si="525"/>
        <v>1.372417270893493</v>
      </c>
      <c r="N2822" s="148">
        <f t="shared" si="526"/>
        <v>1.7275827291065071</v>
      </c>
      <c r="O2822" s="148">
        <f t="shared" si="522"/>
        <v>0</v>
      </c>
      <c r="P2822" s="148">
        <f t="shared" si="523"/>
        <v>-1.7275827291065071</v>
      </c>
      <c r="Q2822" s="149">
        <f t="shared" si="517"/>
        <v>1.4834126138904935</v>
      </c>
      <c r="R2822" s="150">
        <f t="shared" si="518"/>
        <v>115.48341261389049</v>
      </c>
      <c r="S2822" s="13"/>
      <c r="T2822" s="13"/>
      <c r="U2822" s="13"/>
      <c r="V2822" s="13"/>
      <c r="W2822" s="49">
        <f t="shared" si="524"/>
        <v>39700</v>
      </c>
    </row>
    <row r="2823" spans="1:23" s="11" customFormat="1">
      <c r="A2823" s="13"/>
      <c r="B2823" s="140">
        <f>+Datos!B2814</f>
        <v>2008</v>
      </c>
      <c r="C2823" s="141">
        <f>+Datos!C2814</f>
        <v>9</v>
      </c>
      <c r="D2823" s="142">
        <f>+Datos!D2814</f>
        <v>10</v>
      </c>
      <c r="E2823" s="143">
        <f>+Datos!E2814</f>
        <v>0.5</v>
      </c>
      <c r="F2823" s="144">
        <f>+Datos!F2814</f>
        <v>2.2000000000000002</v>
      </c>
      <c r="G2823" s="145">
        <f>+Datos!G2814</f>
        <v>1</v>
      </c>
      <c r="H2823" s="143">
        <f t="shared" si="519"/>
        <v>2.2000000000000002</v>
      </c>
      <c r="I2823" s="146">
        <f t="shared" si="520"/>
        <v>-1.7000000000000002</v>
      </c>
      <c r="J2823" s="29">
        <f t="shared" si="521"/>
        <v>81.058616919450074</v>
      </c>
      <c r="K2823" s="147">
        <f t="shared" si="516"/>
        <v>114.74043510126825</v>
      </c>
      <c r="L2823" s="29">
        <f t="shared" si="527"/>
        <v>-0.74297751262224665</v>
      </c>
      <c r="M2823" s="30">
        <f t="shared" si="525"/>
        <v>1.2429775126222466</v>
      </c>
      <c r="N2823" s="148">
        <f t="shared" si="526"/>
        <v>0.95702248737775353</v>
      </c>
      <c r="O2823" s="148">
        <f t="shared" si="522"/>
        <v>0</v>
      </c>
      <c r="P2823" s="148">
        <f t="shared" si="523"/>
        <v>-0.95702248737775353</v>
      </c>
      <c r="Q2823" s="149">
        <f t="shared" si="517"/>
        <v>0.74043510126824685</v>
      </c>
      <c r="R2823" s="150">
        <f t="shared" si="518"/>
        <v>114.74043510126825</v>
      </c>
      <c r="S2823" s="13"/>
      <c r="T2823" s="13"/>
      <c r="U2823" s="13"/>
      <c r="V2823" s="13"/>
      <c r="W2823" s="49">
        <f t="shared" si="524"/>
        <v>39701</v>
      </c>
    </row>
    <row r="2824" spans="1:23" s="11" customFormat="1">
      <c r="A2824" s="13"/>
      <c r="B2824" s="140">
        <f>+Datos!B2815</f>
        <v>2008</v>
      </c>
      <c r="C2824" s="141">
        <f>+Datos!C2815</f>
        <v>9</v>
      </c>
      <c r="D2824" s="142">
        <f>+Datos!D2815</f>
        <v>11</v>
      </c>
      <c r="E2824" s="143">
        <f>+Datos!E2815</f>
        <v>0</v>
      </c>
      <c r="F2824" s="144">
        <f>+Datos!F2815</f>
        <v>2.6</v>
      </c>
      <c r="G2824" s="145">
        <f>+Datos!G2815</f>
        <v>1</v>
      </c>
      <c r="H2824" s="143">
        <f t="shared" si="519"/>
        <v>2.6</v>
      </c>
      <c r="I2824" s="146">
        <f t="shared" si="520"/>
        <v>-2.6</v>
      </c>
      <c r="J2824" s="29">
        <f t="shared" si="521"/>
        <v>79.93533022249963</v>
      </c>
      <c r="K2824" s="147">
        <f t="shared" si="516"/>
        <v>113.61714840431782</v>
      </c>
      <c r="L2824" s="29">
        <f t="shared" si="527"/>
        <v>-1.12328669695043</v>
      </c>
      <c r="M2824" s="30">
        <f t="shared" si="525"/>
        <v>1.12328669695043</v>
      </c>
      <c r="N2824" s="148">
        <f t="shared" si="526"/>
        <v>1.47671330304957</v>
      </c>
      <c r="O2824" s="148">
        <f t="shared" si="522"/>
        <v>0</v>
      </c>
      <c r="P2824" s="148">
        <f t="shared" si="523"/>
        <v>-1.47671330304957</v>
      </c>
      <c r="Q2824" s="149">
        <f t="shared" si="517"/>
        <v>0</v>
      </c>
      <c r="R2824" s="150">
        <f t="shared" si="518"/>
        <v>113.61714840431782</v>
      </c>
      <c r="S2824" s="13"/>
      <c r="T2824" s="13"/>
      <c r="U2824" s="13"/>
      <c r="V2824" s="13"/>
      <c r="W2824" s="49">
        <f t="shared" si="524"/>
        <v>39702</v>
      </c>
    </row>
    <row r="2825" spans="1:23" s="11" customFormat="1">
      <c r="A2825" s="13"/>
      <c r="B2825" s="140">
        <f>+Datos!B2816</f>
        <v>2008</v>
      </c>
      <c r="C2825" s="141">
        <f>+Datos!C2816</f>
        <v>9</v>
      </c>
      <c r="D2825" s="142">
        <f>+Datos!D2816</f>
        <v>12</v>
      </c>
      <c r="E2825" s="143">
        <f>+Datos!E2816</f>
        <v>0</v>
      </c>
      <c r="F2825" s="144">
        <f>+Datos!F2816</f>
        <v>2.8</v>
      </c>
      <c r="G2825" s="145">
        <f>+Datos!G2816</f>
        <v>1</v>
      </c>
      <c r="H2825" s="143">
        <f t="shared" si="519"/>
        <v>2.8</v>
      </c>
      <c r="I2825" s="146">
        <f t="shared" si="520"/>
        <v>-2.8</v>
      </c>
      <c r="J2825" s="29">
        <f t="shared" si="521"/>
        <v>78.743038982266626</v>
      </c>
      <c r="K2825" s="147">
        <f t="shared" si="516"/>
        <v>112.42485716408481</v>
      </c>
      <c r="L2825" s="29">
        <f t="shared" si="527"/>
        <v>-1.1922912402330041</v>
      </c>
      <c r="M2825" s="30">
        <f t="shared" si="525"/>
        <v>1.1922912402330041</v>
      </c>
      <c r="N2825" s="148">
        <f t="shared" si="526"/>
        <v>1.6077087597669957</v>
      </c>
      <c r="O2825" s="148">
        <f t="shared" si="522"/>
        <v>0</v>
      </c>
      <c r="P2825" s="148">
        <f t="shared" si="523"/>
        <v>-1.6077087597669957</v>
      </c>
      <c r="Q2825" s="149">
        <f t="shared" si="517"/>
        <v>0</v>
      </c>
      <c r="R2825" s="150">
        <f t="shared" si="518"/>
        <v>112.42485716408481</v>
      </c>
      <c r="S2825" s="13"/>
      <c r="T2825" s="13"/>
      <c r="U2825" s="13"/>
      <c r="V2825" s="13"/>
      <c r="W2825" s="49">
        <f t="shared" si="524"/>
        <v>39703</v>
      </c>
    </row>
    <row r="2826" spans="1:23" s="11" customFormat="1">
      <c r="A2826" s="13"/>
      <c r="B2826" s="140">
        <f>+Datos!B2817</f>
        <v>2008</v>
      </c>
      <c r="C2826" s="141">
        <f>+Datos!C2817</f>
        <v>9</v>
      </c>
      <c r="D2826" s="142">
        <f>+Datos!D2817</f>
        <v>13</v>
      </c>
      <c r="E2826" s="143">
        <f>+Datos!E2817</f>
        <v>0</v>
      </c>
      <c r="F2826" s="144">
        <f>+Datos!F2817</f>
        <v>1.5</v>
      </c>
      <c r="G2826" s="145">
        <f>+Datos!G2817</f>
        <v>1</v>
      </c>
      <c r="H2826" s="143">
        <f t="shared" si="519"/>
        <v>1.5</v>
      </c>
      <c r="I2826" s="146">
        <f t="shared" si="520"/>
        <v>-1.5</v>
      </c>
      <c r="J2826" s="29">
        <f t="shared" si="521"/>
        <v>78.111643937282992</v>
      </c>
      <c r="K2826" s="147">
        <f t="shared" si="516"/>
        <v>111.79346211910118</v>
      </c>
      <c r="L2826" s="29">
        <f t="shared" si="527"/>
        <v>-0.63139504498363408</v>
      </c>
      <c r="M2826" s="30">
        <f t="shared" si="525"/>
        <v>0.63139504498363408</v>
      </c>
      <c r="N2826" s="148">
        <f t="shared" si="526"/>
        <v>0.86860495501636592</v>
      </c>
      <c r="O2826" s="148">
        <f t="shared" si="522"/>
        <v>0</v>
      </c>
      <c r="P2826" s="148">
        <f t="shared" si="523"/>
        <v>-0.86860495501636592</v>
      </c>
      <c r="Q2826" s="149">
        <f t="shared" si="517"/>
        <v>0</v>
      </c>
      <c r="R2826" s="150">
        <f t="shared" si="518"/>
        <v>111.79346211910118</v>
      </c>
      <c r="S2826" s="13"/>
      <c r="T2826" s="13"/>
      <c r="U2826" s="13"/>
      <c r="V2826" s="13"/>
      <c r="W2826" s="49">
        <f t="shared" si="524"/>
        <v>39704</v>
      </c>
    </row>
    <row r="2827" spans="1:23" s="11" customFormat="1">
      <c r="A2827" s="13"/>
      <c r="B2827" s="140">
        <f>+Datos!B2818</f>
        <v>2008</v>
      </c>
      <c r="C2827" s="141">
        <f>+Datos!C2818</f>
        <v>9</v>
      </c>
      <c r="D2827" s="142">
        <f>+Datos!D2818</f>
        <v>14</v>
      </c>
      <c r="E2827" s="143">
        <f>+Datos!E2818</f>
        <v>0</v>
      </c>
      <c r="F2827" s="144">
        <f>+Datos!F2818</f>
        <v>2.2000000000000002</v>
      </c>
      <c r="G2827" s="145">
        <f>+Datos!G2818</f>
        <v>1</v>
      </c>
      <c r="H2827" s="143">
        <f t="shared" si="519"/>
        <v>2.2000000000000002</v>
      </c>
      <c r="I2827" s="146">
        <f t="shared" si="520"/>
        <v>-2.2000000000000002</v>
      </c>
      <c r="J2827" s="29">
        <f t="shared" si="521"/>
        <v>77.194744466077736</v>
      </c>
      <c r="K2827" s="147">
        <f t="shared" si="516"/>
        <v>110.87656264789592</v>
      </c>
      <c r="L2827" s="29">
        <f t="shared" si="527"/>
        <v>-0.91689947120525517</v>
      </c>
      <c r="M2827" s="30">
        <f t="shared" si="525"/>
        <v>0.91689947120525517</v>
      </c>
      <c r="N2827" s="148">
        <f t="shared" si="526"/>
        <v>1.283100528794745</v>
      </c>
      <c r="O2827" s="148">
        <f t="shared" si="522"/>
        <v>0</v>
      </c>
      <c r="P2827" s="148">
        <f t="shared" si="523"/>
        <v>-1.283100528794745</v>
      </c>
      <c r="Q2827" s="149">
        <f t="shared" si="517"/>
        <v>0</v>
      </c>
      <c r="R2827" s="150">
        <f t="shared" si="518"/>
        <v>110.87656264789592</v>
      </c>
      <c r="S2827" s="13"/>
      <c r="T2827" s="13"/>
      <c r="U2827" s="13"/>
      <c r="V2827" s="13"/>
      <c r="W2827" s="49">
        <f t="shared" si="524"/>
        <v>39705</v>
      </c>
    </row>
    <row r="2828" spans="1:23" s="11" customFormat="1">
      <c r="A2828" s="13"/>
      <c r="B2828" s="140">
        <f>+Datos!B2819</f>
        <v>2008</v>
      </c>
      <c r="C2828" s="141">
        <f>+Datos!C2819</f>
        <v>9</v>
      </c>
      <c r="D2828" s="142">
        <f>+Datos!D2819</f>
        <v>15</v>
      </c>
      <c r="E2828" s="143">
        <f>+Datos!E2819</f>
        <v>0</v>
      </c>
      <c r="F2828" s="144">
        <f>+Datos!F2819</f>
        <v>2.8</v>
      </c>
      <c r="G2828" s="145">
        <f>+Datos!G2819</f>
        <v>1</v>
      </c>
      <c r="H2828" s="143">
        <f t="shared" si="519"/>
        <v>2.8</v>
      </c>
      <c r="I2828" s="146">
        <f t="shared" si="520"/>
        <v>-2.8</v>
      </c>
      <c r="J2828" s="29">
        <f t="shared" si="521"/>
        <v>76.04333097516276</v>
      </c>
      <c r="K2828" s="147">
        <f t="shared" si="516"/>
        <v>109.72514915698093</v>
      </c>
      <c r="L2828" s="29">
        <f t="shared" si="527"/>
        <v>-1.1514134909149902</v>
      </c>
      <c r="M2828" s="30">
        <f t="shared" si="525"/>
        <v>1.1514134909149902</v>
      </c>
      <c r="N2828" s="148">
        <f t="shared" si="526"/>
        <v>1.6485865090850096</v>
      </c>
      <c r="O2828" s="148">
        <f t="shared" si="522"/>
        <v>0</v>
      </c>
      <c r="P2828" s="148">
        <f t="shared" si="523"/>
        <v>-1.6485865090850096</v>
      </c>
      <c r="Q2828" s="149">
        <f t="shared" si="517"/>
        <v>0</v>
      </c>
      <c r="R2828" s="150">
        <f t="shared" si="518"/>
        <v>109.72514915698093</v>
      </c>
      <c r="S2828" s="13"/>
      <c r="T2828" s="13"/>
      <c r="U2828" s="13"/>
      <c r="V2828" s="13"/>
      <c r="W2828" s="49">
        <f t="shared" si="524"/>
        <v>39706</v>
      </c>
    </row>
    <row r="2829" spans="1:23" s="11" customFormat="1">
      <c r="A2829" s="13"/>
      <c r="B2829" s="140">
        <f>+Datos!B2820</f>
        <v>2008</v>
      </c>
      <c r="C2829" s="141">
        <f>+Datos!C2820</f>
        <v>9</v>
      </c>
      <c r="D2829" s="142">
        <f>+Datos!D2820</f>
        <v>16</v>
      </c>
      <c r="E2829" s="143">
        <f>+Datos!E2820</f>
        <v>0</v>
      </c>
      <c r="F2829" s="144">
        <f>+Datos!F2820</f>
        <v>3.8</v>
      </c>
      <c r="G2829" s="145">
        <f>+Datos!G2820</f>
        <v>1</v>
      </c>
      <c r="H2829" s="143">
        <f t="shared" si="519"/>
        <v>3.8</v>
      </c>
      <c r="I2829" s="146">
        <f t="shared" si="520"/>
        <v>-3.8</v>
      </c>
      <c r="J2829" s="29">
        <f t="shared" si="521"/>
        <v>74.508119340237258</v>
      </c>
      <c r="K2829" s="147">
        <f t="shared" si="516"/>
        <v>108.18993752205543</v>
      </c>
      <c r="L2829" s="29">
        <f t="shared" si="527"/>
        <v>-1.5352116349255027</v>
      </c>
      <c r="M2829" s="30">
        <f t="shared" si="525"/>
        <v>1.5352116349255027</v>
      </c>
      <c r="N2829" s="148">
        <f t="shared" si="526"/>
        <v>2.2647883650744971</v>
      </c>
      <c r="O2829" s="148">
        <f t="shared" si="522"/>
        <v>0</v>
      </c>
      <c r="P2829" s="148">
        <f t="shared" si="523"/>
        <v>-2.2647883650744971</v>
      </c>
      <c r="Q2829" s="149">
        <f t="shared" si="517"/>
        <v>0</v>
      </c>
      <c r="R2829" s="150">
        <f t="shared" si="518"/>
        <v>108.18993752205543</v>
      </c>
      <c r="S2829" s="13"/>
      <c r="T2829" s="13"/>
      <c r="U2829" s="13"/>
      <c r="V2829" s="13"/>
      <c r="W2829" s="49">
        <f t="shared" si="524"/>
        <v>39707</v>
      </c>
    </row>
    <row r="2830" spans="1:23" s="11" customFormat="1">
      <c r="A2830" s="13"/>
      <c r="B2830" s="140">
        <f>+Datos!B2821</f>
        <v>2008</v>
      </c>
      <c r="C2830" s="141">
        <f>+Datos!C2821</f>
        <v>9</v>
      </c>
      <c r="D2830" s="142">
        <f>+Datos!D2821</f>
        <v>17</v>
      </c>
      <c r="E2830" s="143">
        <f>+Datos!E2821</f>
        <v>0</v>
      </c>
      <c r="F2830" s="144">
        <f>+Datos!F2821</f>
        <v>4</v>
      </c>
      <c r="G2830" s="145">
        <f>+Datos!G2821</f>
        <v>1</v>
      </c>
      <c r="H2830" s="143">
        <f t="shared" si="519"/>
        <v>4</v>
      </c>
      <c r="I2830" s="146">
        <f t="shared" si="520"/>
        <v>-4</v>
      </c>
      <c r="J2830" s="29">
        <f t="shared" si="521"/>
        <v>72.925578825204042</v>
      </c>
      <c r="K2830" s="147">
        <f t="shared" ref="K2830:K2893" si="528">+J2830+$U$21</f>
        <v>106.60739700702223</v>
      </c>
      <c r="L2830" s="29">
        <f t="shared" si="527"/>
        <v>-1.5825405150332017</v>
      </c>
      <c r="M2830" s="30">
        <f t="shared" si="525"/>
        <v>1.5825405150332017</v>
      </c>
      <c r="N2830" s="148">
        <f t="shared" si="526"/>
        <v>2.4174594849667983</v>
      </c>
      <c r="O2830" s="148">
        <f t="shared" si="522"/>
        <v>0</v>
      </c>
      <c r="P2830" s="148">
        <f t="shared" si="523"/>
        <v>-2.4174594849667983</v>
      </c>
      <c r="Q2830" s="149">
        <f t="shared" ref="Q2830:Q2893" si="529">IF(K2830-$U$15&gt;0,K2830-$U$15,0)</f>
        <v>0</v>
      </c>
      <c r="R2830" s="150">
        <f t="shared" ref="R2830:R2893" si="530">+O2830+K2830</f>
        <v>106.60739700702223</v>
      </c>
      <c r="S2830" s="13"/>
      <c r="T2830" s="13"/>
      <c r="U2830" s="13"/>
      <c r="V2830" s="13"/>
      <c r="W2830" s="49">
        <f t="shared" si="524"/>
        <v>39708</v>
      </c>
    </row>
    <row r="2831" spans="1:23" s="11" customFormat="1">
      <c r="A2831" s="13"/>
      <c r="B2831" s="140">
        <f>+Datos!B2822</f>
        <v>2008</v>
      </c>
      <c r="C2831" s="141">
        <f>+Datos!C2822</f>
        <v>9</v>
      </c>
      <c r="D2831" s="142">
        <f>+Datos!D2822</f>
        <v>18</v>
      </c>
      <c r="E2831" s="143">
        <f>+Datos!E2822</f>
        <v>0</v>
      </c>
      <c r="F2831" s="144">
        <f>+Datos!F2822</f>
        <v>1.9</v>
      </c>
      <c r="G2831" s="145">
        <f>+Datos!G2822</f>
        <v>1</v>
      </c>
      <c r="H2831" s="143">
        <f t="shared" ref="H2831:H2894" si="531">+F2831*G2831</f>
        <v>1.9</v>
      </c>
      <c r="I2831" s="146">
        <f t="shared" ref="I2831:I2894" si="532">+E2831-H2831</f>
        <v>-1.9</v>
      </c>
      <c r="J2831" s="29">
        <f t="shared" ref="J2831:J2894" si="533">IF(I2831&lt;0,J2830*EXP(I2831/$U$20),IF((I2831+J2830)&gt;$U$20,+$U$20,I2831+J2830))</f>
        <v>72.185691227715125</v>
      </c>
      <c r="K2831" s="147">
        <f t="shared" si="528"/>
        <v>105.86750940953331</v>
      </c>
      <c r="L2831" s="29">
        <f t="shared" si="527"/>
        <v>-0.73988759748891653</v>
      </c>
      <c r="M2831" s="30">
        <f t="shared" si="525"/>
        <v>0.73988759748891653</v>
      </c>
      <c r="N2831" s="148">
        <f t="shared" si="526"/>
        <v>1.1601124025110834</v>
      </c>
      <c r="O2831" s="148">
        <f t="shared" ref="O2831:O2894" si="534">IF(K2830+I2831-$U$14&gt;0,K2830+I2831-$U$14,0)</f>
        <v>0</v>
      </c>
      <c r="P2831" s="148">
        <f t="shared" ref="P2831:P2894" si="535">+IF(N2831&gt;0,(-1)*N2831,O2831)</f>
        <v>-1.1601124025110834</v>
      </c>
      <c r="Q2831" s="149">
        <f t="shared" si="529"/>
        <v>0</v>
      </c>
      <c r="R2831" s="150">
        <f t="shared" si="530"/>
        <v>105.86750940953331</v>
      </c>
      <c r="S2831" s="13"/>
      <c r="T2831" s="13"/>
      <c r="U2831" s="13"/>
      <c r="V2831" s="13"/>
      <c r="W2831" s="49">
        <f t="shared" ref="W2831:W2894" si="536">+DATE(B2831,C2831,D2831)</f>
        <v>39709</v>
      </c>
    </row>
    <row r="2832" spans="1:23" s="11" customFormat="1">
      <c r="A2832" s="13"/>
      <c r="B2832" s="140">
        <f>+Datos!B2823</f>
        <v>2008</v>
      </c>
      <c r="C2832" s="141">
        <f>+Datos!C2823</f>
        <v>9</v>
      </c>
      <c r="D2832" s="142">
        <f>+Datos!D2823</f>
        <v>19</v>
      </c>
      <c r="E2832" s="143">
        <f>+Datos!E2823</f>
        <v>0.4</v>
      </c>
      <c r="F2832" s="144">
        <f>+Datos!F2823</f>
        <v>1.6</v>
      </c>
      <c r="G2832" s="145">
        <f>+Datos!G2823</f>
        <v>1</v>
      </c>
      <c r="H2832" s="143">
        <f t="shared" si="531"/>
        <v>1.6</v>
      </c>
      <c r="I2832" s="146">
        <f t="shared" si="532"/>
        <v>-1.2000000000000002</v>
      </c>
      <c r="J2832" s="29">
        <f t="shared" si="533"/>
        <v>71.722266374350497</v>
      </c>
      <c r="K2832" s="147">
        <f t="shared" si="528"/>
        <v>105.40408455616867</v>
      </c>
      <c r="L2832" s="29">
        <f t="shared" si="527"/>
        <v>-0.46342485336464279</v>
      </c>
      <c r="M2832" s="30">
        <f t="shared" ref="M2832:M2895" si="537">IF(I2832&gt;=0,+H2832,+E2832+ABS(L2832))</f>
        <v>0.86342485336464281</v>
      </c>
      <c r="N2832" s="148">
        <f t="shared" ref="N2832:N2895" si="538">+H2832-M2832</f>
        <v>0.73657514663535728</v>
      </c>
      <c r="O2832" s="148">
        <f t="shared" si="534"/>
        <v>0</v>
      </c>
      <c r="P2832" s="148">
        <f t="shared" si="535"/>
        <v>-0.73657514663535728</v>
      </c>
      <c r="Q2832" s="149">
        <f t="shared" si="529"/>
        <v>0</v>
      </c>
      <c r="R2832" s="150">
        <f t="shared" si="530"/>
        <v>105.40408455616867</v>
      </c>
      <c r="S2832" s="13"/>
      <c r="T2832" s="13"/>
      <c r="U2832" s="13"/>
      <c r="V2832" s="13"/>
      <c r="W2832" s="49">
        <f t="shared" si="536"/>
        <v>39710</v>
      </c>
    </row>
    <row r="2833" spans="1:23" s="11" customFormat="1">
      <c r="A2833" s="13"/>
      <c r="B2833" s="140">
        <f>+Datos!B2824</f>
        <v>2008</v>
      </c>
      <c r="C2833" s="141">
        <f>+Datos!C2824</f>
        <v>9</v>
      </c>
      <c r="D2833" s="142">
        <f>+Datos!D2824</f>
        <v>20</v>
      </c>
      <c r="E2833" s="143">
        <f>+Datos!E2824</f>
        <v>3.3</v>
      </c>
      <c r="F2833" s="144">
        <f>+Datos!F2824</f>
        <v>1</v>
      </c>
      <c r="G2833" s="145">
        <f>+Datos!G2824</f>
        <v>1</v>
      </c>
      <c r="H2833" s="143">
        <f t="shared" si="531"/>
        <v>1</v>
      </c>
      <c r="I2833" s="146">
        <f t="shared" si="532"/>
        <v>2.2999999999999998</v>
      </c>
      <c r="J2833" s="29">
        <f t="shared" si="533"/>
        <v>74.022266374350494</v>
      </c>
      <c r="K2833" s="147">
        <f t="shared" si="528"/>
        <v>107.70408455616868</v>
      </c>
      <c r="L2833" s="29">
        <f t="shared" ref="L2833:L2896" si="539">+K2833-K2832</f>
        <v>2.3000000000000114</v>
      </c>
      <c r="M2833" s="30">
        <f t="shared" si="537"/>
        <v>1</v>
      </c>
      <c r="N2833" s="148">
        <f t="shared" si="538"/>
        <v>0</v>
      </c>
      <c r="O2833" s="148">
        <f t="shared" si="534"/>
        <v>0</v>
      </c>
      <c r="P2833" s="148">
        <f t="shared" si="535"/>
        <v>0</v>
      </c>
      <c r="Q2833" s="149">
        <f t="shared" si="529"/>
        <v>0</v>
      </c>
      <c r="R2833" s="150">
        <f t="shared" si="530"/>
        <v>107.70408455616868</v>
      </c>
      <c r="S2833" s="13"/>
      <c r="T2833" s="13"/>
      <c r="U2833" s="13"/>
      <c r="V2833" s="13"/>
      <c r="W2833" s="49">
        <f t="shared" si="536"/>
        <v>39711</v>
      </c>
    </row>
    <row r="2834" spans="1:23" s="11" customFormat="1">
      <c r="A2834" s="13"/>
      <c r="B2834" s="140">
        <f>+Datos!B2825</f>
        <v>2008</v>
      </c>
      <c r="C2834" s="141">
        <f>+Datos!C2825</f>
        <v>9</v>
      </c>
      <c r="D2834" s="142">
        <f>+Datos!D2825</f>
        <v>21</v>
      </c>
      <c r="E2834" s="143">
        <f>+Datos!E2825</f>
        <v>0.1</v>
      </c>
      <c r="F2834" s="144">
        <f>+Datos!F2825</f>
        <v>2</v>
      </c>
      <c r="G2834" s="145">
        <f>+Datos!G2825</f>
        <v>1</v>
      </c>
      <c r="H2834" s="143">
        <f t="shared" si="531"/>
        <v>2</v>
      </c>
      <c r="I2834" s="146">
        <f t="shared" si="532"/>
        <v>-1.9</v>
      </c>
      <c r="J2834" s="29">
        <f t="shared" si="533"/>
        <v>73.271252015456241</v>
      </c>
      <c r="K2834" s="147">
        <f t="shared" si="528"/>
        <v>106.95307019727443</v>
      </c>
      <c r="L2834" s="29">
        <f t="shared" si="539"/>
        <v>-0.75101435889425261</v>
      </c>
      <c r="M2834" s="30">
        <f t="shared" si="537"/>
        <v>0.85101435889425259</v>
      </c>
      <c r="N2834" s="148">
        <f t="shared" si="538"/>
        <v>1.1489856411057473</v>
      </c>
      <c r="O2834" s="148">
        <f t="shared" si="534"/>
        <v>0</v>
      </c>
      <c r="P2834" s="148">
        <f t="shared" si="535"/>
        <v>-1.1489856411057473</v>
      </c>
      <c r="Q2834" s="149">
        <f t="shared" si="529"/>
        <v>0</v>
      </c>
      <c r="R2834" s="150">
        <f t="shared" si="530"/>
        <v>106.95307019727443</v>
      </c>
      <c r="S2834" s="13"/>
      <c r="T2834" s="13"/>
      <c r="U2834" s="13"/>
      <c r="V2834" s="13"/>
      <c r="W2834" s="49">
        <f t="shared" si="536"/>
        <v>39712</v>
      </c>
    </row>
    <row r="2835" spans="1:23" s="11" customFormat="1">
      <c r="A2835" s="13"/>
      <c r="B2835" s="140">
        <f>+Datos!B2826</f>
        <v>2008</v>
      </c>
      <c r="C2835" s="141">
        <f>+Datos!C2826</f>
        <v>9</v>
      </c>
      <c r="D2835" s="142">
        <f>+Datos!D2826</f>
        <v>22</v>
      </c>
      <c r="E2835" s="143">
        <f>+Datos!E2826</f>
        <v>0</v>
      </c>
      <c r="F2835" s="144">
        <f>+Datos!F2826</f>
        <v>2.8</v>
      </c>
      <c r="G2835" s="145">
        <f>+Datos!G2826</f>
        <v>1</v>
      </c>
      <c r="H2835" s="143">
        <f t="shared" si="531"/>
        <v>2.8</v>
      </c>
      <c r="I2835" s="146">
        <f t="shared" si="532"/>
        <v>-2.8</v>
      </c>
      <c r="J2835" s="29">
        <f t="shared" si="533"/>
        <v>72.178360152799698</v>
      </c>
      <c r="K2835" s="147">
        <f t="shared" si="528"/>
        <v>105.86017833461787</v>
      </c>
      <c r="L2835" s="29">
        <f t="shared" si="539"/>
        <v>-1.0928918626565576</v>
      </c>
      <c r="M2835" s="30">
        <f t="shared" si="537"/>
        <v>1.0928918626565576</v>
      </c>
      <c r="N2835" s="148">
        <f t="shared" si="538"/>
        <v>1.7071081373434422</v>
      </c>
      <c r="O2835" s="148">
        <f t="shared" si="534"/>
        <v>0</v>
      </c>
      <c r="P2835" s="148">
        <f t="shared" si="535"/>
        <v>-1.7071081373434422</v>
      </c>
      <c r="Q2835" s="149">
        <f t="shared" si="529"/>
        <v>0</v>
      </c>
      <c r="R2835" s="150">
        <f t="shared" si="530"/>
        <v>105.86017833461787</v>
      </c>
      <c r="S2835" s="13"/>
      <c r="T2835" s="13"/>
      <c r="U2835" s="13"/>
      <c r="V2835" s="13"/>
      <c r="W2835" s="49">
        <f t="shared" si="536"/>
        <v>39713</v>
      </c>
    </row>
    <row r="2836" spans="1:23" s="11" customFormat="1">
      <c r="A2836" s="13"/>
      <c r="B2836" s="140">
        <f>+Datos!B2827</f>
        <v>2008</v>
      </c>
      <c r="C2836" s="141">
        <f>+Datos!C2827</f>
        <v>9</v>
      </c>
      <c r="D2836" s="142">
        <f>+Datos!D2827</f>
        <v>23</v>
      </c>
      <c r="E2836" s="143">
        <f>+Datos!E2827</f>
        <v>0</v>
      </c>
      <c r="F2836" s="144">
        <f>+Datos!F2827</f>
        <v>3.8</v>
      </c>
      <c r="G2836" s="145">
        <f>+Datos!G2827</f>
        <v>1</v>
      </c>
      <c r="H2836" s="143">
        <f t="shared" si="531"/>
        <v>3.8</v>
      </c>
      <c r="I2836" s="146">
        <f t="shared" si="532"/>
        <v>-3.8</v>
      </c>
      <c r="J2836" s="29">
        <f t="shared" si="533"/>
        <v>70.721177032657124</v>
      </c>
      <c r="K2836" s="147">
        <f t="shared" si="528"/>
        <v>104.40299521447531</v>
      </c>
      <c r="L2836" s="29">
        <f t="shared" si="539"/>
        <v>-1.4571831201425596</v>
      </c>
      <c r="M2836" s="30">
        <f t="shared" si="537"/>
        <v>1.4571831201425596</v>
      </c>
      <c r="N2836" s="148">
        <f t="shared" si="538"/>
        <v>2.3428168798574402</v>
      </c>
      <c r="O2836" s="148">
        <f t="shared" si="534"/>
        <v>0</v>
      </c>
      <c r="P2836" s="148">
        <f t="shared" si="535"/>
        <v>-2.3428168798574402</v>
      </c>
      <c r="Q2836" s="149">
        <f t="shared" si="529"/>
        <v>0</v>
      </c>
      <c r="R2836" s="150">
        <f t="shared" si="530"/>
        <v>104.40299521447531</v>
      </c>
      <c r="S2836" s="13"/>
      <c r="T2836" s="13"/>
      <c r="U2836" s="13"/>
      <c r="V2836" s="13"/>
      <c r="W2836" s="49">
        <f t="shared" si="536"/>
        <v>39714</v>
      </c>
    </row>
    <row r="2837" spans="1:23" s="11" customFormat="1">
      <c r="A2837" s="13"/>
      <c r="B2837" s="140">
        <f>+Datos!B2828</f>
        <v>2008</v>
      </c>
      <c r="C2837" s="141">
        <f>+Datos!C2828</f>
        <v>9</v>
      </c>
      <c r="D2837" s="142">
        <f>+Datos!D2828</f>
        <v>24</v>
      </c>
      <c r="E2837" s="143">
        <f>+Datos!E2828</f>
        <v>0</v>
      </c>
      <c r="F2837" s="144">
        <f>+Datos!F2828</f>
        <v>4.0999999999999996</v>
      </c>
      <c r="G2837" s="145">
        <f>+Datos!G2828</f>
        <v>1</v>
      </c>
      <c r="H2837" s="143">
        <f t="shared" si="531"/>
        <v>4.0999999999999996</v>
      </c>
      <c r="I2837" s="146">
        <f t="shared" si="532"/>
        <v>-4.0999999999999996</v>
      </c>
      <c r="J2837" s="29">
        <f t="shared" si="533"/>
        <v>69.181929531855033</v>
      </c>
      <c r="K2837" s="147">
        <f t="shared" si="528"/>
        <v>102.86374771367321</v>
      </c>
      <c r="L2837" s="29">
        <f t="shared" si="539"/>
        <v>-1.5392475008021052</v>
      </c>
      <c r="M2837" s="30">
        <f t="shared" si="537"/>
        <v>1.5392475008021052</v>
      </c>
      <c r="N2837" s="148">
        <f t="shared" si="538"/>
        <v>2.5607524991978945</v>
      </c>
      <c r="O2837" s="148">
        <f t="shared" si="534"/>
        <v>0</v>
      </c>
      <c r="P2837" s="148">
        <f t="shared" si="535"/>
        <v>-2.5607524991978945</v>
      </c>
      <c r="Q2837" s="149">
        <f t="shared" si="529"/>
        <v>0</v>
      </c>
      <c r="R2837" s="150">
        <f t="shared" si="530"/>
        <v>102.86374771367321</v>
      </c>
      <c r="S2837" s="13"/>
      <c r="T2837" s="13"/>
      <c r="U2837" s="13"/>
      <c r="V2837" s="13"/>
      <c r="W2837" s="49">
        <f t="shared" si="536"/>
        <v>39715</v>
      </c>
    </row>
    <row r="2838" spans="1:23" s="11" customFormat="1">
      <c r="A2838" s="13"/>
      <c r="B2838" s="140">
        <f>+Datos!B2829</f>
        <v>2008</v>
      </c>
      <c r="C2838" s="141">
        <f>+Datos!C2829</f>
        <v>9</v>
      </c>
      <c r="D2838" s="142">
        <f>+Datos!D2829</f>
        <v>25</v>
      </c>
      <c r="E2838" s="143">
        <f>+Datos!E2829</f>
        <v>0</v>
      </c>
      <c r="F2838" s="144">
        <f>+Datos!F2829</f>
        <v>4.3</v>
      </c>
      <c r="G2838" s="145">
        <f>+Datos!G2829</f>
        <v>1</v>
      </c>
      <c r="H2838" s="143">
        <f t="shared" si="531"/>
        <v>4.3</v>
      </c>
      <c r="I2838" s="146">
        <f t="shared" si="532"/>
        <v>-4.3</v>
      </c>
      <c r="J2838" s="29">
        <f t="shared" si="533"/>
        <v>67.603576934563137</v>
      </c>
      <c r="K2838" s="147">
        <f t="shared" si="528"/>
        <v>101.28539511638132</v>
      </c>
      <c r="L2838" s="29">
        <f t="shared" si="539"/>
        <v>-1.5783525972918824</v>
      </c>
      <c r="M2838" s="30">
        <f t="shared" si="537"/>
        <v>1.5783525972918824</v>
      </c>
      <c r="N2838" s="148">
        <f t="shared" si="538"/>
        <v>2.7216474027081174</v>
      </c>
      <c r="O2838" s="148">
        <f t="shared" si="534"/>
        <v>0</v>
      </c>
      <c r="P2838" s="148">
        <f t="shared" si="535"/>
        <v>-2.7216474027081174</v>
      </c>
      <c r="Q2838" s="149">
        <f t="shared" si="529"/>
        <v>0</v>
      </c>
      <c r="R2838" s="150">
        <f t="shared" si="530"/>
        <v>101.28539511638132</v>
      </c>
      <c r="S2838" s="13"/>
      <c r="T2838" s="13"/>
      <c r="U2838" s="13"/>
      <c r="V2838" s="13"/>
      <c r="W2838" s="49">
        <f t="shared" si="536"/>
        <v>39716</v>
      </c>
    </row>
    <row r="2839" spans="1:23" s="11" customFormat="1">
      <c r="A2839" s="13"/>
      <c r="B2839" s="140">
        <f>+Datos!B2830</f>
        <v>2008</v>
      </c>
      <c r="C2839" s="141">
        <f>+Datos!C2830</f>
        <v>9</v>
      </c>
      <c r="D2839" s="142">
        <f>+Datos!D2830</f>
        <v>26</v>
      </c>
      <c r="E2839" s="143">
        <f>+Datos!E2830</f>
        <v>0</v>
      </c>
      <c r="F2839" s="144">
        <f>+Datos!F2830</f>
        <v>3.8</v>
      </c>
      <c r="G2839" s="145">
        <f>+Datos!G2830</f>
        <v>1</v>
      </c>
      <c r="H2839" s="143">
        <f t="shared" si="531"/>
        <v>3.8</v>
      </c>
      <c r="I2839" s="146">
        <f t="shared" si="532"/>
        <v>-3.8</v>
      </c>
      <c r="J2839" s="29">
        <f t="shared" si="533"/>
        <v>66.238752478011889</v>
      </c>
      <c r="K2839" s="147">
        <f t="shared" si="528"/>
        <v>99.920570659830076</v>
      </c>
      <c r="L2839" s="29">
        <f t="shared" si="539"/>
        <v>-1.3648244565512471</v>
      </c>
      <c r="M2839" s="30">
        <f t="shared" si="537"/>
        <v>1.3648244565512471</v>
      </c>
      <c r="N2839" s="148">
        <f t="shared" si="538"/>
        <v>2.4351755434487528</v>
      </c>
      <c r="O2839" s="148">
        <f t="shared" si="534"/>
        <v>0</v>
      </c>
      <c r="P2839" s="148">
        <f t="shared" si="535"/>
        <v>-2.4351755434487528</v>
      </c>
      <c r="Q2839" s="149">
        <f t="shared" si="529"/>
        <v>0</v>
      </c>
      <c r="R2839" s="150">
        <f t="shared" si="530"/>
        <v>99.920570659830076</v>
      </c>
      <c r="S2839" s="13"/>
      <c r="T2839" s="13"/>
      <c r="U2839" s="13"/>
      <c r="V2839" s="13"/>
      <c r="W2839" s="49">
        <f t="shared" si="536"/>
        <v>39717</v>
      </c>
    </row>
    <row r="2840" spans="1:23" s="11" customFormat="1">
      <c r="A2840" s="13"/>
      <c r="B2840" s="140">
        <f>+Datos!B2831</f>
        <v>2008</v>
      </c>
      <c r="C2840" s="141">
        <f>+Datos!C2831</f>
        <v>9</v>
      </c>
      <c r="D2840" s="142">
        <f>+Datos!D2831</f>
        <v>27</v>
      </c>
      <c r="E2840" s="143">
        <f>+Datos!E2831</f>
        <v>31</v>
      </c>
      <c r="F2840" s="144">
        <f>+Datos!F2831</f>
        <v>2.8</v>
      </c>
      <c r="G2840" s="145">
        <f>+Datos!G2831</f>
        <v>1</v>
      </c>
      <c r="H2840" s="143">
        <f t="shared" si="531"/>
        <v>2.8</v>
      </c>
      <c r="I2840" s="146">
        <f t="shared" si="532"/>
        <v>28.2</v>
      </c>
      <c r="J2840" s="29">
        <f t="shared" si="533"/>
        <v>94.438752478011892</v>
      </c>
      <c r="K2840" s="147">
        <f t="shared" si="528"/>
        <v>128.12057065983007</v>
      </c>
      <c r="L2840" s="29">
        <f t="shared" si="539"/>
        <v>28.199999999999989</v>
      </c>
      <c r="M2840" s="30">
        <f t="shared" si="537"/>
        <v>2.8</v>
      </c>
      <c r="N2840" s="148">
        <f t="shared" si="538"/>
        <v>0</v>
      </c>
      <c r="O2840" s="148">
        <f t="shared" si="534"/>
        <v>0</v>
      </c>
      <c r="P2840" s="148">
        <f t="shared" si="535"/>
        <v>0</v>
      </c>
      <c r="Q2840" s="149">
        <f t="shared" si="529"/>
        <v>14.120570659830065</v>
      </c>
      <c r="R2840" s="150">
        <f t="shared" si="530"/>
        <v>128.12057065983007</v>
      </c>
      <c r="S2840" s="13"/>
      <c r="T2840" s="13"/>
      <c r="U2840" s="13"/>
      <c r="V2840" s="13"/>
      <c r="W2840" s="49">
        <f t="shared" si="536"/>
        <v>39718</v>
      </c>
    </row>
    <row r="2841" spans="1:23" s="11" customFormat="1">
      <c r="A2841" s="13"/>
      <c r="B2841" s="140">
        <f>+Datos!B2832</f>
        <v>2008</v>
      </c>
      <c r="C2841" s="141">
        <f>+Datos!C2832</f>
        <v>9</v>
      </c>
      <c r="D2841" s="142">
        <f>+Datos!D2832</f>
        <v>28</v>
      </c>
      <c r="E2841" s="143">
        <f>+Datos!E2832</f>
        <v>0.3</v>
      </c>
      <c r="F2841" s="144">
        <f>+Datos!F2832</f>
        <v>1.5</v>
      </c>
      <c r="G2841" s="145">
        <f>+Datos!G2832</f>
        <v>1</v>
      </c>
      <c r="H2841" s="143">
        <f t="shared" si="531"/>
        <v>1.5</v>
      </c>
      <c r="I2841" s="146">
        <f t="shared" si="532"/>
        <v>-1.2</v>
      </c>
      <c r="J2841" s="29">
        <f t="shared" si="533"/>
        <v>93.832465216995018</v>
      </c>
      <c r="K2841" s="147">
        <f t="shared" si="528"/>
        <v>127.51428339881321</v>
      </c>
      <c r="L2841" s="29">
        <f t="shared" si="539"/>
        <v>-0.6062872610168597</v>
      </c>
      <c r="M2841" s="30">
        <f t="shared" si="537"/>
        <v>0.90628726101685975</v>
      </c>
      <c r="N2841" s="148">
        <f t="shared" si="538"/>
        <v>0.59371273898314025</v>
      </c>
      <c r="O2841" s="148">
        <f t="shared" si="534"/>
        <v>0</v>
      </c>
      <c r="P2841" s="148">
        <f t="shared" si="535"/>
        <v>-0.59371273898314025</v>
      </c>
      <c r="Q2841" s="149">
        <f t="shared" si="529"/>
        <v>13.514283398813205</v>
      </c>
      <c r="R2841" s="150">
        <f t="shared" si="530"/>
        <v>127.51428339881321</v>
      </c>
      <c r="S2841" s="13"/>
      <c r="T2841" s="13"/>
      <c r="U2841" s="13"/>
      <c r="V2841" s="13"/>
      <c r="W2841" s="49">
        <f t="shared" si="536"/>
        <v>39719</v>
      </c>
    </row>
    <row r="2842" spans="1:23" s="11" customFormat="1">
      <c r="A2842" s="13"/>
      <c r="B2842" s="140">
        <f>+Datos!B2833</f>
        <v>2008</v>
      </c>
      <c r="C2842" s="141">
        <f>+Datos!C2833</f>
        <v>9</v>
      </c>
      <c r="D2842" s="142">
        <f>+Datos!D2833</f>
        <v>29</v>
      </c>
      <c r="E2842" s="143">
        <f>+Datos!E2833</f>
        <v>0.2</v>
      </c>
      <c r="F2842" s="144">
        <f>+Datos!F2833</f>
        <v>2</v>
      </c>
      <c r="G2842" s="145">
        <f>+Datos!G2833</f>
        <v>1</v>
      </c>
      <c r="H2842" s="143">
        <f t="shared" si="531"/>
        <v>2</v>
      </c>
      <c r="I2842" s="146">
        <f t="shared" si="532"/>
        <v>-1.8</v>
      </c>
      <c r="J2842" s="29">
        <f t="shared" si="533"/>
        <v>92.930324578571145</v>
      </c>
      <c r="K2842" s="147">
        <f t="shared" si="528"/>
        <v>126.61214276038933</v>
      </c>
      <c r="L2842" s="29">
        <f t="shared" si="539"/>
        <v>-0.90214063842387304</v>
      </c>
      <c r="M2842" s="30">
        <f t="shared" si="537"/>
        <v>1.102140638423873</v>
      </c>
      <c r="N2842" s="148">
        <f t="shared" si="538"/>
        <v>0.897859361576127</v>
      </c>
      <c r="O2842" s="148">
        <f t="shared" si="534"/>
        <v>0</v>
      </c>
      <c r="P2842" s="148">
        <f t="shared" si="535"/>
        <v>-0.897859361576127</v>
      </c>
      <c r="Q2842" s="149">
        <f t="shared" si="529"/>
        <v>12.612142760389332</v>
      </c>
      <c r="R2842" s="150">
        <f t="shared" si="530"/>
        <v>126.61214276038933</v>
      </c>
      <c r="S2842" s="13"/>
      <c r="T2842" s="13"/>
      <c r="U2842" s="13"/>
      <c r="V2842" s="13"/>
      <c r="W2842" s="49">
        <f t="shared" si="536"/>
        <v>39720</v>
      </c>
    </row>
    <row r="2843" spans="1:23" s="11" customFormat="1">
      <c r="A2843" s="13"/>
      <c r="B2843" s="140">
        <f>+Datos!B2834</f>
        <v>2008</v>
      </c>
      <c r="C2843" s="141">
        <f>+Datos!C2834</f>
        <v>9</v>
      </c>
      <c r="D2843" s="142">
        <f>+Datos!D2834</f>
        <v>30</v>
      </c>
      <c r="E2843" s="143">
        <f>+Datos!E2834</f>
        <v>0</v>
      </c>
      <c r="F2843" s="144">
        <f>+Datos!F2834</f>
        <v>2.7</v>
      </c>
      <c r="G2843" s="145">
        <f>+Datos!G2834</f>
        <v>1</v>
      </c>
      <c r="H2843" s="143">
        <f t="shared" si="531"/>
        <v>2.7</v>
      </c>
      <c r="I2843" s="146">
        <f t="shared" si="532"/>
        <v>-2.7</v>
      </c>
      <c r="J2843" s="29">
        <f t="shared" si="533"/>
        <v>91.593350379356863</v>
      </c>
      <c r="K2843" s="147">
        <f t="shared" si="528"/>
        <v>125.27516856117504</v>
      </c>
      <c r="L2843" s="29">
        <f t="shared" si="539"/>
        <v>-1.3369741992142963</v>
      </c>
      <c r="M2843" s="30">
        <f t="shared" si="537"/>
        <v>1.3369741992142963</v>
      </c>
      <c r="N2843" s="148">
        <f t="shared" si="538"/>
        <v>1.3630258007857039</v>
      </c>
      <c r="O2843" s="148">
        <f t="shared" si="534"/>
        <v>0</v>
      </c>
      <c r="P2843" s="148">
        <f t="shared" si="535"/>
        <v>-1.3630258007857039</v>
      </c>
      <c r="Q2843" s="149">
        <f t="shared" si="529"/>
        <v>11.275168561175036</v>
      </c>
      <c r="R2843" s="150">
        <f t="shared" si="530"/>
        <v>125.27516856117504</v>
      </c>
      <c r="S2843" s="13"/>
      <c r="T2843" s="13"/>
      <c r="U2843" s="13"/>
      <c r="V2843" s="13"/>
      <c r="W2843" s="49">
        <f t="shared" si="536"/>
        <v>39721</v>
      </c>
    </row>
    <row r="2844" spans="1:23" s="11" customFormat="1">
      <c r="A2844" s="13"/>
      <c r="B2844" s="140">
        <f>+Datos!B2835</f>
        <v>2008</v>
      </c>
      <c r="C2844" s="141">
        <f>+Datos!C2835</f>
        <v>10</v>
      </c>
      <c r="D2844" s="142">
        <f>+Datos!D2835</f>
        <v>1</v>
      </c>
      <c r="E2844" s="143">
        <f>+Datos!E2835</f>
        <v>2</v>
      </c>
      <c r="F2844" s="144">
        <f>+Datos!F2835</f>
        <v>2.2000000000000002</v>
      </c>
      <c r="G2844" s="145">
        <f>+Datos!G2835</f>
        <v>1</v>
      </c>
      <c r="H2844" s="143">
        <f t="shared" si="531"/>
        <v>2.2000000000000002</v>
      </c>
      <c r="I2844" s="146">
        <f t="shared" si="532"/>
        <v>-0.20000000000000018</v>
      </c>
      <c r="J2844" s="29">
        <f t="shared" si="533"/>
        <v>91.495083846880448</v>
      </c>
      <c r="K2844" s="147">
        <f t="shared" si="528"/>
        <v>125.17690202869863</v>
      </c>
      <c r="L2844" s="29">
        <f t="shared" si="539"/>
        <v>-9.826653247640138E-2</v>
      </c>
      <c r="M2844" s="30">
        <f t="shared" si="537"/>
        <v>2.0982665324764014</v>
      </c>
      <c r="N2844" s="148">
        <f t="shared" si="538"/>
        <v>0.1017334675235988</v>
      </c>
      <c r="O2844" s="148">
        <f t="shared" si="534"/>
        <v>0</v>
      </c>
      <c r="P2844" s="148">
        <f t="shared" si="535"/>
        <v>-0.1017334675235988</v>
      </c>
      <c r="Q2844" s="149">
        <f t="shared" si="529"/>
        <v>11.176902028698635</v>
      </c>
      <c r="R2844" s="150">
        <f t="shared" si="530"/>
        <v>125.17690202869863</v>
      </c>
      <c r="S2844" s="13"/>
      <c r="T2844" s="13"/>
      <c r="U2844" s="13"/>
      <c r="V2844" s="13"/>
      <c r="W2844" s="49">
        <f t="shared" si="536"/>
        <v>39722</v>
      </c>
    </row>
    <row r="2845" spans="1:23" s="11" customFormat="1">
      <c r="A2845" s="13"/>
      <c r="B2845" s="140">
        <f>+Datos!B2836</f>
        <v>2008</v>
      </c>
      <c r="C2845" s="141">
        <f>+Datos!C2836</f>
        <v>10</v>
      </c>
      <c r="D2845" s="142">
        <f>+Datos!D2836</f>
        <v>2</v>
      </c>
      <c r="E2845" s="143">
        <f>+Datos!E2836</f>
        <v>0</v>
      </c>
      <c r="F2845" s="144">
        <f>+Datos!F2836</f>
        <v>3.6</v>
      </c>
      <c r="G2845" s="145">
        <f>+Datos!G2836</f>
        <v>1</v>
      </c>
      <c r="H2845" s="143">
        <f t="shared" si="531"/>
        <v>3.6</v>
      </c>
      <c r="I2845" s="146">
        <f t="shared" si="532"/>
        <v>-3.6</v>
      </c>
      <c r="J2845" s="29">
        <f t="shared" si="533"/>
        <v>89.744204959489267</v>
      </c>
      <c r="K2845" s="147">
        <f t="shared" si="528"/>
        <v>123.42602314130744</v>
      </c>
      <c r="L2845" s="29">
        <f t="shared" si="539"/>
        <v>-1.7508788873911953</v>
      </c>
      <c r="M2845" s="30">
        <f t="shared" si="537"/>
        <v>1.7508788873911953</v>
      </c>
      <c r="N2845" s="148">
        <f t="shared" si="538"/>
        <v>1.8491211126088047</v>
      </c>
      <c r="O2845" s="148">
        <f t="shared" si="534"/>
        <v>0</v>
      </c>
      <c r="P2845" s="148">
        <f t="shared" si="535"/>
        <v>-1.8491211126088047</v>
      </c>
      <c r="Q2845" s="149">
        <f t="shared" si="529"/>
        <v>9.4260231413074393</v>
      </c>
      <c r="R2845" s="150">
        <f t="shared" si="530"/>
        <v>123.42602314130744</v>
      </c>
      <c r="S2845" s="13"/>
      <c r="T2845" s="13"/>
      <c r="U2845" s="13"/>
      <c r="V2845" s="13"/>
      <c r="W2845" s="49">
        <f t="shared" si="536"/>
        <v>39723</v>
      </c>
    </row>
    <row r="2846" spans="1:23" s="11" customFormat="1">
      <c r="A2846" s="13"/>
      <c r="B2846" s="140">
        <f>+Datos!B2837</f>
        <v>2008</v>
      </c>
      <c r="C2846" s="141">
        <f>+Datos!C2837</f>
        <v>10</v>
      </c>
      <c r="D2846" s="142">
        <f>+Datos!D2837</f>
        <v>3</v>
      </c>
      <c r="E2846" s="143">
        <f>+Datos!E2837</f>
        <v>0</v>
      </c>
      <c r="F2846" s="144">
        <f>+Datos!F2837</f>
        <v>2.5</v>
      </c>
      <c r="G2846" s="145">
        <f>+Datos!G2837</f>
        <v>1</v>
      </c>
      <c r="H2846" s="143">
        <f t="shared" si="531"/>
        <v>2.5</v>
      </c>
      <c r="I2846" s="146">
        <f t="shared" si="532"/>
        <v>-2.5</v>
      </c>
      <c r="J2846" s="29">
        <f t="shared" si="533"/>
        <v>88.548068351686297</v>
      </c>
      <c r="K2846" s="147">
        <f t="shared" si="528"/>
        <v>122.22988653350447</v>
      </c>
      <c r="L2846" s="29">
        <f t="shared" si="539"/>
        <v>-1.1961366078029698</v>
      </c>
      <c r="M2846" s="30">
        <f t="shared" si="537"/>
        <v>1.1961366078029698</v>
      </c>
      <c r="N2846" s="148">
        <f t="shared" si="538"/>
        <v>1.3038633921970302</v>
      </c>
      <c r="O2846" s="148">
        <f t="shared" si="534"/>
        <v>0</v>
      </c>
      <c r="P2846" s="148">
        <f t="shared" si="535"/>
        <v>-1.3038633921970302</v>
      </c>
      <c r="Q2846" s="149">
        <f t="shared" si="529"/>
        <v>8.2298865335044695</v>
      </c>
      <c r="R2846" s="150">
        <f t="shared" si="530"/>
        <v>122.22988653350447</v>
      </c>
      <c r="S2846" s="13"/>
      <c r="T2846" s="13"/>
      <c r="U2846" s="13"/>
      <c r="V2846" s="13"/>
      <c r="W2846" s="49">
        <f t="shared" si="536"/>
        <v>39724</v>
      </c>
    </row>
    <row r="2847" spans="1:23" s="11" customFormat="1">
      <c r="A2847" s="13"/>
      <c r="B2847" s="140">
        <f>+Datos!B2838</f>
        <v>2008</v>
      </c>
      <c r="C2847" s="141">
        <f>+Datos!C2838</f>
        <v>10</v>
      </c>
      <c r="D2847" s="142">
        <f>+Datos!D2838</f>
        <v>4</v>
      </c>
      <c r="E2847" s="143">
        <f>+Datos!E2838</f>
        <v>0</v>
      </c>
      <c r="F2847" s="144">
        <f>+Datos!F2838</f>
        <v>3.4</v>
      </c>
      <c r="G2847" s="145">
        <f>+Datos!G2838</f>
        <v>1</v>
      </c>
      <c r="H2847" s="143">
        <f t="shared" si="531"/>
        <v>3.4</v>
      </c>
      <c r="I2847" s="146">
        <f t="shared" si="532"/>
        <v>-3.4</v>
      </c>
      <c r="J2847" s="29">
        <f t="shared" si="533"/>
        <v>86.946866006641642</v>
      </c>
      <c r="K2847" s="147">
        <f t="shared" si="528"/>
        <v>120.62868418845983</v>
      </c>
      <c r="L2847" s="29">
        <f t="shared" si="539"/>
        <v>-1.6012023450446407</v>
      </c>
      <c r="M2847" s="30">
        <f t="shared" si="537"/>
        <v>1.6012023450446407</v>
      </c>
      <c r="N2847" s="148">
        <f t="shared" si="538"/>
        <v>1.7987976549553593</v>
      </c>
      <c r="O2847" s="148">
        <f t="shared" si="534"/>
        <v>0</v>
      </c>
      <c r="P2847" s="148">
        <f t="shared" si="535"/>
        <v>-1.7987976549553593</v>
      </c>
      <c r="Q2847" s="149">
        <f t="shared" si="529"/>
        <v>6.6286841884598289</v>
      </c>
      <c r="R2847" s="150">
        <f t="shared" si="530"/>
        <v>120.62868418845983</v>
      </c>
      <c r="S2847" s="13"/>
      <c r="T2847" s="13"/>
      <c r="U2847" s="13"/>
      <c r="V2847" s="13"/>
      <c r="W2847" s="49">
        <f t="shared" si="536"/>
        <v>39725</v>
      </c>
    </row>
    <row r="2848" spans="1:23" s="11" customFormat="1">
      <c r="A2848" s="13"/>
      <c r="B2848" s="140">
        <f>+Datos!B2839</f>
        <v>2008</v>
      </c>
      <c r="C2848" s="141">
        <f>+Datos!C2839</f>
        <v>10</v>
      </c>
      <c r="D2848" s="142">
        <f>+Datos!D2839</f>
        <v>5</v>
      </c>
      <c r="E2848" s="143">
        <f>+Datos!E2839</f>
        <v>0</v>
      </c>
      <c r="F2848" s="144">
        <f>+Datos!F2839</f>
        <v>4.7</v>
      </c>
      <c r="G2848" s="145">
        <f>+Datos!G2839</f>
        <v>1</v>
      </c>
      <c r="H2848" s="143">
        <f t="shared" si="531"/>
        <v>4.7</v>
      </c>
      <c r="I2848" s="146">
        <f t="shared" si="532"/>
        <v>-4.7</v>
      </c>
      <c r="J2848" s="29">
        <f t="shared" si="533"/>
        <v>84.781005988749214</v>
      </c>
      <c r="K2848" s="147">
        <f t="shared" si="528"/>
        <v>118.46282417056739</v>
      </c>
      <c r="L2848" s="29">
        <f t="shared" si="539"/>
        <v>-2.1658600178924416</v>
      </c>
      <c r="M2848" s="30">
        <f t="shared" si="537"/>
        <v>2.1658600178924416</v>
      </c>
      <c r="N2848" s="148">
        <f t="shared" si="538"/>
        <v>2.5341399821075585</v>
      </c>
      <c r="O2848" s="148">
        <f t="shared" si="534"/>
        <v>0</v>
      </c>
      <c r="P2848" s="148">
        <f t="shared" si="535"/>
        <v>-2.5341399821075585</v>
      </c>
      <c r="Q2848" s="149">
        <f t="shared" si="529"/>
        <v>4.4628241705673872</v>
      </c>
      <c r="R2848" s="150">
        <f t="shared" si="530"/>
        <v>118.46282417056739</v>
      </c>
      <c r="S2848" s="13"/>
      <c r="T2848" s="13"/>
      <c r="U2848" s="13"/>
      <c r="V2848" s="13"/>
      <c r="W2848" s="49">
        <f t="shared" si="536"/>
        <v>39726</v>
      </c>
    </row>
    <row r="2849" spans="1:23" s="11" customFormat="1">
      <c r="A2849" s="13"/>
      <c r="B2849" s="140">
        <f>+Datos!B2840</f>
        <v>2008</v>
      </c>
      <c r="C2849" s="141">
        <f>+Datos!C2840</f>
        <v>10</v>
      </c>
      <c r="D2849" s="142">
        <f>+Datos!D2840</f>
        <v>6</v>
      </c>
      <c r="E2849" s="143">
        <f>+Datos!E2840</f>
        <v>0</v>
      </c>
      <c r="F2849" s="144">
        <f>+Datos!F2840</f>
        <v>3.8</v>
      </c>
      <c r="G2849" s="145">
        <f>+Datos!G2840</f>
        <v>1</v>
      </c>
      <c r="H2849" s="143">
        <f t="shared" si="531"/>
        <v>3.8</v>
      </c>
      <c r="I2849" s="146">
        <f t="shared" si="532"/>
        <v>-3.8</v>
      </c>
      <c r="J2849" s="29">
        <f t="shared" si="533"/>
        <v>83.069392555388063</v>
      </c>
      <c r="K2849" s="147">
        <f t="shared" si="528"/>
        <v>116.75121073720624</v>
      </c>
      <c r="L2849" s="29">
        <f t="shared" si="539"/>
        <v>-1.7116134333611512</v>
      </c>
      <c r="M2849" s="30">
        <f t="shared" si="537"/>
        <v>1.7116134333611512</v>
      </c>
      <c r="N2849" s="148">
        <f t="shared" si="538"/>
        <v>2.0883865666388486</v>
      </c>
      <c r="O2849" s="148">
        <f t="shared" si="534"/>
        <v>0</v>
      </c>
      <c r="P2849" s="148">
        <f t="shared" si="535"/>
        <v>-2.0883865666388486</v>
      </c>
      <c r="Q2849" s="149">
        <f t="shared" si="529"/>
        <v>2.751210737206236</v>
      </c>
      <c r="R2849" s="150">
        <f t="shared" si="530"/>
        <v>116.75121073720624</v>
      </c>
      <c r="S2849" s="13"/>
      <c r="T2849" s="13"/>
      <c r="U2849" s="13"/>
      <c r="V2849" s="13"/>
      <c r="W2849" s="49">
        <f t="shared" si="536"/>
        <v>39727</v>
      </c>
    </row>
    <row r="2850" spans="1:23" s="11" customFormat="1">
      <c r="A2850" s="13"/>
      <c r="B2850" s="140">
        <f>+Datos!B2841</f>
        <v>2008</v>
      </c>
      <c r="C2850" s="141">
        <f>+Datos!C2841</f>
        <v>10</v>
      </c>
      <c r="D2850" s="142">
        <f>+Datos!D2841</f>
        <v>7</v>
      </c>
      <c r="E2850" s="143">
        <f>+Datos!E2841</f>
        <v>0</v>
      </c>
      <c r="F2850" s="144">
        <f>+Datos!F2841</f>
        <v>3.1</v>
      </c>
      <c r="G2850" s="145">
        <f>+Datos!G2841</f>
        <v>1</v>
      </c>
      <c r="H2850" s="143">
        <f t="shared" si="531"/>
        <v>3.1</v>
      </c>
      <c r="I2850" s="146">
        <f t="shared" si="532"/>
        <v>-3.1</v>
      </c>
      <c r="J2850" s="29">
        <f t="shared" si="533"/>
        <v>81.698701558387825</v>
      </c>
      <c r="K2850" s="147">
        <f t="shared" si="528"/>
        <v>115.38051974020601</v>
      </c>
      <c r="L2850" s="29">
        <f t="shared" si="539"/>
        <v>-1.3706909970002243</v>
      </c>
      <c r="M2850" s="30">
        <f t="shared" si="537"/>
        <v>1.3706909970002243</v>
      </c>
      <c r="N2850" s="148">
        <f t="shared" si="538"/>
        <v>1.7293090029997757</v>
      </c>
      <c r="O2850" s="148">
        <f t="shared" si="534"/>
        <v>0</v>
      </c>
      <c r="P2850" s="148">
        <f t="shared" si="535"/>
        <v>-1.7293090029997757</v>
      </c>
      <c r="Q2850" s="149">
        <f t="shared" si="529"/>
        <v>1.3805197402060116</v>
      </c>
      <c r="R2850" s="150">
        <f t="shared" si="530"/>
        <v>115.38051974020601</v>
      </c>
      <c r="S2850" s="13"/>
      <c r="T2850" s="13"/>
      <c r="U2850" s="13"/>
      <c r="V2850" s="13"/>
      <c r="W2850" s="49">
        <f t="shared" si="536"/>
        <v>39728</v>
      </c>
    </row>
    <row r="2851" spans="1:23" s="11" customFormat="1">
      <c r="A2851" s="13"/>
      <c r="B2851" s="140">
        <f>+Datos!B2842</f>
        <v>2008</v>
      </c>
      <c r="C2851" s="141">
        <f>+Datos!C2842</f>
        <v>10</v>
      </c>
      <c r="D2851" s="142">
        <f>+Datos!D2842</f>
        <v>8</v>
      </c>
      <c r="E2851" s="143">
        <f>+Datos!E2842</f>
        <v>0.6</v>
      </c>
      <c r="F2851" s="144">
        <f>+Datos!F2842</f>
        <v>3.8</v>
      </c>
      <c r="G2851" s="145">
        <f>+Datos!G2842</f>
        <v>1</v>
      </c>
      <c r="H2851" s="143">
        <f t="shared" si="531"/>
        <v>3.8</v>
      </c>
      <c r="I2851" s="146">
        <f t="shared" si="532"/>
        <v>-3.1999999999999997</v>
      </c>
      <c r="J2851" s="29">
        <f t="shared" si="533"/>
        <v>80.307513803811702</v>
      </c>
      <c r="K2851" s="147">
        <f t="shared" si="528"/>
        <v>113.98933198562989</v>
      </c>
      <c r="L2851" s="29">
        <f t="shared" si="539"/>
        <v>-1.3911877545761229</v>
      </c>
      <c r="M2851" s="30">
        <f t="shared" si="537"/>
        <v>1.991187754576123</v>
      </c>
      <c r="N2851" s="148">
        <f t="shared" si="538"/>
        <v>1.8088122454238769</v>
      </c>
      <c r="O2851" s="148">
        <f t="shared" si="534"/>
        <v>0</v>
      </c>
      <c r="P2851" s="148">
        <f t="shared" si="535"/>
        <v>-1.8088122454238769</v>
      </c>
      <c r="Q2851" s="149">
        <f t="shared" si="529"/>
        <v>0</v>
      </c>
      <c r="R2851" s="150">
        <f t="shared" si="530"/>
        <v>113.98933198562989</v>
      </c>
      <c r="S2851" s="13"/>
      <c r="T2851" s="13"/>
      <c r="U2851" s="13"/>
      <c r="V2851" s="13"/>
      <c r="W2851" s="49">
        <f t="shared" si="536"/>
        <v>39729</v>
      </c>
    </row>
    <row r="2852" spans="1:23" s="11" customFormat="1">
      <c r="A2852" s="13"/>
      <c r="B2852" s="140">
        <f>+Datos!B2843</f>
        <v>2008</v>
      </c>
      <c r="C2852" s="141">
        <f>+Datos!C2843</f>
        <v>10</v>
      </c>
      <c r="D2852" s="142">
        <f>+Datos!D2843</f>
        <v>9</v>
      </c>
      <c r="E2852" s="143">
        <f>+Datos!E2843</f>
        <v>0</v>
      </c>
      <c r="F2852" s="144">
        <f>+Datos!F2843</f>
        <v>5.4</v>
      </c>
      <c r="G2852" s="145">
        <f>+Datos!G2843</f>
        <v>1</v>
      </c>
      <c r="H2852" s="143">
        <f t="shared" si="531"/>
        <v>5.4</v>
      </c>
      <c r="I2852" s="146">
        <f t="shared" si="532"/>
        <v>-5.4</v>
      </c>
      <c r="J2852" s="29">
        <f t="shared" si="533"/>
        <v>78.013392410907201</v>
      </c>
      <c r="K2852" s="147">
        <f t="shared" si="528"/>
        <v>111.69521059272537</v>
      </c>
      <c r="L2852" s="29">
        <f t="shared" si="539"/>
        <v>-2.2941213929045148</v>
      </c>
      <c r="M2852" s="30">
        <f t="shared" si="537"/>
        <v>2.2941213929045148</v>
      </c>
      <c r="N2852" s="148">
        <f t="shared" si="538"/>
        <v>3.1058786070954856</v>
      </c>
      <c r="O2852" s="148">
        <f t="shared" si="534"/>
        <v>0</v>
      </c>
      <c r="P2852" s="148">
        <f t="shared" si="535"/>
        <v>-3.1058786070954856</v>
      </c>
      <c r="Q2852" s="149">
        <f t="shared" si="529"/>
        <v>0</v>
      </c>
      <c r="R2852" s="150">
        <f t="shared" si="530"/>
        <v>111.69521059272537</v>
      </c>
      <c r="S2852" s="13"/>
      <c r="T2852" s="13"/>
      <c r="U2852" s="13"/>
      <c r="V2852" s="13"/>
      <c r="W2852" s="49">
        <f t="shared" si="536"/>
        <v>39730</v>
      </c>
    </row>
    <row r="2853" spans="1:23" s="11" customFormat="1">
      <c r="A2853" s="13"/>
      <c r="B2853" s="140">
        <f>+Datos!B2844</f>
        <v>2008</v>
      </c>
      <c r="C2853" s="141">
        <f>+Datos!C2844</f>
        <v>10</v>
      </c>
      <c r="D2853" s="142">
        <f>+Datos!D2844</f>
        <v>10</v>
      </c>
      <c r="E2853" s="143">
        <f>+Datos!E2844</f>
        <v>7</v>
      </c>
      <c r="F2853" s="144">
        <f>+Datos!F2844</f>
        <v>5.2</v>
      </c>
      <c r="G2853" s="145">
        <f>+Datos!G2844</f>
        <v>1</v>
      </c>
      <c r="H2853" s="143">
        <f t="shared" si="531"/>
        <v>5.2</v>
      </c>
      <c r="I2853" s="146">
        <f t="shared" si="532"/>
        <v>1.7999999999999998</v>
      </c>
      <c r="J2853" s="29">
        <f t="shared" si="533"/>
        <v>79.813392410907198</v>
      </c>
      <c r="K2853" s="147">
        <f t="shared" si="528"/>
        <v>113.49521059272539</v>
      </c>
      <c r="L2853" s="29">
        <f t="shared" si="539"/>
        <v>1.8000000000000114</v>
      </c>
      <c r="M2853" s="30">
        <f t="shared" si="537"/>
        <v>5.2</v>
      </c>
      <c r="N2853" s="148">
        <f t="shared" si="538"/>
        <v>0</v>
      </c>
      <c r="O2853" s="148">
        <f t="shared" si="534"/>
        <v>0</v>
      </c>
      <c r="P2853" s="148">
        <f t="shared" si="535"/>
        <v>0</v>
      </c>
      <c r="Q2853" s="149">
        <f t="shared" si="529"/>
        <v>0</v>
      </c>
      <c r="R2853" s="150">
        <f t="shared" si="530"/>
        <v>113.49521059272539</v>
      </c>
      <c r="S2853" s="13"/>
      <c r="T2853" s="13"/>
      <c r="U2853" s="13"/>
      <c r="V2853" s="13"/>
      <c r="W2853" s="49">
        <f t="shared" si="536"/>
        <v>39731</v>
      </c>
    </row>
    <row r="2854" spans="1:23" s="11" customFormat="1">
      <c r="A2854" s="13"/>
      <c r="B2854" s="140">
        <f>+Datos!B2845</f>
        <v>2008</v>
      </c>
      <c r="C2854" s="141">
        <f>+Datos!C2845</f>
        <v>10</v>
      </c>
      <c r="D2854" s="142">
        <f>+Datos!D2845</f>
        <v>11</v>
      </c>
      <c r="E2854" s="143">
        <f>+Datos!E2845</f>
        <v>3</v>
      </c>
      <c r="F2854" s="144">
        <f>+Datos!F2845</f>
        <v>2.4</v>
      </c>
      <c r="G2854" s="145">
        <f>+Datos!G2845</f>
        <v>1</v>
      </c>
      <c r="H2854" s="143">
        <f t="shared" si="531"/>
        <v>2.4</v>
      </c>
      <c r="I2854" s="146">
        <f t="shared" si="532"/>
        <v>0.60000000000000009</v>
      </c>
      <c r="J2854" s="29">
        <f t="shared" si="533"/>
        <v>80.413392410907193</v>
      </c>
      <c r="K2854" s="147">
        <f t="shared" si="528"/>
        <v>114.09521059272538</v>
      </c>
      <c r="L2854" s="29">
        <f t="shared" si="539"/>
        <v>0.59999999999999432</v>
      </c>
      <c r="M2854" s="30">
        <f t="shared" si="537"/>
        <v>2.4</v>
      </c>
      <c r="N2854" s="148">
        <f t="shared" si="538"/>
        <v>0</v>
      </c>
      <c r="O2854" s="148">
        <f t="shared" si="534"/>
        <v>0</v>
      </c>
      <c r="P2854" s="148">
        <f t="shared" si="535"/>
        <v>0</v>
      </c>
      <c r="Q2854" s="149">
        <f t="shared" si="529"/>
        <v>9.5210592725379684E-2</v>
      </c>
      <c r="R2854" s="150">
        <f t="shared" si="530"/>
        <v>114.09521059272538</v>
      </c>
      <c r="S2854" s="13"/>
      <c r="T2854" s="13"/>
      <c r="U2854" s="13"/>
      <c r="V2854" s="13"/>
      <c r="W2854" s="49">
        <f t="shared" si="536"/>
        <v>39732</v>
      </c>
    </row>
    <row r="2855" spans="1:23" s="11" customFormat="1">
      <c r="A2855" s="13"/>
      <c r="B2855" s="140">
        <f>+Datos!B2846</f>
        <v>2008</v>
      </c>
      <c r="C2855" s="141">
        <f>+Datos!C2846</f>
        <v>10</v>
      </c>
      <c r="D2855" s="142">
        <f>+Datos!D2846</f>
        <v>12</v>
      </c>
      <c r="E2855" s="143">
        <f>+Datos!E2846</f>
        <v>0</v>
      </c>
      <c r="F2855" s="144">
        <f>+Datos!F2846</f>
        <v>4.5</v>
      </c>
      <c r="G2855" s="145">
        <f>+Datos!G2846</f>
        <v>1</v>
      </c>
      <c r="H2855" s="143">
        <f t="shared" si="531"/>
        <v>4.5</v>
      </c>
      <c r="I2855" s="146">
        <f t="shared" si="532"/>
        <v>-4.5</v>
      </c>
      <c r="J2855" s="29">
        <f t="shared" si="533"/>
        <v>78.494495580522411</v>
      </c>
      <c r="K2855" s="147">
        <f t="shared" si="528"/>
        <v>112.17631376234058</v>
      </c>
      <c r="L2855" s="29">
        <f t="shared" si="539"/>
        <v>-1.9188968303847957</v>
      </c>
      <c r="M2855" s="30">
        <f t="shared" si="537"/>
        <v>1.9188968303847957</v>
      </c>
      <c r="N2855" s="148">
        <f t="shared" si="538"/>
        <v>2.5811031696152043</v>
      </c>
      <c r="O2855" s="148">
        <f t="shared" si="534"/>
        <v>0</v>
      </c>
      <c r="P2855" s="148">
        <f t="shared" si="535"/>
        <v>-2.5811031696152043</v>
      </c>
      <c r="Q2855" s="149">
        <f t="shared" si="529"/>
        <v>0</v>
      </c>
      <c r="R2855" s="150">
        <f t="shared" si="530"/>
        <v>112.17631376234058</v>
      </c>
      <c r="S2855" s="13"/>
      <c r="T2855" s="13"/>
      <c r="U2855" s="13"/>
      <c r="V2855" s="13"/>
      <c r="W2855" s="49">
        <f t="shared" si="536"/>
        <v>39733</v>
      </c>
    </row>
    <row r="2856" spans="1:23" s="11" customFormat="1">
      <c r="A2856" s="13"/>
      <c r="B2856" s="140">
        <f>+Datos!B2847</f>
        <v>2008</v>
      </c>
      <c r="C2856" s="141">
        <f>+Datos!C2847</f>
        <v>10</v>
      </c>
      <c r="D2856" s="142">
        <f>+Datos!D2847</f>
        <v>13</v>
      </c>
      <c r="E2856" s="143">
        <f>+Datos!E2847</f>
        <v>0</v>
      </c>
      <c r="F2856" s="144">
        <f>+Datos!F2847</f>
        <v>3.4</v>
      </c>
      <c r="G2856" s="145">
        <f>+Datos!G2847</f>
        <v>1</v>
      </c>
      <c r="H2856" s="143">
        <f t="shared" si="531"/>
        <v>3.4</v>
      </c>
      <c r="I2856" s="146">
        <f t="shared" si="532"/>
        <v>-3.4</v>
      </c>
      <c r="J2856" s="29">
        <f t="shared" si="533"/>
        <v>77.075090586870317</v>
      </c>
      <c r="K2856" s="147">
        <f t="shared" si="528"/>
        <v>110.7569087686885</v>
      </c>
      <c r="L2856" s="29">
        <f t="shared" si="539"/>
        <v>-1.4194049936520798</v>
      </c>
      <c r="M2856" s="30">
        <f t="shared" si="537"/>
        <v>1.4194049936520798</v>
      </c>
      <c r="N2856" s="148">
        <f t="shared" si="538"/>
        <v>1.9805950063479201</v>
      </c>
      <c r="O2856" s="148">
        <f t="shared" si="534"/>
        <v>0</v>
      </c>
      <c r="P2856" s="148">
        <f t="shared" si="535"/>
        <v>-1.9805950063479201</v>
      </c>
      <c r="Q2856" s="149">
        <f t="shared" si="529"/>
        <v>0</v>
      </c>
      <c r="R2856" s="150">
        <f t="shared" si="530"/>
        <v>110.7569087686885</v>
      </c>
      <c r="S2856" s="13"/>
      <c r="T2856" s="13"/>
      <c r="U2856" s="13"/>
      <c r="V2856" s="13"/>
      <c r="W2856" s="49">
        <f t="shared" si="536"/>
        <v>39734</v>
      </c>
    </row>
    <row r="2857" spans="1:23" s="11" customFormat="1">
      <c r="A2857" s="13"/>
      <c r="B2857" s="140">
        <f>+Datos!B2848</f>
        <v>2008</v>
      </c>
      <c r="C2857" s="141">
        <f>+Datos!C2848</f>
        <v>10</v>
      </c>
      <c r="D2857" s="142">
        <f>+Datos!D2848</f>
        <v>14</v>
      </c>
      <c r="E2857" s="143">
        <f>+Datos!E2848</f>
        <v>0</v>
      </c>
      <c r="F2857" s="144">
        <f>+Datos!F2848</f>
        <v>3.2</v>
      </c>
      <c r="G2857" s="145">
        <f>+Datos!G2848</f>
        <v>1</v>
      </c>
      <c r="H2857" s="143">
        <f t="shared" si="531"/>
        <v>3.2</v>
      </c>
      <c r="I2857" s="146">
        <f t="shared" si="532"/>
        <v>-3.2</v>
      </c>
      <c r="J2857" s="29">
        <f t="shared" si="533"/>
        <v>75.76263493993855</v>
      </c>
      <c r="K2857" s="147">
        <f t="shared" si="528"/>
        <v>109.44445312175674</v>
      </c>
      <c r="L2857" s="29">
        <f t="shared" si="539"/>
        <v>-1.3124556469317668</v>
      </c>
      <c r="M2857" s="30">
        <f t="shared" si="537"/>
        <v>1.3124556469317668</v>
      </c>
      <c r="N2857" s="148">
        <f t="shared" si="538"/>
        <v>1.8875443530682334</v>
      </c>
      <c r="O2857" s="148">
        <f t="shared" si="534"/>
        <v>0</v>
      </c>
      <c r="P2857" s="148">
        <f t="shared" si="535"/>
        <v>-1.8875443530682334</v>
      </c>
      <c r="Q2857" s="149">
        <f t="shared" si="529"/>
        <v>0</v>
      </c>
      <c r="R2857" s="150">
        <f t="shared" si="530"/>
        <v>109.44445312175674</v>
      </c>
      <c r="S2857" s="13"/>
      <c r="T2857" s="13"/>
      <c r="U2857" s="13"/>
      <c r="V2857" s="13"/>
      <c r="W2857" s="49">
        <f t="shared" si="536"/>
        <v>39735</v>
      </c>
    </row>
    <row r="2858" spans="1:23" s="11" customFormat="1">
      <c r="A2858" s="13"/>
      <c r="B2858" s="140">
        <f>+Datos!B2849</f>
        <v>2008</v>
      </c>
      <c r="C2858" s="141">
        <f>+Datos!C2849</f>
        <v>10</v>
      </c>
      <c r="D2858" s="142">
        <f>+Datos!D2849</f>
        <v>15</v>
      </c>
      <c r="E2858" s="143">
        <f>+Datos!E2849</f>
        <v>0</v>
      </c>
      <c r="F2858" s="144">
        <f>+Datos!F2849</f>
        <v>4.4000000000000004</v>
      </c>
      <c r="G2858" s="145">
        <f>+Datos!G2849</f>
        <v>1</v>
      </c>
      <c r="H2858" s="143">
        <f t="shared" si="531"/>
        <v>4.4000000000000004</v>
      </c>
      <c r="I2858" s="146">
        <f t="shared" si="532"/>
        <v>-4.4000000000000004</v>
      </c>
      <c r="J2858" s="29">
        <f t="shared" si="533"/>
        <v>73.994422029821934</v>
      </c>
      <c r="K2858" s="147">
        <f t="shared" si="528"/>
        <v>107.67624021164011</v>
      </c>
      <c r="L2858" s="29">
        <f t="shared" si="539"/>
        <v>-1.7682129101166311</v>
      </c>
      <c r="M2858" s="30">
        <f t="shared" si="537"/>
        <v>1.7682129101166311</v>
      </c>
      <c r="N2858" s="148">
        <f t="shared" si="538"/>
        <v>2.6317870898833693</v>
      </c>
      <c r="O2858" s="148">
        <f t="shared" si="534"/>
        <v>0</v>
      </c>
      <c r="P2858" s="148">
        <f t="shared" si="535"/>
        <v>-2.6317870898833693</v>
      </c>
      <c r="Q2858" s="149">
        <f t="shared" si="529"/>
        <v>0</v>
      </c>
      <c r="R2858" s="150">
        <f t="shared" si="530"/>
        <v>107.67624021164011</v>
      </c>
      <c r="S2858" s="13"/>
      <c r="T2858" s="13"/>
      <c r="U2858" s="13"/>
      <c r="V2858" s="13"/>
      <c r="W2858" s="49">
        <f t="shared" si="536"/>
        <v>39736</v>
      </c>
    </row>
    <row r="2859" spans="1:23" s="11" customFormat="1">
      <c r="A2859" s="13"/>
      <c r="B2859" s="140">
        <f>+Datos!B2850</f>
        <v>2008</v>
      </c>
      <c r="C2859" s="141">
        <f>+Datos!C2850</f>
        <v>10</v>
      </c>
      <c r="D2859" s="142">
        <f>+Datos!D2850</f>
        <v>16</v>
      </c>
      <c r="E2859" s="143">
        <f>+Datos!E2850</f>
        <v>0</v>
      </c>
      <c r="F2859" s="144">
        <f>+Datos!F2850</f>
        <v>4.9000000000000004</v>
      </c>
      <c r="G2859" s="145">
        <f>+Datos!G2850</f>
        <v>1</v>
      </c>
      <c r="H2859" s="143">
        <f t="shared" si="531"/>
        <v>4.9000000000000004</v>
      </c>
      <c r="I2859" s="146">
        <f t="shared" si="532"/>
        <v>-4.9000000000000004</v>
      </c>
      <c r="J2859" s="29">
        <f t="shared" si="533"/>
        <v>72.073801512444945</v>
      </c>
      <c r="K2859" s="147">
        <f t="shared" si="528"/>
        <v>105.75561969426312</v>
      </c>
      <c r="L2859" s="29">
        <f t="shared" si="539"/>
        <v>-1.9206205173769888</v>
      </c>
      <c r="M2859" s="30">
        <f t="shared" si="537"/>
        <v>1.9206205173769888</v>
      </c>
      <c r="N2859" s="148">
        <f t="shared" si="538"/>
        <v>2.9793794826230116</v>
      </c>
      <c r="O2859" s="148">
        <f t="shared" si="534"/>
        <v>0</v>
      </c>
      <c r="P2859" s="148">
        <f t="shared" si="535"/>
        <v>-2.9793794826230116</v>
      </c>
      <c r="Q2859" s="149">
        <f t="shared" si="529"/>
        <v>0</v>
      </c>
      <c r="R2859" s="150">
        <f t="shared" si="530"/>
        <v>105.75561969426312</v>
      </c>
      <c r="S2859" s="13"/>
      <c r="T2859" s="13"/>
      <c r="U2859" s="13"/>
      <c r="V2859" s="13"/>
      <c r="W2859" s="49">
        <f t="shared" si="536"/>
        <v>39737</v>
      </c>
    </row>
    <row r="2860" spans="1:23" s="11" customFormat="1">
      <c r="A2860" s="13"/>
      <c r="B2860" s="140">
        <f>+Datos!B2851</f>
        <v>2008</v>
      </c>
      <c r="C2860" s="141">
        <f>+Datos!C2851</f>
        <v>10</v>
      </c>
      <c r="D2860" s="142">
        <f>+Datos!D2851</f>
        <v>17</v>
      </c>
      <c r="E2860" s="143">
        <f>+Datos!E2851</f>
        <v>0</v>
      </c>
      <c r="F2860" s="144">
        <f>+Datos!F2851</f>
        <v>6.1</v>
      </c>
      <c r="G2860" s="145">
        <f>+Datos!G2851</f>
        <v>1</v>
      </c>
      <c r="H2860" s="143">
        <f t="shared" si="531"/>
        <v>6.1</v>
      </c>
      <c r="I2860" s="146">
        <f t="shared" si="532"/>
        <v>-6.1</v>
      </c>
      <c r="J2860" s="29">
        <f t="shared" si="533"/>
        <v>69.75233678533256</v>
      </c>
      <c r="K2860" s="147">
        <f t="shared" si="528"/>
        <v>103.43415496715073</v>
      </c>
      <c r="L2860" s="29">
        <f t="shared" si="539"/>
        <v>-2.3214647271123852</v>
      </c>
      <c r="M2860" s="30">
        <f t="shared" si="537"/>
        <v>2.3214647271123852</v>
      </c>
      <c r="N2860" s="148">
        <f t="shared" si="538"/>
        <v>3.7785352728876145</v>
      </c>
      <c r="O2860" s="148">
        <f t="shared" si="534"/>
        <v>0</v>
      </c>
      <c r="P2860" s="148">
        <f t="shared" si="535"/>
        <v>-3.7785352728876145</v>
      </c>
      <c r="Q2860" s="149">
        <f t="shared" si="529"/>
        <v>0</v>
      </c>
      <c r="R2860" s="150">
        <f t="shared" si="530"/>
        <v>103.43415496715073</v>
      </c>
      <c r="S2860" s="13"/>
      <c r="T2860" s="13"/>
      <c r="U2860" s="13"/>
      <c r="V2860" s="13"/>
      <c r="W2860" s="49">
        <f t="shared" si="536"/>
        <v>39738</v>
      </c>
    </row>
    <row r="2861" spans="1:23" s="11" customFormat="1">
      <c r="A2861" s="13"/>
      <c r="B2861" s="140">
        <f>+Datos!B2852</f>
        <v>2008</v>
      </c>
      <c r="C2861" s="141">
        <f>+Datos!C2852</f>
        <v>10</v>
      </c>
      <c r="D2861" s="142">
        <f>+Datos!D2852</f>
        <v>18</v>
      </c>
      <c r="E2861" s="143">
        <f>+Datos!E2852</f>
        <v>0</v>
      </c>
      <c r="F2861" s="144">
        <f>+Datos!F2852</f>
        <v>5.4</v>
      </c>
      <c r="G2861" s="145">
        <f>+Datos!G2852</f>
        <v>1</v>
      </c>
      <c r="H2861" s="143">
        <f t="shared" si="531"/>
        <v>5.4</v>
      </c>
      <c r="I2861" s="146">
        <f t="shared" si="532"/>
        <v>-5.4</v>
      </c>
      <c r="J2861" s="29">
        <f t="shared" si="533"/>
        <v>67.759742064803234</v>
      </c>
      <c r="K2861" s="147">
        <f t="shared" si="528"/>
        <v>101.44156024662141</v>
      </c>
      <c r="L2861" s="29">
        <f t="shared" si="539"/>
        <v>-1.9925947205293255</v>
      </c>
      <c r="M2861" s="30">
        <f t="shared" si="537"/>
        <v>1.9925947205293255</v>
      </c>
      <c r="N2861" s="148">
        <f t="shared" si="538"/>
        <v>3.4074052794706748</v>
      </c>
      <c r="O2861" s="148">
        <f t="shared" si="534"/>
        <v>0</v>
      </c>
      <c r="P2861" s="148">
        <f t="shared" si="535"/>
        <v>-3.4074052794706748</v>
      </c>
      <c r="Q2861" s="149">
        <f t="shared" si="529"/>
        <v>0</v>
      </c>
      <c r="R2861" s="150">
        <f t="shared" si="530"/>
        <v>101.44156024662141</v>
      </c>
      <c r="S2861" s="13"/>
      <c r="T2861" s="13"/>
      <c r="U2861" s="13"/>
      <c r="V2861" s="13"/>
      <c r="W2861" s="49">
        <f t="shared" si="536"/>
        <v>39739</v>
      </c>
    </row>
    <row r="2862" spans="1:23" s="11" customFormat="1">
      <c r="A2862" s="13"/>
      <c r="B2862" s="140">
        <f>+Datos!B2853</f>
        <v>2008</v>
      </c>
      <c r="C2862" s="141">
        <f>+Datos!C2853</f>
        <v>10</v>
      </c>
      <c r="D2862" s="142">
        <f>+Datos!D2853</f>
        <v>19</v>
      </c>
      <c r="E2862" s="143">
        <f>+Datos!E2853</f>
        <v>9</v>
      </c>
      <c r="F2862" s="144">
        <f>+Datos!F2853</f>
        <v>6.3</v>
      </c>
      <c r="G2862" s="145">
        <f>+Datos!G2853</f>
        <v>1</v>
      </c>
      <c r="H2862" s="143">
        <f t="shared" si="531"/>
        <v>6.3</v>
      </c>
      <c r="I2862" s="146">
        <f t="shared" si="532"/>
        <v>2.7</v>
      </c>
      <c r="J2862" s="29">
        <f t="shared" si="533"/>
        <v>70.459742064803237</v>
      </c>
      <c r="K2862" s="147">
        <f t="shared" si="528"/>
        <v>104.14156024662142</v>
      </c>
      <c r="L2862" s="29">
        <f t="shared" si="539"/>
        <v>2.7000000000000171</v>
      </c>
      <c r="M2862" s="30">
        <f t="shared" si="537"/>
        <v>6.3</v>
      </c>
      <c r="N2862" s="148">
        <f t="shared" si="538"/>
        <v>0</v>
      </c>
      <c r="O2862" s="148">
        <f t="shared" si="534"/>
        <v>0</v>
      </c>
      <c r="P2862" s="148">
        <f t="shared" si="535"/>
        <v>0</v>
      </c>
      <c r="Q2862" s="149">
        <f t="shared" si="529"/>
        <v>0</v>
      </c>
      <c r="R2862" s="150">
        <f t="shared" si="530"/>
        <v>104.14156024662142</v>
      </c>
      <c r="S2862" s="13"/>
      <c r="T2862" s="13"/>
      <c r="U2862" s="13"/>
      <c r="V2862" s="13"/>
      <c r="W2862" s="49">
        <f t="shared" si="536"/>
        <v>39740</v>
      </c>
    </row>
    <row r="2863" spans="1:23" s="11" customFormat="1">
      <c r="A2863" s="13"/>
      <c r="B2863" s="140">
        <f>+Datos!B2854</f>
        <v>2008</v>
      </c>
      <c r="C2863" s="141">
        <f>+Datos!C2854</f>
        <v>10</v>
      </c>
      <c r="D2863" s="142">
        <f>+Datos!D2854</f>
        <v>20</v>
      </c>
      <c r="E2863" s="143">
        <f>+Datos!E2854</f>
        <v>0</v>
      </c>
      <c r="F2863" s="144">
        <f>+Datos!F2854</f>
        <v>2.2000000000000002</v>
      </c>
      <c r="G2863" s="145">
        <f>+Datos!G2854</f>
        <v>1</v>
      </c>
      <c r="H2863" s="143">
        <f t="shared" si="531"/>
        <v>2.2000000000000002</v>
      </c>
      <c r="I2863" s="146">
        <f t="shared" si="532"/>
        <v>-2.2000000000000002</v>
      </c>
      <c r="J2863" s="29">
        <f t="shared" si="533"/>
        <v>69.632663066282234</v>
      </c>
      <c r="K2863" s="147">
        <f t="shared" si="528"/>
        <v>103.31448124810041</v>
      </c>
      <c r="L2863" s="29">
        <f t="shared" si="539"/>
        <v>-0.82707899852101718</v>
      </c>
      <c r="M2863" s="30">
        <f t="shared" si="537"/>
        <v>0.82707899852101718</v>
      </c>
      <c r="N2863" s="148">
        <f t="shared" si="538"/>
        <v>1.372921001478983</v>
      </c>
      <c r="O2863" s="148">
        <f t="shared" si="534"/>
        <v>0</v>
      </c>
      <c r="P2863" s="148">
        <f t="shared" si="535"/>
        <v>-1.372921001478983</v>
      </c>
      <c r="Q2863" s="149">
        <f t="shared" si="529"/>
        <v>0</v>
      </c>
      <c r="R2863" s="150">
        <f t="shared" si="530"/>
        <v>103.31448124810041</v>
      </c>
      <c r="S2863" s="13"/>
      <c r="T2863" s="13"/>
      <c r="U2863" s="13"/>
      <c r="V2863" s="13"/>
      <c r="W2863" s="49">
        <f t="shared" si="536"/>
        <v>39741</v>
      </c>
    </row>
    <row r="2864" spans="1:23" s="11" customFormat="1">
      <c r="A2864" s="13"/>
      <c r="B2864" s="140">
        <f>+Datos!B2855</f>
        <v>2008</v>
      </c>
      <c r="C2864" s="141">
        <f>+Datos!C2855</f>
        <v>10</v>
      </c>
      <c r="D2864" s="142">
        <f>+Datos!D2855</f>
        <v>21</v>
      </c>
      <c r="E2864" s="143">
        <f>+Datos!E2855</f>
        <v>0</v>
      </c>
      <c r="F2864" s="144">
        <f>+Datos!F2855</f>
        <v>6.1</v>
      </c>
      <c r="G2864" s="145">
        <f>+Datos!G2855</f>
        <v>1</v>
      </c>
      <c r="H2864" s="143">
        <f t="shared" si="531"/>
        <v>6.1</v>
      </c>
      <c r="I2864" s="146">
        <f t="shared" si="532"/>
        <v>-6.1</v>
      </c>
      <c r="J2864" s="29">
        <f t="shared" si="533"/>
        <v>67.389826310469331</v>
      </c>
      <c r="K2864" s="147">
        <f t="shared" si="528"/>
        <v>101.0716444922875</v>
      </c>
      <c r="L2864" s="29">
        <f t="shared" si="539"/>
        <v>-2.2428367558129025</v>
      </c>
      <c r="M2864" s="30">
        <f t="shared" si="537"/>
        <v>2.2428367558129025</v>
      </c>
      <c r="N2864" s="148">
        <f t="shared" si="538"/>
        <v>3.8571632441870971</v>
      </c>
      <c r="O2864" s="148">
        <f t="shared" si="534"/>
        <v>0</v>
      </c>
      <c r="P2864" s="148">
        <f t="shared" si="535"/>
        <v>-3.8571632441870971</v>
      </c>
      <c r="Q2864" s="149">
        <f t="shared" si="529"/>
        <v>0</v>
      </c>
      <c r="R2864" s="150">
        <f t="shared" si="530"/>
        <v>101.0716444922875</v>
      </c>
      <c r="S2864" s="13"/>
      <c r="T2864" s="13"/>
      <c r="U2864" s="13"/>
      <c r="V2864" s="13"/>
      <c r="W2864" s="49">
        <f t="shared" si="536"/>
        <v>39742</v>
      </c>
    </row>
    <row r="2865" spans="1:23" s="11" customFormat="1">
      <c r="A2865" s="13"/>
      <c r="B2865" s="140">
        <f>+Datos!B2856</f>
        <v>2008</v>
      </c>
      <c r="C2865" s="141">
        <f>+Datos!C2856</f>
        <v>10</v>
      </c>
      <c r="D2865" s="142">
        <f>+Datos!D2856</f>
        <v>22</v>
      </c>
      <c r="E2865" s="143">
        <f>+Datos!E2856</f>
        <v>0</v>
      </c>
      <c r="F2865" s="144">
        <f>+Datos!F2856</f>
        <v>5.9</v>
      </c>
      <c r="G2865" s="145">
        <f>+Datos!G2856</f>
        <v>1</v>
      </c>
      <c r="H2865" s="143">
        <f t="shared" si="531"/>
        <v>5.9</v>
      </c>
      <c r="I2865" s="146">
        <f t="shared" si="532"/>
        <v>-5.9</v>
      </c>
      <c r="J2865" s="29">
        <f t="shared" si="533"/>
        <v>65.289276350179335</v>
      </c>
      <c r="K2865" s="147">
        <f t="shared" si="528"/>
        <v>98.971094531997522</v>
      </c>
      <c r="L2865" s="29">
        <f t="shared" si="539"/>
        <v>-2.1005499602899818</v>
      </c>
      <c r="M2865" s="30">
        <f t="shared" si="537"/>
        <v>2.1005499602899818</v>
      </c>
      <c r="N2865" s="148">
        <f t="shared" si="538"/>
        <v>3.7994500397100186</v>
      </c>
      <c r="O2865" s="148">
        <f t="shared" si="534"/>
        <v>0</v>
      </c>
      <c r="P2865" s="148">
        <f t="shared" si="535"/>
        <v>-3.7994500397100186</v>
      </c>
      <c r="Q2865" s="149">
        <f t="shared" si="529"/>
        <v>0</v>
      </c>
      <c r="R2865" s="150">
        <f t="shared" si="530"/>
        <v>98.971094531997522</v>
      </c>
      <c r="S2865" s="13"/>
      <c r="T2865" s="13"/>
      <c r="U2865" s="13"/>
      <c r="V2865" s="13"/>
      <c r="W2865" s="49">
        <f t="shared" si="536"/>
        <v>39743</v>
      </c>
    </row>
    <row r="2866" spans="1:23" s="11" customFormat="1">
      <c r="A2866" s="13"/>
      <c r="B2866" s="140">
        <f>+Datos!B2857</f>
        <v>2008</v>
      </c>
      <c r="C2866" s="141">
        <f>+Datos!C2857</f>
        <v>10</v>
      </c>
      <c r="D2866" s="142">
        <f>+Datos!D2857</f>
        <v>23</v>
      </c>
      <c r="E2866" s="143">
        <f>+Datos!E2857</f>
        <v>0</v>
      </c>
      <c r="F2866" s="144">
        <f>+Datos!F2857</f>
        <v>6.2</v>
      </c>
      <c r="G2866" s="145">
        <f>+Datos!G2857</f>
        <v>1</v>
      </c>
      <c r="H2866" s="143">
        <f t="shared" si="531"/>
        <v>6.2</v>
      </c>
      <c r="I2866" s="146">
        <f t="shared" si="532"/>
        <v>-6.2</v>
      </c>
      <c r="J2866" s="29">
        <f t="shared" si="533"/>
        <v>63.152434090168782</v>
      </c>
      <c r="K2866" s="147">
        <f t="shared" si="528"/>
        <v>96.834252271986969</v>
      </c>
      <c r="L2866" s="29">
        <f t="shared" si="539"/>
        <v>-2.1368422600105532</v>
      </c>
      <c r="M2866" s="30">
        <f t="shared" si="537"/>
        <v>2.1368422600105532</v>
      </c>
      <c r="N2866" s="148">
        <f t="shared" si="538"/>
        <v>4.063157739989447</v>
      </c>
      <c r="O2866" s="148">
        <f t="shared" si="534"/>
        <v>0</v>
      </c>
      <c r="P2866" s="148">
        <f t="shared" si="535"/>
        <v>-4.063157739989447</v>
      </c>
      <c r="Q2866" s="149">
        <f t="shared" si="529"/>
        <v>0</v>
      </c>
      <c r="R2866" s="150">
        <f t="shared" si="530"/>
        <v>96.834252271986969</v>
      </c>
      <c r="S2866" s="13"/>
      <c r="T2866" s="13"/>
      <c r="U2866" s="13"/>
      <c r="V2866" s="13"/>
      <c r="W2866" s="49">
        <f t="shared" si="536"/>
        <v>39744</v>
      </c>
    </row>
    <row r="2867" spans="1:23" s="11" customFormat="1">
      <c r="A2867" s="13"/>
      <c r="B2867" s="140">
        <f>+Datos!B2858</f>
        <v>2008</v>
      </c>
      <c r="C2867" s="141">
        <f>+Datos!C2858</f>
        <v>10</v>
      </c>
      <c r="D2867" s="142">
        <f>+Datos!D2858</f>
        <v>24</v>
      </c>
      <c r="E2867" s="143">
        <f>+Datos!E2858</f>
        <v>0.4</v>
      </c>
      <c r="F2867" s="144">
        <f>+Datos!F2858</f>
        <v>7.6</v>
      </c>
      <c r="G2867" s="145">
        <f>+Datos!G2858</f>
        <v>1</v>
      </c>
      <c r="H2867" s="143">
        <f t="shared" si="531"/>
        <v>7.6</v>
      </c>
      <c r="I2867" s="146">
        <f t="shared" si="532"/>
        <v>-7.1999999999999993</v>
      </c>
      <c r="J2867" s="29">
        <f t="shared" si="533"/>
        <v>60.758550484341356</v>
      </c>
      <c r="K2867" s="147">
        <f t="shared" si="528"/>
        <v>94.440368666159543</v>
      </c>
      <c r="L2867" s="29">
        <f t="shared" si="539"/>
        <v>-2.3938836058274262</v>
      </c>
      <c r="M2867" s="30">
        <f t="shared" si="537"/>
        <v>2.7938836058274261</v>
      </c>
      <c r="N2867" s="148">
        <f t="shared" si="538"/>
        <v>4.8061163941725731</v>
      </c>
      <c r="O2867" s="148">
        <f t="shared" si="534"/>
        <v>0</v>
      </c>
      <c r="P2867" s="148">
        <f t="shared" si="535"/>
        <v>-4.8061163941725731</v>
      </c>
      <c r="Q2867" s="149">
        <f t="shared" si="529"/>
        <v>0</v>
      </c>
      <c r="R2867" s="150">
        <f t="shared" si="530"/>
        <v>94.440368666159543</v>
      </c>
      <c r="S2867" s="13"/>
      <c r="T2867" s="13"/>
      <c r="U2867" s="13"/>
      <c r="V2867" s="13"/>
      <c r="W2867" s="49">
        <f t="shared" si="536"/>
        <v>39745</v>
      </c>
    </row>
    <row r="2868" spans="1:23" s="11" customFormat="1">
      <c r="A2868" s="13"/>
      <c r="B2868" s="140">
        <f>+Datos!B2859</f>
        <v>2008</v>
      </c>
      <c r="C2868" s="141">
        <f>+Datos!C2859</f>
        <v>10</v>
      </c>
      <c r="D2868" s="142">
        <f>+Datos!D2859</f>
        <v>25</v>
      </c>
      <c r="E2868" s="143">
        <f>+Datos!E2859</f>
        <v>0</v>
      </c>
      <c r="F2868" s="144">
        <f>+Datos!F2859</f>
        <v>5.8</v>
      </c>
      <c r="G2868" s="145">
        <f>+Datos!G2859</f>
        <v>1</v>
      </c>
      <c r="H2868" s="143">
        <f t="shared" si="531"/>
        <v>5.8</v>
      </c>
      <c r="I2868" s="146">
        <f t="shared" si="532"/>
        <v>-5.8</v>
      </c>
      <c r="J2868" s="29">
        <f t="shared" si="533"/>
        <v>58.896300405826878</v>
      </c>
      <c r="K2868" s="147">
        <f t="shared" si="528"/>
        <v>92.578118587645065</v>
      </c>
      <c r="L2868" s="29">
        <f t="shared" si="539"/>
        <v>-1.862250078514478</v>
      </c>
      <c r="M2868" s="30">
        <f t="shared" si="537"/>
        <v>1.862250078514478</v>
      </c>
      <c r="N2868" s="148">
        <f t="shared" si="538"/>
        <v>3.9377499214855218</v>
      </c>
      <c r="O2868" s="148">
        <f t="shared" si="534"/>
        <v>0</v>
      </c>
      <c r="P2868" s="148">
        <f t="shared" si="535"/>
        <v>-3.9377499214855218</v>
      </c>
      <c r="Q2868" s="149">
        <f t="shared" si="529"/>
        <v>0</v>
      </c>
      <c r="R2868" s="150">
        <f t="shared" si="530"/>
        <v>92.578118587645065</v>
      </c>
      <c r="S2868" s="13"/>
      <c r="T2868" s="13"/>
      <c r="U2868" s="13"/>
      <c r="V2868" s="13"/>
      <c r="W2868" s="49">
        <f t="shared" si="536"/>
        <v>39746</v>
      </c>
    </row>
    <row r="2869" spans="1:23" s="11" customFormat="1">
      <c r="A2869" s="13"/>
      <c r="B2869" s="140">
        <f>+Datos!B2860</f>
        <v>2008</v>
      </c>
      <c r="C2869" s="141">
        <f>+Datos!C2860</f>
        <v>10</v>
      </c>
      <c r="D2869" s="142">
        <f>+Datos!D2860</f>
        <v>26</v>
      </c>
      <c r="E2869" s="143">
        <f>+Datos!E2860</f>
        <v>0</v>
      </c>
      <c r="F2869" s="144">
        <f>+Datos!F2860</f>
        <v>5.9</v>
      </c>
      <c r="G2869" s="145">
        <f>+Datos!G2860</f>
        <v>1</v>
      </c>
      <c r="H2869" s="143">
        <f t="shared" si="531"/>
        <v>5.9</v>
      </c>
      <c r="I2869" s="146">
        <f t="shared" si="532"/>
        <v>-5.9</v>
      </c>
      <c r="J2869" s="29">
        <f t="shared" si="533"/>
        <v>57.060494791657078</v>
      </c>
      <c r="K2869" s="147">
        <f t="shared" si="528"/>
        <v>90.742312973475265</v>
      </c>
      <c r="L2869" s="29">
        <f t="shared" si="539"/>
        <v>-1.8358056141698</v>
      </c>
      <c r="M2869" s="30">
        <f t="shared" si="537"/>
        <v>1.8358056141698</v>
      </c>
      <c r="N2869" s="148">
        <f t="shared" si="538"/>
        <v>4.0641943858302003</v>
      </c>
      <c r="O2869" s="148">
        <f t="shared" si="534"/>
        <v>0</v>
      </c>
      <c r="P2869" s="148">
        <f t="shared" si="535"/>
        <v>-4.0641943858302003</v>
      </c>
      <c r="Q2869" s="149">
        <f t="shared" si="529"/>
        <v>0</v>
      </c>
      <c r="R2869" s="150">
        <f t="shared" si="530"/>
        <v>90.742312973475265</v>
      </c>
      <c r="S2869" s="13"/>
      <c r="T2869" s="13"/>
      <c r="U2869" s="13"/>
      <c r="V2869" s="13"/>
      <c r="W2869" s="49">
        <f t="shared" si="536"/>
        <v>39747</v>
      </c>
    </row>
    <row r="2870" spans="1:23" s="11" customFormat="1">
      <c r="A2870" s="13"/>
      <c r="B2870" s="140">
        <f>+Datos!B2861</f>
        <v>2008</v>
      </c>
      <c r="C2870" s="141">
        <f>+Datos!C2861</f>
        <v>10</v>
      </c>
      <c r="D2870" s="142">
        <f>+Datos!D2861</f>
        <v>27</v>
      </c>
      <c r="E2870" s="143">
        <f>+Datos!E2861</f>
        <v>0</v>
      </c>
      <c r="F2870" s="144">
        <f>+Datos!F2861</f>
        <v>4</v>
      </c>
      <c r="G2870" s="145">
        <f>+Datos!G2861</f>
        <v>1</v>
      </c>
      <c r="H2870" s="143">
        <f t="shared" si="531"/>
        <v>4</v>
      </c>
      <c r="I2870" s="146">
        <f t="shared" si="532"/>
        <v>-4</v>
      </c>
      <c r="J2870" s="29">
        <f t="shared" si="533"/>
        <v>55.848539026094308</v>
      </c>
      <c r="K2870" s="147">
        <f t="shared" si="528"/>
        <v>89.530357207912488</v>
      </c>
      <c r="L2870" s="29">
        <f t="shared" si="539"/>
        <v>-1.2119557655627773</v>
      </c>
      <c r="M2870" s="30">
        <f t="shared" si="537"/>
        <v>1.2119557655627773</v>
      </c>
      <c r="N2870" s="148">
        <f t="shared" si="538"/>
        <v>2.7880442344372227</v>
      </c>
      <c r="O2870" s="148">
        <f t="shared" si="534"/>
        <v>0</v>
      </c>
      <c r="P2870" s="148">
        <f t="shared" si="535"/>
        <v>-2.7880442344372227</v>
      </c>
      <c r="Q2870" s="149">
        <f t="shared" si="529"/>
        <v>0</v>
      </c>
      <c r="R2870" s="150">
        <f t="shared" si="530"/>
        <v>89.530357207912488</v>
      </c>
      <c r="S2870" s="13"/>
      <c r="T2870" s="13"/>
      <c r="U2870" s="13"/>
      <c r="V2870" s="13"/>
      <c r="W2870" s="49">
        <f t="shared" si="536"/>
        <v>39748</v>
      </c>
    </row>
    <row r="2871" spans="1:23" s="11" customFormat="1">
      <c r="A2871" s="13"/>
      <c r="B2871" s="140">
        <f>+Datos!B2862</f>
        <v>2008</v>
      </c>
      <c r="C2871" s="141">
        <f>+Datos!C2862</f>
        <v>10</v>
      </c>
      <c r="D2871" s="142">
        <f>+Datos!D2862</f>
        <v>28</v>
      </c>
      <c r="E2871" s="143">
        <f>+Datos!E2862</f>
        <v>8</v>
      </c>
      <c r="F2871" s="144">
        <f>+Datos!F2862</f>
        <v>1.6</v>
      </c>
      <c r="G2871" s="145">
        <f>+Datos!G2862</f>
        <v>1</v>
      </c>
      <c r="H2871" s="143">
        <f t="shared" si="531"/>
        <v>1.6</v>
      </c>
      <c r="I2871" s="146">
        <f t="shared" si="532"/>
        <v>6.4</v>
      </c>
      <c r="J2871" s="29">
        <f t="shared" si="533"/>
        <v>62.248539026094306</v>
      </c>
      <c r="K2871" s="147">
        <f t="shared" si="528"/>
        <v>95.930357207912493</v>
      </c>
      <c r="L2871" s="29">
        <f t="shared" si="539"/>
        <v>6.4000000000000057</v>
      </c>
      <c r="M2871" s="30">
        <f t="shared" si="537"/>
        <v>1.6</v>
      </c>
      <c r="N2871" s="148">
        <f t="shared" si="538"/>
        <v>0</v>
      </c>
      <c r="O2871" s="148">
        <f t="shared" si="534"/>
        <v>0</v>
      </c>
      <c r="P2871" s="148">
        <f t="shared" si="535"/>
        <v>0</v>
      </c>
      <c r="Q2871" s="149">
        <f t="shared" si="529"/>
        <v>0</v>
      </c>
      <c r="R2871" s="150">
        <f t="shared" si="530"/>
        <v>95.930357207912493</v>
      </c>
      <c r="S2871" s="13"/>
      <c r="T2871" s="13"/>
      <c r="U2871" s="13"/>
      <c r="V2871" s="13"/>
      <c r="W2871" s="49">
        <f t="shared" si="536"/>
        <v>39749</v>
      </c>
    </row>
    <row r="2872" spans="1:23" s="11" customFormat="1">
      <c r="A2872" s="13"/>
      <c r="B2872" s="140">
        <f>+Datos!B2863</f>
        <v>2008</v>
      </c>
      <c r="C2872" s="141">
        <f>+Datos!C2863</f>
        <v>10</v>
      </c>
      <c r="D2872" s="142">
        <f>+Datos!D2863</f>
        <v>29</v>
      </c>
      <c r="E2872" s="143">
        <f>+Datos!E2863</f>
        <v>0</v>
      </c>
      <c r="F2872" s="144">
        <f>+Datos!F2863</f>
        <v>4.5</v>
      </c>
      <c r="G2872" s="145">
        <f>+Datos!G2863</f>
        <v>1</v>
      </c>
      <c r="H2872" s="143">
        <f t="shared" si="531"/>
        <v>4.5</v>
      </c>
      <c r="I2872" s="146">
        <f t="shared" si="532"/>
        <v>-4.5</v>
      </c>
      <c r="J2872" s="29">
        <f t="shared" si="533"/>
        <v>60.763108295565225</v>
      </c>
      <c r="K2872" s="147">
        <f t="shared" si="528"/>
        <v>94.444926477383405</v>
      </c>
      <c r="L2872" s="29">
        <f t="shared" si="539"/>
        <v>-1.4854307305290888</v>
      </c>
      <c r="M2872" s="30">
        <f t="shared" si="537"/>
        <v>1.4854307305290888</v>
      </c>
      <c r="N2872" s="148">
        <f t="shared" si="538"/>
        <v>3.0145692694709112</v>
      </c>
      <c r="O2872" s="148">
        <f t="shared" si="534"/>
        <v>0</v>
      </c>
      <c r="P2872" s="148">
        <f t="shared" si="535"/>
        <v>-3.0145692694709112</v>
      </c>
      <c r="Q2872" s="149">
        <f t="shared" si="529"/>
        <v>0</v>
      </c>
      <c r="R2872" s="150">
        <f t="shared" si="530"/>
        <v>94.444926477383405</v>
      </c>
      <c r="S2872" s="13"/>
      <c r="T2872" s="13"/>
      <c r="U2872" s="13"/>
      <c r="V2872" s="13"/>
      <c r="W2872" s="49">
        <f t="shared" si="536"/>
        <v>39750</v>
      </c>
    </row>
    <row r="2873" spans="1:23" s="11" customFormat="1">
      <c r="A2873" s="13"/>
      <c r="B2873" s="140">
        <f>+Datos!B2864</f>
        <v>2008</v>
      </c>
      <c r="C2873" s="141">
        <f>+Datos!C2864</f>
        <v>10</v>
      </c>
      <c r="D2873" s="142">
        <f>+Datos!D2864</f>
        <v>30</v>
      </c>
      <c r="E2873" s="143">
        <f>+Datos!E2864</f>
        <v>0</v>
      </c>
      <c r="F2873" s="144">
        <f>+Datos!F2864</f>
        <v>4.3</v>
      </c>
      <c r="G2873" s="145">
        <f>+Datos!G2864</f>
        <v>1</v>
      </c>
      <c r="H2873" s="143">
        <f t="shared" si="531"/>
        <v>4.3</v>
      </c>
      <c r="I2873" s="146">
        <f t="shared" si="532"/>
        <v>-4.3</v>
      </c>
      <c r="J2873" s="29">
        <f t="shared" si="533"/>
        <v>59.376827073766201</v>
      </c>
      <c r="K2873" s="147">
        <f t="shared" si="528"/>
        <v>93.058645255584381</v>
      </c>
      <c r="L2873" s="29">
        <f t="shared" si="539"/>
        <v>-1.3862812217990239</v>
      </c>
      <c r="M2873" s="30">
        <f t="shared" si="537"/>
        <v>1.3862812217990239</v>
      </c>
      <c r="N2873" s="148">
        <f t="shared" si="538"/>
        <v>2.9137187782009759</v>
      </c>
      <c r="O2873" s="148">
        <f t="shared" si="534"/>
        <v>0</v>
      </c>
      <c r="P2873" s="148">
        <f t="shared" si="535"/>
        <v>-2.9137187782009759</v>
      </c>
      <c r="Q2873" s="149">
        <f t="shared" si="529"/>
        <v>0</v>
      </c>
      <c r="R2873" s="150">
        <f t="shared" si="530"/>
        <v>93.058645255584381</v>
      </c>
      <c r="S2873" s="13"/>
      <c r="T2873" s="13"/>
      <c r="U2873" s="13"/>
      <c r="V2873" s="13"/>
      <c r="W2873" s="49">
        <f t="shared" si="536"/>
        <v>39751</v>
      </c>
    </row>
    <row r="2874" spans="1:23" s="11" customFormat="1">
      <c r="A2874" s="13"/>
      <c r="B2874" s="140">
        <f>+Datos!B2865</f>
        <v>2008</v>
      </c>
      <c r="C2874" s="141">
        <f>+Datos!C2865</f>
        <v>10</v>
      </c>
      <c r="D2874" s="142">
        <f>+Datos!D2865</f>
        <v>31</v>
      </c>
      <c r="E2874" s="143">
        <f>+Datos!E2865</f>
        <v>0</v>
      </c>
      <c r="F2874" s="144">
        <f>+Datos!F2865</f>
        <v>8.1</v>
      </c>
      <c r="G2874" s="145">
        <f>+Datos!G2865</f>
        <v>1</v>
      </c>
      <c r="H2874" s="143">
        <f t="shared" si="531"/>
        <v>8.1</v>
      </c>
      <c r="I2874" s="146">
        <f t="shared" si="532"/>
        <v>-8.1</v>
      </c>
      <c r="J2874" s="29">
        <f t="shared" si="533"/>
        <v>56.850784273918393</v>
      </c>
      <c r="K2874" s="147">
        <f t="shared" si="528"/>
        <v>90.532602455736566</v>
      </c>
      <c r="L2874" s="29">
        <f t="shared" si="539"/>
        <v>-2.526042799847815</v>
      </c>
      <c r="M2874" s="30">
        <f t="shared" si="537"/>
        <v>2.526042799847815</v>
      </c>
      <c r="N2874" s="148">
        <f t="shared" si="538"/>
        <v>5.5739572001521847</v>
      </c>
      <c r="O2874" s="148">
        <f t="shared" si="534"/>
        <v>0</v>
      </c>
      <c r="P2874" s="148">
        <f t="shared" si="535"/>
        <v>-5.5739572001521847</v>
      </c>
      <c r="Q2874" s="149">
        <f t="shared" si="529"/>
        <v>0</v>
      </c>
      <c r="R2874" s="150">
        <f t="shared" si="530"/>
        <v>90.532602455736566</v>
      </c>
      <c r="S2874" s="13"/>
      <c r="T2874" s="13"/>
      <c r="U2874" s="13"/>
      <c r="V2874" s="13"/>
      <c r="W2874" s="49">
        <f t="shared" si="536"/>
        <v>39752</v>
      </c>
    </row>
    <row r="2875" spans="1:23" s="11" customFormat="1">
      <c r="A2875" s="13"/>
      <c r="B2875" s="140">
        <f>+Datos!B2866</f>
        <v>2008</v>
      </c>
      <c r="C2875" s="141">
        <f>+Datos!C2866</f>
        <v>11</v>
      </c>
      <c r="D2875" s="142">
        <f>+Datos!D2866</f>
        <v>1</v>
      </c>
      <c r="E2875" s="143">
        <f>+Datos!E2866</f>
        <v>0</v>
      </c>
      <c r="F2875" s="144">
        <f>+Datos!F2866</f>
        <v>7.5</v>
      </c>
      <c r="G2875" s="145">
        <f>+Datos!G2866</f>
        <v>1</v>
      </c>
      <c r="H2875" s="143">
        <f t="shared" si="531"/>
        <v>7.5</v>
      </c>
      <c r="I2875" s="146">
        <f t="shared" si="532"/>
        <v>-7.5</v>
      </c>
      <c r="J2875" s="29">
        <f t="shared" si="533"/>
        <v>54.607776272187216</v>
      </c>
      <c r="K2875" s="147">
        <f t="shared" si="528"/>
        <v>88.289594454005396</v>
      </c>
      <c r="L2875" s="29">
        <f t="shared" si="539"/>
        <v>-2.2430080017311695</v>
      </c>
      <c r="M2875" s="30">
        <f t="shared" si="537"/>
        <v>2.2430080017311695</v>
      </c>
      <c r="N2875" s="148">
        <f t="shared" si="538"/>
        <v>5.2569919982688305</v>
      </c>
      <c r="O2875" s="148">
        <f t="shared" si="534"/>
        <v>0</v>
      </c>
      <c r="P2875" s="148">
        <f t="shared" si="535"/>
        <v>-5.2569919982688305</v>
      </c>
      <c r="Q2875" s="149">
        <f t="shared" si="529"/>
        <v>0</v>
      </c>
      <c r="R2875" s="150">
        <f t="shared" si="530"/>
        <v>88.289594454005396</v>
      </c>
      <c r="S2875" s="13"/>
      <c r="T2875" s="13"/>
      <c r="U2875" s="13"/>
      <c r="V2875" s="13"/>
      <c r="W2875" s="49">
        <f t="shared" si="536"/>
        <v>39753</v>
      </c>
    </row>
    <row r="2876" spans="1:23" s="11" customFormat="1">
      <c r="A2876" s="13"/>
      <c r="B2876" s="140">
        <f>+Datos!B2867</f>
        <v>2008</v>
      </c>
      <c r="C2876" s="141">
        <f>+Datos!C2867</f>
        <v>11</v>
      </c>
      <c r="D2876" s="142">
        <f>+Datos!D2867</f>
        <v>2</v>
      </c>
      <c r="E2876" s="143">
        <f>+Datos!E2867</f>
        <v>0.2</v>
      </c>
      <c r="F2876" s="144">
        <f>+Datos!F2867</f>
        <v>6.6</v>
      </c>
      <c r="G2876" s="145">
        <f>+Datos!G2867</f>
        <v>1</v>
      </c>
      <c r="H2876" s="143">
        <f t="shared" si="531"/>
        <v>6.6</v>
      </c>
      <c r="I2876" s="146">
        <f t="shared" si="532"/>
        <v>-6.3999999999999995</v>
      </c>
      <c r="J2876" s="29">
        <f t="shared" si="533"/>
        <v>52.763858263731613</v>
      </c>
      <c r="K2876" s="147">
        <f t="shared" si="528"/>
        <v>86.445676445549793</v>
      </c>
      <c r="L2876" s="29">
        <f t="shared" si="539"/>
        <v>-1.8439180084556028</v>
      </c>
      <c r="M2876" s="30">
        <f t="shared" si="537"/>
        <v>2.043918008455603</v>
      </c>
      <c r="N2876" s="148">
        <f t="shared" si="538"/>
        <v>4.5560819915443966</v>
      </c>
      <c r="O2876" s="148">
        <f t="shared" si="534"/>
        <v>0</v>
      </c>
      <c r="P2876" s="148">
        <f t="shared" si="535"/>
        <v>-4.5560819915443966</v>
      </c>
      <c r="Q2876" s="149">
        <f t="shared" si="529"/>
        <v>0</v>
      </c>
      <c r="R2876" s="150">
        <f t="shared" si="530"/>
        <v>86.445676445549793</v>
      </c>
      <c r="S2876" s="13"/>
      <c r="T2876" s="13"/>
      <c r="U2876" s="13"/>
      <c r="V2876" s="13"/>
      <c r="W2876" s="49">
        <f t="shared" si="536"/>
        <v>39754</v>
      </c>
    </row>
    <row r="2877" spans="1:23" s="11" customFormat="1">
      <c r="A2877" s="13"/>
      <c r="B2877" s="140">
        <f>+Datos!B2868</f>
        <v>2008</v>
      </c>
      <c r="C2877" s="141">
        <f>+Datos!C2868</f>
        <v>11</v>
      </c>
      <c r="D2877" s="142">
        <f>+Datos!D2868</f>
        <v>3</v>
      </c>
      <c r="E2877" s="143">
        <f>+Datos!E2868</f>
        <v>0</v>
      </c>
      <c r="F2877" s="144">
        <f>+Datos!F2868</f>
        <v>5.3</v>
      </c>
      <c r="G2877" s="145">
        <f>+Datos!G2868</f>
        <v>1</v>
      </c>
      <c r="H2877" s="143">
        <f t="shared" si="531"/>
        <v>5.3</v>
      </c>
      <c r="I2877" s="146">
        <f t="shared" si="532"/>
        <v>-5.3</v>
      </c>
      <c r="J2877" s="29">
        <f t="shared" si="533"/>
        <v>51.284086087046362</v>
      </c>
      <c r="K2877" s="147">
        <f t="shared" si="528"/>
        <v>84.965904268864534</v>
      </c>
      <c r="L2877" s="29">
        <f t="shared" si="539"/>
        <v>-1.479772176685259</v>
      </c>
      <c r="M2877" s="30">
        <f t="shared" si="537"/>
        <v>1.479772176685259</v>
      </c>
      <c r="N2877" s="148">
        <f t="shared" si="538"/>
        <v>3.8202278233147409</v>
      </c>
      <c r="O2877" s="148">
        <f t="shared" si="534"/>
        <v>0</v>
      </c>
      <c r="P2877" s="148">
        <f t="shared" si="535"/>
        <v>-3.8202278233147409</v>
      </c>
      <c r="Q2877" s="149">
        <f t="shared" si="529"/>
        <v>0</v>
      </c>
      <c r="R2877" s="150">
        <f t="shared" si="530"/>
        <v>84.965904268864534</v>
      </c>
      <c r="S2877" s="13"/>
      <c r="T2877" s="13"/>
      <c r="U2877" s="13"/>
      <c r="V2877" s="13"/>
      <c r="W2877" s="49">
        <f t="shared" si="536"/>
        <v>39755</v>
      </c>
    </row>
    <row r="2878" spans="1:23" s="11" customFormat="1">
      <c r="A2878" s="13"/>
      <c r="B2878" s="140">
        <f>+Datos!B2869</f>
        <v>2008</v>
      </c>
      <c r="C2878" s="141">
        <f>+Datos!C2869</f>
        <v>11</v>
      </c>
      <c r="D2878" s="142">
        <f>+Datos!D2869</f>
        <v>4</v>
      </c>
      <c r="E2878" s="143">
        <f>+Datos!E2869</f>
        <v>0</v>
      </c>
      <c r="F2878" s="144">
        <f>+Datos!F2869</f>
        <v>10.1</v>
      </c>
      <c r="G2878" s="145">
        <f>+Datos!G2869</f>
        <v>1</v>
      </c>
      <c r="H2878" s="143">
        <f t="shared" si="531"/>
        <v>10.1</v>
      </c>
      <c r="I2878" s="146">
        <f t="shared" si="532"/>
        <v>-10.1</v>
      </c>
      <c r="J2878" s="29">
        <f t="shared" si="533"/>
        <v>48.578067732504664</v>
      </c>
      <c r="K2878" s="147">
        <f t="shared" si="528"/>
        <v>82.259885914322837</v>
      </c>
      <c r="L2878" s="29">
        <f t="shared" si="539"/>
        <v>-2.7060183545416976</v>
      </c>
      <c r="M2878" s="30">
        <f t="shared" si="537"/>
        <v>2.7060183545416976</v>
      </c>
      <c r="N2878" s="148">
        <f t="shared" si="538"/>
        <v>7.3939816454583021</v>
      </c>
      <c r="O2878" s="148">
        <f t="shared" si="534"/>
        <v>0</v>
      </c>
      <c r="P2878" s="148">
        <f t="shared" si="535"/>
        <v>-7.3939816454583021</v>
      </c>
      <c r="Q2878" s="149">
        <f t="shared" si="529"/>
        <v>0</v>
      </c>
      <c r="R2878" s="150">
        <f t="shared" si="530"/>
        <v>82.259885914322837</v>
      </c>
      <c r="S2878" s="13"/>
      <c r="T2878" s="13"/>
      <c r="U2878" s="13"/>
      <c r="V2878" s="13"/>
      <c r="W2878" s="49">
        <f t="shared" si="536"/>
        <v>39756</v>
      </c>
    </row>
    <row r="2879" spans="1:23" s="11" customFormat="1">
      <c r="A2879" s="13"/>
      <c r="B2879" s="140">
        <f>+Datos!B2870</f>
        <v>2008</v>
      </c>
      <c r="C2879" s="141">
        <f>+Datos!C2870</f>
        <v>11</v>
      </c>
      <c r="D2879" s="142">
        <f>+Datos!D2870</f>
        <v>5</v>
      </c>
      <c r="E2879" s="143">
        <f>+Datos!E2870</f>
        <v>0</v>
      </c>
      <c r="F2879" s="144">
        <f>+Datos!F2870</f>
        <v>8.6</v>
      </c>
      <c r="G2879" s="145">
        <f>+Datos!G2870</f>
        <v>1</v>
      </c>
      <c r="H2879" s="143">
        <f t="shared" si="531"/>
        <v>8.6</v>
      </c>
      <c r="I2879" s="146">
        <f t="shared" si="532"/>
        <v>-8.6</v>
      </c>
      <c r="J2879" s="29">
        <f t="shared" si="533"/>
        <v>46.386782020900199</v>
      </c>
      <c r="K2879" s="147">
        <f t="shared" si="528"/>
        <v>80.068600202718386</v>
      </c>
      <c r="L2879" s="29">
        <f t="shared" si="539"/>
        <v>-2.1912857116044506</v>
      </c>
      <c r="M2879" s="30">
        <f t="shared" si="537"/>
        <v>2.1912857116044506</v>
      </c>
      <c r="N2879" s="148">
        <f t="shared" si="538"/>
        <v>6.408714288395549</v>
      </c>
      <c r="O2879" s="148">
        <f t="shared" si="534"/>
        <v>0</v>
      </c>
      <c r="P2879" s="148">
        <f t="shared" si="535"/>
        <v>-6.408714288395549</v>
      </c>
      <c r="Q2879" s="149">
        <f t="shared" si="529"/>
        <v>0</v>
      </c>
      <c r="R2879" s="150">
        <f t="shared" si="530"/>
        <v>80.068600202718386</v>
      </c>
      <c r="S2879" s="13"/>
      <c r="T2879" s="13"/>
      <c r="U2879" s="13"/>
      <c r="V2879" s="13"/>
      <c r="W2879" s="49">
        <f t="shared" si="536"/>
        <v>39757</v>
      </c>
    </row>
    <row r="2880" spans="1:23" s="11" customFormat="1">
      <c r="A2880" s="13"/>
      <c r="B2880" s="140">
        <f>+Datos!B2871</f>
        <v>2008</v>
      </c>
      <c r="C2880" s="141">
        <f>+Datos!C2871</f>
        <v>11</v>
      </c>
      <c r="D2880" s="142">
        <f>+Datos!D2871</f>
        <v>6</v>
      </c>
      <c r="E2880" s="143">
        <f>+Datos!E2871</f>
        <v>0</v>
      </c>
      <c r="F2880" s="144">
        <f>+Datos!F2871</f>
        <v>5.7</v>
      </c>
      <c r="G2880" s="145">
        <f>+Datos!G2871</f>
        <v>1</v>
      </c>
      <c r="H2880" s="143">
        <f t="shared" si="531"/>
        <v>5.7</v>
      </c>
      <c r="I2880" s="146">
        <f t="shared" si="532"/>
        <v>-5.7</v>
      </c>
      <c r="J2880" s="29">
        <f t="shared" si="533"/>
        <v>44.989166704636325</v>
      </c>
      <c r="K2880" s="147">
        <f t="shared" si="528"/>
        <v>78.670984886454505</v>
      </c>
      <c r="L2880" s="29">
        <f t="shared" si="539"/>
        <v>-1.3976153162638809</v>
      </c>
      <c r="M2880" s="30">
        <f t="shared" si="537"/>
        <v>1.3976153162638809</v>
      </c>
      <c r="N2880" s="148">
        <f t="shared" si="538"/>
        <v>4.3023846837361193</v>
      </c>
      <c r="O2880" s="148">
        <f t="shared" si="534"/>
        <v>0</v>
      </c>
      <c r="P2880" s="148">
        <f t="shared" si="535"/>
        <v>-4.3023846837361193</v>
      </c>
      <c r="Q2880" s="149">
        <f t="shared" si="529"/>
        <v>0</v>
      </c>
      <c r="R2880" s="150">
        <f t="shared" si="530"/>
        <v>78.670984886454505</v>
      </c>
      <c r="S2880" s="13"/>
      <c r="T2880" s="13"/>
      <c r="U2880" s="13"/>
      <c r="V2880" s="13"/>
      <c r="W2880" s="49">
        <f t="shared" si="536"/>
        <v>39758</v>
      </c>
    </row>
    <row r="2881" spans="1:23" s="11" customFormat="1">
      <c r="A2881" s="13"/>
      <c r="B2881" s="140">
        <f>+Datos!B2872</f>
        <v>2008</v>
      </c>
      <c r="C2881" s="141">
        <f>+Datos!C2872</f>
        <v>11</v>
      </c>
      <c r="D2881" s="142">
        <f>+Datos!D2872</f>
        <v>7</v>
      </c>
      <c r="E2881" s="143">
        <f>+Datos!E2872</f>
        <v>8</v>
      </c>
      <c r="F2881" s="144">
        <f>+Datos!F2872</f>
        <v>3.4</v>
      </c>
      <c r="G2881" s="145">
        <f>+Datos!G2872</f>
        <v>1</v>
      </c>
      <c r="H2881" s="143">
        <f t="shared" si="531"/>
        <v>3.4</v>
      </c>
      <c r="I2881" s="146">
        <f t="shared" si="532"/>
        <v>4.5999999999999996</v>
      </c>
      <c r="J2881" s="29">
        <f t="shared" si="533"/>
        <v>49.589166704636327</v>
      </c>
      <c r="K2881" s="147">
        <f t="shared" si="528"/>
        <v>83.270984886454499</v>
      </c>
      <c r="L2881" s="29">
        <f t="shared" si="539"/>
        <v>4.5999999999999943</v>
      </c>
      <c r="M2881" s="30">
        <f t="shared" si="537"/>
        <v>3.4</v>
      </c>
      <c r="N2881" s="148">
        <f t="shared" si="538"/>
        <v>0</v>
      </c>
      <c r="O2881" s="148">
        <f t="shared" si="534"/>
        <v>0</v>
      </c>
      <c r="P2881" s="148">
        <f t="shared" si="535"/>
        <v>0</v>
      </c>
      <c r="Q2881" s="149">
        <f t="shared" si="529"/>
        <v>0</v>
      </c>
      <c r="R2881" s="150">
        <f t="shared" si="530"/>
        <v>83.270984886454499</v>
      </c>
      <c r="S2881" s="13"/>
      <c r="T2881" s="13"/>
      <c r="U2881" s="13"/>
      <c r="V2881" s="13"/>
      <c r="W2881" s="49">
        <f t="shared" si="536"/>
        <v>39759</v>
      </c>
    </row>
    <row r="2882" spans="1:23" s="11" customFormat="1">
      <c r="A2882" s="13"/>
      <c r="B2882" s="140">
        <f>+Datos!B2873</f>
        <v>2008</v>
      </c>
      <c r="C2882" s="141">
        <f>+Datos!C2873</f>
        <v>11</v>
      </c>
      <c r="D2882" s="142">
        <f>+Datos!D2873</f>
        <v>8</v>
      </c>
      <c r="E2882" s="143">
        <f>+Datos!E2873</f>
        <v>0</v>
      </c>
      <c r="F2882" s="144">
        <f>+Datos!F2873</f>
        <v>6.5</v>
      </c>
      <c r="G2882" s="145">
        <f>+Datos!G2873</f>
        <v>1</v>
      </c>
      <c r="H2882" s="143">
        <f t="shared" si="531"/>
        <v>6.5</v>
      </c>
      <c r="I2882" s="146">
        <f t="shared" si="532"/>
        <v>-6.5</v>
      </c>
      <c r="J2882" s="29">
        <f t="shared" si="533"/>
        <v>47.889000288043434</v>
      </c>
      <c r="K2882" s="147">
        <f t="shared" si="528"/>
        <v>81.570818469861621</v>
      </c>
      <c r="L2882" s="29">
        <f t="shared" si="539"/>
        <v>-1.7001664165928787</v>
      </c>
      <c r="M2882" s="30">
        <f t="shared" si="537"/>
        <v>1.7001664165928787</v>
      </c>
      <c r="N2882" s="148">
        <f t="shared" si="538"/>
        <v>4.7998335834071213</v>
      </c>
      <c r="O2882" s="148">
        <f t="shared" si="534"/>
        <v>0</v>
      </c>
      <c r="P2882" s="148">
        <f t="shared" si="535"/>
        <v>-4.7998335834071213</v>
      </c>
      <c r="Q2882" s="149">
        <f t="shared" si="529"/>
        <v>0</v>
      </c>
      <c r="R2882" s="150">
        <f t="shared" si="530"/>
        <v>81.570818469861621</v>
      </c>
      <c r="S2882" s="13"/>
      <c r="T2882" s="13"/>
      <c r="U2882" s="13"/>
      <c r="V2882" s="13"/>
      <c r="W2882" s="49">
        <f t="shared" si="536"/>
        <v>39760</v>
      </c>
    </row>
    <row r="2883" spans="1:23" s="11" customFormat="1">
      <c r="A2883" s="13"/>
      <c r="B2883" s="140">
        <f>+Datos!B2874</f>
        <v>2008</v>
      </c>
      <c r="C2883" s="141">
        <f>+Datos!C2874</f>
        <v>11</v>
      </c>
      <c r="D2883" s="142">
        <f>+Datos!D2874</f>
        <v>9</v>
      </c>
      <c r="E2883" s="143">
        <f>+Datos!E2874</f>
        <v>0</v>
      </c>
      <c r="F2883" s="144">
        <f>+Datos!F2874</f>
        <v>7.3</v>
      </c>
      <c r="G2883" s="145">
        <f>+Datos!G2874</f>
        <v>1</v>
      </c>
      <c r="H2883" s="143">
        <f t="shared" si="531"/>
        <v>7.3</v>
      </c>
      <c r="I2883" s="146">
        <f t="shared" si="532"/>
        <v>-7.3</v>
      </c>
      <c r="J2883" s="29">
        <f t="shared" si="533"/>
        <v>46.048977166666361</v>
      </c>
      <c r="K2883" s="147">
        <f t="shared" si="528"/>
        <v>79.730795348484548</v>
      </c>
      <c r="L2883" s="29">
        <f t="shared" si="539"/>
        <v>-1.8400231213770724</v>
      </c>
      <c r="M2883" s="30">
        <f t="shared" si="537"/>
        <v>1.8400231213770724</v>
      </c>
      <c r="N2883" s="148">
        <f t="shared" si="538"/>
        <v>5.4599768786229275</v>
      </c>
      <c r="O2883" s="148">
        <f t="shared" si="534"/>
        <v>0</v>
      </c>
      <c r="P2883" s="148">
        <f t="shared" si="535"/>
        <v>-5.4599768786229275</v>
      </c>
      <c r="Q2883" s="149">
        <f t="shared" si="529"/>
        <v>0</v>
      </c>
      <c r="R2883" s="150">
        <f t="shared" si="530"/>
        <v>79.730795348484548</v>
      </c>
      <c r="S2883" s="13"/>
      <c r="T2883" s="13"/>
      <c r="U2883" s="13"/>
      <c r="V2883" s="13"/>
      <c r="W2883" s="49">
        <f t="shared" si="536"/>
        <v>39761</v>
      </c>
    </row>
    <row r="2884" spans="1:23" s="11" customFormat="1">
      <c r="A2884" s="13"/>
      <c r="B2884" s="140">
        <f>+Datos!B2875</f>
        <v>2008</v>
      </c>
      <c r="C2884" s="141">
        <f>+Datos!C2875</f>
        <v>11</v>
      </c>
      <c r="D2884" s="142">
        <f>+Datos!D2875</f>
        <v>10</v>
      </c>
      <c r="E2884" s="143">
        <f>+Datos!E2875</f>
        <v>0</v>
      </c>
      <c r="F2884" s="144">
        <f>+Datos!F2875</f>
        <v>6.2</v>
      </c>
      <c r="G2884" s="145">
        <f>+Datos!G2875</f>
        <v>1</v>
      </c>
      <c r="H2884" s="143">
        <f t="shared" si="531"/>
        <v>6.2</v>
      </c>
      <c r="I2884" s="146">
        <f t="shared" si="532"/>
        <v>-6.2</v>
      </c>
      <c r="J2884" s="29">
        <f t="shared" si="533"/>
        <v>44.541847574476854</v>
      </c>
      <c r="K2884" s="147">
        <f t="shared" si="528"/>
        <v>78.223665756295034</v>
      </c>
      <c r="L2884" s="29">
        <f t="shared" si="539"/>
        <v>-1.5071295921895143</v>
      </c>
      <c r="M2884" s="30">
        <f t="shared" si="537"/>
        <v>1.5071295921895143</v>
      </c>
      <c r="N2884" s="148">
        <f t="shared" si="538"/>
        <v>4.6928704078104859</v>
      </c>
      <c r="O2884" s="148">
        <f t="shared" si="534"/>
        <v>0</v>
      </c>
      <c r="P2884" s="148">
        <f t="shared" si="535"/>
        <v>-4.6928704078104859</v>
      </c>
      <c r="Q2884" s="149">
        <f t="shared" si="529"/>
        <v>0</v>
      </c>
      <c r="R2884" s="150">
        <f t="shared" si="530"/>
        <v>78.223665756295034</v>
      </c>
      <c r="S2884" s="13"/>
      <c r="T2884" s="13"/>
      <c r="U2884" s="13"/>
      <c r="V2884" s="13"/>
      <c r="W2884" s="49">
        <f t="shared" si="536"/>
        <v>39762</v>
      </c>
    </row>
    <row r="2885" spans="1:23" s="11" customFormat="1">
      <c r="A2885" s="13"/>
      <c r="B2885" s="140">
        <f>+Datos!B2876</f>
        <v>2008</v>
      </c>
      <c r="C2885" s="141">
        <f>+Datos!C2876</f>
        <v>11</v>
      </c>
      <c r="D2885" s="142">
        <f>+Datos!D2876</f>
        <v>11</v>
      </c>
      <c r="E2885" s="143">
        <f>+Datos!E2876</f>
        <v>0</v>
      </c>
      <c r="F2885" s="144">
        <f>+Datos!F2876</f>
        <v>5.4</v>
      </c>
      <c r="G2885" s="145">
        <f>+Datos!G2876</f>
        <v>1</v>
      </c>
      <c r="H2885" s="143">
        <f t="shared" si="531"/>
        <v>5.4</v>
      </c>
      <c r="I2885" s="146">
        <f t="shared" si="532"/>
        <v>-5.4</v>
      </c>
      <c r="J2885" s="29">
        <f t="shared" si="533"/>
        <v>43.269433567865576</v>
      </c>
      <c r="K2885" s="147">
        <f t="shared" si="528"/>
        <v>76.951251749683763</v>
      </c>
      <c r="L2885" s="29">
        <f t="shared" si="539"/>
        <v>-1.272414006611271</v>
      </c>
      <c r="M2885" s="30">
        <f t="shared" si="537"/>
        <v>1.272414006611271</v>
      </c>
      <c r="N2885" s="148">
        <f t="shared" si="538"/>
        <v>4.1275859933887293</v>
      </c>
      <c r="O2885" s="148">
        <f t="shared" si="534"/>
        <v>0</v>
      </c>
      <c r="P2885" s="148">
        <f t="shared" si="535"/>
        <v>-4.1275859933887293</v>
      </c>
      <c r="Q2885" s="149">
        <f t="shared" si="529"/>
        <v>0</v>
      </c>
      <c r="R2885" s="150">
        <f t="shared" si="530"/>
        <v>76.951251749683763</v>
      </c>
      <c r="S2885" s="13"/>
      <c r="T2885" s="13"/>
      <c r="U2885" s="13"/>
      <c r="V2885" s="13"/>
      <c r="W2885" s="49">
        <f t="shared" si="536"/>
        <v>39763</v>
      </c>
    </row>
    <row r="2886" spans="1:23" s="11" customFormat="1">
      <c r="A2886" s="13"/>
      <c r="B2886" s="140">
        <f>+Datos!B2877</f>
        <v>2008</v>
      </c>
      <c r="C2886" s="141">
        <f>+Datos!C2877</f>
        <v>11</v>
      </c>
      <c r="D2886" s="142">
        <f>+Datos!D2877</f>
        <v>12</v>
      </c>
      <c r="E2886" s="143">
        <f>+Datos!E2877</f>
        <v>0</v>
      </c>
      <c r="F2886" s="144">
        <f>+Datos!F2877</f>
        <v>7</v>
      </c>
      <c r="G2886" s="145">
        <f>+Datos!G2877</f>
        <v>1</v>
      </c>
      <c r="H2886" s="143">
        <f t="shared" si="531"/>
        <v>7</v>
      </c>
      <c r="I2886" s="146">
        <f t="shared" si="532"/>
        <v>-7</v>
      </c>
      <c r="J2886" s="29">
        <f t="shared" si="533"/>
        <v>41.673953796125232</v>
      </c>
      <c r="K2886" s="147">
        <f t="shared" si="528"/>
        <v>75.355771977943419</v>
      </c>
      <c r="L2886" s="29">
        <f t="shared" si="539"/>
        <v>-1.5954797717403437</v>
      </c>
      <c r="M2886" s="30">
        <f t="shared" si="537"/>
        <v>1.5954797717403437</v>
      </c>
      <c r="N2886" s="148">
        <f t="shared" si="538"/>
        <v>5.4045202282596563</v>
      </c>
      <c r="O2886" s="148">
        <f t="shared" si="534"/>
        <v>0</v>
      </c>
      <c r="P2886" s="148">
        <f t="shared" si="535"/>
        <v>-5.4045202282596563</v>
      </c>
      <c r="Q2886" s="149">
        <f t="shared" si="529"/>
        <v>0</v>
      </c>
      <c r="R2886" s="150">
        <f t="shared" si="530"/>
        <v>75.355771977943419</v>
      </c>
      <c r="S2886" s="13"/>
      <c r="T2886" s="13"/>
      <c r="U2886" s="13"/>
      <c r="V2886" s="13"/>
      <c r="W2886" s="49">
        <f t="shared" si="536"/>
        <v>39764</v>
      </c>
    </row>
    <row r="2887" spans="1:23" s="11" customFormat="1">
      <c r="A2887" s="13"/>
      <c r="B2887" s="140">
        <f>+Datos!B2878</f>
        <v>2008</v>
      </c>
      <c r="C2887" s="141">
        <f>+Datos!C2878</f>
        <v>11</v>
      </c>
      <c r="D2887" s="142">
        <f>+Datos!D2878</f>
        <v>13</v>
      </c>
      <c r="E2887" s="143">
        <f>+Datos!E2878</f>
        <v>0</v>
      </c>
      <c r="F2887" s="144">
        <f>+Datos!F2878</f>
        <v>9.8000000000000007</v>
      </c>
      <c r="G2887" s="145">
        <f>+Datos!G2878</f>
        <v>1</v>
      </c>
      <c r="H2887" s="143">
        <f t="shared" si="531"/>
        <v>9.8000000000000007</v>
      </c>
      <c r="I2887" s="146">
        <f t="shared" si="532"/>
        <v>-9.8000000000000007</v>
      </c>
      <c r="J2887" s="29">
        <f t="shared" si="533"/>
        <v>39.538628461273582</v>
      </c>
      <c r="K2887" s="147">
        <f t="shared" si="528"/>
        <v>73.220446643091762</v>
      </c>
      <c r="L2887" s="29">
        <f t="shared" si="539"/>
        <v>-2.1353253348516574</v>
      </c>
      <c r="M2887" s="30">
        <f t="shared" si="537"/>
        <v>2.1353253348516574</v>
      </c>
      <c r="N2887" s="148">
        <f t="shared" si="538"/>
        <v>7.6646746651483433</v>
      </c>
      <c r="O2887" s="148">
        <f t="shared" si="534"/>
        <v>0</v>
      </c>
      <c r="P2887" s="148">
        <f t="shared" si="535"/>
        <v>-7.6646746651483433</v>
      </c>
      <c r="Q2887" s="149">
        <f t="shared" si="529"/>
        <v>0</v>
      </c>
      <c r="R2887" s="150">
        <f t="shared" si="530"/>
        <v>73.220446643091762</v>
      </c>
      <c r="S2887" s="13"/>
      <c r="T2887" s="13"/>
      <c r="U2887" s="13"/>
      <c r="V2887" s="13"/>
      <c r="W2887" s="49">
        <f t="shared" si="536"/>
        <v>39765</v>
      </c>
    </row>
    <row r="2888" spans="1:23" s="11" customFormat="1">
      <c r="A2888" s="13"/>
      <c r="B2888" s="140">
        <f>+Datos!B2879</f>
        <v>2008</v>
      </c>
      <c r="C2888" s="141">
        <f>+Datos!C2879</f>
        <v>11</v>
      </c>
      <c r="D2888" s="142">
        <f>+Datos!D2879</f>
        <v>14</v>
      </c>
      <c r="E2888" s="143">
        <f>+Datos!E2879</f>
        <v>5</v>
      </c>
      <c r="F2888" s="144">
        <f>+Datos!F2879</f>
        <v>9.5</v>
      </c>
      <c r="G2888" s="145">
        <f>+Datos!G2879</f>
        <v>1</v>
      </c>
      <c r="H2888" s="143">
        <f t="shared" si="531"/>
        <v>9.5</v>
      </c>
      <c r="I2888" s="146">
        <f t="shared" si="532"/>
        <v>-4.5</v>
      </c>
      <c r="J2888" s="29">
        <f t="shared" si="533"/>
        <v>38.595122080590052</v>
      </c>
      <c r="K2888" s="147">
        <f t="shared" si="528"/>
        <v>72.276940262408232</v>
      </c>
      <c r="L2888" s="29">
        <f t="shared" si="539"/>
        <v>-0.94350638068353021</v>
      </c>
      <c r="M2888" s="30">
        <f t="shared" si="537"/>
        <v>5.9435063806835302</v>
      </c>
      <c r="N2888" s="148">
        <f t="shared" si="538"/>
        <v>3.5564936193164698</v>
      </c>
      <c r="O2888" s="148">
        <f t="shared" si="534"/>
        <v>0</v>
      </c>
      <c r="P2888" s="148">
        <f t="shared" si="535"/>
        <v>-3.5564936193164698</v>
      </c>
      <c r="Q2888" s="149">
        <f t="shared" si="529"/>
        <v>0</v>
      </c>
      <c r="R2888" s="150">
        <f t="shared" si="530"/>
        <v>72.276940262408232</v>
      </c>
      <c r="S2888" s="13"/>
      <c r="T2888" s="13"/>
      <c r="U2888" s="13"/>
      <c r="V2888" s="13"/>
      <c r="W2888" s="49">
        <f t="shared" si="536"/>
        <v>39766</v>
      </c>
    </row>
    <row r="2889" spans="1:23" s="11" customFormat="1">
      <c r="A2889" s="13"/>
      <c r="B2889" s="140">
        <f>+Datos!B2880</f>
        <v>2008</v>
      </c>
      <c r="C2889" s="141">
        <f>+Datos!C2880</f>
        <v>11</v>
      </c>
      <c r="D2889" s="142">
        <f>+Datos!D2880</f>
        <v>15</v>
      </c>
      <c r="E2889" s="143">
        <f>+Datos!E2880</f>
        <v>0</v>
      </c>
      <c r="F2889" s="144">
        <f>+Datos!F2880</f>
        <v>4.9000000000000004</v>
      </c>
      <c r="G2889" s="145">
        <f>+Datos!G2880</f>
        <v>1</v>
      </c>
      <c r="H2889" s="143">
        <f t="shared" si="531"/>
        <v>4.9000000000000004</v>
      </c>
      <c r="I2889" s="146">
        <f t="shared" si="532"/>
        <v>-4.9000000000000004</v>
      </c>
      <c r="J2889" s="29">
        <f t="shared" si="533"/>
        <v>37.593335982324753</v>
      </c>
      <c r="K2889" s="147">
        <f t="shared" si="528"/>
        <v>71.275154164142933</v>
      </c>
      <c r="L2889" s="29">
        <f t="shared" si="539"/>
        <v>-1.0017860982652991</v>
      </c>
      <c r="M2889" s="30">
        <f t="shared" si="537"/>
        <v>1.0017860982652991</v>
      </c>
      <c r="N2889" s="148">
        <f t="shared" si="538"/>
        <v>3.8982139017347013</v>
      </c>
      <c r="O2889" s="148">
        <f t="shared" si="534"/>
        <v>0</v>
      </c>
      <c r="P2889" s="148">
        <f t="shared" si="535"/>
        <v>-3.8982139017347013</v>
      </c>
      <c r="Q2889" s="149">
        <f t="shared" si="529"/>
        <v>0</v>
      </c>
      <c r="R2889" s="150">
        <f t="shared" si="530"/>
        <v>71.275154164142933</v>
      </c>
      <c r="S2889" s="13"/>
      <c r="T2889" s="13"/>
      <c r="U2889" s="13"/>
      <c r="V2889" s="13"/>
      <c r="W2889" s="49">
        <f t="shared" si="536"/>
        <v>39767</v>
      </c>
    </row>
    <row r="2890" spans="1:23" s="11" customFormat="1">
      <c r="A2890" s="13"/>
      <c r="B2890" s="140">
        <f>+Datos!B2881</f>
        <v>2008</v>
      </c>
      <c r="C2890" s="141">
        <f>+Datos!C2881</f>
        <v>11</v>
      </c>
      <c r="D2890" s="142">
        <f>+Datos!D2881</f>
        <v>16</v>
      </c>
      <c r="E2890" s="143">
        <f>+Datos!E2881</f>
        <v>0</v>
      </c>
      <c r="F2890" s="144">
        <f>+Datos!F2881</f>
        <v>7.1</v>
      </c>
      <c r="G2890" s="145">
        <f>+Datos!G2881</f>
        <v>1</v>
      </c>
      <c r="H2890" s="143">
        <f t="shared" si="531"/>
        <v>7.1</v>
      </c>
      <c r="I2890" s="146">
        <f t="shared" si="532"/>
        <v>-7.1</v>
      </c>
      <c r="J2890" s="29">
        <f t="shared" si="533"/>
        <v>36.187723983641831</v>
      </c>
      <c r="K2890" s="147">
        <f t="shared" si="528"/>
        <v>69.869542165460018</v>
      </c>
      <c r="L2890" s="29">
        <f t="shared" si="539"/>
        <v>-1.4056119986829145</v>
      </c>
      <c r="M2890" s="30">
        <f t="shared" si="537"/>
        <v>1.4056119986829145</v>
      </c>
      <c r="N2890" s="148">
        <f t="shared" si="538"/>
        <v>5.6943880013170851</v>
      </c>
      <c r="O2890" s="148">
        <f t="shared" si="534"/>
        <v>0</v>
      </c>
      <c r="P2890" s="148">
        <f t="shared" si="535"/>
        <v>-5.6943880013170851</v>
      </c>
      <c r="Q2890" s="149">
        <f t="shared" si="529"/>
        <v>0</v>
      </c>
      <c r="R2890" s="150">
        <f t="shared" si="530"/>
        <v>69.869542165460018</v>
      </c>
      <c r="S2890" s="13"/>
      <c r="T2890" s="13"/>
      <c r="U2890" s="13"/>
      <c r="V2890" s="13"/>
      <c r="W2890" s="49">
        <f t="shared" si="536"/>
        <v>39768</v>
      </c>
    </row>
    <row r="2891" spans="1:23" s="11" customFormat="1">
      <c r="A2891" s="13"/>
      <c r="B2891" s="140">
        <f>+Datos!B2882</f>
        <v>2008</v>
      </c>
      <c r="C2891" s="141">
        <f>+Datos!C2882</f>
        <v>11</v>
      </c>
      <c r="D2891" s="142">
        <f>+Datos!D2882</f>
        <v>17</v>
      </c>
      <c r="E2891" s="143">
        <f>+Datos!E2882</f>
        <v>0</v>
      </c>
      <c r="F2891" s="144">
        <f>+Datos!F2882</f>
        <v>6.2</v>
      </c>
      <c r="G2891" s="145">
        <f>+Datos!G2882</f>
        <v>1</v>
      </c>
      <c r="H2891" s="143">
        <f t="shared" si="531"/>
        <v>6.2</v>
      </c>
      <c r="I2891" s="146">
        <f t="shared" si="532"/>
        <v>-6.2</v>
      </c>
      <c r="J2891" s="29">
        <f t="shared" si="533"/>
        <v>35.003341766153355</v>
      </c>
      <c r="K2891" s="147">
        <f t="shared" si="528"/>
        <v>68.685159947971528</v>
      </c>
      <c r="L2891" s="29">
        <f t="shared" si="539"/>
        <v>-1.1843822174884906</v>
      </c>
      <c r="M2891" s="30">
        <f t="shared" si="537"/>
        <v>1.1843822174884906</v>
      </c>
      <c r="N2891" s="148">
        <f t="shared" si="538"/>
        <v>5.0156177825115096</v>
      </c>
      <c r="O2891" s="148">
        <f t="shared" si="534"/>
        <v>0</v>
      </c>
      <c r="P2891" s="148">
        <f t="shared" si="535"/>
        <v>-5.0156177825115096</v>
      </c>
      <c r="Q2891" s="149">
        <f t="shared" si="529"/>
        <v>0</v>
      </c>
      <c r="R2891" s="150">
        <f t="shared" si="530"/>
        <v>68.685159947971528</v>
      </c>
      <c r="S2891" s="13"/>
      <c r="T2891" s="13"/>
      <c r="U2891" s="13"/>
      <c r="V2891" s="13"/>
      <c r="W2891" s="49">
        <f t="shared" si="536"/>
        <v>39769</v>
      </c>
    </row>
    <row r="2892" spans="1:23" s="11" customFormat="1">
      <c r="A2892" s="13"/>
      <c r="B2892" s="140">
        <f>+Datos!B2883</f>
        <v>2008</v>
      </c>
      <c r="C2892" s="141">
        <f>+Datos!C2883</f>
        <v>11</v>
      </c>
      <c r="D2892" s="142">
        <f>+Datos!D2883</f>
        <v>18</v>
      </c>
      <c r="E2892" s="143">
        <f>+Datos!E2883</f>
        <v>0</v>
      </c>
      <c r="F2892" s="144">
        <f>+Datos!F2883</f>
        <v>6.1</v>
      </c>
      <c r="G2892" s="145">
        <f>+Datos!G2883</f>
        <v>1</v>
      </c>
      <c r="H2892" s="143">
        <f t="shared" si="531"/>
        <v>6.1</v>
      </c>
      <c r="I2892" s="146">
        <f t="shared" si="532"/>
        <v>-6.1</v>
      </c>
      <c r="J2892" s="29">
        <f t="shared" si="533"/>
        <v>33.875899872760876</v>
      </c>
      <c r="K2892" s="147">
        <f t="shared" si="528"/>
        <v>67.557718054579055</v>
      </c>
      <c r="L2892" s="29">
        <f t="shared" si="539"/>
        <v>-1.1274418933924721</v>
      </c>
      <c r="M2892" s="30">
        <f t="shared" si="537"/>
        <v>1.1274418933924721</v>
      </c>
      <c r="N2892" s="148">
        <f t="shared" si="538"/>
        <v>4.9725581066075275</v>
      </c>
      <c r="O2892" s="148">
        <f t="shared" si="534"/>
        <v>0</v>
      </c>
      <c r="P2892" s="148">
        <f t="shared" si="535"/>
        <v>-4.9725581066075275</v>
      </c>
      <c r="Q2892" s="149">
        <f t="shared" si="529"/>
        <v>0</v>
      </c>
      <c r="R2892" s="150">
        <f t="shared" si="530"/>
        <v>67.557718054579055</v>
      </c>
      <c r="S2892" s="13"/>
      <c r="T2892" s="13"/>
      <c r="U2892" s="13"/>
      <c r="V2892" s="13"/>
      <c r="W2892" s="49">
        <f t="shared" si="536"/>
        <v>39770</v>
      </c>
    </row>
    <row r="2893" spans="1:23" s="11" customFormat="1">
      <c r="A2893" s="13"/>
      <c r="B2893" s="140">
        <f>+Datos!B2884</f>
        <v>2008</v>
      </c>
      <c r="C2893" s="141">
        <f>+Datos!C2884</f>
        <v>11</v>
      </c>
      <c r="D2893" s="142">
        <f>+Datos!D2884</f>
        <v>19</v>
      </c>
      <c r="E2893" s="143">
        <f>+Datos!E2884</f>
        <v>0</v>
      </c>
      <c r="F2893" s="144">
        <f>+Datos!F2884</f>
        <v>6.1</v>
      </c>
      <c r="G2893" s="145">
        <f>+Datos!G2884</f>
        <v>1</v>
      </c>
      <c r="H2893" s="143">
        <f t="shared" si="531"/>
        <v>6.1</v>
      </c>
      <c r="I2893" s="146">
        <f t="shared" si="532"/>
        <v>-6.1</v>
      </c>
      <c r="J2893" s="29">
        <f t="shared" si="533"/>
        <v>32.784772375618573</v>
      </c>
      <c r="K2893" s="147">
        <f t="shared" si="528"/>
        <v>66.466590557436746</v>
      </c>
      <c r="L2893" s="29">
        <f t="shared" si="539"/>
        <v>-1.0911274971423097</v>
      </c>
      <c r="M2893" s="30">
        <f t="shared" si="537"/>
        <v>1.0911274971423097</v>
      </c>
      <c r="N2893" s="148">
        <f t="shared" si="538"/>
        <v>5.0088725028576899</v>
      </c>
      <c r="O2893" s="148">
        <f t="shared" si="534"/>
        <v>0</v>
      </c>
      <c r="P2893" s="148">
        <f t="shared" si="535"/>
        <v>-5.0088725028576899</v>
      </c>
      <c r="Q2893" s="149">
        <f t="shared" si="529"/>
        <v>0</v>
      </c>
      <c r="R2893" s="150">
        <f t="shared" si="530"/>
        <v>66.466590557436746</v>
      </c>
      <c r="S2893" s="13"/>
      <c r="T2893" s="13"/>
      <c r="U2893" s="13"/>
      <c r="V2893" s="13"/>
      <c r="W2893" s="49">
        <f t="shared" si="536"/>
        <v>39771</v>
      </c>
    </row>
    <row r="2894" spans="1:23" s="11" customFormat="1">
      <c r="A2894" s="13"/>
      <c r="B2894" s="140">
        <f>+Datos!B2885</f>
        <v>2008</v>
      </c>
      <c r="C2894" s="141">
        <f>+Datos!C2885</f>
        <v>11</v>
      </c>
      <c r="D2894" s="142">
        <f>+Datos!D2885</f>
        <v>20</v>
      </c>
      <c r="E2894" s="143">
        <f>+Datos!E2885</f>
        <v>0</v>
      </c>
      <c r="F2894" s="144">
        <f>+Datos!F2885</f>
        <v>8</v>
      </c>
      <c r="G2894" s="145">
        <f>+Datos!G2885</f>
        <v>1</v>
      </c>
      <c r="H2894" s="143">
        <f t="shared" si="531"/>
        <v>8</v>
      </c>
      <c r="I2894" s="146">
        <f t="shared" si="532"/>
        <v>-8</v>
      </c>
      <c r="J2894" s="29">
        <f t="shared" si="533"/>
        <v>31.406875972820298</v>
      </c>
      <c r="K2894" s="147">
        <f t="shared" ref="K2894:K2957" si="540">+J2894+$U$21</f>
        <v>65.088694154638475</v>
      </c>
      <c r="L2894" s="29">
        <f t="shared" si="539"/>
        <v>-1.377896402798271</v>
      </c>
      <c r="M2894" s="30">
        <f t="shared" si="537"/>
        <v>1.377896402798271</v>
      </c>
      <c r="N2894" s="148">
        <f t="shared" si="538"/>
        <v>6.622103597201729</v>
      </c>
      <c r="O2894" s="148">
        <f t="shared" si="534"/>
        <v>0</v>
      </c>
      <c r="P2894" s="148">
        <f t="shared" si="535"/>
        <v>-6.622103597201729</v>
      </c>
      <c r="Q2894" s="149">
        <f t="shared" ref="Q2894:Q2957" si="541">IF(K2894-$U$15&gt;0,K2894-$U$15,0)</f>
        <v>0</v>
      </c>
      <c r="R2894" s="150">
        <f t="shared" ref="R2894:R2957" si="542">+O2894+K2894</f>
        <v>65.088694154638475</v>
      </c>
      <c r="S2894" s="13"/>
      <c r="T2894" s="13"/>
      <c r="U2894" s="13"/>
      <c r="V2894" s="13"/>
      <c r="W2894" s="49">
        <f t="shared" si="536"/>
        <v>39772</v>
      </c>
    </row>
    <row r="2895" spans="1:23" s="11" customFormat="1">
      <c r="A2895" s="13"/>
      <c r="B2895" s="140">
        <f>+Datos!B2886</f>
        <v>2008</v>
      </c>
      <c r="C2895" s="141">
        <f>+Datos!C2886</f>
        <v>11</v>
      </c>
      <c r="D2895" s="142">
        <f>+Datos!D2886</f>
        <v>21</v>
      </c>
      <c r="E2895" s="143">
        <f>+Datos!E2886</f>
        <v>0</v>
      </c>
      <c r="F2895" s="144">
        <f>+Datos!F2886</f>
        <v>10.199999999999999</v>
      </c>
      <c r="G2895" s="145">
        <f>+Datos!G2886</f>
        <v>1</v>
      </c>
      <c r="H2895" s="143">
        <f t="shared" ref="H2895:H2958" si="543">+F2895*G2895</f>
        <v>10.199999999999999</v>
      </c>
      <c r="I2895" s="146">
        <f t="shared" ref="I2895:I2958" si="544">+E2895-H2895</f>
        <v>-10.199999999999999</v>
      </c>
      <c r="J2895" s="29">
        <f t="shared" ref="J2895:J2958" si="545">IF(I2895&lt;0,J2894*EXP(I2895/$U$20),IF((I2895+J2894)&gt;$U$20,+$U$20,I2895+J2894))</f>
        <v>29.733721007361456</v>
      </c>
      <c r="K2895" s="147">
        <f t="shared" si="540"/>
        <v>63.41553918917964</v>
      </c>
      <c r="L2895" s="29">
        <f t="shared" si="539"/>
        <v>-1.6731549654588349</v>
      </c>
      <c r="M2895" s="30">
        <f t="shared" si="537"/>
        <v>1.6731549654588349</v>
      </c>
      <c r="N2895" s="148">
        <f t="shared" si="538"/>
        <v>8.5268450345411644</v>
      </c>
      <c r="O2895" s="148">
        <f t="shared" ref="O2895:O2958" si="546">IF(K2894+I2895-$U$14&gt;0,K2894+I2895-$U$14,0)</f>
        <v>0</v>
      </c>
      <c r="P2895" s="148">
        <f t="shared" ref="P2895:P2958" si="547">+IF(N2895&gt;0,(-1)*N2895,O2895)</f>
        <v>-8.5268450345411644</v>
      </c>
      <c r="Q2895" s="149">
        <f t="shared" si="541"/>
        <v>0</v>
      </c>
      <c r="R2895" s="150">
        <f t="shared" si="542"/>
        <v>63.41553918917964</v>
      </c>
      <c r="S2895" s="13"/>
      <c r="T2895" s="13"/>
      <c r="U2895" s="13"/>
      <c r="V2895" s="13"/>
      <c r="W2895" s="49">
        <f t="shared" ref="W2895:W2958" si="548">+DATE(B2895,C2895,D2895)</f>
        <v>39773</v>
      </c>
    </row>
    <row r="2896" spans="1:23" s="11" customFormat="1">
      <c r="A2896" s="13"/>
      <c r="B2896" s="140">
        <f>+Datos!B2887</f>
        <v>2008</v>
      </c>
      <c r="C2896" s="141">
        <f>+Datos!C2887</f>
        <v>11</v>
      </c>
      <c r="D2896" s="142">
        <f>+Datos!D2887</f>
        <v>22</v>
      </c>
      <c r="E2896" s="143">
        <f>+Datos!E2887</f>
        <v>5</v>
      </c>
      <c r="F2896" s="144">
        <f>+Datos!F2887</f>
        <v>11</v>
      </c>
      <c r="G2896" s="145">
        <f>+Datos!G2887</f>
        <v>1</v>
      </c>
      <c r="H2896" s="143">
        <f t="shared" si="543"/>
        <v>11</v>
      </c>
      <c r="I2896" s="146">
        <f t="shared" si="544"/>
        <v>-6</v>
      </c>
      <c r="J2896" s="29">
        <f t="shared" si="545"/>
        <v>28.791459927165388</v>
      </c>
      <c r="K2896" s="147">
        <f t="shared" si="540"/>
        <v>62.473278108983564</v>
      </c>
      <c r="L2896" s="29">
        <f t="shared" si="539"/>
        <v>-0.9422610801960758</v>
      </c>
      <c r="M2896" s="30">
        <f t="shared" ref="M2896:M2959" si="549">IF(I2896&gt;=0,+H2896,+E2896+ABS(L2896))</f>
        <v>5.9422610801960758</v>
      </c>
      <c r="N2896" s="148">
        <f t="shared" ref="N2896:N2959" si="550">+H2896-M2896</f>
        <v>5.0577389198039242</v>
      </c>
      <c r="O2896" s="148">
        <f t="shared" si="546"/>
        <v>0</v>
      </c>
      <c r="P2896" s="148">
        <f t="shared" si="547"/>
        <v>-5.0577389198039242</v>
      </c>
      <c r="Q2896" s="149">
        <f t="shared" si="541"/>
        <v>0</v>
      </c>
      <c r="R2896" s="150">
        <f t="shared" si="542"/>
        <v>62.473278108983564</v>
      </c>
      <c r="S2896" s="13"/>
      <c r="T2896" s="13"/>
      <c r="U2896" s="13"/>
      <c r="V2896" s="13"/>
      <c r="W2896" s="49">
        <f t="shared" si="548"/>
        <v>39774</v>
      </c>
    </row>
    <row r="2897" spans="1:23" s="11" customFormat="1">
      <c r="A2897" s="13"/>
      <c r="B2897" s="140">
        <f>+Datos!B2888</f>
        <v>2008</v>
      </c>
      <c r="C2897" s="141">
        <f>+Datos!C2888</f>
        <v>11</v>
      </c>
      <c r="D2897" s="142">
        <f>+Datos!D2888</f>
        <v>23</v>
      </c>
      <c r="E2897" s="143">
        <f>+Datos!E2888</f>
        <v>0</v>
      </c>
      <c r="F2897" s="144">
        <f>+Datos!F2888</f>
        <v>5.6</v>
      </c>
      <c r="G2897" s="145">
        <f>+Datos!G2888</f>
        <v>1</v>
      </c>
      <c r="H2897" s="143">
        <f t="shared" si="543"/>
        <v>5.6</v>
      </c>
      <c r="I2897" s="146">
        <f t="shared" si="544"/>
        <v>-5.6</v>
      </c>
      <c r="J2897" s="29">
        <f t="shared" si="545"/>
        <v>27.938975955904258</v>
      </c>
      <c r="K2897" s="147">
        <f t="shared" si="540"/>
        <v>61.620794137722442</v>
      </c>
      <c r="L2897" s="29">
        <f t="shared" ref="L2897:L2960" si="551">+K2897-K2896</f>
        <v>-0.85248397126112252</v>
      </c>
      <c r="M2897" s="30">
        <f t="shared" si="549"/>
        <v>0.85248397126112252</v>
      </c>
      <c r="N2897" s="148">
        <f t="shared" si="550"/>
        <v>4.7475160287388771</v>
      </c>
      <c r="O2897" s="148">
        <f t="shared" si="546"/>
        <v>0</v>
      </c>
      <c r="P2897" s="148">
        <f t="shared" si="547"/>
        <v>-4.7475160287388771</v>
      </c>
      <c r="Q2897" s="149">
        <f t="shared" si="541"/>
        <v>0</v>
      </c>
      <c r="R2897" s="150">
        <f t="shared" si="542"/>
        <v>61.620794137722442</v>
      </c>
      <c r="S2897" s="13"/>
      <c r="T2897" s="13"/>
      <c r="U2897" s="13"/>
      <c r="V2897" s="13"/>
      <c r="W2897" s="49">
        <f t="shared" si="548"/>
        <v>39775</v>
      </c>
    </row>
    <row r="2898" spans="1:23" s="11" customFormat="1">
      <c r="A2898" s="13"/>
      <c r="B2898" s="140">
        <f>+Datos!B2889</f>
        <v>2008</v>
      </c>
      <c r="C2898" s="141">
        <f>+Datos!C2889</f>
        <v>11</v>
      </c>
      <c r="D2898" s="142">
        <f>+Datos!D2889</f>
        <v>24</v>
      </c>
      <c r="E2898" s="143">
        <f>+Datos!E2889</f>
        <v>0.2</v>
      </c>
      <c r="F2898" s="144">
        <f>+Datos!F2889</f>
        <v>7.6</v>
      </c>
      <c r="G2898" s="145">
        <f>+Datos!G2889</f>
        <v>1</v>
      </c>
      <c r="H2898" s="143">
        <f t="shared" si="543"/>
        <v>7.6</v>
      </c>
      <c r="I2898" s="146">
        <f t="shared" si="544"/>
        <v>-7.3999999999999995</v>
      </c>
      <c r="J2898" s="29">
        <f t="shared" si="545"/>
        <v>26.851070705707574</v>
      </c>
      <c r="K2898" s="147">
        <f t="shared" si="540"/>
        <v>60.532888887525758</v>
      </c>
      <c r="L2898" s="29">
        <f t="shared" si="551"/>
        <v>-1.0879052501966839</v>
      </c>
      <c r="M2898" s="30">
        <f t="shared" si="549"/>
        <v>1.2879052501966839</v>
      </c>
      <c r="N2898" s="148">
        <f t="shared" si="550"/>
        <v>6.3120947498033155</v>
      </c>
      <c r="O2898" s="148">
        <f t="shared" si="546"/>
        <v>0</v>
      </c>
      <c r="P2898" s="148">
        <f t="shared" si="547"/>
        <v>-6.3120947498033155</v>
      </c>
      <c r="Q2898" s="149">
        <f t="shared" si="541"/>
        <v>0</v>
      </c>
      <c r="R2898" s="150">
        <f t="shared" si="542"/>
        <v>60.532888887525758</v>
      </c>
      <c r="S2898" s="13"/>
      <c r="T2898" s="13"/>
      <c r="U2898" s="13"/>
      <c r="V2898" s="13"/>
      <c r="W2898" s="49">
        <f t="shared" si="548"/>
        <v>39776</v>
      </c>
    </row>
    <row r="2899" spans="1:23" s="11" customFormat="1">
      <c r="A2899" s="13"/>
      <c r="B2899" s="140">
        <f>+Datos!B2890</f>
        <v>2008</v>
      </c>
      <c r="C2899" s="141">
        <f>+Datos!C2890</f>
        <v>11</v>
      </c>
      <c r="D2899" s="142">
        <f>+Datos!D2890</f>
        <v>25</v>
      </c>
      <c r="E2899" s="143">
        <f>+Datos!E2890</f>
        <v>0</v>
      </c>
      <c r="F2899" s="144">
        <f>+Datos!F2890</f>
        <v>6.9</v>
      </c>
      <c r="G2899" s="145">
        <f>+Datos!G2890</f>
        <v>1</v>
      </c>
      <c r="H2899" s="143">
        <f t="shared" si="543"/>
        <v>6.9</v>
      </c>
      <c r="I2899" s="146">
        <f t="shared" si="544"/>
        <v>-6.9</v>
      </c>
      <c r="J2899" s="29">
        <f t="shared" si="545"/>
        <v>25.874871222923275</v>
      </c>
      <c r="K2899" s="147">
        <f t="shared" si="540"/>
        <v>59.556689404741455</v>
      </c>
      <c r="L2899" s="29">
        <f t="shared" si="551"/>
        <v>-0.97619948278430257</v>
      </c>
      <c r="M2899" s="30">
        <f t="shared" si="549"/>
        <v>0.97619948278430257</v>
      </c>
      <c r="N2899" s="148">
        <f t="shared" si="550"/>
        <v>5.9238005172156978</v>
      </c>
      <c r="O2899" s="148">
        <f t="shared" si="546"/>
        <v>0</v>
      </c>
      <c r="P2899" s="148">
        <f t="shared" si="547"/>
        <v>-5.9238005172156978</v>
      </c>
      <c r="Q2899" s="149">
        <f t="shared" si="541"/>
        <v>0</v>
      </c>
      <c r="R2899" s="150">
        <f t="shared" si="542"/>
        <v>59.556689404741455</v>
      </c>
      <c r="S2899" s="13"/>
      <c r="T2899" s="13"/>
      <c r="U2899" s="13"/>
      <c r="V2899" s="13"/>
      <c r="W2899" s="49">
        <f t="shared" si="548"/>
        <v>39777</v>
      </c>
    </row>
    <row r="2900" spans="1:23" s="11" customFormat="1">
      <c r="A2900" s="13"/>
      <c r="B2900" s="140">
        <f>+Datos!B2891</f>
        <v>2008</v>
      </c>
      <c r="C2900" s="141">
        <f>+Datos!C2891</f>
        <v>11</v>
      </c>
      <c r="D2900" s="142">
        <f>+Datos!D2891</f>
        <v>26</v>
      </c>
      <c r="E2900" s="143">
        <f>+Datos!E2891</f>
        <v>3</v>
      </c>
      <c r="F2900" s="144">
        <f>+Datos!F2891</f>
        <v>5.3</v>
      </c>
      <c r="G2900" s="145">
        <f>+Datos!G2891</f>
        <v>1</v>
      </c>
      <c r="H2900" s="143">
        <f t="shared" si="543"/>
        <v>5.3</v>
      </c>
      <c r="I2900" s="146">
        <f t="shared" si="544"/>
        <v>-2.2999999999999998</v>
      </c>
      <c r="J2900" s="29">
        <f t="shared" si="545"/>
        <v>25.557422938381769</v>
      </c>
      <c r="K2900" s="147">
        <f t="shared" si="540"/>
        <v>59.239241120199949</v>
      </c>
      <c r="L2900" s="29">
        <f t="shared" si="551"/>
        <v>-0.31744828454150564</v>
      </c>
      <c r="M2900" s="30">
        <f t="shared" si="549"/>
        <v>3.3174482845415056</v>
      </c>
      <c r="N2900" s="148">
        <f t="shared" si="550"/>
        <v>1.9825517154584942</v>
      </c>
      <c r="O2900" s="148">
        <f t="shared" si="546"/>
        <v>0</v>
      </c>
      <c r="P2900" s="148">
        <f t="shared" si="547"/>
        <v>-1.9825517154584942</v>
      </c>
      <c r="Q2900" s="149">
        <f t="shared" si="541"/>
        <v>0</v>
      </c>
      <c r="R2900" s="150">
        <f t="shared" si="542"/>
        <v>59.239241120199949</v>
      </c>
      <c r="S2900" s="13"/>
      <c r="T2900" s="13"/>
      <c r="U2900" s="13"/>
      <c r="V2900" s="13"/>
      <c r="W2900" s="49">
        <f t="shared" si="548"/>
        <v>39778</v>
      </c>
    </row>
    <row r="2901" spans="1:23" s="11" customFormat="1">
      <c r="A2901" s="13"/>
      <c r="B2901" s="140">
        <f>+Datos!B2892</f>
        <v>2008</v>
      </c>
      <c r="C2901" s="141">
        <f>+Datos!C2892</f>
        <v>11</v>
      </c>
      <c r="D2901" s="142">
        <f>+Datos!D2892</f>
        <v>27</v>
      </c>
      <c r="E2901" s="143">
        <f>+Datos!E2892</f>
        <v>0</v>
      </c>
      <c r="F2901" s="144">
        <f>+Datos!F2892</f>
        <v>5.7</v>
      </c>
      <c r="G2901" s="145">
        <f>+Datos!G2892</f>
        <v>1</v>
      </c>
      <c r="H2901" s="143">
        <f t="shared" si="543"/>
        <v>5.7</v>
      </c>
      <c r="I2901" s="146">
        <f t="shared" si="544"/>
        <v>-5.7</v>
      </c>
      <c r="J2901" s="29">
        <f t="shared" si="545"/>
        <v>24.787387937315685</v>
      </c>
      <c r="K2901" s="147">
        <f t="shared" si="540"/>
        <v>58.469206119133865</v>
      </c>
      <c r="L2901" s="29">
        <f t="shared" si="551"/>
        <v>-0.77003500106608413</v>
      </c>
      <c r="M2901" s="30">
        <f t="shared" si="549"/>
        <v>0.77003500106608413</v>
      </c>
      <c r="N2901" s="148">
        <f t="shared" si="550"/>
        <v>4.929964998933916</v>
      </c>
      <c r="O2901" s="148">
        <f t="shared" si="546"/>
        <v>0</v>
      </c>
      <c r="P2901" s="148">
        <f t="shared" si="547"/>
        <v>-4.929964998933916</v>
      </c>
      <c r="Q2901" s="149">
        <f t="shared" si="541"/>
        <v>0</v>
      </c>
      <c r="R2901" s="150">
        <f t="shared" si="542"/>
        <v>58.469206119133865</v>
      </c>
      <c r="S2901" s="13"/>
      <c r="T2901" s="13"/>
      <c r="U2901" s="13"/>
      <c r="V2901" s="13"/>
      <c r="W2901" s="49">
        <f t="shared" si="548"/>
        <v>39779</v>
      </c>
    </row>
    <row r="2902" spans="1:23" s="11" customFormat="1">
      <c r="A2902" s="13"/>
      <c r="B2902" s="140">
        <f>+Datos!B2893</f>
        <v>2008</v>
      </c>
      <c r="C2902" s="141">
        <f>+Datos!C2893</f>
        <v>11</v>
      </c>
      <c r="D2902" s="142">
        <f>+Datos!D2893</f>
        <v>28</v>
      </c>
      <c r="E2902" s="143">
        <f>+Datos!E2893</f>
        <v>0</v>
      </c>
      <c r="F2902" s="144">
        <f>+Datos!F2893</f>
        <v>5.9</v>
      </c>
      <c r="G2902" s="145">
        <f>+Datos!G2893</f>
        <v>1</v>
      </c>
      <c r="H2902" s="143">
        <f t="shared" si="543"/>
        <v>5.9</v>
      </c>
      <c r="I2902" s="146">
        <f t="shared" si="544"/>
        <v>-5.9</v>
      </c>
      <c r="J2902" s="29">
        <f t="shared" si="545"/>
        <v>24.014761717631657</v>
      </c>
      <c r="K2902" s="147">
        <f t="shared" si="540"/>
        <v>57.696579899449837</v>
      </c>
      <c r="L2902" s="29">
        <f t="shared" si="551"/>
        <v>-0.77262621968402811</v>
      </c>
      <c r="M2902" s="30">
        <f t="shared" si="549"/>
        <v>0.77262621968402811</v>
      </c>
      <c r="N2902" s="148">
        <f t="shared" si="550"/>
        <v>5.1273737803159722</v>
      </c>
      <c r="O2902" s="148">
        <f t="shared" si="546"/>
        <v>0</v>
      </c>
      <c r="P2902" s="148">
        <f t="shared" si="547"/>
        <v>-5.1273737803159722</v>
      </c>
      <c r="Q2902" s="149">
        <f t="shared" si="541"/>
        <v>0</v>
      </c>
      <c r="R2902" s="150">
        <f t="shared" si="542"/>
        <v>57.696579899449837</v>
      </c>
      <c r="S2902" s="13"/>
      <c r="T2902" s="13"/>
      <c r="U2902" s="13"/>
      <c r="V2902" s="13"/>
      <c r="W2902" s="49">
        <f t="shared" si="548"/>
        <v>39780</v>
      </c>
    </row>
    <row r="2903" spans="1:23" s="11" customFormat="1">
      <c r="A2903" s="13"/>
      <c r="B2903" s="140">
        <f>+Datos!B2894</f>
        <v>2008</v>
      </c>
      <c r="C2903" s="141">
        <f>+Datos!C2894</f>
        <v>11</v>
      </c>
      <c r="D2903" s="142">
        <f>+Datos!D2894</f>
        <v>29</v>
      </c>
      <c r="E2903" s="143">
        <f>+Datos!E2894</f>
        <v>0</v>
      </c>
      <c r="F2903" s="144">
        <f>+Datos!F2894</f>
        <v>6.7</v>
      </c>
      <c r="G2903" s="145">
        <f>+Datos!G2894</f>
        <v>1</v>
      </c>
      <c r="H2903" s="143">
        <f t="shared" si="543"/>
        <v>6.7</v>
      </c>
      <c r="I2903" s="146">
        <f t="shared" si="544"/>
        <v>-6.7</v>
      </c>
      <c r="J2903" s="29">
        <f t="shared" si="545"/>
        <v>23.166533660097951</v>
      </c>
      <c r="K2903" s="147">
        <f t="shared" si="540"/>
        <v>56.848351841916127</v>
      </c>
      <c r="L2903" s="29">
        <f t="shared" si="551"/>
        <v>-0.84822805753371</v>
      </c>
      <c r="M2903" s="30">
        <f t="shared" si="549"/>
        <v>0.84822805753371</v>
      </c>
      <c r="N2903" s="148">
        <f t="shared" si="550"/>
        <v>5.8517719424662902</v>
      </c>
      <c r="O2903" s="148">
        <f t="shared" si="546"/>
        <v>0</v>
      </c>
      <c r="P2903" s="148">
        <f t="shared" si="547"/>
        <v>-5.8517719424662902</v>
      </c>
      <c r="Q2903" s="149">
        <f t="shared" si="541"/>
        <v>0</v>
      </c>
      <c r="R2903" s="150">
        <f t="shared" si="542"/>
        <v>56.848351841916127</v>
      </c>
      <c r="S2903" s="13"/>
      <c r="T2903" s="13"/>
      <c r="U2903" s="13"/>
      <c r="V2903" s="13"/>
      <c r="W2903" s="49">
        <f t="shared" si="548"/>
        <v>39781</v>
      </c>
    </row>
    <row r="2904" spans="1:23" s="11" customFormat="1">
      <c r="A2904" s="13"/>
      <c r="B2904" s="140">
        <f>+Datos!B2895</f>
        <v>2008</v>
      </c>
      <c r="C2904" s="141">
        <f>+Datos!C2895</f>
        <v>11</v>
      </c>
      <c r="D2904" s="142">
        <f>+Datos!D2895</f>
        <v>30</v>
      </c>
      <c r="E2904" s="143">
        <f>+Datos!E2895</f>
        <v>0</v>
      </c>
      <c r="F2904" s="144">
        <f>+Datos!F2895</f>
        <v>7.1</v>
      </c>
      <c r="G2904" s="145">
        <f>+Datos!G2895</f>
        <v>1</v>
      </c>
      <c r="H2904" s="143">
        <f t="shared" si="543"/>
        <v>7.1</v>
      </c>
      <c r="I2904" s="146">
        <f t="shared" si="544"/>
        <v>-7.1</v>
      </c>
      <c r="J2904" s="29">
        <f t="shared" si="545"/>
        <v>22.300338712785063</v>
      </c>
      <c r="K2904" s="147">
        <f t="shared" si="540"/>
        <v>55.982156894603243</v>
      </c>
      <c r="L2904" s="29">
        <f t="shared" si="551"/>
        <v>-0.86619494731288427</v>
      </c>
      <c r="M2904" s="30">
        <f t="shared" si="549"/>
        <v>0.86619494731288427</v>
      </c>
      <c r="N2904" s="148">
        <f t="shared" si="550"/>
        <v>6.2338050526871154</v>
      </c>
      <c r="O2904" s="148">
        <f t="shared" si="546"/>
        <v>0</v>
      </c>
      <c r="P2904" s="148">
        <f t="shared" si="547"/>
        <v>-6.2338050526871154</v>
      </c>
      <c r="Q2904" s="149">
        <f t="shared" si="541"/>
        <v>0</v>
      </c>
      <c r="R2904" s="150">
        <f t="shared" si="542"/>
        <v>55.982156894603243</v>
      </c>
      <c r="S2904" s="13"/>
      <c r="T2904" s="13"/>
      <c r="U2904" s="13"/>
      <c r="V2904" s="13"/>
      <c r="W2904" s="49">
        <f t="shared" si="548"/>
        <v>39782</v>
      </c>
    </row>
    <row r="2905" spans="1:23" s="11" customFormat="1">
      <c r="A2905" s="13"/>
      <c r="B2905" s="140">
        <f>+Datos!B2896</f>
        <v>2008</v>
      </c>
      <c r="C2905" s="141">
        <f>+Datos!C2896</f>
        <v>12</v>
      </c>
      <c r="D2905" s="142">
        <f>+Datos!D2896</f>
        <v>1</v>
      </c>
      <c r="E2905" s="143">
        <f>+Datos!E2896</f>
        <v>0</v>
      </c>
      <c r="F2905" s="144">
        <f>+Datos!F2896</f>
        <v>5.7</v>
      </c>
      <c r="G2905" s="145">
        <f>+Datos!G2896</f>
        <v>1</v>
      </c>
      <c r="H2905" s="143">
        <f t="shared" si="543"/>
        <v>5.7</v>
      </c>
      <c r="I2905" s="146">
        <f t="shared" si="544"/>
        <v>-5.7</v>
      </c>
      <c r="J2905" s="29">
        <f t="shared" si="545"/>
        <v>21.628438365638374</v>
      </c>
      <c r="K2905" s="147">
        <f t="shared" si="540"/>
        <v>55.310256547456554</v>
      </c>
      <c r="L2905" s="29">
        <f t="shared" si="551"/>
        <v>-0.67190034714668911</v>
      </c>
      <c r="M2905" s="30">
        <f t="shared" si="549"/>
        <v>0.67190034714668911</v>
      </c>
      <c r="N2905" s="148">
        <f t="shared" si="550"/>
        <v>5.0280996528533111</v>
      </c>
      <c r="O2905" s="148">
        <f t="shared" si="546"/>
        <v>0</v>
      </c>
      <c r="P2905" s="148">
        <f t="shared" si="547"/>
        <v>-5.0280996528533111</v>
      </c>
      <c r="Q2905" s="149">
        <f t="shared" si="541"/>
        <v>0</v>
      </c>
      <c r="R2905" s="150">
        <f t="shared" si="542"/>
        <v>55.310256547456554</v>
      </c>
      <c r="S2905" s="13"/>
      <c r="T2905" s="13"/>
      <c r="U2905" s="13"/>
      <c r="V2905" s="13"/>
      <c r="W2905" s="49">
        <f t="shared" si="548"/>
        <v>39783</v>
      </c>
    </row>
    <row r="2906" spans="1:23" s="11" customFormat="1">
      <c r="A2906" s="13"/>
      <c r="B2906" s="140">
        <f>+Datos!B2897</f>
        <v>2008</v>
      </c>
      <c r="C2906" s="141">
        <f>+Datos!C2897</f>
        <v>12</v>
      </c>
      <c r="D2906" s="142">
        <f>+Datos!D2897</f>
        <v>2</v>
      </c>
      <c r="E2906" s="143">
        <f>+Datos!E2897</f>
        <v>0</v>
      </c>
      <c r="F2906" s="144">
        <f>+Datos!F2897</f>
        <v>5.7</v>
      </c>
      <c r="G2906" s="145">
        <f>+Datos!G2897</f>
        <v>1</v>
      </c>
      <c r="H2906" s="143">
        <f t="shared" si="543"/>
        <v>5.7</v>
      </c>
      <c r="I2906" s="146">
        <f t="shared" si="544"/>
        <v>-5.7</v>
      </c>
      <c r="J2906" s="29">
        <f t="shared" si="545"/>
        <v>20.976782109055073</v>
      </c>
      <c r="K2906" s="147">
        <f t="shared" si="540"/>
        <v>54.658600290873252</v>
      </c>
      <c r="L2906" s="29">
        <f t="shared" si="551"/>
        <v>-0.65165625658330129</v>
      </c>
      <c r="M2906" s="30">
        <f t="shared" si="549"/>
        <v>0.65165625658330129</v>
      </c>
      <c r="N2906" s="148">
        <f t="shared" si="550"/>
        <v>5.0483437434166989</v>
      </c>
      <c r="O2906" s="148">
        <f t="shared" si="546"/>
        <v>0</v>
      </c>
      <c r="P2906" s="148">
        <f t="shared" si="547"/>
        <v>-5.0483437434166989</v>
      </c>
      <c r="Q2906" s="149">
        <f t="shared" si="541"/>
        <v>0</v>
      </c>
      <c r="R2906" s="150">
        <f t="shared" si="542"/>
        <v>54.658600290873252</v>
      </c>
      <c r="S2906" s="13"/>
      <c r="T2906" s="13"/>
      <c r="U2906" s="13"/>
      <c r="V2906" s="13"/>
      <c r="W2906" s="49">
        <f t="shared" si="548"/>
        <v>39784</v>
      </c>
    </row>
    <row r="2907" spans="1:23" s="11" customFormat="1">
      <c r="A2907" s="13"/>
      <c r="B2907" s="140">
        <f>+Datos!B2898</f>
        <v>2008</v>
      </c>
      <c r="C2907" s="141">
        <f>+Datos!C2898</f>
        <v>12</v>
      </c>
      <c r="D2907" s="142">
        <f>+Datos!D2898</f>
        <v>3</v>
      </c>
      <c r="E2907" s="143">
        <f>+Datos!E2898</f>
        <v>0</v>
      </c>
      <c r="F2907" s="144">
        <f>+Datos!F2898</f>
        <v>6.2</v>
      </c>
      <c r="G2907" s="145">
        <f>+Datos!G2898</f>
        <v>1</v>
      </c>
      <c r="H2907" s="143">
        <f t="shared" si="543"/>
        <v>6.2</v>
      </c>
      <c r="I2907" s="146">
        <f t="shared" si="544"/>
        <v>-6.2</v>
      </c>
      <c r="J2907" s="29">
        <f t="shared" si="545"/>
        <v>20.290236369916411</v>
      </c>
      <c r="K2907" s="147">
        <f t="shared" si="540"/>
        <v>53.972054551734587</v>
      </c>
      <c r="L2907" s="29">
        <f t="shared" si="551"/>
        <v>-0.68654573913866557</v>
      </c>
      <c r="M2907" s="30">
        <f t="shared" si="549"/>
        <v>0.68654573913866557</v>
      </c>
      <c r="N2907" s="148">
        <f t="shared" si="550"/>
        <v>5.5134542608613346</v>
      </c>
      <c r="O2907" s="148">
        <f t="shared" si="546"/>
        <v>0</v>
      </c>
      <c r="P2907" s="148">
        <f t="shared" si="547"/>
        <v>-5.5134542608613346</v>
      </c>
      <c r="Q2907" s="149">
        <f t="shared" si="541"/>
        <v>0</v>
      </c>
      <c r="R2907" s="150">
        <f t="shared" si="542"/>
        <v>53.972054551734587</v>
      </c>
      <c r="S2907" s="13"/>
      <c r="T2907" s="13"/>
      <c r="U2907" s="13"/>
      <c r="V2907" s="13"/>
      <c r="W2907" s="49">
        <f t="shared" si="548"/>
        <v>39785</v>
      </c>
    </row>
    <row r="2908" spans="1:23" s="11" customFormat="1">
      <c r="A2908" s="13"/>
      <c r="B2908" s="140">
        <f>+Datos!B2899</f>
        <v>2008</v>
      </c>
      <c r="C2908" s="141">
        <f>+Datos!C2899</f>
        <v>12</v>
      </c>
      <c r="D2908" s="142">
        <f>+Datos!D2899</f>
        <v>4</v>
      </c>
      <c r="E2908" s="143">
        <f>+Datos!E2899</f>
        <v>0</v>
      </c>
      <c r="F2908" s="144">
        <f>+Datos!F2899</f>
        <v>6.2</v>
      </c>
      <c r="G2908" s="145">
        <f>+Datos!G2899</f>
        <v>1</v>
      </c>
      <c r="H2908" s="143">
        <f t="shared" si="543"/>
        <v>6.2</v>
      </c>
      <c r="I2908" s="146">
        <f t="shared" si="544"/>
        <v>-6.2</v>
      </c>
      <c r="J2908" s="29">
        <f t="shared" si="545"/>
        <v>19.626160476223014</v>
      </c>
      <c r="K2908" s="147">
        <f t="shared" si="540"/>
        <v>53.307978658041193</v>
      </c>
      <c r="L2908" s="29">
        <f t="shared" si="551"/>
        <v>-0.66407589369339348</v>
      </c>
      <c r="M2908" s="30">
        <f t="shared" si="549"/>
        <v>0.66407589369339348</v>
      </c>
      <c r="N2908" s="148">
        <f t="shared" si="550"/>
        <v>5.5359241063066067</v>
      </c>
      <c r="O2908" s="148">
        <f t="shared" si="546"/>
        <v>0</v>
      </c>
      <c r="P2908" s="148">
        <f t="shared" si="547"/>
        <v>-5.5359241063066067</v>
      </c>
      <c r="Q2908" s="149">
        <f t="shared" si="541"/>
        <v>0</v>
      </c>
      <c r="R2908" s="150">
        <f t="shared" si="542"/>
        <v>53.307978658041193</v>
      </c>
      <c r="S2908" s="13"/>
      <c r="T2908" s="13"/>
      <c r="U2908" s="13"/>
      <c r="V2908" s="13"/>
      <c r="W2908" s="49">
        <f t="shared" si="548"/>
        <v>39786</v>
      </c>
    </row>
    <row r="2909" spans="1:23" s="11" customFormat="1">
      <c r="A2909" s="13"/>
      <c r="B2909" s="140">
        <f>+Datos!B2900</f>
        <v>2008</v>
      </c>
      <c r="C2909" s="141">
        <f>+Datos!C2900</f>
        <v>12</v>
      </c>
      <c r="D2909" s="142">
        <f>+Datos!D2900</f>
        <v>5</v>
      </c>
      <c r="E2909" s="143">
        <f>+Datos!E2900</f>
        <v>0</v>
      </c>
      <c r="F2909" s="144">
        <f>+Datos!F2900</f>
        <v>8.3000000000000007</v>
      </c>
      <c r="G2909" s="145">
        <f>+Datos!G2900</f>
        <v>1</v>
      </c>
      <c r="H2909" s="143">
        <f t="shared" si="543"/>
        <v>8.3000000000000007</v>
      </c>
      <c r="I2909" s="146">
        <f t="shared" si="544"/>
        <v>-8.3000000000000007</v>
      </c>
      <c r="J2909" s="29">
        <f t="shared" si="545"/>
        <v>18.771052900217008</v>
      </c>
      <c r="K2909" s="147">
        <f t="shared" si="540"/>
        <v>52.452871082035188</v>
      </c>
      <c r="L2909" s="29">
        <f t="shared" si="551"/>
        <v>-0.85510757600600584</v>
      </c>
      <c r="M2909" s="30">
        <f t="shared" si="549"/>
        <v>0.85510757600600584</v>
      </c>
      <c r="N2909" s="148">
        <f t="shared" si="550"/>
        <v>7.4448924239939949</v>
      </c>
      <c r="O2909" s="148">
        <f t="shared" si="546"/>
        <v>0</v>
      </c>
      <c r="P2909" s="148">
        <f t="shared" si="547"/>
        <v>-7.4448924239939949</v>
      </c>
      <c r="Q2909" s="149">
        <f t="shared" si="541"/>
        <v>0</v>
      </c>
      <c r="R2909" s="150">
        <f t="shared" si="542"/>
        <v>52.452871082035188</v>
      </c>
      <c r="S2909" s="13"/>
      <c r="T2909" s="13"/>
      <c r="U2909" s="13"/>
      <c r="V2909" s="13"/>
      <c r="W2909" s="49">
        <f t="shared" si="548"/>
        <v>39787</v>
      </c>
    </row>
    <row r="2910" spans="1:23" s="11" customFormat="1">
      <c r="A2910" s="13"/>
      <c r="B2910" s="140">
        <f>+Datos!B2901</f>
        <v>2008</v>
      </c>
      <c r="C2910" s="141">
        <f>+Datos!C2901</f>
        <v>12</v>
      </c>
      <c r="D2910" s="142">
        <f>+Datos!D2901</f>
        <v>6</v>
      </c>
      <c r="E2910" s="143">
        <f>+Datos!E2901</f>
        <v>0</v>
      </c>
      <c r="F2910" s="144">
        <f>+Datos!F2901</f>
        <v>6</v>
      </c>
      <c r="G2910" s="145">
        <f>+Datos!G2901</f>
        <v>1</v>
      </c>
      <c r="H2910" s="143">
        <f t="shared" si="543"/>
        <v>6</v>
      </c>
      <c r="I2910" s="146">
        <f t="shared" si="544"/>
        <v>-6</v>
      </c>
      <c r="J2910" s="29">
        <f t="shared" si="545"/>
        <v>18.176198573784166</v>
      </c>
      <c r="K2910" s="147">
        <f t="shared" si="540"/>
        <v>51.85801675560235</v>
      </c>
      <c r="L2910" s="29">
        <f t="shared" si="551"/>
        <v>-0.59485432643283787</v>
      </c>
      <c r="M2910" s="30">
        <f t="shared" si="549"/>
        <v>0.59485432643283787</v>
      </c>
      <c r="N2910" s="148">
        <f t="shared" si="550"/>
        <v>5.4051456735671621</v>
      </c>
      <c r="O2910" s="148">
        <f t="shared" si="546"/>
        <v>0</v>
      </c>
      <c r="P2910" s="148">
        <f t="shared" si="547"/>
        <v>-5.4051456735671621</v>
      </c>
      <c r="Q2910" s="149">
        <f t="shared" si="541"/>
        <v>0</v>
      </c>
      <c r="R2910" s="150">
        <f t="shared" si="542"/>
        <v>51.85801675560235</v>
      </c>
      <c r="S2910" s="13"/>
      <c r="T2910" s="13"/>
      <c r="U2910" s="13"/>
      <c r="V2910" s="13"/>
      <c r="W2910" s="49">
        <f t="shared" si="548"/>
        <v>39788</v>
      </c>
    </row>
    <row r="2911" spans="1:23" s="11" customFormat="1">
      <c r="A2911" s="13"/>
      <c r="B2911" s="140">
        <f>+Datos!B2902</f>
        <v>2008</v>
      </c>
      <c r="C2911" s="141">
        <f>+Datos!C2902</f>
        <v>12</v>
      </c>
      <c r="D2911" s="142">
        <f>+Datos!D2902</f>
        <v>7</v>
      </c>
      <c r="E2911" s="143">
        <f>+Datos!E2902</f>
        <v>0</v>
      </c>
      <c r="F2911" s="144">
        <f>+Datos!F2902</f>
        <v>8.5</v>
      </c>
      <c r="G2911" s="145">
        <f>+Datos!G2902</f>
        <v>1</v>
      </c>
      <c r="H2911" s="143">
        <f t="shared" si="543"/>
        <v>8.5</v>
      </c>
      <c r="I2911" s="146">
        <f t="shared" si="544"/>
        <v>-8.5</v>
      </c>
      <c r="J2911" s="29">
        <f t="shared" si="545"/>
        <v>17.365614700534753</v>
      </c>
      <c r="K2911" s="147">
        <f t="shared" si="540"/>
        <v>51.047432882352936</v>
      </c>
      <c r="L2911" s="29">
        <f t="shared" si="551"/>
        <v>-0.8105838732494135</v>
      </c>
      <c r="M2911" s="30">
        <f t="shared" si="549"/>
        <v>0.8105838732494135</v>
      </c>
      <c r="N2911" s="148">
        <f t="shared" si="550"/>
        <v>7.6894161267505865</v>
      </c>
      <c r="O2911" s="148">
        <f t="shared" si="546"/>
        <v>0</v>
      </c>
      <c r="P2911" s="148">
        <f t="shared" si="547"/>
        <v>-7.6894161267505865</v>
      </c>
      <c r="Q2911" s="149">
        <f t="shared" si="541"/>
        <v>0</v>
      </c>
      <c r="R2911" s="150">
        <f t="shared" si="542"/>
        <v>51.047432882352936</v>
      </c>
      <c r="S2911" s="13"/>
      <c r="T2911" s="13"/>
      <c r="U2911" s="13"/>
      <c r="V2911" s="13"/>
      <c r="W2911" s="49">
        <f t="shared" si="548"/>
        <v>39789</v>
      </c>
    </row>
    <row r="2912" spans="1:23" s="11" customFormat="1">
      <c r="A2912" s="13"/>
      <c r="B2912" s="140">
        <f>+Datos!B2903</f>
        <v>2008</v>
      </c>
      <c r="C2912" s="141">
        <f>+Datos!C2903</f>
        <v>12</v>
      </c>
      <c r="D2912" s="142">
        <f>+Datos!D2903</f>
        <v>8</v>
      </c>
      <c r="E2912" s="143">
        <f>+Datos!E2903</f>
        <v>0.5</v>
      </c>
      <c r="F2912" s="144">
        <f>+Datos!F2903</f>
        <v>6.4</v>
      </c>
      <c r="G2912" s="145">
        <f>+Datos!G2903</f>
        <v>1</v>
      </c>
      <c r="H2912" s="143">
        <f t="shared" si="543"/>
        <v>6.4</v>
      </c>
      <c r="I2912" s="146">
        <f t="shared" si="544"/>
        <v>-5.9</v>
      </c>
      <c r="J2912" s="29">
        <f t="shared" si="545"/>
        <v>16.824326151999756</v>
      </c>
      <c r="K2912" s="147">
        <f t="shared" si="540"/>
        <v>50.506144333817936</v>
      </c>
      <c r="L2912" s="29">
        <f t="shared" si="551"/>
        <v>-0.5412885485350003</v>
      </c>
      <c r="M2912" s="30">
        <f t="shared" si="549"/>
        <v>1.0412885485350003</v>
      </c>
      <c r="N2912" s="148">
        <f t="shared" si="550"/>
        <v>5.3587114514650001</v>
      </c>
      <c r="O2912" s="148">
        <f t="shared" si="546"/>
        <v>0</v>
      </c>
      <c r="P2912" s="148">
        <f t="shared" si="547"/>
        <v>-5.3587114514650001</v>
      </c>
      <c r="Q2912" s="149">
        <f t="shared" si="541"/>
        <v>0</v>
      </c>
      <c r="R2912" s="150">
        <f t="shared" si="542"/>
        <v>50.506144333817936</v>
      </c>
      <c r="S2912" s="13"/>
      <c r="T2912" s="13"/>
      <c r="U2912" s="13"/>
      <c r="V2912" s="13"/>
      <c r="W2912" s="49">
        <f t="shared" si="548"/>
        <v>39790</v>
      </c>
    </row>
    <row r="2913" spans="1:23" s="11" customFormat="1">
      <c r="A2913" s="13"/>
      <c r="B2913" s="140">
        <f>+Datos!B2904</f>
        <v>2008</v>
      </c>
      <c r="C2913" s="141">
        <f>+Datos!C2904</f>
        <v>12</v>
      </c>
      <c r="D2913" s="142">
        <f>+Datos!D2904</f>
        <v>9</v>
      </c>
      <c r="E2913" s="143">
        <f>+Datos!E2904</f>
        <v>0</v>
      </c>
      <c r="F2913" s="144">
        <f>+Datos!F2904</f>
        <v>4.8</v>
      </c>
      <c r="G2913" s="145">
        <f>+Datos!G2904</f>
        <v>1</v>
      </c>
      <c r="H2913" s="143">
        <f t="shared" si="543"/>
        <v>4.8</v>
      </c>
      <c r="I2913" s="146">
        <f t="shared" si="544"/>
        <v>-4.8</v>
      </c>
      <c r="J2913" s="29">
        <f t="shared" si="545"/>
        <v>16.396426967514003</v>
      </c>
      <c r="K2913" s="147">
        <f t="shared" si="540"/>
        <v>50.078245149332183</v>
      </c>
      <c r="L2913" s="29">
        <f t="shared" si="551"/>
        <v>-0.42789918448575293</v>
      </c>
      <c r="M2913" s="30">
        <f t="shared" si="549"/>
        <v>0.42789918448575293</v>
      </c>
      <c r="N2913" s="148">
        <f t="shared" si="550"/>
        <v>4.3721008155142469</v>
      </c>
      <c r="O2913" s="148">
        <f t="shared" si="546"/>
        <v>0</v>
      </c>
      <c r="P2913" s="148">
        <f t="shared" si="547"/>
        <v>-4.3721008155142469</v>
      </c>
      <c r="Q2913" s="149">
        <f t="shared" si="541"/>
        <v>0</v>
      </c>
      <c r="R2913" s="150">
        <f t="shared" si="542"/>
        <v>50.078245149332183</v>
      </c>
      <c r="S2913" s="13"/>
      <c r="T2913" s="13"/>
      <c r="U2913" s="13"/>
      <c r="V2913" s="13"/>
      <c r="W2913" s="49">
        <f t="shared" si="548"/>
        <v>39791</v>
      </c>
    </row>
    <row r="2914" spans="1:23" s="11" customFormat="1">
      <c r="A2914" s="13"/>
      <c r="B2914" s="140">
        <f>+Datos!B2905</f>
        <v>2008</v>
      </c>
      <c r="C2914" s="141">
        <f>+Datos!C2905</f>
        <v>12</v>
      </c>
      <c r="D2914" s="142">
        <f>+Datos!D2905</f>
        <v>10</v>
      </c>
      <c r="E2914" s="143">
        <f>+Datos!E2905</f>
        <v>0</v>
      </c>
      <c r="F2914" s="144">
        <f>+Datos!F2905</f>
        <v>5.9</v>
      </c>
      <c r="G2914" s="145">
        <f>+Datos!G2905</f>
        <v>1</v>
      </c>
      <c r="H2914" s="143">
        <f t="shared" si="543"/>
        <v>5.9</v>
      </c>
      <c r="I2914" s="146">
        <f t="shared" si="544"/>
        <v>-5.9</v>
      </c>
      <c r="J2914" s="29">
        <f t="shared" si="545"/>
        <v>15.885348131120583</v>
      </c>
      <c r="K2914" s="147">
        <f t="shared" si="540"/>
        <v>49.567166312938767</v>
      </c>
      <c r="L2914" s="29">
        <f t="shared" si="551"/>
        <v>-0.51107883639341622</v>
      </c>
      <c r="M2914" s="30">
        <f t="shared" si="549"/>
        <v>0.51107883639341622</v>
      </c>
      <c r="N2914" s="148">
        <f t="shared" si="550"/>
        <v>5.3889211636065841</v>
      </c>
      <c r="O2914" s="148">
        <f t="shared" si="546"/>
        <v>0</v>
      </c>
      <c r="P2914" s="148">
        <f t="shared" si="547"/>
        <v>-5.3889211636065841</v>
      </c>
      <c r="Q2914" s="149">
        <f t="shared" si="541"/>
        <v>0</v>
      </c>
      <c r="R2914" s="150">
        <f t="shared" si="542"/>
        <v>49.567166312938767</v>
      </c>
      <c r="S2914" s="13"/>
      <c r="T2914" s="13"/>
      <c r="U2914" s="13"/>
      <c r="V2914" s="13"/>
      <c r="W2914" s="49">
        <f t="shared" si="548"/>
        <v>39792</v>
      </c>
    </row>
    <row r="2915" spans="1:23" s="11" customFormat="1">
      <c r="A2915" s="13"/>
      <c r="B2915" s="140">
        <f>+Datos!B2906</f>
        <v>2008</v>
      </c>
      <c r="C2915" s="141">
        <f>+Datos!C2906</f>
        <v>12</v>
      </c>
      <c r="D2915" s="142">
        <f>+Datos!D2906</f>
        <v>11</v>
      </c>
      <c r="E2915" s="143">
        <f>+Datos!E2906</f>
        <v>0</v>
      </c>
      <c r="F2915" s="144">
        <f>+Datos!F2906</f>
        <v>6.9</v>
      </c>
      <c r="G2915" s="145">
        <f>+Datos!G2906</f>
        <v>1</v>
      </c>
      <c r="H2915" s="143">
        <f t="shared" si="543"/>
        <v>6.9</v>
      </c>
      <c r="I2915" s="146">
        <f t="shared" si="544"/>
        <v>-6.9</v>
      </c>
      <c r="J2915" s="29">
        <f t="shared" si="545"/>
        <v>15.307819257154595</v>
      </c>
      <c r="K2915" s="147">
        <f t="shared" si="540"/>
        <v>48.989637438972778</v>
      </c>
      <c r="L2915" s="29">
        <f t="shared" si="551"/>
        <v>-0.57752887396598851</v>
      </c>
      <c r="M2915" s="30">
        <f t="shared" si="549"/>
        <v>0.57752887396598851</v>
      </c>
      <c r="N2915" s="148">
        <f t="shared" si="550"/>
        <v>6.3224711260340118</v>
      </c>
      <c r="O2915" s="148">
        <f t="shared" si="546"/>
        <v>0</v>
      </c>
      <c r="P2915" s="148">
        <f t="shared" si="547"/>
        <v>-6.3224711260340118</v>
      </c>
      <c r="Q2915" s="149">
        <f t="shared" si="541"/>
        <v>0</v>
      </c>
      <c r="R2915" s="150">
        <f t="shared" si="542"/>
        <v>48.989637438972778</v>
      </c>
      <c r="S2915" s="13"/>
      <c r="T2915" s="13"/>
      <c r="U2915" s="13"/>
      <c r="V2915" s="13"/>
      <c r="W2915" s="49">
        <f t="shared" si="548"/>
        <v>39793</v>
      </c>
    </row>
    <row r="2916" spans="1:23" s="11" customFormat="1">
      <c r="A2916" s="13"/>
      <c r="B2916" s="140">
        <f>+Datos!B2907</f>
        <v>2008</v>
      </c>
      <c r="C2916" s="141">
        <f>+Datos!C2907</f>
        <v>12</v>
      </c>
      <c r="D2916" s="142">
        <f>+Datos!D2907</f>
        <v>12</v>
      </c>
      <c r="E2916" s="143">
        <f>+Datos!E2907</f>
        <v>0</v>
      </c>
      <c r="F2916" s="144">
        <f>+Datos!F2907</f>
        <v>6.5</v>
      </c>
      <c r="G2916" s="145">
        <f>+Datos!G2907</f>
        <v>1</v>
      </c>
      <c r="H2916" s="143">
        <f t="shared" si="543"/>
        <v>6.5</v>
      </c>
      <c r="I2916" s="146">
        <f t="shared" si="544"/>
        <v>-6.5</v>
      </c>
      <c r="J2916" s="29">
        <f t="shared" si="545"/>
        <v>14.782990107124636</v>
      </c>
      <c r="K2916" s="147">
        <f t="shared" si="540"/>
        <v>48.46480828894282</v>
      </c>
      <c r="L2916" s="29">
        <f t="shared" si="551"/>
        <v>-0.52482915002995867</v>
      </c>
      <c r="M2916" s="30">
        <f t="shared" si="549"/>
        <v>0.52482915002995867</v>
      </c>
      <c r="N2916" s="148">
        <f t="shared" si="550"/>
        <v>5.9751708499700413</v>
      </c>
      <c r="O2916" s="148">
        <f t="shared" si="546"/>
        <v>0</v>
      </c>
      <c r="P2916" s="148">
        <f t="shared" si="547"/>
        <v>-5.9751708499700413</v>
      </c>
      <c r="Q2916" s="149">
        <f t="shared" si="541"/>
        <v>0</v>
      </c>
      <c r="R2916" s="150">
        <f t="shared" si="542"/>
        <v>48.46480828894282</v>
      </c>
      <c r="S2916" s="13"/>
      <c r="T2916" s="13"/>
      <c r="U2916" s="13"/>
      <c r="V2916" s="13"/>
      <c r="W2916" s="49">
        <f t="shared" si="548"/>
        <v>39794</v>
      </c>
    </row>
    <row r="2917" spans="1:23" s="11" customFormat="1">
      <c r="A2917" s="13"/>
      <c r="B2917" s="140">
        <f>+Datos!B2908</f>
        <v>2008</v>
      </c>
      <c r="C2917" s="141">
        <f>+Datos!C2908</f>
        <v>12</v>
      </c>
      <c r="D2917" s="142">
        <f>+Datos!D2908</f>
        <v>13</v>
      </c>
      <c r="E2917" s="143">
        <f>+Datos!E2908</f>
        <v>0</v>
      </c>
      <c r="F2917" s="144">
        <f>+Datos!F2908</f>
        <v>4.8</v>
      </c>
      <c r="G2917" s="145">
        <f>+Datos!G2908</f>
        <v>1</v>
      </c>
      <c r="H2917" s="143">
        <f t="shared" si="543"/>
        <v>4.8</v>
      </c>
      <c r="I2917" s="146">
        <f t="shared" si="544"/>
        <v>-4.8</v>
      </c>
      <c r="J2917" s="29">
        <f t="shared" si="545"/>
        <v>14.407008962087946</v>
      </c>
      <c r="K2917" s="147">
        <f t="shared" si="540"/>
        <v>48.08882714390613</v>
      </c>
      <c r="L2917" s="29">
        <f t="shared" si="551"/>
        <v>-0.37598114503668967</v>
      </c>
      <c r="M2917" s="30">
        <f t="shared" si="549"/>
        <v>0.37598114503668967</v>
      </c>
      <c r="N2917" s="148">
        <f t="shared" si="550"/>
        <v>4.4240188549633102</v>
      </c>
      <c r="O2917" s="148">
        <f t="shared" si="546"/>
        <v>0</v>
      </c>
      <c r="P2917" s="148">
        <f t="shared" si="547"/>
        <v>-4.4240188549633102</v>
      </c>
      <c r="Q2917" s="149">
        <f t="shared" si="541"/>
        <v>0</v>
      </c>
      <c r="R2917" s="150">
        <f t="shared" si="542"/>
        <v>48.08882714390613</v>
      </c>
      <c r="S2917" s="13"/>
      <c r="T2917" s="13"/>
      <c r="U2917" s="13"/>
      <c r="V2917" s="13"/>
      <c r="W2917" s="49">
        <f t="shared" si="548"/>
        <v>39795</v>
      </c>
    </row>
    <row r="2918" spans="1:23" s="11" customFormat="1">
      <c r="A2918" s="13"/>
      <c r="B2918" s="140">
        <f>+Datos!B2909</f>
        <v>2008</v>
      </c>
      <c r="C2918" s="141">
        <f>+Datos!C2909</f>
        <v>12</v>
      </c>
      <c r="D2918" s="142">
        <f>+Datos!D2909</f>
        <v>14</v>
      </c>
      <c r="E2918" s="143">
        <f>+Datos!E2909</f>
        <v>0</v>
      </c>
      <c r="F2918" s="144">
        <f>+Datos!F2909</f>
        <v>6.8</v>
      </c>
      <c r="G2918" s="145">
        <f>+Datos!G2909</f>
        <v>1</v>
      </c>
      <c r="H2918" s="143">
        <f t="shared" si="543"/>
        <v>6.8</v>
      </c>
      <c r="I2918" s="146">
        <f t="shared" si="544"/>
        <v>-6.8</v>
      </c>
      <c r="J2918" s="29">
        <f t="shared" si="545"/>
        <v>13.890680048321906</v>
      </c>
      <c r="K2918" s="147">
        <f t="shared" si="540"/>
        <v>47.572498230140084</v>
      </c>
      <c r="L2918" s="29">
        <f t="shared" si="551"/>
        <v>-0.51632891376604562</v>
      </c>
      <c r="M2918" s="30">
        <f t="shared" si="549"/>
        <v>0.51632891376604562</v>
      </c>
      <c r="N2918" s="148">
        <f t="shared" si="550"/>
        <v>6.2836710862339542</v>
      </c>
      <c r="O2918" s="148">
        <f t="shared" si="546"/>
        <v>0</v>
      </c>
      <c r="P2918" s="148">
        <f t="shared" si="547"/>
        <v>-6.2836710862339542</v>
      </c>
      <c r="Q2918" s="149">
        <f t="shared" si="541"/>
        <v>0</v>
      </c>
      <c r="R2918" s="150">
        <f t="shared" si="542"/>
        <v>47.572498230140084</v>
      </c>
      <c r="S2918" s="13"/>
      <c r="T2918" s="13"/>
      <c r="U2918" s="13"/>
      <c r="V2918" s="13"/>
      <c r="W2918" s="49">
        <f t="shared" si="548"/>
        <v>39796</v>
      </c>
    </row>
    <row r="2919" spans="1:23" s="11" customFormat="1">
      <c r="A2919" s="13"/>
      <c r="B2919" s="140">
        <f>+Datos!B2910</f>
        <v>2008</v>
      </c>
      <c r="C2919" s="141">
        <f>+Datos!C2910</f>
        <v>12</v>
      </c>
      <c r="D2919" s="142">
        <f>+Datos!D2910</f>
        <v>15</v>
      </c>
      <c r="E2919" s="143">
        <f>+Datos!E2910</f>
        <v>0</v>
      </c>
      <c r="F2919" s="144">
        <f>+Datos!F2910</f>
        <v>9.8000000000000007</v>
      </c>
      <c r="G2919" s="145">
        <f>+Datos!G2910</f>
        <v>1</v>
      </c>
      <c r="H2919" s="143">
        <f t="shared" si="543"/>
        <v>9.8000000000000007</v>
      </c>
      <c r="I2919" s="146">
        <f t="shared" si="544"/>
        <v>-9.8000000000000007</v>
      </c>
      <c r="J2919" s="29">
        <f t="shared" si="545"/>
        <v>13.178937621130897</v>
      </c>
      <c r="K2919" s="147">
        <f t="shared" si="540"/>
        <v>46.860755802949079</v>
      </c>
      <c r="L2919" s="29">
        <f t="shared" si="551"/>
        <v>-0.71174242719100533</v>
      </c>
      <c r="M2919" s="30">
        <f t="shared" si="549"/>
        <v>0.71174242719100533</v>
      </c>
      <c r="N2919" s="148">
        <f t="shared" si="550"/>
        <v>9.0882575728089954</v>
      </c>
      <c r="O2919" s="148">
        <f t="shared" si="546"/>
        <v>0</v>
      </c>
      <c r="P2919" s="148">
        <f t="shared" si="547"/>
        <v>-9.0882575728089954</v>
      </c>
      <c r="Q2919" s="149">
        <f t="shared" si="541"/>
        <v>0</v>
      </c>
      <c r="R2919" s="150">
        <f t="shared" si="542"/>
        <v>46.860755802949079</v>
      </c>
      <c r="S2919" s="13"/>
      <c r="T2919" s="13"/>
      <c r="U2919" s="13"/>
      <c r="V2919" s="13"/>
      <c r="W2919" s="49">
        <f t="shared" si="548"/>
        <v>39797</v>
      </c>
    </row>
    <row r="2920" spans="1:23" s="11" customFormat="1">
      <c r="A2920" s="13"/>
      <c r="B2920" s="140">
        <f>+Datos!B2911</f>
        <v>2008</v>
      </c>
      <c r="C2920" s="141">
        <f>+Datos!C2911</f>
        <v>12</v>
      </c>
      <c r="D2920" s="142">
        <f>+Datos!D2911</f>
        <v>16</v>
      </c>
      <c r="E2920" s="143">
        <f>+Datos!E2911</f>
        <v>0.3</v>
      </c>
      <c r="F2920" s="144">
        <f>+Datos!F2911</f>
        <v>8.1</v>
      </c>
      <c r="G2920" s="145">
        <f>+Datos!G2911</f>
        <v>1</v>
      </c>
      <c r="H2920" s="143">
        <f t="shared" si="543"/>
        <v>8.1</v>
      </c>
      <c r="I2920" s="146">
        <f t="shared" si="544"/>
        <v>-7.8</v>
      </c>
      <c r="J2920" s="29">
        <f t="shared" si="545"/>
        <v>12.638605410856295</v>
      </c>
      <c r="K2920" s="147">
        <f t="shared" si="540"/>
        <v>46.320423592674473</v>
      </c>
      <c r="L2920" s="29">
        <f t="shared" si="551"/>
        <v>-0.54033221027460598</v>
      </c>
      <c r="M2920" s="30">
        <f t="shared" si="549"/>
        <v>0.84033221027460603</v>
      </c>
      <c r="N2920" s="148">
        <f t="shared" si="550"/>
        <v>7.2596677897253938</v>
      </c>
      <c r="O2920" s="148">
        <f t="shared" si="546"/>
        <v>0</v>
      </c>
      <c r="P2920" s="148">
        <f t="shared" si="547"/>
        <v>-7.2596677897253938</v>
      </c>
      <c r="Q2920" s="149">
        <f t="shared" si="541"/>
        <v>0</v>
      </c>
      <c r="R2920" s="150">
        <f t="shared" si="542"/>
        <v>46.320423592674473</v>
      </c>
      <c r="S2920" s="13"/>
      <c r="T2920" s="13"/>
      <c r="U2920" s="13"/>
      <c r="V2920" s="13"/>
      <c r="W2920" s="49">
        <f t="shared" si="548"/>
        <v>39798</v>
      </c>
    </row>
    <row r="2921" spans="1:23" s="11" customFormat="1">
      <c r="A2921" s="13"/>
      <c r="B2921" s="140">
        <f>+Datos!B2912</f>
        <v>2008</v>
      </c>
      <c r="C2921" s="141">
        <f>+Datos!C2912</f>
        <v>12</v>
      </c>
      <c r="D2921" s="142">
        <f>+Datos!D2912</f>
        <v>17</v>
      </c>
      <c r="E2921" s="143">
        <f>+Datos!E2912</f>
        <v>0.5</v>
      </c>
      <c r="F2921" s="144">
        <f>+Datos!F2912</f>
        <v>3.9</v>
      </c>
      <c r="G2921" s="145">
        <f>+Datos!G2912</f>
        <v>1</v>
      </c>
      <c r="H2921" s="143">
        <f t="shared" si="543"/>
        <v>3.9</v>
      </c>
      <c r="I2921" s="146">
        <f t="shared" si="544"/>
        <v>-3.4</v>
      </c>
      <c r="J2921" s="29">
        <f t="shared" si="545"/>
        <v>12.410063275509174</v>
      </c>
      <c r="K2921" s="147">
        <f t="shared" si="540"/>
        <v>46.091881457327354</v>
      </c>
      <c r="L2921" s="29">
        <f t="shared" si="551"/>
        <v>-0.22854213534711931</v>
      </c>
      <c r="M2921" s="30">
        <f t="shared" si="549"/>
        <v>0.72854213534711931</v>
      </c>
      <c r="N2921" s="148">
        <f t="shared" si="550"/>
        <v>3.1714578646528806</v>
      </c>
      <c r="O2921" s="148">
        <f t="shared" si="546"/>
        <v>0</v>
      </c>
      <c r="P2921" s="148">
        <f t="shared" si="547"/>
        <v>-3.1714578646528806</v>
      </c>
      <c r="Q2921" s="149">
        <f t="shared" si="541"/>
        <v>0</v>
      </c>
      <c r="R2921" s="150">
        <f t="shared" si="542"/>
        <v>46.091881457327354</v>
      </c>
      <c r="S2921" s="13"/>
      <c r="T2921" s="13"/>
      <c r="U2921" s="13"/>
      <c r="V2921" s="13"/>
      <c r="W2921" s="49">
        <f t="shared" si="548"/>
        <v>39799</v>
      </c>
    </row>
    <row r="2922" spans="1:23" s="11" customFormat="1">
      <c r="A2922" s="13"/>
      <c r="B2922" s="140">
        <f>+Datos!B2913</f>
        <v>2008</v>
      </c>
      <c r="C2922" s="141">
        <f>+Datos!C2913</f>
        <v>12</v>
      </c>
      <c r="D2922" s="142">
        <f>+Datos!D2913</f>
        <v>18</v>
      </c>
      <c r="E2922" s="143">
        <f>+Datos!E2913</f>
        <v>22</v>
      </c>
      <c r="F2922" s="144">
        <f>+Datos!F2913</f>
        <v>4.8</v>
      </c>
      <c r="G2922" s="145">
        <f>+Datos!G2913</f>
        <v>1</v>
      </c>
      <c r="H2922" s="143">
        <f t="shared" si="543"/>
        <v>4.8</v>
      </c>
      <c r="I2922" s="146">
        <f t="shared" si="544"/>
        <v>17.2</v>
      </c>
      <c r="J2922" s="29">
        <f t="shared" si="545"/>
        <v>29.610063275509173</v>
      </c>
      <c r="K2922" s="147">
        <f t="shared" si="540"/>
        <v>63.291881457327349</v>
      </c>
      <c r="L2922" s="29">
        <f t="shared" si="551"/>
        <v>17.199999999999996</v>
      </c>
      <c r="M2922" s="30">
        <f t="shared" si="549"/>
        <v>4.8</v>
      </c>
      <c r="N2922" s="148">
        <f t="shared" si="550"/>
        <v>0</v>
      </c>
      <c r="O2922" s="148">
        <f t="shared" si="546"/>
        <v>0</v>
      </c>
      <c r="P2922" s="148">
        <f t="shared" si="547"/>
        <v>0</v>
      </c>
      <c r="Q2922" s="149">
        <f t="shared" si="541"/>
        <v>0</v>
      </c>
      <c r="R2922" s="150">
        <f t="shared" si="542"/>
        <v>63.291881457327349</v>
      </c>
      <c r="S2922" s="13"/>
      <c r="T2922" s="13"/>
      <c r="U2922" s="13"/>
      <c r="V2922" s="13"/>
      <c r="W2922" s="49">
        <f t="shared" si="548"/>
        <v>39800</v>
      </c>
    </row>
    <row r="2923" spans="1:23" s="11" customFormat="1">
      <c r="A2923" s="13"/>
      <c r="B2923" s="140">
        <f>+Datos!B2914</f>
        <v>2008</v>
      </c>
      <c r="C2923" s="141">
        <f>+Datos!C2914</f>
        <v>12</v>
      </c>
      <c r="D2923" s="142">
        <f>+Datos!D2914</f>
        <v>19</v>
      </c>
      <c r="E2923" s="143">
        <f>+Datos!E2914</f>
        <v>0</v>
      </c>
      <c r="F2923" s="144">
        <f>+Datos!F2914</f>
        <v>2.9</v>
      </c>
      <c r="G2923" s="145">
        <f>+Datos!G2914</f>
        <v>1</v>
      </c>
      <c r="H2923" s="143">
        <f t="shared" si="543"/>
        <v>2.9</v>
      </c>
      <c r="I2923" s="146">
        <f t="shared" si="544"/>
        <v>-2.9</v>
      </c>
      <c r="J2923" s="29">
        <f t="shared" si="545"/>
        <v>29.152757556695949</v>
      </c>
      <c r="K2923" s="147">
        <f t="shared" si="540"/>
        <v>62.834575738514133</v>
      </c>
      <c r="L2923" s="29">
        <f t="shared" si="551"/>
        <v>-0.4573057188132168</v>
      </c>
      <c r="M2923" s="30">
        <f t="shared" si="549"/>
        <v>0.4573057188132168</v>
      </c>
      <c r="N2923" s="148">
        <f t="shared" si="550"/>
        <v>2.4426942811867831</v>
      </c>
      <c r="O2923" s="148">
        <f t="shared" si="546"/>
        <v>0</v>
      </c>
      <c r="P2923" s="148">
        <f t="shared" si="547"/>
        <v>-2.4426942811867831</v>
      </c>
      <c r="Q2923" s="149">
        <f t="shared" si="541"/>
        <v>0</v>
      </c>
      <c r="R2923" s="150">
        <f t="shared" si="542"/>
        <v>62.834575738514133</v>
      </c>
      <c r="S2923" s="13"/>
      <c r="T2923" s="13"/>
      <c r="U2923" s="13"/>
      <c r="V2923" s="13"/>
      <c r="W2923" s="49">
        <f t="shared" si="548"/>
        <v>39801</v>
      </c>
    </row>
    <row r="2924" spans="1:23" s="11" customFormat="1">
      <c r="A2924" s="13"/>
      <c r="B2924" s="140">
        <f>+Datos!B2915</f>
        <v>2008</v>
      </c>
      <c r="C2924" s="141">
        <f>+Datos!C2915</f>
        <v>12</v>
      </c>
      <c r="D2924" s="142">
        <f>+Datos!D2915</f>
        <v>20</v>
      </c>
      <c r="E2924" s="143">
        <f>+Datos!E2915</f>
        <v>7</v>
      </c>
      <c r="F2924" s="144">
        <f>+Datos!F2915</f>
        <v>7.7</v>
      </c>
      <c r="G2924" s="145">
        <f>+Datos!G2915</f>
        <v>1</v>
      </c>
      <c r="H2924" s="143">
        <f t="shared" si="543"/>
        <v>7.7</v>
      </c>
      <c r="I2924" s="146">
        <f t="shared" si="544"/>
        <v>-0.70000000000000018</v>
      </c>
      <c r="J2924" s="29">
        <f t="shared" si="545"/>
        <v>29.043435731561917</v>
      </c>
      <c r="K2924" s="147">
        <f t="shared" si="540"/>
        <v>62.725253913380101</v>
      </c>
      <c r="L2924" s="29">
        <f t="shared" si="551"/>
        <v>-0.10932182513403177</v>
      </c>
      <c r="M2924" s="30">
        <f t="shared" si="549"/>
        <v>7.1093218251340318</v>
      </c>
      <c r="N2924" s="148">
        <f t="shared" si="550"/>
        <v>0.59067817486596841</v>
      </c>
      <c r="O2924" s="148">
        <f t="shared" si="546"/>
        <v>0</v>
      </c>
      <c r="P2924" s="148">
        <f t="shared" si="547"/>
        <v>-0.59067817486596841</v>
      </c>
      <c r="Q2924" s="149">
        <f t="shared" si="541"/>
        <v>0</v>
      </c>
      <c r="R2924" s="150">
        <f t="shared" si="542"/>
        <v>62.725253913380101</v>
      </c>
      <c r="S2924" s="13"/>
      <c r="T2924" s="13"/>
      <c r="U2924" s="13"/>
      <c r="V2924" s="13"/>
      <c r="W2924" s="49">
        <f t="shared" si="548"/>
        <v>39802</v>
      </c>
    </row>
    <row r="2925" spans="1:23" s="11" customFormat="1">
      <c r="A2925" s="13"/>
      <c r="B2925" s="140">
        <f>+Datos!B2916</f>
        <v>2008</v>
      </c>
      <c r="C2925" s="141">
        <f>+Datos!C2916</f>
        <v>12</v>
      </c>
      <c r="D2925" s="142">
        <f>+Datos!D2916</f>
        <v>21</v>
      </c>
      <c r="E2925" s="143">
        <f>+Datos!E2916</f>
        <v>0</v>
      </c>
      <c r="F2925" s="144">
        <f>+Datos!F2916</f>
        <v>8.1</v>
      </c>
      <c r="G2925" s="145">
        <f>+Datos!G2916</f>
        <v>1</v>
      </c>
      <c r="H2925" s="143">
        <f t="shared" si="543"/>
        <v>8.1</v>
      </c>
      <c r="I2925" s="146">
        <f t="shared" si="544"/>
        <v>-8.1</v>
      </c>
      <c r="J2925" s="29">
        <f t="shared" si="545"/>
        <v>27.807853344826935</v>
      </c>
      <c r="K2925" s="147">
        <f t="shared" si="540"/>
        <v>61.489671526645111</v>
      </c>
      <c r="L2925" s="29">
        <f t="shared" si="551"/>
        <v>-1.2355823867349898</v>
      </c>
      <c r="M2925" s="30">
        <f t="shared" si="549"/>
        <v>1.2355823867349898</v>
      </c>
      <c r="N2925" s="148">
        <f t="shared" si="550"/>
        <v>6.8644176132650099</v>
      </c>
      <c r="O2925" s="148">
        <f t="shared" si="546"/>
        <v>0</v>
      </c>
      <c r="P2925" s="148">
        <f t="shared" si="547"/>
        <v>-6.8644176132650099</v>
      </c>
      <c r="Q2925" s="149">
        <f t="shared" si="541"/>
        <v>0</v>
      </c>
      <c r="R2925" s="150">
        <f t="shared" si="542"/>
        <v>61.489671526645111</v>
      </c>
      <c r="S2925" s="13"/>
      <c r="T2925" s="13"/>
      <c r="U2925" s="13"/>
      <c r="V2925" s="13"/>
      <c r="W2925" s="49">
        <f t="shared" si="548"/>
        <v>39803</v>
      </c>
    </row>
    <row r="2926" spans="1:23" s="11" customFormat="1">
      <c r="A2926" s="13"/>
      <c r="B2926" s="140">
        <f>+Datos!B2917</f>
        <v>2008</v>
      </c>
      <c r="C2926" s="141">
        <f>+Datos!C2917</f>
        <v>12</v>
      </c>
      <c r="D2926" s="142">
        <f>+Datos!D2917</f>
        <v>22</v>
      </c>
      <c r="E2926" s="143">
        <f>+Datos!E2917</f>
        <v>0</v>
      </c>
      <c r="F2926" s="144">
        <f>+Datos!F2917</f>
        <v>6.4</v>
      </c>
      <c r="G2926" s="145">
        <f>+Datos!G2917</f>
        <v>1</v>
      </c>
      <c r="H2926" s="143">
        <f t="shared" si="543"/>
        <v>6.4</v>
      </c>
      <c r="I2926" s="146">
        <f t="shared" si="544"/>
        <v>-6.4</v>
      </c>
      <c r="J2926" s="29">
        <f t="shared" si="545"/>
        <v>26.868877157563027</v>
      </c>
      <c r="K2926" s="147">
        <f t="shared" si="540"/>
        <v>60.550695339381207</v>
      </c>
      <c r="L2926" s="29">
        <f t="shared" si="551"/>
        <v>-0.93897618726390419</v>
      </c>
      <c r="M2926" s="30">
        <f t="shared" si="549"/>
        <v>0.93897618726390419</v>
      </c>
      <c r="N2926" s="148">
        <f t="shared" si="550"/>
        <v>5.4610238127360962</v>
      </c>
      <c r="O2926" s="148">
        <f t="shared" si="546"/>
        <v>0</v>
      </c>
      <c r="P2926" s="148">
        <f t="shared" si="547"/>
        <v>-5.4610238127360962</v>
      </c>
      <c r="Q2926" s="149">
        <f t="shared" si="541"/>
        <v>0</v>
      </c>
      <c r="R2926" s="150">
        <f t="shared" si="542"/>
        <v>60.550695339381207</v>
      </c>
      <c r="S2926" s="13"/>
      <c r="T2926" s="13"/>
      <c r="U2926" s="13"/>
      <c r="V2926" s="13"/>
      <c r="W2926" s="49">
        <f t="shared" si="548"/>
        <v>39804</v>
      </c>
    </row>
    <row r="2927" spans="1:23" s="11" customFormat="1">
      <c r="A2927" s="13"/>
      <c r="B2927" s="140">
        <f>+Datos!B2918</f>
        <v>2008</v>
      </c>
      <c r="C2927" s="141">
        <f>+Datos!C2918</f>
        <v>12</v>
      </c>
      <c r="D2927" s="142">
        <f>+Datos!D2918</f>
        <v>23</v>
      </c>
      <c r="E2927" s="143">
        <f>+Datos!E2918</f>
        <v>0</v>
      </c>
      <c r="F2927" s="144">
        <f>+Datos!F2918</f>
        <v>7.8</v>
      </c>
      <c r="G2927" s="145">
        <f>+Datos!G2918</f>
        <v>1</v>
      </c>
      <c r="H2927" s="143">
        <f t="shared" si="543"/>
        <v>7.8</v>
      </c>
      <c r="I2927" s="146">
        <f t="shared" si="544"/>
        <v>-7.8</v>
      </c>
      <c r="J2927" s="29">
        <f t="shared" si="545"/>
        <v>25.767261822586047</v>
      </c>
      <c r="K2927" s="147">
        <f t="shared" si="540"/>
        <v>59.449080004404223</v>
      </c>
      <c r="L2927" s="29">
        <f t="shared" si="551"/>
        <v>-1.1016153349769837</v>
      </c>
      <c r="M2927" s="30">
        <f t="shared" si="549"/>
        <v>1.1016153349769837</v>
      </c>
      <c r="N2927" s="148">
        <f t="shared" si="550"/>
        <v>6.6983846650230161</v>
      </c>
      <c r="O2927" s="148">
        <f t="shared" si="546"/>
        <v>0</v>
      </c>
      <c r="P2927" s="148">
        <f t="shared" si="547"/>
        <v>-6.6983846650230161</v>
      </c>
      <c r="Q2927" s="149">
        <f t="shared" si="541"/>
        <v>0</v>
      </c>
      <c r="R2927" s="150">
        <f t="shared" si="542"/>
        <v>59.449080004404223</v>
      </c>
      <c r="S2927" s="13"/>
      <c r="T2927" s="13"/>
      <c r="U2927" s="13"/>
      <c r="V2927" s="13"/>
      <c r="W2927" s="49">
        <f t="shared" si="548"/>
        <v>39805</v>
      </c>
    </row>
    <row r="2928" spans="1:23" s="11" customFormat="1">
      <c r="A2928" s="13"/>
      <c r="B2928" s="140">
        <f>+Datos!B2919</f>
        <v>2008</v>
      </c>
      <c r="C2928" s="141">
        <f>+Datos!C2919</f>
        <v>12</v>
      </c>
      <c r="D2928" s="142">
        <f>+Datos!D2919</f>
        <v>24</v>
      </c>
      <c r="E2928" s="143">
        <f>+Datos!E2919</f>
        <v>0.6</v>
      </c>
      <c r="F2928" s="144">
        <f>+Datos!F2919</f>
        <v>8.6</v>
      </c>
      <c r="G2928" s="145">
        <f>+Datos!G2919</f>
        <v>1</v>
      </c>
      <c r="H2928" s="143">
        <f t="shared" si="543"/>
        <v>8.6</v>
      </c>
      <c r="I2928" s="146">
        <f t="shared" si="544"/>
        <v>-8</v>
      </c>
      <c r="J2928" s="29">
        <f t="shared" si="545"/>
        <v>24.684301203902393</v>
      </c>
      <c r="K2928" s="147">
        <f t="shared" si="540"/>
        <v>58.366119385720573</v>
      </c>
      <c r="L2928" s="29">
        <f t="shared" si="551"/>
        <v>-1.08296061868365</v>
      </c>
      <c r="M2928" s="30">
        <f t="shared" si="549"/>
        <v>1.6829606186836501</v>
      </c>
      <c r="N2928" s="148">
        <f t="shared" si="550"/>
        <v>6.91703938131635</v>
      </c>
      <c r="O2928" s="148">
        <f t="shared" si="546"/>
        <v>0</v>
      </c>
      <c r="P2928" s="148">
        <f t="shared" si="547"/>
        <v>-6.91703938131635</v>
      </c>
      <c r="Q2928" s="149">
        <f t="shared" si="541"/>
        <v>0</v>
      </c>
      <c r="R2928" s="150">
        <f t="shared" si="542"/>
        <v>58.366119385720573</v>
      </c>
      <c r="S2928" s="13"/>
      <c r="T2928" s="13"/>
      <c r="U2928" s="13"/>
      <c r="V2928" s="13"/>
      <c r="W2928" s="49">
        <f t="shared" si="548"/>
        <v>39806</v>
      </c>
    </row>
    <row r="2929" spans="1:23" s="11" customFormat="1">
      <c r="A2929" s="13"/>
      <c r="B2929" s="140">
        <f>+Datos!B2920</f>
        <v>2008</v>
      </c>
      <c r="C2929" s="141">
        <f>+Datos!C2920</f>
        <v>12</v>
      </c>
      <c r="D2929" s="142">
        <f>+Datos!D2920</f>
        <v>25</v>
      </c>
      <c r="E2929" s="143">
        <f>+Datos!E2920</f>
        <v>0</v>
      </c>
      <c r="F2929" s="144">
        <f>+Datos!F2920</f>
        <v>7.2</v>
      </c>
      <c r="G2929" s="145">
        <f>+Datos!G2920</f>
        <v>1</v>
      </c>
      <c r="H2929" s="143">
        <f t="shared" si="543"/>
        <v>7.2</v>
      </c>
      <c r="I2929" s="146">
        <f t="shared" si="544"/>
        <v>-7.2</v>
      </c>
      <c r="J2929" s="29">
        <f t="shared" si="545"/>
        <v>23.748607357344433</v>
      </c>
      <c r="K2929" s="147">
        <f t="shared" si="540"/>
        <v>57.430425539162613</v>
      </c>
      <c r="L2929" s="29">
        <f t="shared" si="551"/>
        <v>-0.93569384655796028</v>
      </c>
      <c r="M2929" s="30">
        <f t="shared" si="549"/>
        <v>0.93569384655796028</v>
      </c>
      <c r="N2929" s="148">
        <f t="shared" si="550"/>
        <v>6.2643061534420399</v>
      </c>
      <c r="O2929" s="148">
        <f t="shared" si="546"/>
        <v>0</v>
      </c>
      <c r="P2929" s="148">
        <f t="shared" si="547"/>
        <v>-6.2643061534420399</v>
      </c>
      <c r="Q2929" s="149">
        <f t="shared" si="541"/>
        <v>0</v>
      </c>
      <c r="R2929" s="150">
        <f t="shared" si="542"/>
        <v>57.430425539162613</v>
      </c>
      <c r="S2929" s="13"/>
      <c r="T2929" s="13"/>
      <c r="U2929" s="13"/>
      <c r="V2929" s="13"/>
      <c r="W2929" s="49">
        <f t="shared" si="548"/>
        <v>39807</v>
      </c>
    </row>
    <row r="2930" spans="1:23" s="11" customFormat="1">
      <c r="A2930" s="13"/>
      <c r="B2930" s="140">
        <f>+Datos!B2921</f>
        <v>2008</v>
      </c>
      <c r="C2930" s="141">
        <f>+Datos!C2921</f>
        <v>12</v>
      </c>
      <c r="D2930" s="142">
        <f>+Datos!D2921</f>
        <v>26</v>
      </c>
      <c r="E2930" s="143">
        <f>+Datos!E2921</f>
        <v>0</v>
      </c>
      <c r="F2930" s="144">
        <f>+Datos!F2921</f>
        <v>8.1</v>
      </c>
      <c r="G2930" s="145">
        <f>+Datos!G2921</f>
        <v>1</v>
      </c>
      <c r="H2930" s="143">
        <f t="shared" si="543"/>
        <v>8.1</v>
      </c>
      <c r="I2930" s="146">
        <f t="shared" si="544"/>
        <v>-8.1</v>
      </c>
      <c r="J2930" s="29">
        <f t="shared" si="545"/>
        <v>22.738280575367611</v>
      </c>
      <c r="K2930" s="147">
        <f t="shared" si="540"/>
        <v>56.420098757185791</v>
      </c>
      <c r="L2930" s="29">
        <f t="shared" si="551"/>
        <v>-1.010326781976822</v>
      </c>
      <c r="M2930" s="30">
        <f t="shared" si="549"/>
        <v>1.010326781976822</v>
      </c>
      <c r="N2930" s="148">
        <f t="shared" si="550"/>
        <v>7.0896732180231776</v>
      </c>
      <c r="O2930" s="148">
        <f t="shared" si="546"/>
        <v>0</v>
      </c>
      <c r="P2930" s="148">
        <f t="shared" si="547"/>
        <v>-7.0896732180231776</v>
      </c>
      <c r="Q2930" s="149">
        <f t="shared" si="541"/>
        <v>0</v>
      </c>
      <c r="R2930" s="150">
        <f t="shared" si="542"/>
        <v>56.420098757185791</v>
      </c>
      <c r="S2930" s="13"/>
      <c r="T2930" s="13"/>
      <c r="U2930" s="13"/>
      <c r="V2930" s="13"/>
      <c r="W2930" s="49">
        <f t="shared" si="548"/>
        <v>39808</v>
      </c>
    </row>
    <row r="2931" spans="1:23" s="11" customFormat="1">
      <c r="A2931" s="13"/>
      <c r="B2931" s="140">
        <f>+Datos!B2922</f>
        <v>2008</v>
      </c>
      <c r="C2931" s="141">
        <f>+Datos!C2922</f>
        <v>12</v>
      </c>
      <c r="D2931" s="142">
        <f>+Datos!D2922</f>
        <v>27</v>
      </c>
      <c r="E2931" s="143">
        <f>+Datos!E2922</f>
        <v>0</v>
      </c>
      <c r="F2931" s="144">
        <f>+Datos!F2922</f>
        <v>8.4</v>
      </c>
      <c r="G2931" s="145">
        <f>+Datos!G2922</f>
        <v>1</v>
      </c>
      <c r="H2931" s="143">
        <f t="shared" si="543"/>
        <v>8.4</v>
      </c>
      <c r="I2931" s="146">
        <f t="shared" si="544"/>
        <v>-8.4</v>
      </c>
      <c r="J2931" s="29">
        <f t="shared" si="545"/>
        <v>21.735909450810112</v>
      </c>
      <c r="K2931" s="147">
        <f t="shared" si="540"/>
        <v>55.417727632628292</v>
      </c>
      <c r="L2931" s="29">
        <f t="shared" si="551"/>
        <v>-1.0023711245574987</v>
      </c>
      <c r="M2931" s="30">
        <f t="shared" si="549"/>
        <v>1.0023711245574987</v>
      </c>
      <c r="N2931" s="148">
        <f t="shared" si="550"/>
        <v>7.3976288754425017</v>
      </c>
      <c r="O2931" s="148">
        <f t="shared" si="546"/>
        <v>0</v>
      </c>
      <c r="P2931" s="148">
        <f t="shared" si="547"/>
        <v>-7.3976288754425017</v>
      </c>
      <c r="Q2931" s="149">
        <f t="shared" si="541"/>
        <v>0</v>
      </c>
      <c r="R2931" s="150">
        <f t="shared" si="542"/>
        <v>55.417727632628292</v>
      </c>
      <c r="S2931" s="13"/>
      <c r="T2931" s="13"/>
      <c r="U2931" s="13"/>
      <c r="V2931" s="13"/>
      <c r="W2931" s="49">
        <f t="shared" si="548"/>
        <v>39809</v>
      </c>
    </row>
    <row r="2932" spans="1:23" s="11" customFormat="1">
      <c r="A2932" s="13"/>
      <c r="B2932" s="140">
        <f>+Datos!B2923</f>
        <v>2008</v>
      </c>
      <c r="C2932" s="141">
        <f>+Datos!C2923</f>
        <v>12</v>
      </c>
      <c r="D2932" s="142">
        <f>+Datos!D2923</f>
        <v>28</v>
      </c>
      <c r="E2932" s="143">
        <f>+Datos!E2923</f>
        <v>0</v>
      </c>
      <c r="F2932" s="144">
        <f>+Datos!F2923</f>
        <v>6.5</v>
      </c>
      <c r="G2932" s="145">
        <f>+Datos!G2923</f>
        <v>1</v>
      </c>
      <c r="H2932" s="143">
        <f t="shared" si="543"/>
        <v>6.5</v>
      </c>
      <c r="I2932" s="146">
        <f t="shared" si="544"/>
        <v>-6.5</v>
      </c>
      <c r="J2932" s="29">
        <f t="shared" si="545"/>
        <v>20.990692990479548</v>
      </c>
      <c r="K2932" s="147">
        <f t="shared" si="540"/>
        <v>54.672511172297732</v>
      </c>
      <c r="L2932" s="29">
        <f t="shared" si="551"/>
        <v>-0.74521646033056044</v>
      </c>
      <c r="M2932" s="30">
        <f t="shared" si="549"/>
        <v>0.74521646033056044</v>
      </c>
      <c r="N2932" s="148">
        <f t="shared" si="550"/>
        <v>5.7547835396694396</v>
      </c>
      <c r="O2932" s="148">
        <f t="shared" si="546"/>
        <v>0</v>
      </c>
      <c r="P2932" s="148">
        <f t="shared" si="547"/>
        <v>-5.7547835396694396</v>
      </c>
      <c r="Q2932" s="149">
        <f t="shared" si="541"/>
        <v>0</v>
      </c>
      <c r="R2932" s="150">
        <f t="shared" si="542"/>
        <v>54.672511172297732</v>
      </c>
      <c r="S2932" s="13"/>
      <c r="T2932" s="13"/>
      <c r="U2932" s="13"/>
      <c r="V2932" s="13"/>
      <c r="W2932" s="49">
        <f t="shared" si="548"/>
        <v>39810</v>
      </c>
    </row>
    <row r="2933" spans="1:23" s="11" customFormat="1">
      <c r="A2933" s="13"/>
      <c r="B2933" s="140">
        <f>+Datos!B2924</f>
        <v>2008</v>
      </c>
      <c r="C2933" s="141">
        <f>+Datos!C2924</f>
        <v>12</v>
      </c>
      <c r="D2933" s="142">
        <f>+Datos!D2924</f>
        <v>29</v>
      </c>
      <c r="E2933" s="143">
        <f>+Datos!E2924</f>
        <v>0</v>
      </c>
      <c r="F2933" s="144">
        <f>+Datos!F2924</f>
        <v>6.1</v>
      </c>
      <c r="G2933" s="145">
        <f>+Datos!G2924</f>
        <v>1</v>
      </c>
      <c r="H2933" s="143">
        <f t="shared" si="543"/>
        <v>6.1</v>
      </c>
      <c r="I2933" s="146">
        <f t="shared" si="544"/>
        <v>-6.1</v>
      </c>
      <c r="J2933" s="29">
        <f t="shared" si="545"/>
        <v>20.314592211105097</v>
      </c>
      <c r="K2933" s="147">
        <f t="shared" si="540"/>
        <v>53.996410392923281</v>
      </c>
      <c r="L2933" s="29">
        <f t="shared" si="551"/>
        <v>-0.67610077937445112</v>
      </c>
      <c r="M2933" s="30">
        <f t="shared" si="549"/>
        <v>0.67610077937445112</v>
      </c>
      <c r="N2933" s="148">
        <f t="shared" si="550"/>
        <v>5.4238992206255485</v>
      </c>
      <c r="O2933" s="148">
        <f t="shared" si="546"/>
        <v>0</v>
      </c>
      <c r="P2933" s="148">
        <f t="shared" si="547"/>
        <v>-5.4238992206255485</v>
      </c>
      <c r="Q2933" s="149">
        <f t="shared" si="541"/>
        <v>0</v>
      </c>
      <c r="R2933" s="150">
        <f t="shared" si="542"/>
        <v>53.996410392923281</v>
      </c>
      <c r="S2933" s="13"/>
      <c r="T2933" s="13"/>
      <c r="U2933" s="13"/>
      <c r="V2933" s="13"/>
      <c r="W2933" s="49">
        <f t="shared" si="548"/>
        <v>39811</v>
      </c>
    </row>
    <row r="2934" spans="1:23" s="11" customFormat="1">
      <c r="A2934" s="13"/>
      <c r="B2934" s="140">
        <f>+Datos!B2925</f>
        <v>2008</v>
      </c>
      <c r="C2934" s="141">
        <f>+Datos!C2925</f>
        <v>12</v>
      </c>
      <c r="D2934" s="142">
        <f>+Datos!D2925</f>
        <v>30</v>
      </c>
      <c r="E2934" s="143">
        <f>+Datos!E2925</f>
        <v>9</v>
      </c>
      <c r="F2934" s="144">
        <f>+Datos!F2925</f>
        <v>10.4</v>
      </c>
      <c r="G2934" s="145">
        <f>+Datos!G2925</f>
        <v>1</v>
      </c>
      <c r="H2934" s="143">
        <f t="shared" si="543"/>
        <v>10.4</v>
      </c>
      <c r="I2934" s="146">
        <f t="shared" si="544"/>
        <v>-1.4000000000000004</v>
      </c>
      <c r="J2934" s="29">
        <f t="shared" si="545"/>
        <v>20.162519853717242</v>
      </c>
      <c r="K2934" s="147">
        <f t="shared" si="540"/>
        <v>53.844338035535422</v>
      </c>
      <c r="L2934" s="29">
        <f t="shared" si="551"/>
        <v>-0.1520723573878584</v>
      </c>
      <c r="M2934" s="30">
        <f t="shared" si="549"/>
        <v>9.1520723573878584</v>
      </c>
      <c r="N2934" s="148">
        <f t="shared" si="550"/>
        <v>1.247927642612142</v>
      </c>
      <c r="O2934" s="148">
        <f t="shared" si="546"/>
        <v>0</v>
      </c>
      <c r="P2934" s="148">
        <f t="shared" si="547"/>
        <v>-1.247927642612142</v>
      </c>
      <c r="Q2934" s="149">
        <f t="shared" si="541"/>
        <v>0</v>
      </c>
      <c r="R2934" s="150">
        <f t="shared" si="542"/>
        <v>53.844338035535422</v>
      </c>
      <c r="S2934" s="13"/>
      <c r="T2934" s="13"/>
      <c r="U2934" s="13"/>
      <c r="V2934" s="13"/>
      <c r="W2934" s="49">
        <f t="shared" si="548"/>
        <v>39812</v>
      </c>
    </row>
    <row r="2935" spans="1:23" s="11" customFormat="1">
      <c r="A2935" s="13"/>
      <c r="B2935" s="140">
        <f>+Datos!B2926</f>
        <v>2008</v>
      </c>
      <c r="C2935" s="141">
        <f>+Datos!C2926</f>
        <v>12</v>
      </c>
      <c r="D2935" s="142">
        <f>+Datos!D2926</f>
        <v>31</v>
      </c>
      <c r="E2935" s="143">
        <f>+Datos!E2926</f>
        <v>0</v>
      </c>
      <c r="F2935" s="144">
        <f>+Datos!F2926</f>
        <v>6.6</v>
      </c>
      <c r="G2935" s="145">
        <f>+Datos!G2926</f>
        <v>1</v>
      </c>
      <c r="H2935" s="143">
        <f t="shared" si="543"/>
        <v>6.6</v>
      </c>
      <c r="I2935" s="146">
        <f t="shared" si="544"/>
        <v>-6.6</v>
      </c>
      <c r="J2935" s="29">
        <f t="shared" si="545"/>
        <v>19.460799382797639</v>
      </c>
      <c r="K2935" s="147">
        <f t="shared" si="540"/>
        <v>53.142617564615819</v>
      </c>
      <c r="L2935" s="29">
        <f t="shared" si="551"/>
        <v>-0.70172047091960366</v>
      </c>
      <c r="M2935" s="30">
        <f t="shared" si="549"/>
        <v>0.70172047091960366</v>
      </c>
      <c r="N2935" s="148">
        <f t="shared" si="550"/>
        <v>5.898279529080396</v>
      </c>
      <c r="O2935" s="148">
        <f t="shared" si="546"/>
        <v>0</v>
      </c>
      <c r="P2935" s="148">
        <f t="shared" si="547"/>
        <v>-5.898279529080396</v>
      </c>
      <c r="Q2935" s="149">
        <f t="shared" si="541"/>
        <v>0</v>
      </c>
      <c r="R2935" s="150">
        <f t="shared" si="542"/>
        <v>53.142617564615819</v>
      </c>
      <c r="S2935" s="13"/>
      <c r="T2935" s="13"/>
      <c r="U2935" s="13"/>
      <c r="V2935" s="13"/>
      <c r="W2935" s="49">
        <f t="shared" si="548"/>
        <v>39813</v>
      </c>
    </row>
    <row r="2936" spans="1:23" s="11" customFormat="1">
      <c r="A2936" s="13"/>
      <c r="B2936" s="140">
        <f>+Datos!B2927</f>
        <v>2009</v>
      </c>
      <c r="C2936" s="141">
        <f>+Datos!C2927</f>
        <v>1</v>
      </c>
      <c r="D2936" s="142">
        <f>+Datos!D2927</f>
        <v>1</v>
      </c>
      <c r="E2936" s="143">
        <f>+Datos!E2927</f>
        <v>0</v>
      </c>
      <c r="F2936" s="144">
        <f>+Datos!F2927</f>
        <v>5.7</v>
      </c>
      <c r="G2936" s="145">
        <f>+Datos!G2927</f>
        <v>1</v>
      </c>
      <c r="H2936" s="143">
        <f t="shared" si="543"/>
        <v>5.7</v>
      </c>
      <c r="I2936" s="146">
        <f t="shared" si="544"/>
        <v>-5.7</v>
      </c>
      <c r="J2936" s="29">
        <f t="shared" si="545"/>
        <v>18.874453227725233</v>
      </c>
      <c r="K2936" s="147">
        <f t="shared" si="540"/>
        <v>52.556271409543413</v>
      </c>
      <c r="L2936" s="29">
        <f t="shared" si="551"/>
        <v>-0.5863461550724054</v>
      </c>
      <c r="M2936" s="30">
        <f t="shared" si="549"/>
        <v>0.5863461550724054</v>
      </c>
      <c r="N2936" s="148">
        <f t="shared" si="550"/>
        <v>5.1136538449275948</v>
      </c>
      <c r="O2936" s="148">
        <f t="shared" si="546"/>
        <v>0</v>
      </c>
      <c r="P2936" s="148">
        <f t="shared" si="547"/>
        <v>-5.1136538449275948</v>
      </c>
      <c r="Q2936" s="149">
        <f t="shared" si="541"/>
        <v>0</v>
      </c>
      <c r="R2936" s="150">
        <f t="shared" si="542"/>
        <v>52.556271409543413</v>
      </c>
      <c r="S2936" s="13"/>
      <c r="T2936" s="13"/>
      <c r="U2936" s="13"/>
      <c r="V2936" s="13"/>
      <c r="W2936" s="49">
        <f t="shared" si="548"/>
        <v>39814</v>
      </c>
    </row>
    <row r="2937" spans="1:23" s="11" customFormat="1">
      <c r="A2937" s="13"/>
      <c r="B2937" s="140">
        <f>+Datos!B2928</f>
        <v>2009</v>
      </c>
      <c r="C2937" s="141">
        <f>+Datos!C2928</f>
        <v>1</v>
      </c>
      <c r="D2937" s="142">
        <f>+Datos!D2928</f>
        <v>2</v>
      </c>
      <c r="E2937" s="143">
        <f>+Datos!E2928</f>
        <v>0</v>
      </c>
      <c r="F2937" s="144">
        <f>+Datos!F2928</f>
        <v>7.2</v>
      </c>
      <c r="G2937" s="145">
        <f>+Datos!G2928</f>
        <v>1</v>
      </c>
      <c r="H2937" s="143">
        <f t="shared" si="543"/>
        <v>7.2</v>
      </c>
      <c r="I2937" s="146">
        <f t="shared" si="544"/>
        <v>-7.2</v>
      </c>
      <c r="J2937" s="29">
        <f t="shared" si="545"/>
        <v>18.158990002882696</v>
      </c>
      <c r="K2937" s="147">
        <f t="shared" si="540"/>
        <v>51.840808184700876</v>
      </c>
      <c r="L2937" s="29">
        <f t="shared" si="551"/>
        <v>-0.71546322484253722</v>
      </c>
      <c r="M2937" s="30">
        <f t="shared" si="549"/>
        <v>0.71546322484253722</v>
      </c>
      <c r="N2937" s="148">
        <f t="shared" si="550"/>
        <v>6.484536775157463</v>
      </c>
      <c r="O2937" s="148">
        <f t="shared" si="546"/>
        <v>0</v>
      </c>
      <c r="P2937" s="148">
        <f t="shared" si="547"/>
        <v>-6.484536775157463</v>
      </c>
      <c r="Q2937" s="149">
        <f t="shared" si="541"/>
        <v>0</v>
      </c>
      <c r="R2937" s="150">
        <f t="shared" si="542"/>
        <v>51.840808184700876</v>
      </c>
      <c r="S2937" s="13"/>
      <c r="T2937" s="13"/>
      <c r="U2937" s="13"/>
      <c r="V2937" s="13"/>
      <c r="W2937" s="49">
        <f t="shared" si="548"/>
        <v>39815</v>
      </c>
    </row>
    <row r="2938" spans="1:23" s="11" customFormat="1">
      <c r="A2938" s="13"/>
      <c r="B2938" s="140">
        <f>+Datos!B2929</f>
        <v>2009</v>
      </c>
      <c r="C2938" s="141">
        <f>+Datos!C2929</f>
        <v>1</v>
      </c>
      <c r="D2938" s="142">
        <f>+Datos!D2929</f>
        <v>3</v>
      </c>
      <c r="E2938" s="143">
        <f>+Datos!E2929</f>
        <v>0</v>
      </c>
      <c r="F2938" s="144">
        <f>+Datos!F2929</f>
        <v>7.5</v>
      </c>
      <c r="G2938" s="145">
        <f>+Datos!G2929</f>
        <v>1</v>
      </c>
      <c r="H2938" s="143">
        <f t="shared" si="543"/>
        <v>7.5</v>
      </c>
      <c r="I2938" s="146">
        <f t="shared" si="544"/>
        <v>-7.5</v>
      </c>
      <c r="J2938" s="29">
        <f t="shared" si="545"/>
        <v>17.442539730471793</v>
      </c>
      <c r="K2938" s="147">
        <f t="shared" si="540"/>
        <v>51.124357912289973</v>
      </c>
      <c r="L2938" s="29">
        <f t="shared" si="551"/>
        <v>-0.71645027241090276</v>
      </c>
      <c r="M2938" s="30">
        <f t="shared" si="549"/>
        <v>0.71645027241090276</v>
      </c>
      <c r="N2938" s="148">
        <f t="shared" si="550"/>
        <v>6.7835497275890972</v>
      </c>
      <c r="O2938" s="148">
        <f t="shared" si="546"/>
        <v>0</v>
      </c>
      <c r="P2938" s="148">
        <f t="shared" si="547"/>
        <v>-6.7835497275890972</v>
      </c>
      <c r="Q2938" s="149">
        <f t="shared" si="541"/>
        <v>0</v>
      </c>
      <c r="R2938" s="150">
        <f t="shared" si="542"/>
        <v>51.124357912289973</v>
      </c>
      <c r="S2938" s="13"/>
      <c r="T2938" s="13"/>
      <c r="U2938" s="13"/>
      <c r="V2938" s="13"/>
      <c r="W2938" s="49">
        <f t="shared" si="548"/>
        <v>39816</v>
      </c>
    </row>
    <row r="2939" spans="1:23" s="11" customFormat="1">
      <c r="A2939" s="13"/>
      <c r="B2939" s="140">
        <f>+Datos!B2930</f>
        <v>2009</v>
      </c>
      <c r="C2939" s="141">
        <f>+Datos!C2930</f>
        <v>1</v>
      </c>
      <c r="D2939" s="142">
        <f>+Datos!D2930</f>
        <v>4</v>
      </c>
      <c r="E2939" s="143">
        <f>+Datos!E2930</f>
        <v>0</v>
      </c>
      <c r="F2939" s="144">
        <f>+Datos!F2930</f>
        <v>10.8</v>
      </c>
      <c r="G2939" s="145">
        <f>+Datos!G2930</f>
        <v>1</v>
      </c>
      <c r="H2939" s="143">
        <f t="shared" si="543"/>
        <v>10.8</v>
      </c>
      <c r="I2939" s="146">
        <f t="shared" si="544"/>
        <v>-10.8</v>
      </c>
      <c r="J2939" s="29">
        <f t="shared" si="545"/>
        <v>16.46022191476089</v>
      </c>
      <c r="K2939" s="147">
        <f t="shared" si="540"/>
        <v>50.142040096579066</v>
      </c>
      <c r="L2939" s="29">
        <f t="shared" si="551"/>
        <v>-0.98231781571090693</v>
      </c>
      <c r="M2939" s="30">
        <f t="shared" si="549"/>
        <v>0.98231781571090693</v>
      </c>
      <c r="N2939" s="148">
        <f t="shared" si="550"/>
        <v>9.8176821842890938</v>
      </c>
      <c r="O2939" s="148">
        <f t="shared" si="546"/>
        <v>0</v>
      </c>
      <c r="P2939" s="148">
        <f t="shared" si="547"/>
        <v>-9.8176821842890938</v>
      </c>
      <c r="Q2939" s="149">
        <f t="shared" si="541"/>
        <v>0</v>
      </c>
      <c r="R2939" s="150">
        <f t="shared" si="542"/>
        <v>50.142040096579066</v>
      </c>
      <c r="S2939" s="13"/>
      <c r="T2939" s="13"/>
      <c r="U2939" s="13"/>
      <c r="V2939" s="13"/>
      <c r="W2939" s="49">
        <f t="shared" si="548"/>
        <v>39817</v>
      </c>
    </row>
    <row r="2940" spans="1:23" s="11" customFormat="1">
      <c r="A2940" s="13"/>
      <c r="B2940" s="140">
        <f>+Datos!B2931</f>
        <v>2009</v>
      </c>
      <c r="C2940" s="141">
        <f>+Datos!C2931</f>
        <v>1</v>
      </c>
      <c r="D2940" s="142">
        <f>+Datos!D2931</f>
        <v>5</v>
      </c>
      <c r="E2940" s="143">
        <f>+Datos!E2931</f>
        <v>0</v>
      </c>
      <c r="F2940" s="144">
        <f>+Datos!F2931</f>
        <v>10</v>
      </c>
      <c r="G2940" s="145">
        <f>+Datos!G2931</f>
        <v>1</v>
      </c>
      <c r="H2940" s="143">
        <f t="shared" si="543"/>
        <v>10</v>
      </c>
      <c r="I2940" s="146">
        <f t="shared" si="544"/>
        <v>-10</v>
      </c>
      <c r="J2940" s="29">
        <f t="shared" si="545"/>
        <v>15.60006451767172</v>
      </c>
      <c r="K2940" s="147">
        <f t="shared" si="540"/>
        <v>49.281882699489898</v>
      </c>
      <c r="L2940" s="29">
        <f t="shared" si="551"/>
        <v>-0.86015739708916783</v>
      </c>
      <c r="M2940" s="30">
        <f t="shared" si="549"/>
        <v>0.86015739708916783</v>
      </c>
      <c r="N2940" s="148">
        <f t="shared" si="550"/>
        <v>9.1398426029108322</v>
      </c>
      <c r="O2940" s="148">
        <f t="shared" si="546"/>
        <v>0</v>
      </c>
      <c r="P2940" s="148">
        <f t="shared" si="547"/>
        <v>-9.1398426029108322</v>
      </c>
      <c r="Q2940" s="149">
        <f t="shared" si="541"/>
        <v>0</v>
      </c>
      <c r="R2940" s="150">
        <f t="shared" si="542"/>
        <v>49.281882699489898</v>
      </c>
      <c r="S2940" s="13"/>
      <c r="T2940" s="13"/>
      <c r="U2940" s="13"/>
      <c r="V2940" s="13"/>
      <c r="W2940" s="49">
        <f t="shared" si="548"/>
        <v>39818</v>
      </c>
    </row>
    <row r="2941" spans="1:23" s="11" customFormat="1">
      <c r="A2941" s="13"/>
      <c r="B2941" s="140">
        <f>+Datos!B2932</f>
        <v>2009</v>
      </c>
      <c r="C2941" s="141">
        <f>+Datos!C2932</f>
        <v>1</v>
      </c>
      <c r="D2941" s="142">
        <f>+Datos!D2932</f>
        <v>6</v>
      </c>
      <c r="E2941" s="143">
        <f>+Datos!E2932</f>
        <v>3</v>
      </c>
      <c r="F2941" s="144">
        <f>+Datos!F2932</f>
        <v>6.9</v>
      </c>
      <c r="G2941" s="145">
        <f>+Datos!G2932</f>
        <v>1</v>
      </c>
      <c r="H2941" s="143">
        <f t="shared" si="543"/>
        <v>6.9</v>
      </c>
      <c r="I2941" s="146">
        <f t="shared" si="544"/>
        <v>-3.9000000000000004</v>
      </c>
      <c r="J2941" s="29">
        <f t="shared" si="545"/>
        <v>15.276918818135972</v>
      </c>
      <c r="K2941" s="147">
        <f t="shared" si="540"/>
        <v>48.958736999954155</v>
      </c>
      <c r="L2941" s="29">
        <f t="shared" si="551"/>
        <v>-0.32314569953574335</v>
      </c>
      <c r="M2941" s="30">
        <f t="shared" si="549"/>
        <v>3.3231456995357433</v>
      </c>
      <c r="N2941" s="148">
        <f t="shared" si="550"/>
        <v>3.576854300464257</v>
      </c>
      <c r="O2941" s="148">
        <f t="shared" si="546"/>
        <v>0</v>
      </c>
      <c r="P2941" s="148">
        <f t="shared" si="547"/>
        <v>-3.576854300464257</v>
      </c>
      <c r="Q2941" s="149">
        <f t="shared" si="541"/>
        <v>0</v>
      </c>
      <c r="R2941" s="150">
        <f t="shared" si="542"/>
        <v>48.958736999954155</v>
      </c>
      <c r="S2941" s="13"/>
      <c r="T2941" s="13"/>
      <c r="U2941" s="13"/>
      <c r="V2941" s="13"/>
      <c r="W2941" s="49">
        <f t="shared" si="548"/>
        <v>39819</v>
      </c>
    </row>
    <row r="2942" spans="1:23" s="11" customFormat="1">
      <c r="A2942" s="13"/>
      <c r="B2942" s="140">
        <f>+Datos!B2933</f>
        <v>2009</v>
      </c>
      <c r="C2942" s="141">
        <f>+Datos!C2933</f>
        <v>1</v>
      </c>
      <c r="D2942" s="142">
        <f>+Datos!D2933</f>
        <v>7</v>
      </c>
      <c r="E2942" s="143">
        <f>+Datos!E2933</f>
        <v>0</v>
      </c>
      <c r="F2942" s="144">
        <f>+Datos!F2933</f>
        <v>8</v>
      </c>
      <c r="G2942" s="145">
        <f>+Datos!G2933</f>
        <v>1</v>
      </c>
      <c r="H2942" s="143">
        <f t="shared" si="543"/>
        <v>8</v>
      </c>
      <c r="I2942" s="146">
        <f t="shared" si="544"/>
        <v>-8</v>
      </c>
      <c r="J2942" s="29">
        <f t="shared" si="545"/>
        <v>14.634852091419718</v>
      </c>
      <c r="K2942" s="147">
        <f t="shared" si="540"/>
        <v>48.316670273237897</v>
      </c>
      <c r="L2942" s="29">
        <f t="shared" si="551"/>
        <v>-0.64206672671625853</v>
      </c>
      <c r="M2942" s="30">
        <f t="shared" si="549"/>
        <v>0.64206672671625853</v>
      </c>
      <c r="N2942" s="148">
        <f t="shared" si="550"/>
        <v>7.3579332732837415</v>
      </c>
      <c r="O2942" s="148">
        <f t="shared" si="546"/>
        <v>0</v>
      </c>
      <c r="P2942" s="148">
        <f t="shared" si="547"/>
        <v>-7.3579332732837415</v>
      </c>
      <c r="Q2942" s="149">
        <f t="shared" si="541"/>
        <v>0</v>
      </c>
      <c r="R2942" s="150">
        <f t="shared" si="542"/>
        <v>48.316670273237897</v>
      </c>
      <c r="S2942" s="13"/>
      <c r="T2942" s="13"/>
      <c r="U2942" s="13"/>
      <c r="V2942" s="13"/>
      <c r="W2942" s="49">
        <f t="shared" si="548"/>
        <v>39820</v>
      </c>
    </row>
    <row r="2943" spans="1:23" s="11" customFormat="1">
      <c r="A2943" s="13"/>
      <c r="B2943" s="140">
        <f>+Datos!B2934</f>
        <v>2009</v>
      </c>
      <c r="C2943" s="141">
        <f>+Datos!C2934</f>
        <v>1</v>
      </c>
      <c r="D2943" s="142">
        <f>+Datos!D2934</f>
        <v>8</v>
      </c>
      <c r="E2943" s="143">
        <f>+Datos!E2934</f>
        <v>0</v>
      </c>
      <c r="F2943" s="144">
        <f>+Datos!F2934</f>
        <v>6.7</v>
      </c>
      <c r="G2943" s="145">
        <f>+Datos!G2934</f>
        <v>1</v>
      </c>
      <c r="H2943" s="143">
        <f t="shared" si="543"/>
        <v>6.7</v>
      </c>
      <c r="I2943" s="146">
        <f t="shared" si="544"/>
        <v>-6.7</v>
      </c>
      <c r="J2943" s="29">
        <f t="shared" si="545"/>
        <v>14.117932860333454</v>
      </c>
      <c r="K2943" s="147">
        <f t="shared" si="540"/>
        <v>47.799751042151634</v>
      </c>
      <c r="L2943" s="29">
        <f t="shared" si="551"/>
        <v>-0.5169192310862627</v>
      </c>
      <c r="M2943" s="30">
        <f t="shared" si="549"/>
        <v>0.5169192310862627</v>
      </c>
      <c r="N2943" s="148">
        <f t="shared" si="550"/>
        <v>6.1830807689137375</v>
      </c>
      <c r="O2943" s="148">
        <f t="shared" si="546"/>
        <v>0</v>
      </c>
      <c r="P2943" s="148">
        <f t="shared" si="547"/>
        <v>-6.1830807689137375</v>
      </c>
      <c r="Q2943" s="149">
        <f t="shared" si="541"/>
        <v>0</v>
      </c>
      <c r="R2943" s="150">
        <f t="shared" si="542"/>
        <v>47.799751042151634</v>
      </c>
      <c r="S2943" s="13"/>
      <c r="T2943" s="13"/>
      <c r="U2943" s="13"/>
      <c r="V2943" s="13"/>
      <c r="W2943" s="49">
        <f t="shared" si="548"/>
        <v>39821</v>
      </c>
    </row>
    <row r="2944" spans="1:23" s="11" customFormat="1">
      <c r="A2944" s="13"/>
      <c r="B2944" s="140">
        <f>+Datos!B2935</f>
        <v>2009</v>
      </c>
      <c r="C2944" s="141">
        <f>+Datos!C2935</f>
        <v>1</v>
      </c>
      <c r="D2944" s="142">
        <f>+Datos!D2935</f>
        <v>9</v>
      </c>
      <c r="E2944" s="143">
        <f>+Datos!E2935</f>
        <v>0</v>
      </c>
      <c r="F2944" s="144">
        <f>+Datos!F2935</f>
        <v>7.7</v>
      </c>
      <c r="G2944" s="145">
        <f>+Datos!G2935</f>
        <v>1</v>
      </c>
      <c r="H2944" s="143">
        <f t="shared" si="543"/>
        <v>7.7</v>
      </c>
      <c r="I2944" s="146">
        <f t="shared" si="544"/>
        <v>-7.7</v>
      </c>
      <c r="J2944" s="29">
        <f t="shared" si="545"/>
        <v>13.546370753643201</v>
      </c>
      <c r="K2944" s="147">
        <f t="shared" si="540"/>
        <v>47.228188935461382</v>
      </c>
      <c r="L2944" s="29">
        <f t="shared" si="551"/>
        <v>-0.57156210669025143</v>
      </c>
      <c r="M2944" s="30">
        <f t="shared" si="549"/>
        <v>0.57156210669025143</v>
      </c>
      <c r="N2944" s="148">
        <f t="shared" si="550"/>
        <v>7.1284378933097488</v>
      </c>
      <c r="O2944" s="148">
        <f t="shared" si="546"/>
        <v>0</v>
      </c>
      <c r="P2944" s="148">
        <f t="shared" si="547"/>
        <v>-7.1284378933097488</v>
      </c>
      <c r="Q2944" s="149">
        <f t="shared" si="541"/>
        <v>0</v>
      </c>
      <c r="R2944" s="150">
        <f t="shared" si="542"/>
        <v>47.228188935461382</v>
      </c>
      <c r="S2944" s="13"/>
      <c r="T2944" s="13"/>
      <c r="U2944" s="13"/>
      <c r="V2944" s="13"/>
      <c r="W2944" s="49">
        <f t="shared" si="548"/>
        <v>39822</v>
      </c>
    </row>
    <row r="2945" spans="1:23" s="11" customFormat="1">
      <c r="A2945" s="13"/>
      <c r="B2945" s="140">
        <f>+Datos!B2936</f>
        <v>2009</v>
      </c>
      <c r="C2945" s="141">
        <f>+Datos!C2936</f>
        <v>1</v>
      </c>
      <c r="D2945" s="142">
        <f>+Datos!D2936</f>
        <v>10</v>
      </c>
      <c r="E2945" s="143">
        <f>+Datos!E2936</f>
        <v>0</v>
      </c>
      <c r="F2945" s="144">
        <f>+Datos!F2936</f>
        <v>8.6999999999999993</v>
      </c>
      <c r="G2945" s="145">
        <f>+Datos!G2936</f>
        <v>1</v>
      </c>
      <c r="H2945" s="143">
        <f t="shared" si="543"/>
        <v>8.6999999999999993</v>
      </c>
      <c r="I2945" s="146">
        <f t="shared" si="544"/>
        <v>-8.6999999999999993</v>
      </c>
      <c r="J2945" s="29">
        <f t="shared" si="545"/>
        <v>12.928373015993767</v>
      </c>
      <c r="K2945" s="147">
        <f t="shared" si="540"/>
        <v>46.610191197811943</v>
      </c>
      <c r="L2945" s="29">
        <f t="shared" si="551"/>
        <v>-0.61799773764943922</v>
      </c>
      <c r="M2945" s="30">
        <f t="shared" si="549"/>
        <v>0.61799773764943922</v>
      </c>
      <c r="N2945" s="148">
        <f t="shared" si="550"/>
        <v>8.0820022623505601</v>
      </c>
      <c r="O2945" s="148">
        <f t="shared" si="546"/>
        <v>0</v>
      </c>
      <c r="P2945" s="148">
        <f t="shared" si="547"/>
        <v>-8.0820022623505601</v>
      </c>
      <c r="Q2945" s="149">
        <f t="shared" si="541"/>
        <v>0</v>
      </c>
      <c r="R2945" s="150">
        <f t="shared" si="542"/>
        <v>46.610191197811943</v>
      </c>
      <c r="S2945" s="13"/>
      <c r="T2945" s="13"/>
      <c r="U2945" s="13"/>
      <c r="V2945" s="13"/>
      <c r="W2945" s="49">
        <f t="shared" si="548"/>
        <v>39823</v>
      </c>
    </row>
    <row r="2946" spans="1:23" s="11" customFormat="1">
      <c r="A2946" s="13"/>
      <c r="B2946" s="140">
        <f>+Datos!B2937</f>
        <v>2009</v>
      </c>
      <c r="C2946" s="141">
        <f>+Datos!C2937</f>
        <v>1</v>
      </c>
      <c r="D2946" s="142">
        <f>+Datos!D2937</f>
        <v>11</v>
      </c>
      <c r="E2946" s="143">
        <f>+Datos!E2937</f>
        <v>17</v>
      </c>
      <c r="F2946" s="144">
        <f>+Datos!F2937</f>
        <v>5</v>
      </c>
      <c r="G2946" s="145">
        <f>+Datos!G2937</f>
        <v>1</v>
      </c>
      <c r="H2946" s="143">
        <f t="shared" si="543"/>
        <v>5</v>
      </c>
      <c r="I2946" s="146">
        <f t="shared" si="544"/>
        <v>12</v>
      </c>
      <c r="J2946" s="29">
        <f t="shared" si="545"/>
        <v>24.928373015993767</v>
      </c>
      <c r="K2946" s="147">
        <f t="shared" si="540"/>
        <v>58.610191197811943</v>
      </c>
      <c r="L2946" s="29">
        <f t="shared" si="551"/>
        <v>12</v>
      </c>
      <c r="M2946" s="30">
        <f t="shared" si="549"/>
        <v>5</v>
      </c>
      <c r="N2946" s="148">
        <f t="shared" si="550"/>
        <v>0</v>
      </c>
      <c r="O2946" s="148">
        <f t="shared" si="546"/>
        <v>0</v>
      </c>
      <c r="P2946" s="148">
        <f t="shared" si="547"/>
        <v>0</v>
      </c>
      <c r="Q2946" s="149">
        <f t="shared" si="541"/>
        <v>0</v>
      </c>
      <c r="R2946" s="150">
        <f t="shared" si="542"/>
        <v>58.610191197811943</v>
      </c>
      <c r="S2946" s="13"/>
      <c r="T2946" s="13"/>
      <c r="U2946" s="13"/>
      <c r="V2946" s="13"/>
      <c r="W2946" s="49">
        <f t="shared" si="548"/>
        <v>39824</v>
      </c>
    </row>
    <row r="2947" spans="1:23" s="11" customFormat="1">
      <c r="A2947" s="13"/>
      <c r="B2947" s="140">
        <f>+Datos!B2938</f>
        <v>2009</v>
      </c>
      <c r="C2947" s="141">
        <f>+Datos!C2938</f>
        <v>1</v>
      </c>
      <c r="D2947" s="142">
        <f>+Datos!D2938</f>
        <v>12</v>
      </c>
      <c r="E2947" s="143">
        <f>+Datos!E2938</f>
        <v>0</v>
      </c>
      <c r="F2947" s="144">
        <f>+Datos!F2938</f>
        <v>4.5999999999999996</v>
      </c>
      <c r="G2947" s="145">
        <f>+Datos!G2938</f>
        <v>1</v>
      </c>
      <c r="H2947" s="143">
        <f t="shared" si="543"/>
        <v>4.5999999999999996</v>
      </c>
      <c r="I2947" s="146">
        <f t="shared" si="544"/>
        <v>-4.5999999999999996</v>
      </c>
      <c r="J2947" s="29">
        <f t="shared" si="545"/>
        <v>24.320453029632795</v>
      </c>
      <c r="K2947" s="147">
        <f t="shared" si="540"/>
        <v>58.002271211450974</v>
      </c>
      <c r="L2947" s="29">
        <f t="shared" si="551"/>
        <v>-0.60791998636096878</v>
      </c>
      <c r="M2947" s="30">
        <f t="shared" si="549"/>
        <v>0.60791998636096878</v>
      </c>
      <c r="N2947" s="148">
        <f t="shared" si="550"/>
        <v>3.9920800136390309</v>
      </c>
      <c r="O2947" s="148">
        <f t="shared" si="546"/>
        <v>0</v>
      </c>
      <c r="P2947" s="148">
        <f t="shared" si="547"/>
        <v>-3.9920800136390309</v>
      </c>
      <c r="Q2947" s="149">
        <f t="shared" si="541"/>
        <v>0</v>
      </c>
      <c r="R2947" s="150">
        <f t="shared" si="542"/>
        <v>58.002271211450974</v>
      </c>
      <c r="S2947" s="13"/>
      <c r="T2947" s="13"/>
      <c r="U2947" s="13"/>
      <c r="V2947" s="13"/>
      <c r="W2947" s="49">
        <f t="shared" si="548"/>
        <v>39825</v>
      </c>
    </row>
    <row r="2948" spans="1:23" s="11" customFormat="1">
      <c r="A2948" s="13"/>
      <c r="B2948" s="140">
        <f>+Datos!B2939</f>
        <v>2009</v>
      </c>
      <c r="C2948" s="141">
        <f>+Datos!C2939</f>
        <v>1</v>
      </c>
      <c r="D2948" s="142">
        <f>+Datos!D2939</f>
        <v>13</v>
      </c>
      <c r="E2948" s="143">
        <f>+Datos!E2939</f>
        <v>0</v>
      </c>
      <c r="F2948" s="144">
        <f>+Datos!F2939</f>
        <v>5.7</v>
      </c>
      <c r="G2948" s="145">
        <f>+Datos!G2939</f>
        <v>1</v>
      </c>
      <c r="H2948" s="143">
        <f t="shared" si="543"/>
        <v>5.7</v>
      </c>
      <c r="I2948" s="146">
        <f t="shared" si="544"/>
        <v>-5.7</v>
      </c>
      <c r="J2948" s="29">
        <f t="shared" si="545"/>
        <v>23.587687440560977</v>
      </c>
      <c r="K2948" s="147">
        <f t="shared" si="540"/>
        <v>57.269505622379157</v>
      </c>
      <c r="L2948" s="29">
        <f t="shared" si="551"/>
        <v>-0.73276558907181766</v>
      </c>
      <c r="M2948" s="30">
        <f t="shared" si="549"/>
        <v>0.73276558907181766</v>
      </c>
      <c r="N2948" s="148">
        <f t="shared" si="550"/>
        <v>4.9672344109281825</v>
      </c>
      <c r="O2948" s="148">
        <f t="shared" si="546"/>
        <v>0</v>
      </c>
      <c r="P2948" s="148">
        <f t="shared" si="547"/>
        <v>-4.9672344109281825</v>
      </c>
      <c r="Q2948" s="149">
        <f t="shared" si="541"/>
        <v>0</v>
      </c>
      <c r="R2948" s="150">
        <f t="shared" si="542"/>
        <v>57.269505622379157</v>
      </c>
      <c r="S2948" s="13"/>
      <c r="T2948" s="13"/>
      <c r="U2948" s="13"/>
      <c r="V2948" s="13"/>
      <c r="W2948" s="49">
        <f t="shared" si="548"/>
        <v>39826</v>
      </c>
    </row>
    <row r="2949" spans="1:23" s="11" customFormat="1">
      <c r="A2949" s="13"/>
      <c r="B2949" s="140">
        <f>+Datos!B2940</f>
        <v>2009</v>
      </c>
      <c r="C2949" s="141">
        <f>+Datos!C2940</f>
        <v>1</v>
      </c>
      <c r="D2949" s="142">
        <f>+Datos!D2940</f>
        <v>14</v>
      </c>
      <c r="E2949" s="143">
        <f>+Datos!E2940</f>
        <v>5</v>
      </c>
      <c r="F2949" s="144">
        <f>+Datos!F2940</f>
        <v>8.4</v>
      </c>
      <c r="G2949" s="145">
        <f>+Datos!G2940</f>
        <v>1</v>
      </c>
      <c r="H2949" s="143">
        <f t="shared" si="543"/>
        <v>8.4</v>
      </c>
      <c r="I2949" s="146">
        <f t="shared" si="544"/>
        <v>-3.4000000000000004</v>
      </c>
      <c r="J2949" s="29">
        <f t="shared" si="545"/>
        <v>23.161154585050216</v>
      </c>
      <c r="K2949" s="147">
        <f t="shared" si="540"/>
        <v>56.8429727668684</v>
      </c>
      <c r="L2949" s="29">
        <f t="shared" si="551"/>
        <v>-0.42653285551075726</v>
      </c>
      <c r="M2949" s="30">
        <f t="shared" si="549"/>
        <v>5.4265328555107573</v>
      </c>
      <c r="N2949" s="148">
        <f t="shared" si="550"/>
        <v>2.9734671444892431</v>
      </c>
      <c r="O2949" s="148">
        <f t="shared" si="546"/>
        <v>0</v>
      </c>
      <c r="P2949" s="148">
        <f t="shared" si="547"/>
        <v>-2.9734671444892431</v>
      </c>
      <c r="Q2949" s="149">
        <f t="shared" si="541"/>
        <v>0</v>
      </c>
      <c r="R2949" s="150">
        <f t="shared" si="542"/>
        <v>56.8429727668684</v>
      </c>
      <c r="S2949" s="13"/>
      <c r="T2949" s="13"/>
      <c r="U2949" s="13"/>
      <c r="V2949" s="13"/>
      <c r="W2949" s="49">
        <f t="shared" si="548"/>
        <v>39827</v>
      </c>
    </row>
    <row r="2950" spans="1:23" s="11" customFormat="1">
      <c r="A2950" s="13"/>
      <c r="B2950" s="140">
        <f>+Datos!B2941</f>
        <v>2009</v>
      </c>
      <c r="C2950" s="141">
        <f>+Datos!C2941</f>
        <v>1</v>
      </c>
      <c r="D2950" s="142">
        <f>+Datos!D2941</f>
        <v>15</v>
      </c>
      <c r="E2950" s="143">
        <f>+Datos!E2941</f>
        <v>0</v>
      </c>
      <c r="F2950" s="144">
        <f>+Datos!F2941</f>
        <v>7.3</v>
      </c>
      <c r="G2950" s="145">
        <f>+Datos!G2941</f>
        <v>1</v>
      </c>
      <c r="H2950" s="143">
        <f t="shared" si="543"/>
        <v>7.3</v>
      </c>
      <c r="I2950" s="146">
        <f t="shared" si="544"/>
        <v>-7.3</v>
      </c>
      <c r="J2950" s="29">
        <f t="shared" si="545"/>
        <v>22.271241250089219</v>
      </c>
      <c r="K2950" s="147">
        <f t="shared" si="540"/>
        <v>55.953059431907398</v>
      </c>
      <c r="L2950" s="29">
        <f t="shared" si="551"/>
        <v>-0.88991333496100111</v>
      </c>
      <c r="M2950" s="30">
        <f t="shared" si="549"/>
        <v>0.88991333496100111</v>
      </c>
      <c r="N2950" s="148">
        <f t="shared" si="550"/>
        <v>6.4100866650389987</v>
      </c>
      <c r="O2950" s="148">
        <f t="shared" si="546"/>
        <v>0</v>
      </c>
      <c r="P2950" s="148">
        <f t="shared" si="547"/>
        <v>-6.4100866650389987</v>
      </c>
      <c r="Q2950" s="149">
        <f t="shared" si="541"/>
        <v>0</v>
      </c>
      <c r="R2950" s="150">
        <f t="shared" si="542"/>
        <v>55.953059431907398</v>
      </c>
      <c r="S2950" s="13"/>
      <c r="T2950" s="13"/>
      <c r="U2950" s="13"/>
      <c r="V2950" s="13"/>
      <c r="W2950" s="49">
        <f t="shared" si="548"/>
        <v>39828</v>
      </c>
    </row>
    <row r="2951" spans="1:23" s="11" customFormat="1">
      <c r="A2951" s="13"/>
      <c r="B2951" s="140">
        <f>+Datos!B2942</f>
        <v>2009</v>
      </c>
      <c r="C2951" s="141">
        <f>+Datos!C2942</f>
        <v>1</v>
      </c>
      <c r="D2951" s="142">
        <f>+Datos!D2942</f>
        <v>16</v>
      </c>
      <c r="E2951" s="143">
        <f>+Datos!E2942</f>
        <v>0</v>
      </c>
      <c r="F2951" s="144">
        <f>+Datos!F2942</f>
        <v>9.1</v>
      </c>
      <c r="G2951" s="145">
        <f>+Datos!G2942</f>
        <v>1</v>
      </c>
      <c r="H2951" s="143">
        <f t="shared" si="543"/>
        <v>9.1</v>
      </c>
      <c r="I2951" s="146">
        <f t="shared" si="544"/>
        <v>-9.1</v>
      </c>
      <c r="J2951" s="29">
        <f t="shared" si="545"/>
        <v>21.2096238818316</v>
      </c>
      <c r="K2951" s="147">
        <f t="shared" si="540"/>
        <v>54.891442063649777</v>
      </c>
      <c r="L2951" s="29">
        <f t="shared" si="551"/>
        <v>-1.0616173682576218</v>
      </c>
      <c r="M2951" s="30">
        <f t="shared" si="549"/>
        <v>1.0616173682576218</v>
      </c>
      <c r="N2951" s="148">
        <f t="shared" si="550"/>
        <v>8.0383826317423779</v>
      </c>
      <c r="O2951" s="148">
        <f t="shared" si="546"/>
        <v>0</v>
      </c>
      <c r="P2951" s="148">
        <f t="shared" si="547"/>
        <v>-8.0383826317423779</v>
      </c>
      <c r="Q2951" s="149">
        <f t="shared" si="541"/>
        <v>0</v>
      </c>
      <c r="R2951" s="150">
        <f t="shared" si="542"/>
        <v>54.891442063649777</v>
      </c>
      <c r="S2951" s="13"/>
      <c r="T2951" s="13"/>
      <c r="U2951" s="13"/>
      <c r="V2951" s="13"/>
      <c r="W2951" s="49">
        <f t="shared" si="548"/>
        <v>39829</v>
      </c>
    </row>
    <row r="2952" spans="1:23" s="11" customFormat="1">
      <c r="A2952" s="13"/>
      <c r="B2952" s="140">
        <f>+Datos!B2943</f>
        <v>2009</v>
      </c>
      <c r="C2952" s="141">
        <f>+Datos!C2943</f>
        <v>1</v>
      </c>
      <c r="D2952" s="142">
        <f>+Datos!D2943</f>
        <v>17</v>
      </c>
      <c r="E2952" s="143">
        <f>+Datos!E2943</f>
        <v>0</v>
      </c>
      <c r="F2952" s="144">
        <f>+Datos!F2943</f>
        <v>6.4</v>
      </c>
      <c r="G2952" s="145">
        <f>+Datos!G2943</f>
        <v>1</v>
      </c>
      <c r="H2952" s="143">
        <f t="shared" si="543"/>
        <v>6.4</v>
      </c>
      <c r="I2952" s="146">
        <f t="shared" si="544"/>
        <v>-6.4</v>
      </c>
      <c r="J2952" s="29">
        <f t="shared" si="545"/>
        <v>20.493447357203582</v>
      </c>
      <c r="K2952" s="147">
        <f t="shared" si="540"/>
        <v>54.175265539021765</v>
      </c>
      <c r="L2952" s="29">
        <f t="shared" si="551"/>
        <v>-0.71617652462801118</v>
      </c>
      <c r="M2952" s="30">
        <f t="shared" si="549"/>
        <v>0.71617652462801118</v>
      </c>
      <c r="N2952" s="148">
        <f t="shared" si="550"/>
        <v>5.6838234753719892</v>
      </c>
      <c r="O2952" s="148">
        <f t="shared" si="546"/>
        <v>0</v>
      </c>
      <c r="P2952" s="148">
        <f t="shared" si="547"/>
        <v>-5.6838234753719892</v>
      </c>
      <c r="Q2952" s="149">
        <f t="shared" si="541"/>
        <v>0</v>
      </c>
      <c r="R2952" s="150">
        <f t="shared" si="542"/>
        <v>54.175265539021765</v>
      </c>
      <c r="S2952" s="13"/>
      <c r="T2952" s="13"/>
      <c r="U2952" s="13"/>
      <c r="V2952" s="13"/>
      <c r="W2952" s="49">
        <f t="shared" si="548"/>
        <v>39830</v>
      </c>
    </row>
    <row r="2953" spans="1:23" s="11" customFormat="1">
      <c r="A2953" s="13"/>
      <c r="B2953" s="140">
        <f>+Datos!B2944</f>
        <v>2009</v>
      </c>
      <c r="C2953" s="141">
        <f>+Datos!C2944</f>
        <v>1</v>
      </c>
      <c r="D2953" s="142">
        <f>+Datos!D2944</f>
        <v>18</v>
      </c>
      <c r="E2953" s="143">
        <f>+Datos!E2944</f>
        <v>0</v>
      </c>
      <c r="F2953" s="144">
        <f>+Datos!F2944</f>
        <v>6.1</v>
      </c>
      <c r="G2953" s="145">
        <f>+Datos!G2944</f>
        <v>1</v>
      </c>
      <c r="H2953" s="143">
        <f t="shared" si="543"/>
        <v>6.1</v>
      </c>
      <c r="I2953" s="146">
        <f t="shared" si="544"/>
        <v>-6.1</v>
      </c>
      <c r="J2953" s="29">
        <f t="shared" si="545"/>
        <v>19.833362636010293</v>
      </c>
      <c r="K2953" s="147">
        <f t="shared" si="540"/>
        <v>53.515180817828472</v>
      </c>
      <c r="L2953" s="29">
        <f t="shared" si="551"/>
        <v>-0.66008472119329298</v>
      </c>
      <c r="M2953" s="30">
        <f t="shared" si="549"/>
        <v>0.66008472119329298</v>
      </c>
      <c r="N2953" s="148">
        <f t="shared" si="550"/>
        <v>5.4399152788067067</v>
      </c>
      <c r="O2953" s="148">
        <f t="shared" si="546"/>
        <v>0</v>
      </c>
      <c r="P2953" s="148">
        <f t="shared" si="547"/>
        <v>-5.4399152788067067</v>
      </c>
      <c r="Q2953" s="149">
        <f t="shared" si="541"/>
        <v>0</v>
      </c>
      <c r="R2953" s="150">
        <f t="shared" si="542"/>
        <v>53.515180817828472</v>
      </c>
      <c r="S2953" s="13"/>
      <c r="T2953" s="13"/>
      <c r="U2953" s="13"/>
      <c r="V2953" s="13"/>
      <c r="W2953" s="49">
        <f t="shared" si="548"/>
        <v>39831</v>
      </c>
    </row>
    <row r="2954" spans="1:23" s="11" customFormat="1">
      <c r="A2954" s="13"/>
      <c r="B2954" s="140">
        <f>+Datos!B2945</f>
        <v>2009</v>
      </c>
      <c r="C2954" s="141">
        <f>+Datos!C2945</f>
        <v>1</v>
      </c>
      <c r="D2954" s="142">
        <f>+Datos!D2945</f>
        <v>19</v>
      </c>
      <c r="E2954" s="143">
        <f>+Datos!E2945</f>
        <v>0</v>
      </c>
      <c r="F2954" s="144">
        <f>+Datos!F2945</f>
        <v>7.6</v>
      </c>
      <c r="G2954" s="145">
        <f>+Datos!G2945</f>
        <v>1</v>
      </c>
      <c r="H2954" s="143">
        <f t="shared" si="543"/>
        <v>7.6</v>
      </c>
      <c r="I2954" s="146">
        <f t="shared" si="544"/>
        <v>-7.6</v>
      </c>
      <c r="J2954" s="29">
        <f t="shared" si="545"/>
        <v>19.040629001991007</v>
      </c>
      <c r="K2954" s="147">
        <f t="shared" si="540"/>
        <v>52.722447183809187</v>
      </c>
      <c r="L2954" s="29">
        <f t="shared" si="551"/>
        <v>-0.7927336340192852</v>
      </c>
      <c r="M2954" s="30">
        <f t="shared" si="549"/>
        <v>0.7927336340192852</v>
      </c>
      <c r="N2954" s="148">
        <f t="shared" si="550"/>
        <v>6.8072663659807144</v>
      </c>
      <c r="O2954" s="148">
        <f t="shared" si="546"/>
        <v>0</v>
      </c>
      <c r="P2954" s="148">
        <f t="shared" si="547"/>
        <v>-6.8072663659807144</v>
      </c>
      <c r="Q2954" s="149">
        <f t="shared" si="541"/>
        <v>0</v>
      </c>
      <c r="R2954" s="150">
        <f t="shared" si="542"/>
        <v>52.722447183809187</v>
      </c>
      <c r="S2954" s="13"/>
      <c r="T2954" s="13"/>
      <c r="U2954" s="13"/>
      <c r="V2954" s="13"/>
      <c r="W2954" s="49">
        <f t="shared" si="548"/>
        <v>39832</v>
      </c>
    </row>
    <row r="2955" spans="1:23" s="11" customFormat="1">
      <c r="A2955" s="13"/>
      <c r="B2955" s="140">
        <f>+Datos!B2946</f>
        <v>2009</v>
      </c>
      <c r="C2955" s="141">
        <f>+Datos!C2946</f>
        <v>1</v>
      </c>
      <c r="D2955" s="142">
        <f>+Datos!D2946</f>
        <v>20</v>
      </c>
      <c r="E2955" s="143">
        <f>+Datos!E2946</f>
        <v>0</v>
      </c>
      <c r="F2955" s="144">
        <f>+Datos!F2946</f>
        <v>7.6</v>
      </c>
      <c r="G2955" s="145">
        <f>+Datos!G2946</f>
        <v>1</v>
      </c>
      <c r="H2955" s="143">
        <f t="shared" si="543"/>
        <v>7.6</v>
      </c>
      <c r="I2955" s="146">
        <f t="shared" si="544"/>
        <v>-7.6</v>
      </c>
      <c r="J2955" s="29">
        <f t="shared" si="545"/>
        <v>18.279580696679645</v>
      </c>
      <c r="K2955" s="147">
        <f t="shared" si="540"/>
        <v>51.961398878497825</v>
      </c>
      <c r="L2955" s="29">
        <f t="shared" si="551"/>
        <v>-0.76104830531136258</v>
      </c>
      <c r="M2955" s="30">
        <f t="shared" si="549"/>
        <v>0.76104830531136258</v>
      </c>
      <c r="N2955" s="148">
        <f t="shared" si="550"/>
        <v>6.8389516946886371</v>
      </c>
      <c r="O2955" s="148">
        <f t="shared" si="546"/>
        <v>0</v>
      </c>
      <c r="P2955" s="148">
        <f t="shared" si="547"/>
        <v>-6.8389516946886371</v>
      </c>
      <c r="Q2955" s="149">
        <f t="shared" si="541"/>
        <v>0</v>
      </c>
      <c r="R2955" s="150">
        <f t="shared" si="542"/>
        <v>51.961398878497825</v>
      </c>
      <c r="S2955" s="13"/>
      <c r="T2955" s="13"/>
      <c r="U2955" s="13"/>
      <c r="V2955" s="13"/>
      <c r="W2955" s="49">
        <f t="shared" si="548"/>
        <v>39833</v>
      </c>
    </row>
    <row r="2956" spans="1:23" s="11" customFormat="1">
      <c r="A2956" s="13"/>
      <c r="B2956" s="140">
        <f>+Datos!B2947</f>
        <v>2009</v>
      </c>
      <c r="C2956" s="141">
        <f>+Datos!C2947</f>
        <v>1</v>
      </c>
      <c r="D2956" s="142">
        <f>+Datos!D2947</f>
        <v>21</v>
      </c>
      <c r="E2956" s="143">
        <f>+Datos!E2947</f>
        <v>0</v>
      </c>
      <c r="F2956" s="144">
        <f>+Datos!F2947</f>
        <v>9.6</v>
      </c>
      <c r="G2956" s="145">
        <f>+Datos!G2947</f>
        <v>1</v>
      </c>
      <c r="H2956" s="143">
        <f t="shared" si="543"/>
        <v>9.6</v>
      </c>
      <c r="I2956" s="146">
        <f t="shared" si="544"/>
        <v>-9.6</v>
      </c>
      <c r="J2956" s="29">
        <f t="shared" si="545"/>
        <v>17.361582550274608</v>
      </c>
      <c r="K2956" s="147">
        <f t="shared" si="540"/>
        <v>51.043400732092792</v>
      </c>
      <c r="L2956" s="29">
        <f t="shared" si="551"/>
        <v>-0.91799814640503286</v>
      </c>
      <c r="M2956" s="30">
        <f t="shared" si="549"/>
        <v>0.91799814640503286</v>
      </c>
      <c r="N2956" s="148">
        <f t="shared" si="550"/>
        <v>8.6820018535949668</v>
      </c>
      <c r="O2956" s="148">
        <f t="shared" si="546"/>
        <v>0</v>
      </c>
      <c r="P2956" s="148">
        <f t="shared" si="547"/>
        <v>-8.6820018535949668</v>
      </c>
      <c r="Q2956" s="149">
        <f t="shared" si="541"/>
        <v>0</v>
      </c>
      <c r="R2956" s="150">
        <f t="shared" si="542"/>
        <v>51.043400732092792</v>
      </c>
      <c r="S2956" s="13"/>
      <c r="T2956" s="13"/>
      <c r="U2956" s="13"/>
      <c r="V2956" s="13"/>
      <c r="W2956" s="49">
        <f t="shared" si="548"/>
        <v>39834</v>
      </c>
    </row>
    <row r="2957" spans="1:23" s="11" customFormat="1">
      <c r="A2957" s="13"/>
      <c r="B2957" s="140">
        <f>+Datos!B2948</f>
        <v>2009</v>
      </c>
      <c r="C2957" s="141">
        <f>+Datos!C2948</f>
        <v>1</v>
      </c>
      <c r="D2957" s="142">
        <f>+Datos!D2948</f>
        <v>22</v>
      </c>
      <c r="E2957" s="143">
        <f>+Datos!E2948</f>
        <v>0.6</v>
      </c>
      <c r="F2957" s="144">
        <f>+Datos!F2948</f>
        <v>7.7</v>
      </c>
      <c r="G2957" s="145">
        <f>+Datos!G2948</f>
        <v>1</v>
      </c>
      <c r="H2957" s="143">
        <f t="shared" si="543"/>
        <v>7.7</v>
      </c>
      <c r="I2957" s="146">
        <f t="shared" si="544"/>
        <v>-7.1000000000000005</v>
      </c>
      <c r="J2957" s="29">
        <f t="shared" si="545"/>
        <v>16.712434287394618</v>
      </c>
      <c r="K2957" s="147">
        <f t="shared" si="540"/>
        <v>50.394252469212802</v>
      </c>
      <c r="L2957" s="29">
        <f t="shared" si="551"/>
        <v>-0.64914826287999006</v>
      </c>
      <c r="M2957" s="30">
        <f t="shared" si="549"/>
        <v>1.2491482628799901</v>
      </c>
      <c r="N2957" s="148">
        <f t="shared" si="550"/>
        <v>6.4508517371200096</v>
      </c>
      <c r="O2957" s="148">
        <f t="shared" si="546"/>
        <v>0</v>
      </c>
      <c r="P2957" s="148">
        <f t="shared" si="547"/>
        <v>-6.4508517371200096</v>
      </c>
      <c r="Q2957" s="149">
        <f t="shared" si="541"/>
        <v>0</v>
      </c>
      <c r="R2957" s="150">
        <f t="shared" si="542"/>
        <v>50.394252469212802</v>
      </c>
      <c r="S2957" s="13"/>
      <c r="T2957" s="13"/>
      <c r="U2957" s="13"/>
      <c r="V2957" s="13"/>
      <c r="W2957" s="49">
        <f t="shared" si="548"/>
        <v>39835</v>
      </c>
    </row>
    <row r="2958" spans="1:23" s="11" customFormat="1">
      <c r="A2958" s="13"/>
      <c r="B2958" s="140">
        <f>+Datos!B2949</f>
        <v>2009</v>
      </c>
      <c r="C2958" s="141">
        <f>+Datos!C2949</f>
        <v>1</v>
      </c>
      <c r="D2958" s="142">
        <f>+Datos!D2949</f>
        <v>23</v>
      </c>
      <c r="E2958" s="143">
        <f>+Datos!E2949</f>
        <v>0</v>
      </c>
      <c r="F2958" s="144">
        <f>+Datos!F2949</f>
        <v>9.1999999999999993</v>
      </c>
      <c r="G2958" s="145">
        <f>+Datos!G2949</f>
        <v>1</v>
      </c>
      <c r="H2958" s="143">
        <f t="shared" si="543"/>
        <v>9.1999999999999993</v>
      </c>
      <c r="I2958" s="146">
        <f t="shared" si="544"/>
        <v>-9.1999999999999993</v>
      </c>
      <c r="J2958" s="29">
        <f t="shared" si="545"/>
        <v>15.907252120194423</v>
      </c>
      <c r="K2958" s="147">
        <f t="shared" ref="K2958:K3021" si="552">+J2958+$U$21</f>
        <v>49.589070302012601</v>
      </c>
      <c r="L2958" s="29">
        <f t="shared" si="551"/>
        <v>-0.80518216720020064</v>
      </c>
      <c r="M2958" s="30">
        <f t="shared" si="549"/>
        <v>0.80518216720020064</v>
      </c>
      <c r="N2958" s="148">
        <f t="shared" si="550"/>
        <v>8.3948178327997987</v>
      </c>
      <c r="O2958" s="148">
        <f t="shared" si="546"/>
        <v>0</v>
      </c>
      <c r="P2958" s="148">
        <f t="shared" si="547"/>
        <v>-8.3948178327997987</v>
      </c>
      <c r="Q2958" s="149">
        <f t="shared" ref="Q2958:Q3021" si="553">IF(K2958-$U$15&gt;0,K2958-$U$15,0)</f>
        <v>0</v>
      </c>
      <c r="R2958" s="150">
        <f t="shared" ref="R2958:R3021" si="554">+O2958+K2958</f>
        <v>49.589070302012601</v>
      </c>
      <c r="S2958" s="13"/>
      <c r="T2958" s="13"/>
      <c r="U2958" s="13"/>
      <c r="V2958" s="13"/>
      <c r="W2958" s="49">
        <f t="shared" si="548"/>
        <v>39836</v>
      </c>
    </row>
    <row r="2959" spans="1:23" s="11" customFormat="1">
      <c r="A2959" s="13"/>
      <c r="B2959" s="140">
        <f>+Datos!B2950</f>
        <v>2009</v>
      </c>
      <c r="C2959" s="141">
        <f>+Datos!C2950</f>
        <v>1</v>
      </c>
      <c r="D2959" s="142">
        <f>+Datos!D2950</f>
        <v>24</v>
      </c>
      <c r="E2959" s="143">
        <f>+Datos!E2950</f>
        <v>21</v>
      </c>
      <c r="F2959" s="144">
        <f>+Datos!F2950</f>
        <v>11.2</v>
      </c>
      <c r="G2959" s="145">
        <f>+Datos!G2950</f>
        <v>1</v>
      </c>
      <c r="H2959" s="143">
        <f t="shared" ref="H2959:H3022" si="555">+F2959*G2959</f>
        <v>11.2</v>
      </c>
      <c r="I2959" s="146">
        <f t="shared" ref="I2959:I3022" si="556">+E2959-H2959</f>
        <v>9.8000000000000007</v>
      </c>
      <c r="J2959" s="29">
        <f t="shared" ref="J2959:J3022" si="557">IF(I2959&lt;0,J2958*EXP(I2959/$U$20),IF((I2959+J2958)&gt;$U$20,+$U$20,I2959+J2958))</f>
        <v>25.707252120194426</v>
      </c>
      <c r="K2959" s="147">
        <f t="shared" si="552"/>
        <v>59.389070302012605</v>
      </c>
      <c r="L2959" s="29">
        <f t="shared" si="551"/>
        <v>9.8000000000000043</v>
      </c>
      <c r="M2959" s="30">
        <f t="shared" si="549"/>
        <v>11.2</v>
      </c>
      <c r="N2959" s="148">
        <f t="shared" si="550"/>
        <v>0</v>
      </c>
      <c r="O2959" s="148">
        <f t="shared" ref="O2959:O3022" si="558">IF(K2958+I2959-$U$14&gt;0,K2958+I2959-$U$14,0)</f>
        <v>0</v>
      </c>
      <c r="P2959" s="148">
        <f t="shared" ref="P2959:P3022" si="559">+IF(N2959&gt;0,(-1)*N2959,O2959)</f>
        <v>0</v>
      </c>
      <c r="Q2959" s="149">
        <f t="shared" si="553"/>
        <v>0</v>
      </c>
      <c r="R2959" s="150">
        <f t="shared" si="554"/>
        <v>59.389070302012605</v>
      </c>
      <c r="S2959" s="13"/>
      <c r="T2959" s="13"/>
      <c r="U2959" s="13"/>
      <c r="V2959" s="13"/>
      <c r="W2959" s="49">
        <f t="shared" ref="W2959:W3022" si="560">+DATE(B2959,C2959,D2959)</f>
        <v>39837</v>
      </c>
    </row>
    <row r="2960" spans="1:23" s="11" customFormat="1">
      <c r="A2960" s="13"/>
      <c r="B2960" s="140">
        <f>+Datos!B2951</f>
        <v>2009</v>
      </c>
      <c r="C2960" s="141">
        <f>+Datos!C2951</f>
        <v>1</v>
      </c>
      <c r="D2960" s="142">
        <f>+Datos!D2951</f>
        <v>25</v>
      </c>
      <c r="E2960" s="143">
        <f>+Datos!E2951</f>
        <v>0</v>
      </c>
      <c r="F2960" s="144">
        <f>+Datos!F2951</f>
        <v>6.3</v>
      </c>
      <c r="G2960" s="145">
        <f>+Datos!G2951</f>
        <v>1</v>
      </c>
      <c r="H2960" s="143">
        <f t="shared" si="555"/>
        <v>6.3</v>
      </c>
      <c r="I2960" s="146">
        <f t="shared" si="556"/>
        <v>-6.3</v>
      </c>
      <c r="J2960" s="29">
        <f t="shared" si="557"/>
        <v>24.852541242841607</v>
      </c>
      <c r="K2960" s="147">
        <f t="shared" si="552"/>
        <v>58.534359424659783</v>
      </c>
      <c r="L2960" s="29">
        <f t="shared" si="551"/>
        <v>-0.85471087735282225</v>
      </c>
      <c r="M2960" s="30">
        <f t="shared" ref="M2960:M3023" si="561">IF(I2960&gt;=0,+H2960,+E2960+ABS(L2960))</f>
        <v>0.85471087735282225</v>
      </c>
      <c r="N2960" s="148">
        <f t="shared" ref="N2960:N3023" si="562">+H2960-M2960</f>
        <v>5.4452891226471776</v>
      </c>
      <c r="O2960" s="148">
        <f t="shared" si="558"/>
        <v>0</v>
      </c>
      <c r="P2960" s="148">
        <f t="shared" si="559"/>
        <v>-5.4452891226471776</v>
      </c>
      <c r="Q2960" s="149">
        <f t="shared" si="553"/>
        <v>0</v>
      </c>
      <c r="R2960" s="150">
        <f t="shared" si="554"/>
        <v>58.534359424659783</v>
      </c>
      <c r="S2960" s="13"/>
      <c r="T2960" s="13"/>
      <c r="U2960" s="13"/>
      <c r="V2960" s="13"/>
      <c r="W2960" s="49">
        <f t="shared" si="560"/>
        <v>39838</v>
      </c>
    </row>
    <row r="2961" spans="1:23" s="11" customFormat="1">
      <c r="A2961" s="13"/>
      <c r="B2961" s="140">
        <f>+Datos!B2952</f>
        <v>2009</v>
      </c>
      <c r="C2961" s="141">
        <f>+Datos!C2952</f>
        <v>1</v>
      </c>
      <c r="D2961" s="142">
        <f>+Datos!D2952</f>
        <v>26</v>
      </c>
      <c r="E2961" s="143">
        <f>+Datos!E2952</f>
        <v>0</v>
      </c>
      <c r="F2961" s="144">
        <f>+Datos!F2952</f>
        <v>5.9</v>
      </c>
      <c r="G2961" s="145">
        <f>+Datos!G2952</f>
        <v>1</v>
      </c>
      <c r="H2961" s="143">
        <f t="shared" si="555"/>
        <v>5.9</v>
      </c>
      <c r="I2961" s="146">
        <f t="shared" si="556"/>
        <v>-5.9</v>
      </c>
      <c r="J2961" s="29">
        <f t="shared" si="557"/>
        <v>24.077884185851296</v>
      </c>
      <c r="K2961" s="147">
        <f t="shared" si="552"/>
        <v>57.759702367669476</v>
      </c>
      <c r="L2961" s="29">
        <f t="shared" ref="L2961:L3024" si="563">+K2961-K2960</f>
        <v>-0.77465705699030707</v>
      </c>
      <c r="M2961" s="30">
        <f t="shared" si="561"/>
        <v>0.77465705699030707</v>
      </c>
      <c r="N2961" s="148">
        <f t="shared" si="562"/>
        <v>5.1253429430096933</v>
      </c>
      <c r="O2961" s="148">
        <f t="shared" si="558"/>
        <v>0</v>
      </c>
      <c r="P2961" s="148">
        <f t="shared" si="559"/>
        <v>-5.1253429430096933</v>
      </c>
      <c r="Q2961" s="149">
        <f t="shared" si="553"/>
        <v>0</v>
      </c>
      <c r="R2961" s="150">
        <f t="shared" si="554"/>
        <v>57.759702367669476</v>
      </c>
      <c r="S2961" s="13"/>
      <c r="T2961" s="13"/>
      <c r="U2961" s="13"/>
      <c r="V2961" s="13"/>
      <c r="W2961" s="49">
        <f t="shared" si="560"/>
        <v>39839</v>
      </c>
    </row>
    <row r="2962" spans="1:23" s="11" customFormat="1">
      <c r="A2962" s="13"/>
      <c r="B2962" s="140">
        <f>+Datos!B2953</f>
        <v>2009</v>
      </c>
      <c r="C2962" s="141">
        <f>+Datos!C2953</f>
        <v>1</v>
      </c>
      <c r="D2962" s="142">
        <f>+Datos!D2953</f>
        <v>27</v>
      </c>
      <c r="E2962" s="143">
        <f>+Datos!E2953</f>
        <v>0</v>
      </c>
      <c r="F2962" s="144">
        <f>+Datos!F2953</f>
        <v>6.6</v>
      </c>
      <c r="G2962" s="145">
        <f>+Datos!G2953</f>
        <v>1</v>
      </c>
      <c r="H2962" s="143">
        <f t="shared" si="555"/>
        <v>6.6</v>
      </c>
      <c r="I2962" s="146">
        <f t="shared" si="556"/>
        <v>-6.6</v>
      </c>
      <c r="J2962" s="29">
        <f t="shared" si="557"/>
        <v>23.239896456528456</v>
      </c>
      <c r="K2962" s="147">
        <f t="shared" si="552"/>
        <v>56.921714638346636</v>
      </c>
      <c r="L2962" s="29">
        <f t="shared" si="563"/>
        <v>-0.83798772932284038</v>
      </c>
      <c r="M2962" s="30">
        <f t="shared" si="561"/>
        <v>0.83798772932284038</v>
      </c>
      <c r="N2962" s="148">
        <f t="shared" si="562"/>
        <v>5.7620122706771593</v>
      </c>
      <c r="O2962" s="148">
        <f t="shared" si="558"/>
        <v>0</v>
      </c>
      <c r="P2962" s="148">
        <f t="shared" si="559"/>
        <v>-5.7620122706771593</v>
      </c>
      <c r="Q2962" s="149">
        <f t="shared" si="553"/>
        <v>0</v>
      </c>
      <c r="R2962" s="150">
        <f t="shared" si="554"/>
        <v>56.921714638346636</v>
      </c>
      <c r="S2962" s="13"/>
      <c r="T2962" s="13"/>
      <c r="U2962" s="13"/>
      <c r="V2962" s="13"/>
      <c r="W2962" s="49">
        <f t="shared" si="560"/>
        <v>39840</v>
      </c>
    </row>
    <row r="2963" spans="1:23" s="11" customFormat="1">
      <c r="A2963" s="13"/>
      <c r="B2963" s="140">
        <f>+Datos!B2954</f>
        <v>2009</v>
      </c>
      <c r="C2963" s="141">
        <f>+Datos!C2954</f>
        <v>1</v>
      </c>
      <c r="D2963" s="142">
        <f>+Datos!D2954</f>
        <v>28</v>
      </c>
      <c r="E2963" s="143">
        <f>+Datos!E2954</f>
        <v>4.9000000000000004</v>
      </c>
      <c r="F2963" s="144">
        <f>+Datos!F2954</f>
        <v>6.8</v>
      </c>
      <c r="G2963" s="145">
        <f>+Datos!G2954</f>
        <v>1</v>
      </c>
      <c r="H2963" s="143">
        <f t="shared" si="555"/>
        <v>6.8</v>
      </c>
      <c r="I2963" s="146">
        <f t="shared" si="556"/>
        <v>-1.8999999999999995</v>
      </c>
      <c r="J2963" s="29">
        <f t="shared" si="557"/>
        <v>23.004109350932399</v>
      </c>
      <c r="K2963" s="147">
        <f t="shared" si="552"/>
        <v>56.685927532750583</v>
      </c>
      <c r="L2963" s="29">
        <f t="shared" si="563"/>
        <v>-0.23578710559605298</v>
      </c>
      <c r="M2963" s="30">
        <f t="shared" si="561"/>
        <v>5.1357871055960533</v>
      </c>
      <c r="N2963" s="148">
        <f t="shared" si="562"/>
        <v>1.6642128944039465</v>
      </c>
      <c r="O2963" s="148">
        <f t="shared" si="558"/>
        <v>0</v>
      </c>
      <c r="P2963" s="148">
        <f t="shared" si="559"/>
        <v>-1.6642128944039465</v>
      </c>
      <c r="Q2963" s="149">
        <f t="shared" si="553"/>
        <v>0</v>
      </c>
      <c r="R2963" s="150">
        <f t="shared" si="554"/>
        <v>56.685927532750583</v>
      </c>
      <c r="S2963" s="13"/>
      <c r="T2963" s="13"/>
      <c r="U2963" s="13"/>
      <c r="V2963" s="13"/>
      <c r="W2963" s="49">
        <f t="shared" si="560"/>
        <v>39841</v>
      </c>
    </row>
    <row r="2964" spans="1:23" s="11" customFormat="1">
      <c r="A2964" s="13"/>
      <c r="B2964" s="140">
        <f>+Datos!B2955</f>
        <v>2009</v>
      </c>
      <c r="C2964" s="141">
        <f>+Datos!C2955</f>
        <v>1</v>
      </c>
      <c r="D2964" s="142">
        <f>+Datos!D2955</f>
        <v>29</v>
      </c>
      <c r="E2964" s="143">
        <f>+Datos!E2955</f>
        <v>0</v>
      </c>
      <c r="F2964" s="144">
        <f>+Datos!F2955</f>
        <v>6.2</v>
      </c>
      <c r="G2964" s="145">
        <f>+Datos!G2955</f>
        <v>1</v>
      </c>
      <c r="H2964" s="143">
        <f t="shared" si="555"/>
        <v>6.2</v>
      </c>
      <c r="I2964" s="146">
        <f t="shared" si="556"/>
        <v>-6.2</v>
      </c>
      <c r="J2964" s="29">
        <f t="shared" si="557"/>
        <v>22.25121154346817</v>
      </c>
      <c r="K2964" s="147">
        <f t="shared" si="552"/>
        <v>55.933029725286346</v>
      </c>
      <c r="L2964" s="29">
        <f t="shared" si="563"/>
        <v>-0.75289780746423673</v>
      </c>
      <c r="M2964" s="30">
        <f t="shared" si="561"/>
        <v>0.75289780746423673</v>
      </c>
      <c r="N2964" s="148">
        <f t="shared" si="562"/>
        <v>5.4471021925357634</v>
      </c>
      <c r="O2964" s="148">
        <f t="shared" si="558"/>
        <v>0</v>
      </c>
      <c r="P2964" s="148">
        <f t="shared" si="559"/>
        <v>-5.4471021925357634</v>
      </c>
      <c r="Q2964" s="149">
        <f t="shared" si="553"/>
        <v>0</v>
      </c>
      <c r="R2964" s="150">
        <f t="shared" si="554"/>
        <v>55.933029725286346</v>
      </c>
      <c r="S2964" s="13"/>
      <c r="T2964" s="13"/>
      <c r="U2964" s="13"/>
      <c r="V2964" s="13"/>
      <c r="W2964" s="49">
        <f t="shared" si="560"/>
        <v>39842</v>
      </c>
    </row>
    <row r="2965" spans="1:23" s="11" customFormat="1">
      <c r="A2965" s="13"/>
      <c r="B2965" s="140">
        <f>+Datos!B2956</f>
        <v>2009</v>
      </c>
      <c r="C2965" s="141">
        <f>+Datos!C2956</f>
        <v>1</v>
      </c>
      <c r="D2965" s="142">
        <f>+Datos!D2956</f>
        <v>30</v>
      </c>
      <c r="E2965" s="143">
        <f>+Datos!E2956</f>
        <v>0</v>
      </c>
      <c r="F2965" s="144">
        <f>+Datos!F2956</f>
        <v>6.5</v>
      </c>
      <c r="G2965" s="145">
        <f>+Datos!G2956</f>
        <v>1</v>
      </c>
      <c r="H2965" s="143">
        <f t="shared" si="555"/>
        <v>6.5</v>
      </c>
      <c r="I2965" s="146">
        <f t="shared" si="556"/>
        <v>-6.5</v>
      </c>
      <c r="J2965" s="29">
        <f t="shared" si="557"/>
        <v>21.488327931810876</v>
      </c>
      <c r="K2965" s="147">
        <f t="shared" si="552"/>
        <v>55.170146113629059</v>
      </c>
      <c r="L2965" s="29">
        <f t="shared" si="563"/>
        <v>-0.76288361165728702</v>
      </c>
      <c r="M2965" s="30">
        <f t="shared" si="561"/>
        <v>0.76288361165728702</v>
      </c>
      <c r="N2965" s="148">
        <f t="shared" si="562"/>
        <v>5.737116388342713</v>
      </c>
      <c r="O2965" s="148">
        <f t="shared" si="558"/>
        <v>0</v>
      </c>
      <c r="P2965" s="148">
        <f t="shared" si="559"/>
        <v>-5.737116388342713</v>
      </c>
      <c r="Q2965" s="149">
        <f t="shared" si="553"/>
        <v>0</v>
      </c>
      <c r="R2965" s="150">
        <f t="shared" si="554"/>
        <v>55.170146113629059</v>
      </c>
      <c r="S2965" s="13"/>
      <c r="T2965" s="13"/>
      <c r="U2965" s="13"/>
      <c r="V2965" s="13"/>
      <c r="W2965" s="49">
        <f t="shared" si="560"/>
        <v>39843</v>
      </c>
    </row>
    <row r="2966" spans="1:23" s="11" customFormat="1">
      <c r="A2966" s="13"/>
      <c r="B2966" s="140">
        <f>+Datos!B2957</f>
        <v>2009</v>
      </c>
      <c r="C2966" s="141">
        <f>+Datos!C2957</f>
        <v>1</v>
      </c>
      <c r="D2966" s="142">
        <f>+Datos!D2957</f>
        <v>31</v>
      </c>
      <c r="E2966" s="143">
        <f>+Datos!E2957</f>
        <v>0</v>
      </c>
      <c r="F2966" s="144">
        <f>+Datos!F2957</f>
        <v>7.9</v>
      </c>
      <c r="G2966" s="145">
        <f>+Datos!G2957</f>
        <v>1</v>
      </c>
      <c r="H2966" s="143">
        <f t="shared" si="555"/>
        <v>7.9</v>
      </c>
      <c r="I2966" s="146">
        <f t="shared" si="556"/>
        <v>-7.9</v>
      </c>
      <c r="J2966" s="29">
        <f t="shared" si="557"/>
        <v>20.596256074380612</v>
      </c>
      <c r="K2966" s="147">
        <f t="shared" si="552"/>
        <v>54.278074256198792</v>
      </c>
      <c r="L2966" s="29">
        <f t="shared" si="563"/>
        <v>-0.89207185743026685</v>
      </c>
      <c r="M2966" s="30">
        <f t="shared" si="561"/>
        <v>0.89207185743026685</v>
      </c>
      <c r="N2966" s="148">
        <f t="shared" si="562"/>
        <v>7.0079281425697335</v>
      </c>
      <c r="O2966" s="148">
        <f t="shared" si="558"/>
        <v>0</v>
      </c>
      <c r="P2966" s="148">
        <f t="shared" si="559"/>
        <v>-7.0079281425697335</v>
      </c>
      <c r="Q2966" s="149">
        <f t="shared" si="553"/>
        <v>0</v>
      </c>
      <c r="R2966" s="150">
        <f t="shared" si="554"/>
        <v>54.278074256198792</v>
      </c>
      <c r="S2966" s="13"/>
      <c r="T2966" s="13"/>
      <c r="U2966" s="13"/>
      <c r="V2966" s="13"/>
      <c r="W2966" s="49">
        <f t="shared" si="560"/>
        <v>39844</v>
      </c>
    </row>
    <row r="2967" spans="1:23" s="11" customFormat="1">
      <c r="A2967" s="13"/>
      <c r="B2967" s="140">
        <f>+Datos!B2958</f>
        <v>2009</v>
      </c>
      <c r="C2967" s="141">
        <f>+Datos!C2958</f>
        <v>2</v>
      </c>
      <c r="D2967" s="142">
        <f>+Datos!D2958</f>
        <v>1</v>
      </c>
      <c r="E2967" s="143">
        <f>+Datos!E2958</f>
        <v>0</v>
      </c>
      <c r="F2967" s="144">
        <f>+Datos!F2958</f>
        <v>6.2</v>
      </c>
      <c r="G2967" s="145">
        <f>+Datos!G2958</f>
        <v>1</v>
      </c>
      <c r="H2967" s="143">
        <f t="shared" si="555"/>
        <v>6.2</v>
      </c>
      <c r="I2967" s="146">
        <f t="shared" si="556"/>
        <v>-6.2</v>
      </c>
      <c r="J2967" s="29">
        <f t="shared" si="557"/>
        <v>19.922164510833749</v>
      </c>
      <c r="K2967" s="147">
        <f t="shared" si="552"/>
        <v>53.603982692651925</v>
      </c>
      <c r="L2967" s="29">
        <f t="shared" si="563"/>
        <v>-0.67409156354686672</v>
      </c>
      <c r="M2967" s="30">
        <f t="shared" si="561"/>
        <v>0.67409156354686672</v>
      </c>
      <c r="N2967" s="148">
        <f t="shared" si="562"/>
        <v>5.5259084364531335</v>
      </c>
      <c r="O2967" s="148">
        <f t="shared" si="558"/>
        <v>0</v>
      </c>
      <c r="P2967" s="148">
        <f t="shared" si="559"/>
        <v>-5.5259084364531335</v>
      </c>
      <c r="Q2967" s="149">
        <f t="shared" si="553"/>
        <v>0</v>
      </c>
      <c r="R2967" s="150">
        <f t="shared" si="554"/>
        <v>53.603982692651925</v>
      </c>
      <c r="S2967" s="13"/>
      <c r="T2967" s="13"/>
      <c r="U2967" s="13"/>
      <c r="V2967" s="13"/>
      <c r="W2967" s="49">
        <f t="shared" si="560"/>
        <v>39845</v>
      </c>
    </row>
    <row r="2968" spans="1:23" s="11" customFormat="1">
      <c r="A2968" s="13"/>
      <c r="B2968" s="140">
        <f>+Datos!B2959</f>
        <v>2009</v>
      </c>
      <c r="C2968" s="141">
        <f>+Datos!C2959</f>
        <v>2</v>
      </c>
      <c r="D2968" s="142">
        <f>+Datos!D2959</f>
        <v>2</v>
      </c>
      <c r="E2968" s="143">
        <f>+Datos!E2959</f>
        <v>0</v>
      </c>
      <c r="F2968" s="144">
        <f>+Datos!F2959</f>
        <v>6.8</v>
      </c>
      <c r="G2968" s="145">
        <f>+Datos!G2959</f>
        <v>1</v>
      </c>
      <c r="H2968" s="143">
        <f t="shared" si="555"/>
        <v>6.8</v>
      </c>
      <c r="I2968" s="146">
        <f t="shared" si="556"/>
        <v>-6.8</v>
      </c>
      <c r="J2968" s="29">
        <f t="shared" si="557"/>
        <v>19.20817942282445</v>
      </c>
      <c r="K2968" s="147">
        <f t="shared" si="552"/>
        <v>52.88999760464263</v>
      </c>
      <c r="L2968" s="29">
        <f t="shared" si="563"/>
        <v>-0.71398508800929505</v>
      </c>
      <c r="M2968" s="30">
        <f t="shared" si="561"/>
        <v>0.71398508800929505</v>
      </c>
      <c r="N2968" s="148">
        <f t="shared" si="562"/>
        <v>6.0860149119907048</v>
      </c>
      <c r="O2968" s="148">
        <f t="shared" si="558"/>
        <v>0</v>
      </c>
      <c r="P2968" s="148">
        <f t="shared" si="559"/>
        <v>-6.0860149119907048</v>
      </c>
      <c r="Q2968" s="149">
        <f t="shared" si="553"/>
        <v>0</v>
      </c>
      <c r="R2968" s="150">
        <f t="shared" si="554"/>
        <v>52.88999760464263</v>
      </c>
      <c r="S2968" s="13"/>
      <c r="T2968" s="13"/>
      <c r="U2968" s="13"/>
      <c r="V2968" s="13"/>
      <c r="W2968" s="49">
        <f t="shared" si="560"/>
        <v>39846</v>
      </c>
    </row>
    <row r="2969" spans="1:23" s="11" customFormat="1">
      <c r="A2969" s="13"/>
      <c r="B2969" s="140">
        <f>+Datos!B2960</f>
        <v>2009</v>
      </c>
      <c r="C2969" s="141">
        <f>+Datos!C2960</f>
        <v>2</v>
      </c>
      <c r="D2969" s="142">
        <f>+Datos!D2960</f>
        <v>3</v>
      </c>
      <c r="E2969" s="143">
        <f>+Datos!E2960</f>
        <v>0.6</v>
      </c>
      <c r="F2969" s="144">
        <f>+Datos!F2960</f>
        <v>5.3</v>
      </c>
      <c r="G2969" s="145">
        <f>+Datos!G2960</f>
        <v>1</v>
      </c>
      <c r="H2969" s="143">
        <f t="shared" si="555"/>
        <v>5.3</v>
      </c>
      <c r="I2969" s="146">
        <f t="shared" si="556"/>
        <v>-4.7</v>
      </c>
      <c r="J2969" s="29">
        <f t="shared" si="557"/>
        <v>18.729700672075438</v>
      </c>
      <c r="K2969" s="147">
        <f t="shared" si="552"/>
        <v>52.411518853893618</v>
      </c>
      <c r="L2969" s="29">
        <f t="shared" si="563"/>
        <v>-0.47847875074901225</v>
      </c>
      <c r="M2969" s="30">
        <f t="shared" si="561"/>
        <v>1.0784787507490123</v>
      </c>
      <c r="N2969" s="148">
        <f t="shared" si="562"/>
        <v>4.221521249250987</v>
      </c>
      <c r="O2969" s="148">
        <f t="shared" si="558"/>
        <v>0</v>
      </c>
      <c r="P2969" s="148">
        <f t="shared" si="559"/>
        <v>-4.221521249250987</v>
      </c>
      <c r="Q2969" s="149">
        <f t="shared" si="553"/>
        <v>0</v>
      </c>
      <c r="R2969" s="150">
        <f t="shared" si="554"/>
        <v>52.411518853893618</v>
      </c>
      <c r="S2969" s="13"/>
      <c r="T2969" s="13"/>
      <c r="U2969" s="13"/>
      <c r="V2969" s="13"/>
      <c r="W2969" s="49">
        <f t="shared" si="560"/>
        <v>39847</v>
      </c>
    </row>
    <row r="2970" spans="1:23" s="11" customFormat="1">
      <c r="A2970" s="13"/>
      <c r="B2970" s="140">
        <f>+Datos!B2961</f>
        <v>2009</v>
      </c>
      <c r="C2970" s="141">
        <f>+Datos!C2961</f>
        <v>2</v>
      </c>
      <c r="D2970" s="142">
        <f>+Datos!D2961</f>
        <v>4</v>
      </c>
      <c r="E2970" s="143">
        <f>+Datos!E2961</f>
        <v>15</v>
      </c>
      <c r="F2970" s="144">
        <f>+Datos!F2961</f>
        <v>7</v>
      </c>
      <c r="G2970" s="145">
        <f>+Datos!G2961</f>
        <v>1</v>
      </c>
      <c r="H2970" s="143">
        <f t="shared" si="555"/>
        <v>7</v>
      </c>
      <c r="I2970" s="146">
        <f t="shared" si="556"/>
        <v>8</v>
      </c>
      <c r="J2970" s="29">
        <f t="shared" si="557"/>
        <v>26.729700672075438</v>
      </c>
      <c r="K2970" s="147">
        <f t="shared" si="552"/>
        <v>60.411518853893618</v>
      </c>
      <c r="L2970" s="29">
        <f t="shared" si="563"/>
        <v>8</v>
      </c>
      <c r="M2970" s="30">
        <f t="shared" si="561"/>
        <v>7</v>
      </c>
      <c r="N2970" s="148">
        <f t="shared" si="562"/>
        <v>0</v>
      </c>
      <c r="O2970" s="148">
        <f t="shared" si="558"/>
        <v>0</v>
      </c>
      <c r="P2970" s="148">
        <f t="shared" si="559"/>
        <v>0</v>
      </c>
      <c r="Q2970" s="149">
        <f t="shared" si="553"/>
        <v>0</v>
      </c>
      <c r="R2970" s="150">
        <f t="shared" si="554"/>
        <v>60.411518853893618</v>
      </c>
      <c r="S2970" s="13"/>
      <c r="T2970" s="13"/>
      <c r="U2970" s="13"/>
      <c r="V2970" s="13"/>
      <c r="W2970" s="49">
        <f t="shared" si="560"/>
        <v>39848</v>
      </c>
    </row>
    <row r="2971" spans="1:23" s="11" customFormat="1">
      <c r="A2971" s="13"/>
      <c r="B2971" s="140">
        <f>+Datos!B2962</f>
        <v>2009</v>
      </c>
      <c r="C2971" s="141">
        <f>+Datos!C2962</f>
        <v>2</v>
      </c>
      <c r="D2971" s="142">
        <f>+Datos!D2962</f>
        <v>5</v>
      </c>
      <c r="E2971" s="143">
        <f>+Datos!E2962</f>
        <v>9</v>
      </c>
      <c r="F2971" s="144">
        <f>+Datos!F2962</f>
        <v>3.1</v>
      </c>
      <c r="G2971" s="145">
        <f>+Datos!G2962</f>
        <v>1</v>
      </c>
      <c r="H2971" s="143">
        <f t="shared" si="555"/>
        <v>3.1</v>
      </c>
      <c r="I2971" s="146">
        <f t="shared" si="556"/>
        <v>5.9</v>
      </c>
      <c r="J2971" s="29">
        <f t="shared" si="557"/>
        <v>32.629700672075437</v>
      </c>
      <c r="K2971" s="147">
        <f t="shared" si="552"/>
        <v>66.311518853893617</v>
      </c>
      <c r="L2971" s="29">
        <f t="shared" si="563"/>
        <v>5.8999999999999986</v>
      </c>
      <c r="M2971" s="30">
        <f t="shared" si="561"/>
        <v>3.1</v>
      </c>
      <c r="N2971" s="148">
        <f t="shared" si="562"/>
        <v>0</v>
      </c>
      <c r="O2971" s="148">
        <f t="shared" si="558"/>
        <v>0</v>
      </c>
      <c r="P2971" s="148">
        <f t="shared" si="559"/>
        <v>0</v>
      </c>
      <c r="Q2971" s="149">
        <f t="shared" si="553"/>
        <v>0</v>
      </c>
      <c r="R2971" s="150">
        <f t="shared" si="554"/>
        <v>66.311518853893617</v>
      </c>
      <c r="S2971" s="13"/>
      <c r="T2971" s="13"/>
      <c r="U2971" s="13"/>
      <c r="V2971" s="13"/>
      <c r="W2971" s="49">
        <f t="shared" si="560"/>
        <v>39849</v>
      </c>
    </row>
    <row r="2972" spans="1:23" s="11" customFormat="1">
      <c r="A2972" s="13"/>
      <c r="B2972" s="140">
        <f>+Datos!B2963</f>
        <v>2009</v>
      </c>
      <c r="C2972" s="141">
        <f>+Datos!C2963</f>
        <v>2</v>
      </c>
      <c r="D2972" s="142">
        <f>+Datos!D2963</f>
        <v>6</v>
      </c>
      <c r="E2972" s="143">
        <f>+Datos!E2963</f>
        <v>0</v>
      </c>
      <c r="F2972" s="144">
        <f>+Datos!F2963</f>
        <v>4.0999999999999996</v>
      </c>
      <c r="G2972" s="145">
        <f>+Datos!G2963</f>
        <v>1</v>
      </c>
      <c r="H2972" s="143">
        <f t="shared" si="555"/>
        <v>4.0999999999999996</v>
      </c>
      <c r="I2972" s="146">
        <f t="shared" si="556"/>
        <v>-4.0999999999999996</v>
      </c>
      <c r="J2972" s="29">
        <f t="shared" si="557"/>
        <v>31.919514737412335</v>
      </c>
      <c r="K2972" s="147">
        <f t="shared" si="552"/>
        <v>65.601332919230515</v>
      </c>
      <c r="L2972" s="29">
        <f t="shared" si="563"/>
        <v>-0.71018593466310165</v>
      </c>
      <c r="M2972" s="30">
        <f t="shared" si="561"/>
        <v>0.71018593466310165</v>
      </c>
      <c r="N2972" s="148">
        <f t="shared" si="562"/>
        <v>3.389814065336898</v>
      </c>
      <c r="O2972" s="148">
        <f t="shared" si="558"/>
        <v>0</v>
      </c>
      <c r="P2972" s="148">
        <f t="shared" si="559"/>
        <v>-3.389814065336898</v>
      </c>
      <c r="Q2972" s="149">
        <f t="shared" si="553"/>
        <v>0</v>
      </c>
      <c r="R2972" s="150">
        <f t="shared" si="554"/>
        <v>65.601332919230515</v>
      </c>
      <c r="S2972" s="13"/>
      <c r="T2972" s="13"/>
      <c r="U2972" s="13"/>
      <c r="V2972" s="13"/>
      <c r="W2972" s="49">
        <f t="shared" si="560"/>
        <v>39850</v>
      </c>
    </row>
    <row r="2973" spans="1:23" s="11" customFormat="1">
      <c r="A2973" s="13"/>
      <c r="B2973" s="140">
        <f>+Datos!B2964</f>
        <v>2009</v>
      </c>
      <c r="C2973" s="141">
        <f>+Datos!C2964</f>
        <v>2</v>
      </c>
      <c r="D2973" s="142">
        <f>+Datos!D2964</f>
        <v>7</v>
      </c>
      <c r="E2973" s="143">
        <f>+Datos!E2964</f>
        <v>5</v>
      </c>
      <c r="F2973" s="144">
        <f>+Datos!F2964</f>
        <v>5.3</v>
      </c>
      <c r="G2973" s="145">
        <f>+Datos!G2964</f>
        <v>1</v>
      </c>
      <c r="H2973" s="143">
        <f t="shared" si="555"/>
        <v>5.3</v>
      </c>
      <c r="I2973" s="146">
        <f t="shared" si="556"/>
        <v>-0.29999999999999982</v>
      </c>
      <c r="J2973" s="29">
        <f t="shared" si="557"/>
        <v>31.868160923262</v>
      </c>
      <c r="K2973" s="147">
        <f t="shared" si="552"/>
        <v>65.549979105080183</v>
      </c>
      <c r="L2973" s="29">
        <f t="shared" si="563"/>
        <v>-5.13538141503318E-2</v>
      </c>
      <c r="M2973" s="30">
        <f t="shared" si="561"/>
        <v>5.0513538141503318</v>
      </c>
      <c r="N2973" s="148">
        <f t="shared" si="562"/>
        <v>0.24864618584966802</v>
      </c>
      <c r="O2973" s="148">
        <f t="shared" si="558"/>
        <v>0</v>
      </c>
      <c r="P2973" s="148">
        <f t="shared" si="559"/>
        <v>-0.24864618584966802</v>
      </c>
      <c r="Q2973" s="149">
        <f t="shared" si="553"/>
        <v>0</v>
      </c>
      <c r="R2973" s="150">
        <f t="shared" si="554"/>
        <v>65.549979105080183</v>
      </c>
      <c r="S2973" s="13"/>
      <c r="T2973" s="13"/>
      <c r="U2973" s="13"/>
      <c r="V2973" s="13"/>
      <c r="W2973" s="49">
        <f t="shared" si="560"/>
        <v>39851</v>
      </c>
    </row>
    <row r="2974" spans="1:23" s="11" customFormat="1">
      <c r="A2974" s="13"/>
      <c r="B2974" s="140">
        <f>+Datos!B2965</f>
        <v>2009</v>
      </c>
      <c r="C2974" s="141">
        <f>+Datos!C2965</f>
        <v>2</v>
      </c>
      <c r="D2974" s="142">
        <f>+Datos!D2965</f>
        <v>8</v>
      </c>
      <c r="E2974" s="143">
        <f>+Datos!E2965</f>
        <v>0</v>
      </c>
      <c r="F2974" s="144">
        <f>+Datos!F2965</f>
        <v>4.2</v>
      </c>
      <c r="G2974" s="145">
        <f>+Datos!G2965</f>
        <v>1</v>
      </c>
      <c r="H2974" s="143">
        <f t="shared" si="555"/>
        <v>4.2</v>
      </c>
      <c r="I2974" s="146">
        <f t="shared" si="556"/>
        <v>-4.2</v>
      </c>
      <c r="J2974" s="29">
        <f t="shared" si="557"/>
        <v>31.157822514006863</v>
      </c>
      <c r="K2974" s="147">
        <f t="shared" si="552"/>
        <v>64.83964069582504</v>
      </c>
      <c r="L2974" s="29">
        <f t="shared" si="563"/>
        <v>-0.71033840925514369</v>
      </c>
      <c r="M2974" s="30">
        <f t="shared" si="561"/>
        <v>0.71033840925514369</v>
      </c>
      <c r="N2974" s="148">
        <f t="shared" si="562"/>
        <v>3.4896615907448565</v>
      </c>
      <c r="O2974" s="148">
        <f t="shared" si="558"/>
        <v>0</v>
      </c>
      <c r="P2974" s="148">
        <f t="shared" si="559"/>
        <v>-3.4896615907448565</v>
      </c>
      <c r="Q2974" s="149">
        <f t="shared" si="553"/>
        <v>0</v>
      </c>
      <c r="R2974" s="150">
        <f t="shared" si="554"/>
        <v>64.83964069582504</v>
      </c>
      <c r="S2974" s="13"/>
      <c r="T2974" s="13"/>
      <c r="U2974" s="13"/>
      <c r="V2974" s="13"/>
      <c r="W2974" s="49">
        <f t="shared" si="560"/>
        <v>39852</v>
      </c>
    </row>
    <row r="2975" spans="1:23" s="11" customFormat="1">
      <c r="A2975" s="13"/>
      <c r="B2975" s="140">
        <f>+Datos!B2966</f>
        <v>2009</v>
      </c>
      <c r="C2975" s="141">
        <f>+Datos!C2966</f>
        <v>2</v>
      </c>
      <c r="D2975" s="142">
        <f>+Datos!D2966</f>
        <v>9</v>
      </c>
      <c r="E2975" s="143">
        <f>+Datos!E2966</f>
        <v>0</v>
      </c>
      <c r="F2975" s="144">
        <f>+Datos!F2966</f>
        <v>4.5</v>
      </c>
      <c r="G2975" s="145">
        <f>+Datos!G2966</f>
        <v>1</v>
      </c>
      <c r="H2975" s="143">
        <f t="shared" si="555"/>
        <v>4.5</v>
      </c>
      <c r="I2975" s="146">
        <f t="shared" si="556"/>
        <v>-4.5</v>
      </c>
      <c r="J2975" s="29">
        <f t="shared" si="557"/>
        <v>30.414306476798743</v>
      </c>
      <c r="K2975" s="147">
        <f t="shared" si="552"/>
        <v>64.09612465861693</v>
      </c>
      <c r="L2975" s="29">
        <f t="shared" si="563"/>
        <v>-0.74351603720810999</v>
      </c>
      <c r="M2975" s="30">
        <f t="shared" si="561"/>
        <v>0.74351603720810999</v>
      </c>
      <c r="N2975" s="148">
        <f t="shared" si="562"/>
        <v>3.75648396279189</v>
      </c>
      <c r="O2975" s="148">
        <f t="shared" si="558"/>
        <v>0</v>
      </c>
      <c r="P2975" s="148">
        <f t="shared" si="559"/>
        <v>-3.75648396279189</v>
      </c>
      <c r="Q2975" s="149">
        <f t="shared" si="553"/>
        <v>0</v>
      </c>
      <c r="R2975" s="150">
        <f t="shared" si="554"/>
        <v>64.09612465861693</v>
      </c>
      <c r="S2975" s="13"/>
      <c r="T2975" s="13"/>
      <c r="U2975" s="13"/>
      <c r="V2975" s="13"/>
      <c r="W2975" s="49">
        <f t="shared" si="560"/>
        <v>39853</v>
      </c>
    </row>
    <row r="2976" spans="1:23" s="11" customFormat="1">
      <c r="A2976" s="13"/>
      <c r="B2976" s="140">
        <f>+Datos!B2967</f>
        <v>2009</v>
      </c>
      <c r="C2976" s="141">
        <f>+Datos!C2967</f>
        <v>2</v>
      </c>
      <c r="D2976" s="142">
        <f>+Datos!D2967</f>
        <v>10</v>
      </c>
      <c r="E2976" s="143">
        <f>+Datos!E2967</f>
        <v>12</v>
      </c>
      <c r="F2976" s="144">
        <f>+Datos!F2967</f>
        <v>4.4000000000000004</v>
      </c>
      <c r="G2976" s="145">
        <f>+Datos!G2967</f>
        <v>1</v>
      </c>
      <c r="H2976" s="143">
        <f t="shared" si="555"/>
        <v>4.4000000000000004</v>
      </c>
      <c r="I2976" s="146">
        <f t="shared" si="556"/>
        <v>7.6</v>
      </c>
      <c r="J2976" s="29">
        <f t="shared" si="557"/>
        <v>38.014306476798744</v>
      </c>
      <c r="K2976" s="147">
        <f t="shared" si="552"/>
        <v>71.696124658616924</v>
      </c>
      <c r="L2976" s="29">
        <f t="shared" si="563"/>
        <v>7.5999999999999943</v>
      </c>
      <c r="M2976" s="30">
        <f t="shared" si="561"/>
        <v>4.4000000000000004</v>
      </c>
      <c r="N2976" s="148">
        <f t="shared" si="562"/>
        <v>0</v>
      </c>
      <c r="O2976" s="148">
        <f t="shared" si="558"/>
        <v>0</v>
      </c>
      <c r="P2976" s="148">
        <f t="shared" si="559"/>
        <v>0</v>
      </c>
      <c r="Q2976" s="149">
        <f t="shared" si="553"/>
        <v>0</v>
      </c>
      <c r="R2976" s="150">
        <f t="shared" si="554"/>
        <v>71.696124658616924</v>
      </c>
      <c r="S2976" s="13"/>
      <c r="T2976" s="13"/>
      <c r="U2976" s="13"/>
      <c r="V2976" s="13"/>
      <c r="W2976" s="49">
        <f t="shared" si="560"/>
        <v>39854</v>
      </c>
    </row>
    <row r="2977" spans="1:23" s="11" customFormat="1">
      <c r="A2977" s="13"/>
      <c r="B2977" s="140">
        <f>+Datos!B2968</f>
        <v>2009</v>
      </c>
      <c r="C2977" s="141">
        <f>+Datos!C2968</f>
        <v>2</v>
      </c>
      <c r="D2977" s="142">
        <f>+Datos!D2968</f>
        <v>11</v>
      </c>
      <c r="E2977" s="143">
        <f>+Datos!E2968</f>
        <v>0</v>
      </c>
      <c r="F2977" s="144">
        <f>+Datos!F2968</f>
        <v>5.7</v>
      </c>
      <c r="G2977" s="145">
        <f>+Datos!G2968</f>
        <v>1</v>
      </c>
      <c r="H2977" s="143">
        <f t="shared" si="555"/>
        <v>5.7</v>
      </c>
      <c r="I2977" s="146">
        <f t="shared" si="556"/>
        <v>-5.7</v>
      </c>
      <c r="J2977" s="29">
        <f t="shared" si="557"/>
        <v>36.868950522915483</v>
      </c>
      <c r="K2977" s="147">
        <f t="shared" si="552"/>
        <v>70.550768704733656</v>
      </c>
      <c r="L2977" s="29">
        <f t="shared" si="563"/>
        <v>-1.1453559538832678</v>
      </c>
      <c r="M2977" s="30">
        <f t="shared" si="561"/>
        <v>1.1453559538832678</v>
      </c>
      <c r="N2977" s="148">
        <f t="shared" si="562"/>
        <v>4.5546440461167323</v>
      </c>
      <c r="O2977" s="148">
        <f t="shared" si="558"/>
        <v>0</v>
      </c>
      <c r="P2977" s="148">
        <f t="shared" si="559"/>
        <v>-4.5546440461167323</v>
      </c>
      <c r="Q2977" s="149">
        <f t="shared" si="553"/>
        <v>0</v>
      </c>
      <c r="R2977" s="150">
        <f t="shared" si="554"/>
        <v>70.550768704733656</v>
      </c>
      <c r="S2977" s="13"/>
      <c r="T2977" s="13"/>
      <c r="U2977" s="13"/>
      <c r="V2977" s="13"/>
      <c r="W2977" s="49">
        <f t="shared" si="560"/>
        <v>39855</v>
      </c>
    </row>
    <row r="2978" spans="1:23" s="11" customFormat="1">
      <c r="A2978" s="13"/>
      <c r="B2978" s="140">
        <f>+Datos!B2969</f>
        <v>2009</v>
      </c>
      <c r="C2978" s="141">
        <f>+Datos!C2969</f>
        <v>2</v>
      </c>
      <c r="D2978" s="142">
        <f>+Datos!D2969</f>
        <v>12</v>
      </c>
      <c r="E2978" s="143">
        <f>+Datos!E2969</f>
        <v>0</v>
      </c>
      <c r="F2978" s="144">
        <f>+Datos!F2969</f>
        <v>8.8000000000000007</v>
      </c>
      <c r="G2978" s="145">
        <f>+Datos!G2969</f>
        <v>1</v>
      </c>
      <c r="H2978" s="143">
        <f t="shared" si="555"/>
        <v>8.8000000000000007</v>
      </c>
      <c r="I2978" s="146">
        <f t="shared" si="556"/>
        <v>-8.8000000000000007</v>
      </c>
      <c r="J2978" s="29">
        <f t="shared" si="557"/>
        <v>35.168075168361916</v>
      </c>
      <c r="K2978" s="147">
        <f t="shared" si="552"/>
        <v>68.849893350180096</v>
      </c>
      <c r="L2978" s="29">
        <f t="shared" si="563"/>
        <v>-1.7008753545535598</v>
      </c>
      <c r="M2978" s="30">
        <f t="shared" si="561"/>
        <v>1.7008753545535598</v>
      </c>
      <c r="N2978" s="148">
        <f t="shared" si="562"/>
        <v>7.099124645446441</v>
      </c>
      <c r="O2978" s="148">
        <f t="shared" si="558"/>
        <v>0</v>
      </c>
      <c r="P2978" s="148">
        <f t="shared" si="559"/>
        <v>-7.099124645446441</v>
      </c>
      <c r="Q2978" s="149">
        <f t="shared" si="553"/>
        <v>0</v>
      </c>
      <c r="R2978" s="150">
        <f t="shared" si="554"/>
        <v>68.849893350180096</v>
      </c>
      <c r="S2978" s="13"/>
      <c r="T2978" s="13"/>
      <c r="U2978" s="13"/>
      <c r="V2978" s="13"/>
      <c r="W2978" s="49">
        <f t="shared" si="560"/>
        <v>39856</v>
      </c>
    </row>
    <row r="2979" spans="1:23" s="11" customFormat="1">
      <c r="A2979" s="13"/>
      <c r="B2979" s="140">
        <f>+Datos!B2970</f>
        <v>2009</v>
      </c>
      <c r="C2979" s="141">
        <f>+Datos!C2970</f>
        <v>2</v>
      </c>
      <c r="D2979" s="142">
        <f>+Datos!D2970</f>
        <v>13</v>
      </c>
      <c r="E2979" s="143">
        <f>+Datos!E2970</f>
        <v>0</v>
      </c>
      <c r="F2979" s="144">
        <f>+Datos!F2970</f>
        <v>8.4</v>
      </c>
      <c r="G2979" s="145">
        <f>+Datos!G2970</f>
        <v>1</v>
      </c>
      <c r="H2979" s="143">
        <f t="shared" si="555"/>
        <v>8.4</v>
      </c>
      <c r="I2979" s="146">
        <f t="shared" si="556"/>
        <v>-8.4</v>
      </c>
      <c r="J2979" s="29">
        <f t="shared" si="557"/>
        <v>33.617761681016638</v>
      </c>
      <c r="K2979" s="147">
        <f t="shared" si="552"/>
        <v>67.299579862834818</v>
      </c>
      <c r="L2979" s="29">
        <f t="shared" si="563"/>
        <v>-1.550313487345278</v>
      </c>
      <c r="M2979" s="30">
        <f t="shared" si="561"/>
        <v>1.550313487345278</v>
      </c>
      <c r="N2979" s="148">
        <f t="shared" si="562"/>
        <v>6.8496865126547224</v>
      </c>
      <c r="O2979" s="148">
        <f t="shared" si="558"/>
        <v>0</v>
      </c>
      <c r="P2979" s="148">
        <f t="shared" si="559"/>
        <v>-6.8496865126547224</v>
      </c>
      <c r="Q2979" s="149">
        <f t="shared" si="553"/>
        <v>0</v>
      </c>
      <c r="R2979" s="150">
        <f t="shared" si="554"/>
        <v>67.299579862834818</v>
      </c>
      <c r="S2979" s="13"/>
      <c r="T2979" s="13"/>
      <c r="U2979" s="13"/>
      <c r="V2979" s="13"/>
      <c r="W2979" s="49">
        <f t="shared" si="560"/>
        <v>39857</v>
      </c>
    </row>
    <row r="2980" spans="1:23" s="11" customFormat="1">
      <c r="A2980" s="13"/>
      <c r="B2980" s="140">
        <f>+Datos!B2971</f>
        <v>2009</v>
      </c>
      <c r="C2980" s="141">
        <f>+Datos!C2971</f>
        <v>2</v>
      </c>
      <c r="D2980" s="142">
        <f>+Datos!D2971</f>
        <v>14</v>
      </c>
      <c r="E2980" s="143">
        <f>+Datos!E2971</f>
        <v>0</v>
      </c>
      <c r="F2980" s="144">
        <f>+Datos!F2971</f>
        <v>8.6999999999999993</v>
      </c>
      <c r="G2980" s="145">
        <f>+Datos!G2971</f>
        <v>1</v>
      </c>
      <c r="H2980" s="143">
        <f t="shared" si="555"/>
        <v>8.6999999999999993</v>
      </c>
      <c r="I2980" s="146">
        <f t="shared" si="556"/>
        <v>-8.6999999999999993</v>
      </c>
      <c r="J2980" s="29">
        <f t="shared" si="557"/>
        <v>32.08408885886103</v>
      </c>
      <c r="K2980" s="147">
        <f t="shared" si="552"/>
        <v>65.76590704067921</v>
      </c>
      <c r="L2980" s="29">
        <f t="shared" si="563"/>
        <v>-1.5336728221556086</v>
      </c>
      <c r="M2980" s="30">
        <f t="shared" si="561"/>
        <v>1.5336728221556086</v>
      </c>
      <c r="N2980" s="148">
        <f t="shared" si="562"/>
        <v>7.1663271778443907</v>
      </c>
      <c r="O2980" s="148">
        <f t="shared" si="558"/>
        <v>0</v>
      </c>
      <c r="P2980" s="148">
        <f t="shared" si="559"/>
        <v>-7.1663271778443907</v>
      </c>
      <c r="Q2980" s="149">
        <f t="shared" si="553"/>
        <v>0</v>
      </c>
      <c r="R2980" s="150">
        <f t="shared" si="554"/>
        <v>65.76590704067921</v>
      </c>
      <c r="S2980" s="13"/>
      <c r="T2980" s="13"/>
      <c r="U2980" s="13"/>
      <c r="V2980" s="13"/>
      <c r="W2980" s="49">
        <f t="shared" si="560"/>
        <v>39858</v>
      </c>
    </row>
    <row r="2981" spans="1:23" s="11" customFormat="1">
      <c r="A2981" s="13"/>
      <c r="B2981" s="140">
        <f>+Datos!B2972</f>
        <v>2009</v>
      </c>
      <c r="C2981" s="141">
        <f>+Datos!C2972</f>
        <v>2</v>
      </c>
      <c r="D2981" s="142">
        <f>+Datos!D2972</f>
        <v>15</v>
      </c>
      <c r="E2981" s="143">
        <f>+Datos!E2972</f>
        <v>0</v>
      </c>
      <c r="F2981" s="144">
        <f>+Datos!F2972</f>
        <v>8.3000000000000007</v>
      </c>
      <c r="G2981" s="145">
        <f>+Datos!G2972</f>
        <v>1</v>
      </c>
      <c r="H2981" s="143">
        <f t="shared" si="555"/>
        <v>8.3000000000000007</v>
      </c>
      <c r="I2981" s="146">
        <f t="shared" si="556"/>
        <v>-8.3000000000000007</v>
      </c>
      <c r="J2981" s="29">
        <f t="shared" si="557"/>
        <v>30.686192032036459</v>
      </c>
      <c r="K2981" s="147">
        <f t="shared" si="552"/>
        <v>64.368010213854632</v>
      </c>
      <c r="L2981" s="29">
        <f t="shared" si="563"/>
        <v>-1.3978968268245779</v>
      </c>
      <c r="M2981" s="30">
        <f t="shared" si="561"/>
        <v>1.3978968268245779</v>
      </c>
      <c r="N2981" s="148">
        <f t="shared" si="562"/>
        <v>6.9021031731754228</v>
      </c>
      <c r="O2981" s="148">
        <f t="shared" si="558"/>
        <v>0</v>
      </c>
      <c r="P2981" s="148">
        <f t="shared" si="559"/>
        <v>-6.9021031731754228</v>
      </c>
      <c r="Q2981" s="149">
        <f t="shared" si="553"/>
        <v>0</v>
      </c>
      <c r="R2981" s="150">
        <f t="shared" si="554"/>
        <v>64.368010213854632</v>
      </c>
      <c r="S2981" s="13"/>
      <c r="T2981" s="13"/>
      <c r="U2981" s="13"/>
      <c r="V2981" s="13"/>
      <c r="W2981" s="49">
        <f t="shared" si="560"/>
        <v>39859</v>
      </c>
    </row>
    <row r="2982" spans="1:23" s="11" customFormat="1">
      <c r="A2982" s="13"/>
      <c r="B2982" s="140">
        <f>+Datos!B2973</f>
        <v>2009</v>
      </c>
      <c r="C2982" s="141">
        <f>+Datos!C2973</f>
        <v>2</v>
      </c>
      <c r="D2982" s="142">
        <f>+Datos!D2973</f>
        <v>16</v>
      </c>
      <c r="E2982" s="143">
        <f>+Datos!E2973</f>
        <v>0</v>
      </c>
      <c r="F2982" s="144">
        <f>+Datos!F2973</f>
        <v>6.5</v>
      </c>
      <c r="G2982" s="145">
        <f>+Datos!G2973</f>
        <v>1</v>
      </c>
      <c r="H2982" s="143">
        <f t="shared" si="555"/>
        <v>6.5</v>
      </c>
      <c r="I2982" s="146">
        <f t="shared" si="556"/>
        <v>-6.5</v>
      </c>
      <c r="J2982" s="29">
        <f t="shared" si="557"/>
        <v>29.634114802008899</v>
      </c>
      <c r="K2982" s="147">
        <f t="shared" si="552"/>
        <v>63.315932983827082</v>
      </c>
      <c r="L2982" s="29">
        <f t="shared" si="563"/>
        <v>-1.0520772300275496</v>
      </c>
      <c r="M2982" s="30">
        <f t="shared" si="561"/>
        <v>1.0520772300275496</v>
      </c>
      <c r="N2982" s="148">
        <f t="shared" si="562"/>
        <v>5.4479227699724504</v>
      </c>
      <c r="O2982" s="148">
        <f t="shared" si="558"/>
        <v>0</v>
      </c>
      <c r="P2982" s="148">
        <f t="shared" si="559"/>
        <v>-5.4479227699724504</v>
      </c>
      <c r="Q2982" s="149">
        <f t="shared" si="553"/>
        <v>0</v>
      </c>
      <c r="R2982" s="150">
        <f t="shared" si="554"/>
        <v>63.315932983827082</v>
      </c>
      <c r="S2982" s="13"/>
      <c r="T2982" s="13"/>
      <c r="U2982" s="13"/>
      <c r="V2982" s="13"/>
      <c r="W2982" s="49">
        <f t="shared" si="560"/>
        <v>39860</v>
      </c>
    </row>
    <row r="2983" spans="1:23" s="11" customFormat="1">
      <c r="A2983" s="13"/>
      <c r="B2983" s="140">
        <f>+Datos!B2974</f>
        <v>2009</v>
      </c>
      <c r="C2983" s="141">
        <f>+Datos!C2974</f>
        <v>2</v>
      </c>
      <c r="D2983" s="142">
        <f>+Datos!D2974</f>
        <v>17</v>
      </c>
      <c r="E2983" s="143">
        <f>+Datos!E2974</f>
        <v>0</v>
      </c>
      <c r="F2983" s="144">
        <f>+Datos!F2974</f>
        <v>8.6</v>
      </c>
      <c r="G2983" s="145">
        <f>+Datos!G2974</f>
        <v>1</v>
      </c>
      <c r="H2983" s="143">
        <f t="shared" si="555"/>
        <v>8.6</v>
      </c>
      <c r="I2983" s="146">
        <f t="shared" si="556"/>
        <v>-8.6</v>
      </c>
      <c r="J2983" s="29">
        <f t="shared" si="557"/>
        <v>28.29736314899414</v>
      </c>
      <c r="K2983" s="147">
        <f t="shared" si="552"/>
        <v>61.979181330812324</v>
      </c>
      <c r="L2983" s="29">
        <f t="shared" si="563"/>
        <v>-1.3367516530147583</v>
      </c>
      <c r="M2983" s="30">
        <f t="shared" si="561"/>
        <v>1.3367516530147583</v>
      </c>
      <c r="N2983" s="148">
        <f t="shared" si="562"/>
        <v>7.2632483469852414</v>
      </c>
      <c r="O2983" s="148">
        <f t="shared" si="558"/>
        <v>0</v>
      </c>
      <c r="P2983" s="148">
        <f t="shared" si="559"/>
        <v>-7.2632483469852414</v>
      </c>
      <c r="Q2983" s="149">
        <f t="shared" si="553"/>
        <v>0</v>
      </c>
      <c r="R2983" s="150">
        <f t="shared" si="554"/>
        <v>61.979181330812324</v>
      </c>
      <c r="S2983" s="13"/>
      <c r="T2983" s="13"/>
      <c r="U2983" s="13"/>
      <c r="V2983" s="13"/>
      <c r="W2983" s="49">
        <f t="shared" si="560"/>
        <v>39861</v>
      </c>
    </row>
    <row r="2984" spans="1:23" s="11" customFormat="1">
      <c r="A2984" s="13"/>
      <c r="B2984" s="140">
        <f>+Datos!B2975</f>
        <v>2009</v>
      </c>
      <c r="C2984" s="141">
        <f>+Datos!C2975</f>
        <v>2</v>
      </c>
      <c r="D2984" s="142">
        <f>+Datos!D2975</f>
        <v>18</v>
      </c>
      <c r="E2984" s="143">
        <f>+Datos!E2975</f>
        <v>0</v>
      </c>
      <c r="F2984" s="144">
        <f>+Datos!F2975</f>
        <v>7.7</v>
      </c>
      <c r="G2984" s="145">
        <f>+Datos!G2975</f>
        <v>1</v>
      </c>
      <c r="H2984" s="143">
        <f t="shared" si="555"/>
        <v>7.7</v>
      </c>
      <c r="I2984" s="146">
        <f t="shared" si="556"/>
        <v>-7.7</v>
      </c>
      <c r="J2984" s="29">
        <f t="shared" si="557"/>
        <v>27.151749222704634</v>
      </c>
      <c r="K2984" s="147">
        <f t="shared" si="552"/>
        <v>60.83356740452281</v>
      </c>
      <c r="L2984" s="29">
        <f t="shared" si="563"/>
        <v>-1.1456139262895135</v>
      </c>
      <c r="M2984" s="30">
        <f t="shared" si="561"/>
        <v>1.1456139262895135</v>
      </c>
      <c r="N2984" s="148">
        <f t="shared" si="562"/>
        <v>6.5543860737104866</v>
      </c>
      <c r="O2984" s="148">
        <f t="shared" si="558"/>
        <v>0</v>
      </c>
      <c r="P2984" s="148">
        <f t="shared" si="559"/>
        <v>-6.5543860737104866</v>
      </c>
      <c r="Q2984" s="149">
        <f t="shared" si="553"/>
        <v>0</v>
      </c>
      <c r="R2984" s="150">
        <f t="shared" si="554"/>
        <v>60.83356740452281</v>
      </c>
      <c r="S2984" s="13"/>
      <c r="T2984" s="13"/>
      <c r="U2984" s="13"/>
      <c r="V2984" s="13"/>
      <c r="W2984" s="49">
        <f t="shared" si="560"/>
        <v>39862</v>
      </c>
    </row>
    <row r="2985" spans="1:23" s="11" customFormat="1">
      <c r="A2985" s="13"/>
      <c r="B2985" s="140">
        <f>+Datos!B2976</f>
        <v>2009</v>
      </c>
      <c r="C2985" s="141">
        <f>+Datos!C2976</f>
        <v>2</v>
      </c>
      <c r="D2985" s="142">
        <f>+Datos!D2976</f>
        <v>19</v>
      </c>
      <c r="E2985" s="143">
        <f>+Datos!E2976</f>
        <v>0.7</v>
      </c>
      <c r="F2985" s="144">
        <f>+Datos!F2976</f>
        <v>6.9</v>
      </c>
      <c r="G2985" s="145">
        <f>+Datos!G2976</f>
        <v>1</v>
      </c>
      <c r="H2985" s="143">
        <f t="shared" si="555"/>
        <v>6.9</v>
      </c>
      <c r="I2985" s="146">
        <f t="shared" si="556"/>
        <v>-6.2</v>
      </c>
      <c r="J2985" s="29">
        <f t="shared" si="557"/>
        <v>26.263103974730086</v>
      </c>
      <c r="K2985" s="147">
        <f t="shared" si="552"/>
        <v>59.944922156548266</v>
      </c>
      <c r="L2985" s="29">
        <f t="shared" si="563"/>
        <v>-0.88864524797454436</v>
      </c>
      <c r="M2985" s="30">
        <f t="shared" si="561"/>
        <v>1.5886452479745443</v>
      </c>
      <c r="N2985" s="148">
        <f t="shared" si="562"/>
        <v>5.3113547520254558</v>
      </c>
      <c r="O2985" s="148">
        <f t="shared" si="558"/>
        <v>0</v>
      </c>
      <c r="P2985" s="148">
        <f t="shared" si="559"/>
        <v>-5.3113547520254558</v>
      </c>
      <c r="Q2985" s="149">
        <f t="shared" si="553"/>
        <v>0</v>
      </c>
      <c r="R2985" s="150">
        <f t="shared" si="554"/>
        <v>59.944922156548266</v>
      </c>
      <c r="S2985" s="13"/>
      <c r="T2985" s="13"/>
      <c r="U2985" s="13"/>
      <c r="V2985" s="13"/>
      <c r="W2985" s="49">
        <f t="shared" si="560"/>
        <v>39863</v>
      </c>
    </row>
    <row r="2986" spans="1:23" s="11" customFormat="1">
      <c r="A2986" s="13"/>
      <c r="B2986" s="140">
        <f>+Datos!B2977</f>
        <v>2009</v>
      </c>
      <c r="C2986" s="141">
        <f>+Datos!C2977</f>
        <v>2</v>
      </c>
      <c r="D2986" s="142">
        <f>+Datos!D2977</f>
        <v>20</v>
      </c>
      <c r="E2986" s="143">
        <f>+Datos!E2977</f>
        <v>0</v>
      </c>
      <c r="F2986" s="144">
        <f>+Datos!F2977</f>
        <v>4.0999999999999996</v>
      </c>
      <c r="G2986" s="145">
        <f>+Datos!G2977</f>
        <v>1</v>
      </c>
      <c r="H2986" s="143">
        <f t="shared" si="555"/>
        <v>4.0999999999999996</v>
      </c>
      <c r="I2986" s="146">
        <f t="shared" si="556"/>
        <v>-4.0999999999999996</v>
      </c>
      <c r="J2986" s="29">
        <f t="shared" si="557"/>
        <v>25.691487114652357</v>
      </c>
      <c r="K2986" s="147">
        <f t="shared" si="552"/>
        <v>59.373305296470534</v>
      </c>
      <c r="L2986" s="29">
        <f t="shared" si="563"/>
        <v>-0.57161686007773227</v>
      </c>
      <c r="M2986" s="30">
        <f t="shared" si="561"/>
        <v>0.57161686007773227</v>
      </c>
      <c r="N2986" s="148">
        <f t="shared" si="562"/>
        <v>3.5283831399222674</v>
      </c>
      <c r="O2986" s="148">
        <f t="shared" si="558"/>
        <v>0</v>
      </c>
      <c r="P2986" s="148">
        <f t="shared" si="559"/>
        <v>-3.5283831399222674</v>
      </c>
      <c r="Q2986" s="149">
        <f t="shared" si="553"/>
        <v>0</v>
      </c>
      <c r="R2986" s="150">
        <f t="shared" si="554"/>
        <v>59.373305296470534</v>
      </c>
      <c r="S2986" s="13"/>
      <c r="T2986" s="13"/>
      <c r="U2986" s="13"/>
      <c r="V2986" s="13"/>
      <c r="W2986" s="49">
        <f t="shared" si="560"/>
        <v>39864</v>
      </c>
    </row>
    <row r="2987" spans="1:23" s="11" customFormat="1">
      <c r="A2987" s="13"/>
      <c r="B2987" s="140">
        <f>+Datos!B2978</f>
        <v>2009</v>
      </c>
      <c r="C2987" s="141">
        <f>+Datos!C2978</f>
        <v>2</v>
      </c>
      <c r="D2987" s="142">
        <f>+Datos!D2978</f>
        <v>21</v>
      </c>
      <c r="E2987" s="143">
        <f>+Datos!E2978</f>
        <v>0</v>
      </c>
      <c r="F2987" s="144">
        <f>+Datos!F2978</f>
        <v>4.9000000000000004</v>
      </c>
      <c r="G2987" s="145">
        <f>+Datos!G2978</f>
        <v>1</v>
      </c>
      <c r="H2987" s="143">
        <f t="shared" si="555"/>
        <v>4.9000000000000004</v>
      </c>
      <c r="I2987" s="146">
        <f t="shared" si="556"/>
        <v>-4.9000000000000004</v>
      </c>
      <c r="J2987" s="29">
        <f t="shared" si="557"/>
        <v>25.024631479852737</v>
      </c>
      <c r="K2987" s="147">
        <f t="shared" si="552"/>
        <v>58.706449661670916</v>
      </c>
      <c r="L2987" s="29">
        <f t="shared" si="563"/>
        <v>-0.66685563479961729</v>
      </c>
      <c r="M2987" s="30">
        <f t="shared" si="561"/>
        <v>0.66685563479961729</v>
      </c>
      <c r="N2987" s="148">
        <f t="shared" si="562"/>
        <v>4.2331443652003831</v>
      </c>
      <c r="O2987" s="148">
        <f t="shared" si="558"/>
        <v>0</v>
      </c>
      <c r="P2987" s="148">
        <f t="shared" si="559"/>
        <v>-4.2331443652003831</v>
      </c>
      <c r="Q2987" s="149">
        <f t="shared" si="553"/>
        <v>0</v>
      </c>
      <c r="R2987" s="150">
        <f t="shared" si="554"/>
        <v>58.706449661670916</v>
      </c>
      <c r="S2987" s="13"/>
      <c r="T2987" s="13"/>
      <c r="U2987" s="13"/>
      <c r="V2987" s="13"/>
      <c r="W2987" s="49">
        <f t="shared" si="560"/>
        <v>39865</v>
      </c>
    </row>
    <row r="2988" spans="1:23" s="11" customFormat="1">
      <c r="A2988" s="13"/>
      <c r="B2988" s="140">
        <f>+Datos!B2979</f>
        <v>2009</v>
      </c>
      <c r="C2988" s="141">
        <f>+Datos!C2979</f>
        <v>2</v>
      </c>
      <c r="D2988" s="142">
        <f>+Datos!D2979</f>
        <v>22</v>
      </c>
      <c r="E2988" s="143">
        <f>+Datos!E2979</f>
        <v>0</v>
      </c>
      <c r="F2988" s="144">
        <f>+Datos!F2979</f>
        <v>2.7</v>
      </c>
      <c r="G2988" s="145">
        <f>+Datos!G2979</f>
        <v>1</v>
      </c>
      <c r="H2988" s="143">
        <f t="shared" si="555"/>
        <v>2.7</v>
      </c>
      <c r="I2988" s="146">
        <f t="shared" si="556"/>
        <v>-2.7</v>
      </c>
      <c r="J2988" s="29">
        <f t="shared" si="557"/>
        <v>24.664605979187225</v>
      </c>
      <c r="K2988" s="147">
        <f t="shared" si="552"/>
        <v>58.346424161005402</v>
      </c>
      <c r="L2988" s="29">
        <f t="shared" si="563"/>
        <v>-0.36002550066551464</v>
      </c>
      <c r="M2988" s="30">
        <f t="shared" si="561"/>
        <v>0.36002550066551464</v>
      </c>
      <c r="N2988" s="148">
        <f t="shared" si="562"/>
        <v>2.3399744993344855</v>
      </c>
      <c r="O2988" s="148">
        <f t="shared" si="558"/>
        <v>0</v>
      </c>
      <c r="P2988" s="148">
        <f t="shared" si="559"/>
        <v>-2.3399744993344855</v>
      </c>
      <c r="Q2988" s="149">
        <f t="shared" si="553"/>
        <v>0</v>
      </c>
      <c r="R2988" s="150">
        <f t="shared" si="554"/>
        <v>58.346424161005402</v>
      </c>
      <c r="S2988" s="13"/>
      <c r="T2988" s="13"/>
      <c r="U2988" s="13"/>
      <c r="V2988" s="13"/>
      <c r="W2988" s="49">
        <f t="shared" si="560"/>
        <v>39866</v>
      </c>
    </row>
    <row r="2989" spans="1:23" s="11" customFormat="1">
      <c r="A2989" s="13"/>
      <c r="B2989" s="140">
        <f>+Datos!B2980</f>
        <v>2009</v>
      </c>
      <c r="C2989" s="141">
        <f>+Datos!C2980</f>
        <v>2</v>
      </c>
      <c r="D2989" s="142">
        <f>+Datos!D2980</f>
        <v>23</v>
      </c>
      <c r="E2989" s="143">
        <f>+Datos!E2980</f>
        <v>0</v>
      </c>
      <c r="F2989" s="144">
        <f>+Datos!F2980</f>
        <v>6.2</v>
      </c>
      <c r="G2989" s="145">
        <f>+Datos!G2980</f>
        <v>1</v>
      </c>
      <c r="H2989" s="143">
        <f t="shared" si="555"/>
        <v>6.2</v>
      </c>
      <c r="I2989" s="146">
        <f t="shared" si="556"/>
        <v>-6.2</v>
      </c>
      <c r="J2989" s="29">
        <f t="shared" si="557"/>
        <v>23.857362043748946</v>
      </c>
      <c r="K2989" s="147">
        <f t="shared" si="552"/>
        <v>57.539180225567122</v>
      </c>
      <c r="L2989" s="29">
        <f t="shared" si="563"/>
        <v>-0.80724393543827944</v>
      </c>
      <c r="M2989" s="30">
        <f t="shared" si="561"/>
        <v>0.80724393543827944</v>
      </c>
      <c r="N2989" s="148">
        <f t="shared" si="562"/>
        <v>5.3927560645617207</v>
      </c>
      <c r="O2989" s="148">
        <f t="shared" si="558"/>
        <v>0</v>
      </c>
      <c r="P2989" s="148">
        <f t="shared" si="559"/>
        <v>-5.3927560645617207</v>
      </c>
      <c r="Q2989" s="149">
        <f t="shared" si="553"/>
        <v>0</v>
      </c>
      <c r="R2989" s="150">
        <f t="shared" si="554"/>
        <v>57.539180225567122</v>
      </c>
      <c r="S2989" s="13"/>
      <c r="T2989" s="13"/>
      <c r="U2989" s="13"/>
      <c r="V2989" s="13"/>
      <c r="W2989" s="49">
        <f t="shared" si="560"/>
        <v>39867</v>
      </c>
    </row>
    <row r="2990" spans="1:23" s="11" customFormat="1">
      <c r="A2990" s="13"/>
      <c r="B2990" s="140">
        <f>+Datos!B2981</f>
        <v>2009</v>
      </c>
      <c r="C2990" s="141">
        <f>+Datos!C2981</f>
        <v>2</v>
      </c>
      <c r="D2990" s="142">
        <f>+Datos!D2981</f>
        <v>24</v>
      </c>
      <c r="E2990" s="143">
        <f>+Datos!E2981</f>
        <v>0</v>
      </c>
      <c r="F2990" s="144">
        <f>+Datos!F2981</f>
        <v>5.8</v>
      </c>
      <c r="G2990" s="145">
        <f>+Datos!G2981</f>
        <v>1</v>
      </c>
      <c r="H2990" s="143">
        <f t="shared" si="555"/>
        <v>5.8</v>
      </c>
      <c r="I2990" s="146">
        <f t="shared" si="556"/>
        <v>-5.8</v>
      </c>
      <c r="J2990" s="29">
        <f t="shared" si="557"/>
        <v>23.126133698356309</v>
      </c>
      <c r="K2990" s="147">
        <f t="shared" si="552"/>
        <v>56.807951880174485</v>
      </c>
      <c r="L2990" s="29">
        <f t="shared" si="563"/>
        <v>-0.73122834539263692</v>
      </c>
      <c r="M2990" s="30">
        <f t="shared" si="561"/>
        <v>0.73122834539263692</v>
      </c>
      <c r="N2990" s="148">
        <f t="shared" si="562"/>
        <v>5.0687716546073629</v>
      </c>
      <c r="O2990" s="148">
        <f t="shared" si="558"/>
        <v>0</v>
      </c>
      <c r="P2990" s="148">
        <f t="shared" si="559"/>
        <v>-5.0687716546073629</v>
      </c>
      <c r="Q2990" s="149">
        <f t="shared" si="553"/>
        <v>0</v>
      </c>
      <c r="R2990" s="150">
        <f t="shared" si="554"/>
        <v>56.807951880174485</v>
      </c>
      <c r="S2990" s="13"/>
      <c r="T2990" s="13"/>
      <c r="U2990" s="13"/>
      <c r="V2990" s="13"/>
      <c r="W2990" s="49">
        <f t="shared" si="560"/>
        <v>39868</v>
      </c>
    </row>
    <row r="2991" spans="1:23" s="11" customFormat="1">
      <c r="A2991" s="13"/>
      <c r="B2991" s="140">
        <f>+Datos!B2982</f>
        <v>2009</v>
      </c>
      <c r="C2991" s="141">
        <f>+Datos!C2982</f>
        <v>2</v>
      </c>
      <c r="D2991" s="142">
        <f>+Datos!D2982</f>
        <v>25</v>
      </c>
      <c r="E2991" s="143">
        <f>+Datos!E2982</f>
        <v>0</v>
      </c>
      <c r="F2991" s="144">
        <f>+Datos!F2982</f>
        <v>5.2</v>
      </c>
      <c r="G2991" s="145">
        <f>+Datos!G2982</f>
        <v>1</v>
      </c>
      <c r="H2991" s="143">
        <f t="shared" si="555"/>
        <v>5.2</v>
      </c>
      <c r="I2991" s="146">
        <f t="shared" si="556"/>
        <v>-5.2</v>
      </c>
      <c r="J2991" s="29">
        <f t="shared" si="557"/>
        <v>22.489624304579365</v>
      </c>
      <c r="K2991" s="147">
        <f t="shared" si="552"/>
        <v>56.171442486397545</v>
      </c>
      <c r="L2991" s="29">
        <f t="shared" si="563"/>
        <v>-0.63650939377694016</v>
      </c>
      <c r="M2991" s="30">
        <f t="shared" si="561"/>
        <v>0.63650939377694016</v>
      </c>
      <c r="N2991" s="148">
        <f t="shared" si="562"/>
        <v>4.56349060622306</v>
      </c>
      <c r="O2991" s="148">
        <f t="shared" si="558"/>
        <v>0</v>
      </c>
      <c r="P2991" s="148">
        <f t="shared" si="559"/>
        <v>-4.56349060622306</v>
      </c>
      <c r="Q2991" s="149">
        <f t="shared" si="553"/>
        <v>0</v>
      </c>
      <c r="R2991" s="150">
        <f t="shared" si="554"/>
        <v>56.171442486397545</v>
      </c>
      <c r="S2991" s="13"/>
      <c r="T2991" s="13"/>
      <c r="U2991" s="13"/>
      <c r="V2991" s="13"/>
      <c r="W2991" s="49">
        <f t="shared" si="560"/>
        <v>39869</v>
      </c>
    </row>
    <row r="2992" spans="1:23" s="11" customFormat="1">
      <c r="A2992" s="13"/>
      <c r="B2992" s="140">
        <f>+Datos!B2983</f>
        <v>2009</v>
      </c>
      <c r="C2992" s="141">
        <f>+Datos!C2983</f>
        <v>2</v>
      </c>
      <c r="D2992" s="142">
        <f>+Datos!D2983</f>
        <v>26</v>
      </c>
      <c r="E2992" s="143">
        <f>+Datos!E2983</f>
        <v>0</v>
      </c>
      <c r="F2992" s="144">
        <f>+Datos!F2983</f>
        <v>7</v>
      </c>
      <c r="G2992" s="145">
        <f>+Datos!G2983</f>
        <v>1</v>
      </c>
      <c r="H2992" s="143">
        <f t="shared" si="555"/>
        <v>7</v>
      </c>
      <c r="I2992" s="146">
        <f t="shared" si="556"/>
        <v>-7</v>
      </c>
      <c r="J2992" s="29">
        <f t="shared" si="557"/>
        <v>21.660361296185279</v>
      </c>
      <c r="K2992" s="147">
        <f t="shared" si="552"/>
        <v>55.342179478003459</v>
      </c>
      <c r="L2992" s="29">
        <f t="shared" si="563"/>
        <v>-0.8292630083940864</v>
      </c>
      <c r="M2992" s="30">
        <f t="shared" si="561"/>
        <v>0.8292630083940864</v>
      </c>
      <c r="N2992" s="148">
        <f t="shared" si="562"/>
        <v>6.1707369916059136</v>
      </c>
      <c r="O2992" s="148">
        <f t="shared" si="558"/>
        <v>0</v>
      </c>
      <c r="P2992" s="148">
        <f t="shared" si="559"/>
        <v>-6.1707369916059136</v>
      </c>
      <c r="Q2992" s="149">
        <f t="shared" si="553"/>
        <v>0</v>
      </c>
      <c r="R2992" s="150">
        <f t="shared" si="554"/>
        <v>55.342179478003459</v>
      </c>
      <c r="S2992" s="13"/>
      <c r="T2992" s="13"/>
      <c r="U2992" s="13"/>
      <c r="V2992" s="13"/>
      <c r="W2992" s="49">
        <f t="shared" si="560"/>
        <v>39870</v>
      </c>
    </row>
    <row r="2993" spans="1:23" s="11" customFormat="1">
      <c r="A2993" s="13"/>
      <c r="B2993" s="140">
        <f>+Datos!B2984</f>
        <v>2009</v>
      </c>
      <c r="C2993" s="141">
        <f>+Datos!C2984</f>
        <v>2</v>
      </c>
      <c r="D2993" s="142">
        <f>+Datos!D2984</f>
        <v>27</v>
      </c>
      <c r="E2993" s="143">
        <f>+Datos!E2984</f>
        <v>0</v>
      </c>
      <c r="F2993" s="144">
        <f>+Datos!F2984</f>
        <v>4.8</v>
      </c>
      <c r="G2993" s="145">
        <f>+Datos!G2984</f>
        <v>1</v>
      </c>
      <c r="H2993" s="143">
        <f t="shared" si="555"/>
        <v>4.8</v>
      </c>
      <c r="I2993" s="146">
        <f t="shared" si="556"/>
        <v>-4.8</v>
      </c>
      <c r="J2993" s="29">
        <f t="shared" si="557"/>
        <v>21.109465477204569</v>
      </c>
      <c r="K2993" s="147">
        <f t="shared" si="552"/>
        <v>54.791283659022753</v>
      </c>
      <c r="L2993" s="29">
        <f t="shared" si="563"/>
        <v>-0.55089581898070605</v>
      </c>
      <c r="M2993" s="30">
        <f t="shared" si="561"/>
        <v>0.55089581898070605</v>
      </c>
      <c r="N2993" s="148">
        <f t="shared" si="562"/>
        <v>4.2491041810192938</v>
      </c>
      <c r="O2993" s="148">
        <f t="shared" si="558"/>
        <v>0</v>
      </c>
      <c r="P2993" s="148">
        <f t="shared" si="559"/>
        <v>-4.2491041810192938</v>
      </c>
      <c r="Q2993" s="149">
        <f t="shared" si="553"/>
        <v>0</v>
      </c>
      <c r="R2993" s="150">
        <f t="shared" si="554"/>
        <v>54.791283659022753</v>
      </c>
      <c r="S2993" s="13"/>
      <c r="T2993" s="13"/>
      <c r="U2993" s="13"/>
      <c r="V2993" s="13"/>
      <c r="W2993" s="49">
        <f t="shared" si="560"/>
        <v>39871</v>
      </c>
    </row>
    <row r="2994" spans="1:23" s="11" customFormat="1">
      <c r="A2994" s="13"/>
      <c r="B2994" s="140">
        <f>+Datos!B2985</f>
        <v>2009</v>
      </c>
      <c r="C2994" s="141">
        <f>+Datos!C2985</f>
        <v>2</v>
      </c>
      <c r="D2994" s="142">
        <f>+Datos!D2985</f>
        <v>28</v>
      </c>
      <c r="E2994" s="143">
        <f>+Datos!E2985</f>
        <v>0</v>
      </c>
      <c r="F2994" s="144">
        <f>+Datos!F2985</f>
        <v>6.8</v>
      </c>
      <c r="G2994" s="145">
        <f>+Datos!G2985</f>
        <v>1</v>
      </c>
      <c r="H2994" s="143">
        <f t="shared" si="555"/>
        <v>6.8</v>
      </c>
      <c r="I2994" s="146">
        <f t="shared" si="556"/>
        <v>-6.8</v>
      </c>
      <c r="J2994" s="29">
        <f t="shared" si="557"/>
        <v>20.352929029652646</v>
      </c>
      <c r="K2994" s="147">
        <f t="shared" si="552"/>
        <v>54.03474721147083</v>
      </c>
      <c r="L2994" s="29">
        <f t="shared" si="563"/>
        <v>-0.75653644755192317</v>
      </c>
      <c r="M2994" s="30">
        <f t="shared" si="561"/>
        <v>0.75653644755192317</v>
      </c>
      <c r="N2994" s="148">
        <f t="shared" si="562"/>
        <v>6.0434635524480766</v>
      </c>
      <c r="O2994" s="148">
        <f t="shared" si="558"/>
        <v>0</v>
      </c>
      <c r="P2994" s="148">
        <f t="shared" si="559"/>
        <v>-6.0434635524480766</v>
      </c>
      <c r="Q2994" s="149">
        <f t="shared" si="553"/>
        <v>0</v>
      </c>
      <c r="R2994" s="150">
        <f t="shared" si="554"/>
        <v>54.03474721147083</v>
      </c>
      <c r="S2994" s="13"/>
      <c r="T2994" s="13"/>
      <c r="U2994" s="13"/>
      <c r="V2994" s="13"/>
      <c r="W2994" s="49">
        <f t="shared" si="560"/>
        <v>39872</v>
      </c>
    </row>
    <row r="2995" spans="1:23" s="11" customFormat="1">
      <c r="A2995" s="13"/>
      <c r="B2995" s="140">
        <f>+Datos!B2986</f>
        <v>2009</v>
      </c>
      <c r="C2995" s="141">
        <f>+Datos!C2986</f>
        <v>3</v>
      </c>
      <c r="D2995" s="142">
        <f>+Datos!D2986</f>
        <v>1</v>
      </c>
      <c r="E2995" s="143">
        <f>+Datos!E2986</f>
        <v>0</v>
      </c>
      <c r="F2995" s="144">
        <f>+Datos!F2986</f>
        <v>7.8</v>
      </c>
      <c r="G2995" s="145">
        <f>+Datos!G2986</f>
        <v>1</v>
      </c>
      <c r="H2995" s="143">
        <f t="shared" si="555"/>
        <v>7.8</v>
      </c>
      <c r="I2995" s="146">
        <f t="shared" si="556"/>
        <v>-7.8</v>
      </c>
      <c r="J2995" s="29">
        <f t="shared" si="557"/>
        <v>19.518465475434027</v>
      </c>
      <c r="K2995" s="147">
        <f t="shared" si="552"/>
        <v>53.200283657252207</v>
      </c>
      <c r="L2995" s="29">
        <f t="shared" si="563"/>
        <v>-0.83446355421862251</v>
      </c>
      <c r="M2995" s="30">
        <f t="shared" si="561"/>
        <v>0.83446355421862251</v>
      </c>
      <c r="N2995" s="148">
        <f t="shared" si="562"/>
        <v>6.9655364457813773</v>
      </c>
      <c r="O2995" s="148">
        <f t="shared" si="558"/>
        <v>0</v>
      </c>
      <c r="P2995" s="148">
        <f t="shared" si="559"/>
        <v>-6.9655364457813773</v>
      </c>
      <c r="Q2995" s="149">
        <f t="shared" si="553"/>
        <v>0</v>
      </c>
      <c r="R2995" s="150">
        <f t="shared" si="554"/>
        <v>53.200283657252207</v>
      </c>
      <c r="S2995" s="13"/>
      <c r="T2995" s="13"/>
      <c r="U2995" s="13"/>
      <c r="V2995" s="13"/>
      <c r="W2995" s="49">
        <f t="shared" si="560"/>
        <v>39873</v>
      </c>
    </row>
    <row r="2996" spans="1:23" s="11" customFormat="1">
      <c r="A2996" s="13"/>
      <c r="B2996" s="140">
        <f>+Datos!B2987</f>
        <v>2009</v>
      </c>
      <c r="C2996" s="141">
        <f>+Datos!C2987</f>
        <v>3</v>
      </c>
      <c r="D2996" s="142">
        <f>+Datos!D2987</f>
        <v>2</v>
      </c>
      <c r="E2996" s="143">
        <f>+Datos!E2987</f>
        <v>23</v>
      </c>
      <c r="F2996" s="144">
        <f>+Datos!F2987</f>
        <v>5.4</v>
      </c>
      <c r="G2996" s="145">
        <f>+Datos!G2987</f>
        <v>1</v>
      </c>
      <c r="H2996" s="143">
        <f t="shared" si="555"/>
        <v>5.4</v>
      </c>
      <c r="I2996" s="146">
        <f t="shared" si="556"/>
        <v>17.600000000000001</v>
      </c>
      <c r="J2996" s="29">
        <f t="shared" si="557"/>
        <v>37.118465475434029</v>
      </c>
      <c r="K2996" s="147">
        <f t="shared" si="552"/>
        <v>70.800283657252209</v>
      </c>
      <c r="L2996" s="29">
        <f t="shared" si="563"/>
        <v>17.600000000000001</v>
      </c>
      <c r="M2996" s="30">
        <f t="shared" si="561"/>
        <v>5.4</v>
      </c>
      <c r="N2996" s="148">
        <f t="shared" si="562"/>
        <v>0</v>
      </c>
      <c r="O2996" s="148">
        <f t="shared" si="558"/>
        <v>0</v>
      </c>
      <c r="P2996" s="148">
        <f t="shared" si="559"/>
        <v>0</v>
      </c>
      <c r="Q2996" s="149">
        <f t="shared" si="553"/>
        <v>0</v>
      </c>
      <c r="R2996" s="150">
        <f t="shared" si="554"/>
        <v>70.800283657252209</v>
      </c>
      <c r="S2996" s="13"/>
      <c r="T2996" s="13"/>
      <c r="U2996" s="13"/>
      <c r="V2996" s="13"/>
      <c r="W2996" s="49">
        <f t="shared" si="560"/>
        <v>39874</v>
      </c>
    </row>
    <row r="2997" spans="1:23" s="11" customFormat="1">
      <c r="A2997" s="13"/>
      <c r="B2997" s="140">
        <f>+Datos!B2988</f>
        <v>2009</v>
      </c>
      <c r="C2997" s="141">
        <f>+Datos!C2988</f>
        <v>3</v>
      </c>
      <c r="D2997" s="142">
        <f>+Datos!D2988</f>
        <v>3</v>
      </c>
      <c r="E2997" s="143">
        <f>+Datos!E2988</f>
        <v>8</v>
      </c>
      <c r="F2997" s="144">
        <f>+Datos!F2988</f>
        <v>1.6</v>
      </c>
      <c r="G2997" s="145">
        <f>+Datos!G2988</f>
        <v>1</v>
      </c>
      <c r="H2997" s="143">
        <f t="shared" si="555"/>
        <v>1.6</v>
      </c>
      <c r="I2997" s="146">
        <f t="shared" si="556"/>
        <v>6.4</v>
      </c>
      <c r="J2997" s="29">
        <f t="shared" si="557"/>
        <v>43.518465475434027</v>
      </c>
      <c r="K2997" s="147">
        <f t="shared" si="552"/>
        <v>77.200283657252214</v>
      </c>
      <c r="L2997" s="29">
        <f t="shared" si="563"/>
        <v>6.4000000000000057</v>
      </c>
      <c r="M2997" s="30">
        <f t="shared" si="561"/>
        <v>1.6</v>
      </c>
      <c r="N2997" s="148">
        <f t="shared" si="562"/>
        <v>0</v>
      </c>
      <c r="O2997" s="148">
        <f t="shared" si="558"/>
        <v>0</v>
      </c>
      <c r="P2997" s="148">
        <f t="shared" si="559"/>
        <v>0</v>
      </c>
      <c r="Q2997" s="149">
        <f t="shared" si="553"/>
        <v>0</v>
      </c>
      <c r="R2997" s="150">
        <f t="shared" si="554"/>
        <v>77.200283657252214</v>
      </c>
      <c r="S2997" s="13"/>
      <c r="T2997" s="13"/>
      <c r="U2997" s="13"/>
      <c r="V2997" s="13"/>
      <c r="W2997" s="49">
        <f t="shared" si="560"/>
        <v>39875</v>
      </c>
    </row>
    <row r="2998" spans="1:23" s="11" customFormat="1">
      <c r="A2998" s="13"/>
      <c r="B2998" s="140">
        <f>+Datos!B2989</f>
        <v>2009</v>
      </c>
      <c r="C2998" s="141">
        <f>+Datos!C2989</f>
        <v>3</v>
      </c>
      <c r="D2998" s="142">
        <f>+Datos!D2989</f>
        <v>4</v>
      </c>
      <c r="E2998" s="143">
        <f>+Datos!E2989</f>
        <v>0</v>
      </c>
      <c r="F2998" s="144">
        <f>+Datos!F2989</f>
        <v>2.6</v>
      </c>
      <c r="G2998" s="145">
        <f>+Datos!G2989</f>
        <v>1</v>
      </c>
      <c r="H2998" s="143">
        <f t="shared" si="555"/>
        <v>2.6</v>
      </c>
      <c r="I2998" s="146">
        <f t="shared" si="556"/>
        <v>-2.6</v>
      </c>
      <c r="J2998" s="29">
        <f t="shared" si="557"/>
        <v>42.915399259921998</v>
      </c>
      <c r="K2998" s="147">
        <f t="shared" si="552"/>
        <v>76.597217441740185</v>
      </c>
      <c r="L2998" s="29">
        <f t="shared" si="563"/>
        <v>-0.60306621551202966</v>
      </c>
      <c r="M2998" s="30">
        <f t="shared" si="561"/>
        <v>0.60306621551202966</v>
      </c>
      <c r="N2998" s="148">
        <f t="shared" si="562"/>
        <v>1.9969337844879704</v>
      </c>
      <c r="O2998" s="148">
        <f t="shared" si="558"/>
        <v>0</v>
      </c>
      <c r="P2998" s="148">
        <f t="shared" si="559"/>
        <v>-1.9969337844879704</v>
      </c>
      <c r="Q2998" s="149">
        <f t="shared" si="553"/>
        <v>0</v>
      </c>
      <c r="R2998" s="150">
        <f t="shared" si="554"/>
        <v>76.597217441740185</v>
      </c>
      <c r="S2998" s="13"/>
      <c r="T2998" s="13"/>
      <c r="U2998" s="13"/>
      <c r="V2998" s="13"/>
      <c r="W2998" s="49">
        <f t="shared" si="560"/>
        <v>39876</v>
      </c>
    </row>
    <row r="2999" spans="1:23" s="11" customFormat="1">
      <c r="A2999" s="13"/>
      <c r="B2999" s="140">
        <f>+Datos!B2990</f>
        <v>2009</v>
      </c>
      <c r="C2999" s="141">
        <f>+Datos!C2990</f>
        <v>3</v>
      </c>
      <c r="D2999" s="142">
        <f>+Datos!D2990</f>
        <v>5</v>
      </c>
      <c r="E2999" s="143">
        <f>+Datos!E2990</f>
        <v>75</v>
      </c>
      <c r="F2999" s="144">
        <f>+Datos!F2990</f>
        <v>4.4000000000000004</v>
      </c>
      <c r="G2999" s="145">
        <f>+Datos!G2990</f>
        <v>1</v>
      </c>
      <c r="H2999" s="143">
        <f t="shared" si="555"/>
        <v>4.4000000000000004</v>
      </c>
      <c r="I2999" s="146">
        <f t="shared" si="556"/>
        <v>70.599999999999994</v>
      </c>
      <c r="J2999" s="29">
        <f t="shared" si="557"/>
        <v>113.51539925992199</v>
      </c>
      <c r="K2999" s="147">
        <f t="shared" si="552"/>
        <v>147.19721744174018</v>
      </c>
      <c r="L2999" s="29">
        <f t="shared" si="563"/>
        <v>70.599999999999994</v>
      </c>
      <c r="M2999" s="30">
        <f t="shared" si="561"/>
        <v>4.4000000000000004</v>
      </c>
      <c r="N2999" s="148">
        <f t="shared" si="562"/>
        <v>0</v>
      </c>
      <c r="O2999" s="148">
        <f t="shared" si="558"/>
        <v>0</v>
      </c>
      <c r="P2999" s="148">
        <f t="shared" si="559"/>
        <v>0</v>
      </c>
      <c r="Q2999" s="149">
        <f t="shared" si="553"/>
        <v>33.197217441740179</v>
      </c>
      <c r="R2999" s="150">
        <f t="shared" si="554"/>
        <v>147.19721744174018</v>
      </c>
      <c r="S2999" s="13"/>
      <c r="T2999" s="13"/>
      <c r="U2999" s="13"/>
      <c r="V2999" s="13"/>
      <c r="W2999" s="49">
        <f t="shared" si="560"/>
        <v>39877</v>
      </c>
    </row>
    <row r="3000" spans="1:23" s="11" customFormat="1">
      <c r="A3000" s="13"/>
      <c r="B3000" s="140">
        <f>+Datos!B2991</f>
        <v>2009</v>
      </c>
      <c r="C3000" s="141">
        <f>+Datos!C2991</f>
        <v>3</v>
      </c>
      <c r="D3000" s="142">
        <f>+Datos!D2991</f>
        <v>6</v>
      </c>
      <c r="E3000" s="143">
        <f>+Datos!E2991</f>
        <v>5</v>
      </c>
      <c r="F3000" s="144">
        <f>+Datos!F2991</f>
        <v>2.6</v>
      </c>
      <c r="G3000" s="145">
        <f>+Datos!G2991</f>
        <v>1</v>
      </c>
      <c r="H3000" s="143">
        <f t="shared" si="555"/>
        <v>2.6</v>
      </c>
      <c r="I3000" s="146">
        <f t="shared" si="556"/>
        <v>2.4</v>
      </c>
      <c r="J3000" s="29">
        <f t="shared" si="557"/>
        <v>115.915399259922</v>
      </c>
      <c r="K3000" s="147">
        <f t="shared" si="552"/>
        <v>149.59721744174018</v>
      </c>
      <c r="L3000" s="29">
        <f t="shared" si="563"/>
        <v>2.4000000000000057</v>
      </c>
      <c r="M3000" s="30">
        <f t="shared" si="561"/>
        <v>2.6</v>
      </c>
      <c r="N3000" s="148">
        <f t="shared" si="562"/>
        <v>0</v>
      </c>
      <c r="O3000" s="148">
        <f t="shared" si="558"/>
        <v>0</v>
      </c>
      <c r="P3000" s="148">
        <f t="shared" si="559"/>
        <v>0</v>
      </c>
      <c r="Q3000" s="149">
        <f t="shared" si="553"/>
        <v>35.597217441740185</v>
      </c>
      <c r="R3000" s="150">
        <f t="shared" si="554"/>
        <v>149.59721744174018</v>
      </c>
      <c r="S3000" s="13"/>
      <c r="T3000" s="13"/>
      <c r="U3000" s="13"/>
      <c r="V3000" s="13"/>
      <c r="W3000" s="49">
        <f t="shared" si="560"/>
        <v>39878</v>
      </c>
    </row>
    <row r="3001" spans="1:23" s="11" customFormat="1">
      <c r="A3001" s="13"/>
      <c r="B3001" s="140">
        <f>+Datos!B2992</f>
        <v>2009</v>
      </c>
      <c r="C3001" s="141">
        <f>+Datos!C2992</f>
        <v>3</v>
      </c>
      <c r="D3001" s="142">
        <f>+Datos!D2992</f>
        <v>7</v>
      </c>
      <c r="E3001" s="143">
        <f>+Datos!E2992</f>
        <v>0</v>
      </c>
      <c r="F3001" s="144">
        <f>+Datos!F2992</f>
        <v>3.7</v>
      </c>
      <c r="G3001" s="145">
        <f>+Datos!G2992</f>
        <v>1</v>
      </c>
      <c r="H3001" s="143">
        <f t="shared" si="555"/>
        <v>3.7</v>
      </c>
      <c r="I3001" s="146">
        <f t="shared" si="556"/>
        <v>-3.7</v>
      </c>
      <c r="J3001" s="29">
        <f t="shared" si="557"/>
        <v>113.63619871933327</v>
      </c>
      <c r="K3001" s="147">
        <f t="shared" si="552"/>
        <v>147.31801690115145</v>
      </c>
      <c r="L3001" s="29">
        <f t="shared" si="563"/>
        <v>-2.2792005405887323</v>
      </c>
      <c r="M3001" s="30">
        <f t="shared" si="561"/>
        <v>2.2792005405887323</v>
      </c>
      <c r="N3001" s="148">
        <f t="shared" si="562"/>
        <v>1.4207994594112678</v>
      </c>
      <c r="O3001" s="148">
        <f t="shared" si="558"/>
        <v>0</v>
      </c>
      <c r="P3001" s="148">
        <f t="shared" si="559"/>
        <v>-1.4207994594112678</v>
      </c>
      <c r="Q3001" s="149">
        <f t="shared" si="553"/>
        <v>33.318016901151452</v>
      </c>
      <c r="R3001" s="150">
        <f t="shared" si="554"/>
        <v>147.31801690115145</v>
      </c>
      <c r="S3001" s="13"/>
      <c r="T3001" s="13"/>
      <c r="U3001" s="13"/>
      <c r="V3001" s="13"/>
      <c r="W3001" s="49">
        <f t="shared" si="560"/>
        <v>39879</v>
      </c>
    </row>
    <row r="3002" spans="1:23" s="11" customFormat="1">
      <c r="A3002" s="13"/>
      <c r="B3002" s="140">
        <f>+Datos!B2993</f>
        <v>2009</v>
      </c>
      <c r="C3002" s="141">
        <f>+Datos!C2993</f>
        <v>3</v>
      </c>
      <c r="D3002" s="142">
        <f>+Datos!D2993</f>
        <v>8</v>
      </c>
      <c r="E3002" s="143">
        <f>+Datos!E2993</f>
        <v>0</v>
      </c>
      <c r="F3002" s="144">
        <f>+Datos!F2993</f>
        <v>4.4000000000000004</v>
      </c>
      <c r="G3002" s="145">
        <f>+Datos!G2993</f>
        <v>1</v>
      </c>
      <c r="H3002" s="143">
        <f t="shared" si="555"/>
        <v>4.4000000000000004</v>
      </c>
      <c r="I3002" s="146">
        <f t="shared" si="556"/>
        <v>-4.4000000000000004</v>
      </c>
      <c r="J3002" s="29">
        <f t="shared" si="557"/>
        <v>110.98406031639368</v>
      </c>
      <c r="K3002" s="147">
        <f t="shared" si="552"/>
        <v>144.66587849821187</v>
      </c>
      <c r="L3002" s="29">
        <f t="shared" si="563"/>
        <v>-2.6521384029395847</v>
      </c>
      <c r="M3002" s="30">
        <f t="shared" si="561"/>
        <v>2.6521384029395847</v>
      </c>
      <c r="N3002" s="148">
        <f t="shared" si="562"/>
        <v>1.7478615970604157</v>
      </c>
      <c r="O3002" s="148">
        <f t="shared" si="558"/>
        <v>0</v>
      </c>
      <c r="P3002" s="148">
        <f t="shared" si="559"/>
        <v>-1.7478615970604157</v>
      </c>
      <c r="Q3002" s="149">
        <f t="shared" si="553"/>
        <v>30.665878498211868</v>
      </c>
      <c r="R3002" s="150">
        <f t="shared" si="554"/>
        <v>144.66587849821187</v>
      </c>
      <c r="S3002" s="13"/>
      <c r="T3002" s="13"/>
      <c r="U3002" s="13"/>
      <c r="V3002" s="13"/>
      <c r="W3002" s="49">
        <f t="shared" si="560"/>
        <v>39880</v>
      </c>
    </row>
    <row r="3003" spans="1:23" s="11" customFormat="1">
      <c r="A3003" s="13"/>
      <c r="B3003" s="140">
        <f>+Datos!B2994</f>
        <v>2009</v>
      </c>
      <c r="C3003" s="141">
        <f>+Datos!C2994</f>
        <v>3</v>
      </c>
      <c r="D3003" s="142">
        <f>+Datos!D2994</f>
        <v>9</v>
      </c>
      <c r="E3003" s="143">
        <f>+Datos!E2994</f>
        <v>0</v>
      </c>
      <c r="F3003" s="144">
        <f>+Datos!F2994</f>
        <v>3.1</v>
      </c>
      <c r="G3003" s="145">
        <f>+Datos!G2994</f>
        <v>1</v>
      </c>
      <c r="H3003" s="143">
        <f t="shared" si="555"/>
        <v>3.1</v>
      </c>
      <c r="I3003" s="146">
        <f t="shared" si="556"/>
        <v>-3.1</v>
      </c>
      <c r="J3003" s="29">
        <f t="shared" si="557"/>
        <v>109.15276183681493</v>
      </c>
      <c r="K3003" s="147">
        <f t="shared" si="552"/>
        <v>142.83458001863312</v>
      </c>
      <c r="L3003" s="29">
        <f t="shared" si="563"/>
        <v>-1.8312984795787486</v>
      </c>
      <c r="M3003" s="30">
        <f t="shared" si="561"/>
        <v>1.8312984795787486</v>
      </c>
      <c r="N3003" s="148">
        <f t="shared" si="562"/>
        <v>1.2687015204212515</v>
      </c>
      <c r="O3003" s="148">
        <f t="shared" si="558"/>
        <v>0</v>
      </c>
      <c r="P3003" s="148">
        <f t="shared" si="559"/>
        <v>-1.2687015204212515</v>
      </c>
      <c r="Q3003" s="149">
        <f t="shared" si="553"/>
        <v>28.834580018633119</v>
      </c>
      <c r="R3003" s="150">
        <f t="shared" si="554"/>
        <v>142.83458001863312</v>
      </c>
      <c r="S3003" s="13"/>
      <c r="T3003" s="13"/>
      <c r="U3003" s="13"/>
      <c r="V3003" s="13"/>
      <c r="W3003" s="49">
        <f t="shared" si="560"/>
        <v>39881</v>
      </c>
    </row>
    <row r="3004" spans="1:23" s="11" customFormat="1">
      <c r="A3004" s="13"/>
      <c r="B3004" s="140">
        <f>+Datos!B2995</f>
        <v>2009</v>
      </c>
      <c r="C3004" s="141">
        <f>+Datos!C2995</f>
        <v>3</v>
      </c>
      <c r="D3004" s="142">
        <f>+Datos!D2995</f>
        <v>10</v>
      </c>
      <c r="E3004" s="143">
        <f>+Datos!E2995</f>
        <v>0</v>
      </c>
      <c r="F3004" s="144">
        <f>+Datos!F2995</f>
        <v>4.2</v>
      </c>
      <c r="G3004" s="145">
        <f>+Datos!G2995</f>
        <v>1</v>
      </c>
      <c r="H3004" s="143">
        <f t="shared" si="555"/>
        <v>4.2</v>
      </c>
      <c r="I3004" s="146">
        <f t="shared" si="556"/>
        <v>-4.2</v>
      </c>
      <c r="J3004" s="29">
        <f t="shared" si="557"/>
        <v>106.71975670057027</v>
      </c>
      <c r="K3004" s="147">
        <f t="shared" si="552"/>
        <v>140.40157488238845</v>
      </c>
      <c r="L3004" s="29">
        <f t="shared" si="563"/>
        <v>-2.4330051362446738</v>
      </c>
      <c r="M3004" s="30">
        <f t="shared" si="561"/>
        <v>2.4330051362446738</v>
      </c>
      <c r="N3004" s="148">
        <f t="shared" si="562"/>
        <v>1.7669948637553263</v>
      </c>
      <c r="O3004" s="148">
        <f t="shared" si="558"/>
        <v>0</v>
      </c>
      <c r="P3004" s="148">
        <f t="shared" si="559"/>
        <v>-1.7669948637553263</v>
      </c>
      <c r="Q3004" s="149">
        <f t="shared" si="553"/>
        <v>26.401574882388445</v>
      </c>
      <c r="R3004" s="150">
        <f t="shared" si="554"/>
        <v>140.40157488238845</v>
      </c>
      <c r="S3004" s="13"/>
      <c r="T3004" s="13"/>
      <c r="U3004" s="13"/>
      <c r="V3004" s="13"/>
      <c r="W3004" s="49">
        <f t="shared" si="560"/>
        <v>39882</v>
      </c>
    </row>
    <row r="3005" spans="1:23" s="11" customFormat="1">
      <c r="A3005" s="13"/>
      <c r="B3005" s="140">
        <f>+Datos!B2996</f>
        <v>2009</v>
      </c>
      <c r="C3005" s="141">
        <f>+Datos!C2996</f>
        <v>3</v>
      </c>
      <c r="D3005" s="142">
        <f>+Datos!D2996</f>
        <v>11</v>
      </c>
      <c r="E3005" s="143">
        <f>+Datos!E2996</f>
        <v>0</v>
      </c>
      <c r="F3005" s="144">
        <f>+Datos!F2996</f>
        <v>4.3</v>
      </c>
      <c r="G3005" s="145">
        <f>+Datos!G2996</f>
        <v>1</v>
      </c>
      <c r="H3005" s="143">
        <f t="shared" si="555"/>
        <v>4.3</v>
      </c>
      <c r="I3005" s="146">
        <f t="shared" si="556"/>
        <v>-4.3</v>
      </c>
      <c r="J3005" s="29">
        <f t="shared" si="557"/>
        <v>104.28499654989906</v>
      </c>
      <c r="K3005" s="147">
        <f t="shared" si="552"/>
        <v>137.96681473171725</v>
      </c>
      <c r="L3005" s="29">
        <f t="shared" si="563"/>
        <v>-2.4347601506711953</v>
      </c>
      <c r="M3005" s="30">
        <f t="shared" si="561"/>
        <v>2.4347601506711953</v>
      </c>
      <c r="N3005" s="148">
        <f t="shared" si="562"/>
        <v>1.8652398493288045</v>
      </c>
      <c r="O3005" s="148">
        <f t="shared" si="558"/>
        <v>0</v>
      </c>
      <c r="P3005" s="148">
        <f t="shared" si="559"/>
        <v>-1.8652398493288045</v>
      </c>
      <c r="Q3005" s="149">
        <f t="shared" si="553"/>
        <v>23.96681473171725</v>
      </c>
      <c r="R3005" s="150">
        <f t="shared" si="554"/>
        <v>137.96681473171725</v>
      </c>
      <c r="S3005" s="13"/>
      <c r="T3005" s="13"/>
      <c r="U3005" s="13"/>
      <c r="V3005" s="13"/>
      <c r="W3005" s="49">
        <f t="shared" si="560"/>
        <v>39883</v>
      </c>
    </row>
    <row r="3006" spans="1:23" s="11" customFormat="1">
      <c r="A3006" s="13"/>
      <c r="B3006" s="140">
        <f>+Datos!B2997</f>
        <v>2009</v>
      </c>
      <c r="C3006" s="141">
        <f>+Datos!C2997</f>
        <v>3</v>
      </c>
      <c r="D3006" s="142">
        <f>+Datos!D2997</f>
        <v>12</v>
      </c>
      <c r="E3006" s="143">
        <f>+Datos!E2997</f>
        <v>2</v>
      </c>
      <c r="F3006" s="144">
        <f>+Datos!F2997</f>
        <v>3.9</v>
      </c>
      <c r="G3006" s="145">
        <f>+Datos!G2997</f>
        <v>1</v>
      </c>
      <c r="H3006" s="143">
        <f t="shared" si="555"/>
        <v>3.9</v>
      </c>
      <c r="I3006" s="146">
        <f t="shared" si="556"/>
        <v>-1.9</v>
      </c>
      <c r="J3006" s="29">
        <f t="shared" si="557"/>
        <v>103.22694289034035</v>
      </c>
      <c r="K3006" s="147">
        <f t="shared" si="552"/>
        <v>136.90876107215854</v>
      </c>
      <c r="L3006" s="29">
        <f t="shared" si="563"/>
        <v>-1.0580536595587091</v>
      </c>
      <c r="M3006" s="30">
        <f t="shared" si="561"/>
        <v>3.0580536595587091</v>
      </c>
      <c r="N3006" s="148">
        <f t="shared" si="562"/>
        <v>0.8419463404412908</v>
      </c>
      <c r="O3006" s="148">
        <f t="shared" si="558"/>
        <v>0</v>
      </c>
      <c r="P3006" s="148">
        <f t="shared" si="559"/>
        <v>-0.8419463404412908</v>
      </c>
      <c r="Q3006" s="149">
        <f t="shared" si="553"/>
        <v>22.908761072158541</v>
      </c>
      <c r="R3006" s="150">
        <f t="shared" si="554"/>
        <v>136.90876107215854</v>
      </c>
      <c r="S3006" s="13"/>
      <c r="T3006" s="13"/>
      <c r="U3006" s="13"/>
      <c r="V3006" s="13"/>
      <c r="W3006" s="49">
        <f t="shared" si="560"/>
        <v>39884</v>
      </c>
    </row>
    <row r="3007" spans="1:23" s="11" customFormat="1">
      <c r="A3007" s="13"/>
      <c r="B3007" s="140">
        <f>+Datos!B2998</f>
        <v>2009</v>
      </c>
      <c r="C3007" s="141">
        <f>+Datos!C2998</f>
        <v>3</v>
      </c>
      <c r="D3007" s="142">
        <f>+Datos!D2998</f>
        <v>13</v>
      </c>
      <c r="E3007" s="143">
        <f>+Datos!E2998</f>
        <v>0</v>
      </c>
      <c r="F3007" s="144">
        <f>+Datos!F2998</f>
        <v>6</v>
      </c>
      <c r="G3007" s="145">
        <f>+Datos!G2998</f>
        <v>1</v>
      </c>
      <c r="H3007" s="143">
        <f t="shared" si="555"/>
        <v>6</v>
      </c>
      <c r="I3007" s="146">
        <f t="shared" si="556"/>
        <v>-6</v>
      </c>
      <c r="J3007" s="29">
        <f t="shared" si="557"/>
        <v>99.955682939757352</v>
      </c>
      <c r="K3007" s="147">
        <f t="shared" si="552"/>
        <v>133.63750112157553</v>
      </c>
      <c r="L3007" s="29">
        <f t="shared" si="563"/>
        <v>-3.2712599505830156</v>
      </c>
      <c r="M3007" s="30">
        <f t="shared" si="561"/>
        <v>3.2712599505830156</v>
      </c>
      <c r="N3007" s="148">
        <f t="shared" si="562"/>
        <v>2.7287400494169844</v>
      </c>
      <c r="O3007" s="148">
        <f t="shared" si="558"/>
        <v>0</v>
      </c>
      <c r="P3007" s="148">
        <f t="shared" si="559"/>
        <v>-2.7287400494169844</v>
      </c>
      <c r="Q3007" s="149">
        <f t="shared" si="553"/>
        <v>19.637501121575525</v>
      </c>
      <c r="R3007" s="150">
        <f t="shared" si="554"/>
        <v>133.63750112157553</v>
      </c>
      <c r="S3007" s="13"/>
      <c r="T3007" s="13"/>
      <c r="U3007" s="13"/>
      <c r="V3007" s="13"/>
      <c r="W3007" s="49">
        <f t="shared" si="560"/>
        <v>39885</v>
      </c>
    </row>
    <row r="3008" spans="1:23" s="11" customFormat="1">
      <c r="A3008" s="13"/>
      <c r="B3008" s="140">
        <f>+Datos!B2999</f>
        <v>2009</v>
      </c>
      <c r="C3008" s="141">
        <f>+Datos!C2999</f>
        <v>3</v>
      </c>
      <c r="D3008" s="142">
        <f>+Datos!D2999</f>
        <v>14</v>
      </c>
      <c r="E3008" s="143">
        <f>+Datos!E2999</f>
        <v>0</v>
      </c>
      <c r="F3008" s="144">
        <f>+Datos!F2999</f>
        <v>5.2</v>
      </c>
      <c r="G3008" s="145">
        <f>+Datos!G2999</f>
        <v>1</v>
      </c>
      <c r="H3008" s="143">
        <f t="shared" si="555"/>
        <v>5.2</v>
      </c>
      <c r="I3008" s="146">
        <f t="shared" si="556"/>
        <v>-5.2</v>
      </c>
      <c r="J3008" s="29">
        <f t="shared" si="557"/>
        <v>97.204564573738935</v>
      </c>
      <c r="K3008" s="147">
        <f t="shared" si="552"/>
        <v>130.88638275555712</v>
      </c>
      <c r="L3008" s="29">
        <f t="shared" si="563"/>
        <v>-2.7511183660184031</v>
      </c>
      <c r="M3008" s="30">
        <f t="shared" si="561"/>
        <v>2.7511183660184031</v>
      </c>
      <c r="N3008" s="148">
        <f t="shared" si="562"/>
        <v>2.4488816339815971</v>
      </c>
      <c r="O3008" s="148">
        <f t="shared" si="558"/>
        <v>0</v>
      </c>
      <c r="P3008" s="148">
        <f t="shared" si="559"/>
        <v>-2.4488816339815971</v>
      </c>
      <c r="Q3008" s="149">
        <f t="shared" si="553"/>
        <v>16.886382755557122</v>
      </c>
      <c r="R3008" s="150">
        <f t="shared" si="554"/>
        <v>130.88638275555712</v>
      </c>
      <c r="S3008" s="13"/>
      <c r="T3008" s="13"/>
      <c r="U3008" s="13"/>
      <c r="V3008" s="13"/>
      <c r="W3008" s="49">
        <f t="shared" si="560"/>
        <v>39886</v>
      </c>
    </row>
    <row r="3009" spans="1:23" s="11" customFormat="1">
      <c r="A3009" s="13"/>
      <c r="B3009" s="140">
        <f>+Datos!B3000</f>
        <v>2009</v>
      </c>
      <c r="C3009" s="141">
        <f>+Datos!C3000</f>
        <v>3</v>
      </c>
      <c r="D3009" s="142">
        <f>+Datos!D3000</f>
        <v>15</v>
      </c>
      <c r="E3009" s="143">
        <f>+Datos!E3000</f>
        <v>0</v>
      </c>
      <c r="F3009" s="144">
        <f>+Datos!F3000</f>
        <v>3.8</v>
      </c>
      <c r="G3009" s="145">
        <f>+Datos!G3000</f>
        <v>1</v>
      </c>
      <c r="H3009" s="143">
        <f t="shared" si="555"/>
        <v>3.8</v>
      </c>
      <c r="I3009" s="146">
        <f t="shared" si="556"/>
        <v>-3.8</v>
      </c>
      <c r="J3009" s="29">
        <f t="shared" si="557"/>
        <v>95.242136355671875</v>
      </c>
      <c r="K3009" s="147">
        <f t="shared" si="552"/>
        <v>128.92395453749006</v>
      </c>
      <c r="L3009" s="29">
        <f t="shared" si="563"/>
        <v>-1.9624282180670605</v>
      </c>
      <c r="M3009" s="30">
        <f t="shared" si="561"/>
        <v>1.9624282180670605</v>
      </c>
      <c r="N3009" s="148">
        <f t="shared" si="562"/>
        <v>1.8375717819329394</v>
      </c>
      <c r="O3009" s="148">
        <f t="shared" si="558"/>
        <v>0</v>
      </c>
      <c r="P3009" s="148">
        <f t="shared" si="559"/>
        <v>-1.8375717819329394</v>
      </c>
      <c r="Q3009" s="149">
        <f t="shared" si="553"/>
        <v>14.923954537490062</v>
      </c>
      <c r="R3009" s="150">
        <f t="shared" si="554"/>
        <v>128.92395453749006</v>
      </c>
      <c r="S3009" s="13"/>
      <c r="T3009" s="13"/>
      <c r="U3009" s="13"/>
      <c r="V3009" s="13"/>
      <c r="W3009" s="49">
        <f t="shared" si="560"/>
        <v>39887</v>
      </c>
    </row>
    <row r="3010" spans="1:23" s="11" customFormat="1">
      <c r="A3010" s="13"/>
      <c r="B3010" s="140">
        <f>+Datos!B3001</f>
        <v>2009</v>
      </c>
      <c r="C3010" s="141">
        <f>+Datos!C3001</f>
        <v>3</v>
      </c>
      <c r="D3010" s="142">
        <f>+Datos!D3001</f>
        <v>16</v>
      </c>
      <c r="E3010" s="143">
        <f>+Datos!E3001</f>
        <v>0</v>
      </c>
      <c r="F3010" s="144">
        <f>+Datos!F3001</f>
        <v>5</v>
      </c>
      <c r="G3010" s="145">
        <f>+Datos!G3001</f>
        <v>1</v>
      </c>
      <c r="H3010" s="143">
        <f t="shared" si="555"/>
        <v>5</v>
      </c>
      <c r="I3010" s="146">
        <f t="shared" si="556"/>
        <v>-5</v>
      </c>
      <c r="J3010" s="29">
        <f t="shared" si="557"/>
        <v>92.720226237858654</v>
      </c>
      <c r="K3010" s="147">
        <f t="shared" si="552"/>
        <v>126.40204441967683</v>
      </c>
      <c r="L3010" s="29">
        <f t="shared" si="563"/>
        <v>-2.5219101178132348</v>
      </c>
      <c r="M3010" s="30">
        <f t="shared" si="561"/>
        <v>2.5219101178132348</v>
      </c>
      <c r="N3010" s="148">
        <f t="shared" si="562"/>
        <v>2.4780898821867652</v>
      </c>
      <c r="O3010" s="148">
        <f t="shared" si="558"/>
        <v>0</v>
      </c>
      <c r="P3010" s="148">
        <f t="shared" si="559"/>
        <v>-2.4780898821867652</v>
      </c>
      <c r="Q3010" s="149">
        <f t="shared" si="553"/>
        <v>12.402044419676827</v>
      </c>
      <c r="R3010" s="150">
        <f t="shared" si="554"/>
        <v>126.40204441967683</v>
      </c>
      <c r="S3010" s="13"/>
      <c r="T3010" s="13"/>
      <c r="U3010" s="13"/>
      <c r="V3010" s="13"/>
      <c r="W3010" s="49">
        <f t="shared" si="560"/>
        <v>39888</v>
      </c>
    </row>
    <row r="3011" spans="1:23" s="11" customFormat="1">
      <c r="A3011" s="13"/>
      <c r="B3011" s="140">
        <f>+Datos!B3002</f>
        <v>2009</v>
      </c>
      <c r="C3011" s="141">
        <f>+Datos!C3002</f>
        <v>3</v>
      </c>
      <c r="D3011" s="142">
        <f>+Datos!D3002</f>
        <v>17</v>
      </c>
      <c r="E3011" s="143">
        <f>+Datos!E3002</f>
        <v>0</v>
      </c>
      <c r="F3011" s="144">
        <f>+Datos!F3002</f>
        <v>4.5999999999999996</v>
      </c>
      <c r="G3011" s="145">
        <f>+Datos!G3002</f>
        <v>1</v>
      </c>
      <c r="H3011" s="143">
        <f t="shared" si="555"/>
        <v>4.5999999999999996</v>
      </c>
      <c r="I3011" s="146">
        <f t="shared" si="556"/>
        <v>-4.5999999999999996</v>
      </c>
      <c r="J3011" s="29">
        <f t="shared" si="557"/>
        <v>90.45908875272309</v>
      </c>
      <c r="K3011" s="147">
        <f t="shared" si="552"/>
        <v>124.14090693454128</v>
      </c>
      <c r="L3011" s="29">
        <f t="shared" si="563"/>
        <v>-2.2611374851355492</v>
      </c>
      <c r="M3011" s="30">
        <f t="shared" si="561"/>
        <v>2.2611374851355492</v>
      </c>
      <c r="N3011" s="148">
        <f t="shared" si="562"/>
        <v>2.3388625148644504</v>
      </c>
      <c r="O3011" s="148">
        <f t="shared" si="558"/>
        <v>0</v>
      </c>
      <c r="P3011" s="148">
        <f t="shared" si="559"/>
        <v>-2.3388625148644504</v>
      </c>
      <c r="Q3011" s="149">
        <f t="shared" si="553"/>
        <v>10.140906934541277</v>
      </c>
      <c r="R3011" s="150">
        <f t="shared" si="554"/>
        <v>124.14090693454128</v>
      </c>
      <c r="S3011" s="13"/>
      <c r="T3011" s="13"/>
      <c r="U3011" s="13"/>
      <c r="V3011" s="13"/>
      <c r="W3011" s="49">
        <f t="shared" si="560"/>
        <v>39889</v>
      </c>
    </row>
    <row r="3012" spans="1:23" s="11" customFormat="1">
      <c r="A3012" s="13"/>
      <c r="B3012" s="140">
        <f>+Datos!B3003</f>
        <v>2009</v>
      </c>
      <c r="C3012" s="141">
        <f>+Datos!C3003</f>
        <v>3</v>
      </c>
      <c r="D3012" s="142">
        <f>+Datos!D3003</f>
        <v>18</v>
      </c>
      <c r="E3012" s="143">
        <f>+Datos!E3003</f>
        <v>0</v>
      </c>
      <c r="F3012" s="144">
        <f>+Datos!F3003</f>
        <v>3.7</v>
      </c>
      <c r="G3012" s="145">
        <f>+Datos!G3003</f>
        <v>1</v>
      </c>
      <c r="H3012" s="143">
        <f t="shared" si="555"/>
        <v>3.7</v>
      </c>
      <c r="I3012" s="146">
        <f t="shared" si="556"/>
        <v>-3.7</v>
      </c>
      <c r="J3012" s="29">
        <f t="shared" si="557"/>
        <v>88.680425992617714</v>
      </c>
      <c r="K3012" s="147">
        <f t="shared" si="552"/>
        <v>122.36224417443589</v>
      </c>
      <c r="L3012" s="29">
        <f t="shared" si="563"/>
        <v>-1.7786627601053908</v>
      </c>
      <c r="M3012" s="30">
        <f t="shared" si="561"/>
        <v>1.7786627601053908</v>
      </c>
      <c r="N3012" s="148">
        <f t="shared" si="562"/>
        <v>1.9213372398946094</v>
      </c>
      <c r="O3012" s="148">
        <f t="shared" si="558"/>
        <v>0</v>
      </c>
      <c r="P3012" s="148">
        <f t="shared" si="559"/>
        <v>-1.9213372398946094</v>
      </c>
      <c r="Q3012" s="149">
        <f t="shared" si="553"/>
        <v>8.3622441744358866</v>
      </c>
      <c r="R3012" s="150">
        <f t="shared" si="554"/>
        <v>122.36224417443589</v>
      </c>
      <c r="S3012" s="13"/>
      <c r="T3012" s="13"/>
      <c r="U3012" s="13"/>
      <c r="V3012" s="13"/>
      <c r="W3012" s="49">
        <f t="shared" si="560"/>
        <v>39890</v>
      </c>
    </row>
    <row r="3013" spans="1:23" s="11" customFormat="1">
      <c r="A3013" s="13"/>
      <c r="B3013" s="140">
        <f>+Datos!B3004</f>
        <v>2009</v>
      </c>
      <c r="C3013" s="141">
        <f>+Datos!C3004</f>
        <v>3</v>
      </c>
      <c r="D3013" s="142">
        <f>+Datos!D3004</f>
        <v>19</v>
      </c>
      <c r="E3013" s="143">
        <f>+Datos!E3004</f>
        <v>0</v>
      </c>
      <c r="F3013" s="144">
        <f>+Datos!F3004</f>
        <v>6.3</v>
      </c>
      <c r="G3013" s="145">
        <f>+Datos!G3004</f>
        <v>1</v>
      </c>
      <c r="H3013" s="143">
        <f t="shared" si="555"/>
        <v>6.3</v>
      </c>
      <c r="I3013" s="146">
        <f t="shared" si="556"/>
        <v>-6.3</v>
      </c>
      <c r="J3013" s="29">
        <f t="shared" si="557"/>
        <v>85.731992439712613</v>
      </c>
      <c r="K3013" s="147">
        <f t="shared" si="552"/>
        <v>119.41381062153079</v>
      </c>
      <c r="L3013" s="29">
        <f t="shared" si="563"/>
        <v>-2.9484335529051009</v>
      </c>
      <c r="M3013" s="30">
        <f t="shared" si="561"/>
        <v>2.9484335529051009</v>
      </c>
      <c r="N3013" s="148">
        <f t="shared" si="562"/>
        <v>3.3515664470948989</v>
      </c>
      <c r="O3013" s="148">
        <f t="shared" si="558"/>
        <v>0</v>
      </c>
      <c r="P3013" s="148">
        <f t="shared" si="559"/>
        <v>-3.3515664470948989</v>
      </c>
      <c r="Q3013" s="149">
        <f t="shared" si="553"/>
        <v>5.4138106215307857</v>
      </c>
      <c r="R3013" s="150">
        <f t="shared" si="554"/>
        <v>119.41381062153079</v>
      </c>
      <c r="S3013" s="13"/>
      <c r="T3013" s="13"/>
      <c r="U3013" s="13"/>
      <c r="V3013" s="13"/>
      <c r="W3013" s="49">
        <f t="shared" si="560"/>
        <v>39891</v>
      </c>
    </row>
    <row r="3014" spans="1:23" s="11" customFormat="1">
      <c r="A3014" s="13"/>
      <c r="B3014" s="140">
        <f>+Datos!B3005</f>
        <v>2009</v>
      </c>
      <c r="C3014" s="141">
        <f>+Datos!C3005</f>
        <v>3</v>
      </c>
      <c r="D3014" s="142">
        <f>+Datos!D3005</f>
        <v>20</v>
      </c>
      <c r="E3014" s="143">
        <f>+Datos!E3005</f>
        <v>0</v>
      </c>
      <c r="F3014" s="144">
        <f>+Datos!F3005</f>
        <v>5.0999999999999996</v>
      </c>
      <c r="G3014" s="145">
        <f>+Datos!G3005</f>
        <v>1</v>
      </c>
      <c r="H3014" s="143">
        <f t="shared" si="555"/>
        <v>5.0999999999999996</v>
      </c>
      <c r="I3014" s="146">
        <f t="shared" si="556"/>
        <v>-5.0999999999999996</v>
      </c>
      <c r="J3014" s="29">
        <f t="shared" si="557"/>
        <v>83.417117441307397</v>
      </c>
      <c r="K3014" s="147">
        <f t="shared" si="552"/>
        <v>117.09893562312558</v>
      </c>
      <c r="L3014" s="29">
        <f t="shared" si="563"/>
        <v>-2.3148749984052017</v>
      </c>
      <c r="M3014" s="30">
        <f t="shared" si="561"/>
        <v>2.3148749984052017</v>
      </c>
      <c r="N3014" s="148">
        <f t="shared" si="562"/>
        <v>2.7851250015947979</v>
      </c>
      <c r="O3014" s="148">
        <f t="shared" si="558"/>
        <v>0</v>
      </c>
      <c r="P3014" s="148">
        <f t="shared" si="559"/>
        <v>-2.7851250015947979</v>
      </c>
      <c r="Q3014" s="149">
        <f t="shared" si="553"/>
        <v>3.098935623125584</v>
      </c>
      <c r="R3014" s="150">
        <f t="shared" si="554"/>
        <v>117.09893562312558</v>
      </c>
      <c r="S3014" s="13"/>
      <c r="T3014" s="13"/>
      <c r="U3014" s="13"/>
      <c r="V3014" s="13"/>
      <c r="W3014" s="49">
        <f t="shared" si="560"/>
        <v>39892</v>
      </c>
    </row>
    <row r="3015" spans="1:23" s="11" customFormat="1">
      <c r="A3015" s="13"/>
      <c r="B3015" s="140">
        <f>+Datos!B3006</f>
        <v>2009</v>
      </c>
      <c r="C3015" s="141">
        <f>+Datos!C3006</f>
        <v>3</v>
      </c>
      <c r="D3015" s="142">
        <f>+Datos!D3006</f>
        <v>21</v>
      </c>
      <c r="E3015" s="143">
        <f>+Datos!E3006</f>
        <v>0</v>
      </c>
      <c r="F3015" s="144">
        <f>+Datos!F3006</f>
        <v>3.3</v>
      </c>
      <c r="G3015" s="145">
        <f>+Datos!G3006</f>
        <v>1</v>
      </c>
      <c r="H3015" s="143">
        <f t="shared" si="555"/>
        <v>3.3</v>
      </c>
      <c r="I3015" s="146">
        <f t="shared" si="556"/>
        <v>-3.3</v>
      </c>
      <c r="J3015" s="29">
        <f t="shared" si="557"/>
        <v>81.9526708948178</v>
      </c>
      <c r="K3015" s="147">
        <f t="shared" si="552"/>
        <v>115.63448907663599</v>
      </c>
      <c r="L3015" s="29">
        <f t="shared" si="563"/>
        <v>-1.4644465464895973</v>
      </c>
      <c r="M3015" s="30">
        <f t="shared" si="561"/>
        <v>1.4644465464895973</v>
      </c>
      <c r="N3015" s="148">
        <f t="shared" si="562"/>
        <v>1.8355534535104026</v>
      </c>
      <c r="O3015" s="148">
        <f t="shared" si="558"/>
        <v>0</v>
      </c>
      <c r="P3015" s="148">
        <f t="shared" si="559"/>
        <v>-1.8355534535104026</v>
      </c>
      <c r="Q3015" s="149">
        <f t="shared" si="553"/>
        <v>1.6344890766359867</v>
      </c>
      <c r="R3015" s="150">
        <f t="shared" si="554"/>
        <v>115.63448907663599</v>
      </c>
      <c r="S3015" s="13"/>
      <c r="T3015" s="13"/>
      <c r="U3015" s="13"/>
      <c r="V3015" s="13"/>
      <c r="W3015" s="49">
        <f t="shared" si="560"/>
        <v>39893</v>
      </c>
    </row>
    <row r="3016" spans="1:23" s="11" customFormat="1">
      <c r="A3016" s="13"/>
      <c r="B3016" s="140">
        <f>+Datos!B3007</f>
        <v>2009</v>
      </c>
      <c r="C3016" s="141">
        <f>+Datos!C3007</f>
        <v>3</v>
      </c>
      <c r="D3016" s="142">
        <f>+Datos!D3007</f>
        <v>22</v>
      </c>
      <c r="E3016" s="143">
        <f>+Datos!E3007</f>
        <v>3</v>
      </c>
      <c r="F3016" s="144">
        <f>+Datos!F3007</f>
        <v>3.8</v>
      </c>
      <c r="G3016" s="145">
        <f>+Datos!G3007</f>
        <v>1</v>
      </c>
      <c r="H3016" s="143">
        <f t="shared" si="555"/>
        <v>3.8</v>
      </c>
      <c r="I3016" s="146">
        <f t="shared" si="556"/>
        <v>-0.79999999999999982</v>
      </c>
      <c r="J3016" s="29">
        <f t="shared" si="557"/>
        <v>81.601542603146044</v>
      </c>
      <c r="K3016" s="147">
        <f t="shared" si="552"/>
        <v>115.28336078496423</v>
      </c>
      <c r="L3016" s="29">
        <f t="shared" si="563"/>
        <v>-0.35112829167175619</v>
      </c>
      <c r="M3016" s="30">
        <f t="shared" si="561"/>
        <v>3.3511282916717562</v>
      </c>
      <c r="N3016" s="148">
        <f t="shared" si="562"/>
        <v>0.44887170832824363</v>
      </c>
      <c r="O3016" s="148">
        <f t="shared" si="558"/>
        <v>0</v>
      </c>
      <c r="P3016" s="148">
        <f t="shared" si="559"/>
        <v>-0.44887170832824363</v>
      </c>
      <c r="Q3016" s="149">
        <f t="shared" si="553"/>
        <v>1.2833607849642306</v>
      </c>
      <c r="R3016" s="150">
        <f t="shared" si="554"/>
        <v>115.28336078496423</v>
      </c>
      <c r="S3016" s="13"/>
      <c r="T3016" s="13"/>
      <c r="U3016" s="13"/>
      <c r="V3016" s="13"/>
      <c r="W3016" s="49">
        <f t="shared" si="560"/>
        <v>39894</v>
      </c>
    </row>
    <row r="3017" spans="1:23" s="11" customFormat="1">
      <c r="A3017" s="13"/>
      <c r="B3017" s="140">
        <f>+Datos!B3008</f>
        <v>2009</v>
      </c>
      <c r="C3017" s="141">
        <f>+Datos!C3008</f>
        <v>3</v>
      </c>
      <c r="D3017" s="142">
        <f>+Datos!D3008</f>
        <v>23</v>
      </c>
      <c r="E3017" s="143">
        <f>+Datos!E3008</f>
        <v>0</v>
      </c>
      <c r="F3017" s="144">
        <f>+Datos!F3008</f>
        <v>3.1</v>
      </c>
      <c r="G3017" s="145">
        <f>+Datos!G3008</f>
        <v>1</v>
      </c>
      <c r="H3017" s="143">
        <f t="shared" si="555"/>
        <v>3.1</v>
      </c>
      <c r="I3017" s="146">
        <f t="shared" si="556"/>
        <v>-3.1</v>
      </c>
      <c r="J3017" s="29">
        <f t="shared" si="557"/>
        <v>80.255071943535953</v>
      </c>
      <c r="K3017" s="147">
        <f t="shared" si="552"/>
        <v>113.93689012535413</v>
      </c>
      <c r="L3017" s="29">
        <f t="shared" si="563"/>
        <v>-1.3464706596101053</v>
      </c>
      <c r="M3017" s="30">
        <f t="shared" si="561"/>
        <v>1.3464706596101053</v>
      </c>
      <c r="N3017" s="148">
        <f t="shared" si="562"/>
        <v>1.7535293403898948</v>
      </c>
      <c r="O3017" s="148">
        <f t="shared" si="558"/>
        <v>0</v>
      </c>
      <c r="P3017" s="148">
        <f t="shared" si="559"/>
        <v>-1.7535293403898948</v>
      </c>
      <c r="Q3017" s="149">
        <f t="shared" si="553"/>
        <v>0</v>
      </c>
      <c r="R3017" s="150">
        <f t="shared" si="554"/>
        <v>113.93689012535413</v>
      </c>
      <c r="S3017" s="13"/>
      <c r="T3017" s="13"/>
      <c r="U3017" s="13"/>
      <c r="V3017" s="13"/>
      <c r="W3017" s="49">
        <f t="shared" si="560"/>
        <v>39895</v>
      </c>
    </row>
    <row r="3018" spans="1:23" s="11" customFormat="1">
      <c r="A3018" s="13"/>
      <c r="B3018" s="140">
        <f>+Datos!B3009</f>
        <v>2009</v>
      </c>
      <c r="C3018" s="141">
        <f>+Datos!C3009</f>
        <v>3</v>
      </c>
      <c r="D3018" s="142">
        <f>+Datos!D3009</f>
        <v>24</v>
      </c>
      <c r="E3018" s="143">
        <f>+Datos!E3009</f>
        <v>0</v>
      </c>
      <c r="F3018" s="144">
        <f>+Datos!F3009</f>
        <v>4</v>
      </c>
      <c r="G3018" s="145">
        <f>+Datos!G3009</f>
        <v>1</v>
      </c>
      <c r="H3018" s="143">
        <f t="shared" si="555"/>
        <v>4</v>
      </c>
      <c r="I3018" s="146">
        <f t="shared" si="556"/>
        <v>-4</v>
      </c>
      <c r="J3018" s="29">
        <f t="shared" si="557"/>
        <v>78.5504670761445</v>
      </c>
      <c r="K3018" s="147">
        <f t="shared" si="552"/>
        <v>112.23228525796267</v>
      </c>
      <c r="L3018" s="29">
        <f t="shared" si="563"/>
        <v>-1.7046048673914527</v>
      </c>
      <c r="M3018" s="30">
        <f t="shared" si="561"/>
        <v>1.7046048673914527</v>
      </c>
      <c r="N3018" s="148">
        <f t="shared" si="562"/>
        <v>2.2953951326085473</v>
      </c>
      <c r="O3018" s="148">
        <f t="shared" si="558"/>
        <v>0</v>
      </c>
      <c r="P3018" s="148">
        <f t="shared" si="559"/>
        <v>-2.2953951326085473</v>
      </c>
      <c r="Q3018" s="149">
        <f t="shared" si="553"/>
        <v>0</v>
      </c>
      <c r="R3018" s="150">
        <f t="shared" si="554"/>
        <v>112.23228525796267</v>
      </c>
      <c r="S3018" s="13"/>
      <c r="T3018" s="13"/>
      <c r="U3018" s="13"/>
      <c r="V3018" s="13"/>
      <c r="W3018" s="49">
        <f t="shared" si="560"/>
        <v>39896</v>
      </c>
    </row>
    <row r="3019" spans="1:23" s="11" customFormat="1">
      <c r="A3019" s="13"/>
      <c r="B3019" s="140">
        <f>+Datos!B3010</f>
        <v>2009</v>
      </c>
      <c r="C3019" s="141">
        <f>+Datos!C3010</f>
        <v>3</v>
      </c>
      <c r="D3019" s="142">
        <f>+Datos!D3010</f>
        <v>25</v>
      </c>
      <c r="E3019" s="143">
        <f>+Datos!E3010</f>
        <v>0</v>
      </c>
      <c r="F3019" s="144">
        <f>+Datos!F3010</f>
        <v>4.7</v>
      </c>
      <c r="G3019" s="145">
        <f>+Datos!G3010</f>
        <v>1</v>
      </c>
      <c r="H3019" s="143">
        <f t="shared" si="555"/>
        <v>4.7</v>
      </c>
      <c r="I3019" s="146">
        <f t="shared" si="556"/>
        <v>-4.7</v>
      </c>
      <c r="J3019" s="29">
        <f t="shared" si="557"/>
        <v>76.593762667569251</v>
      </c>
      <c r="K3019" s="147">
        <f t="shared" si="552"/>
        <v>110.27558084938744</v>
      </c>
      <c r="L3019" s="29">
        <f t="shared" si="563"/>
        <v>-1.9567044085752343</v>
      </c>
      <c r="M3019" s="30">
        <f t="shared" si="561"/>
        <v>1.9567044085752343</v>
      </c>
      <c r="N3019" s="148">
        <f t="shared" si="562"/>
        <v>2.7432955914247659</v>
      </c>
      <c r="O3019" s="148">
        <f t="shared" si="558"/>
        <v>0</v>
      </c>
      <c r="P3019" s="148">
        <f t="shared" si="559"/>
        <v>-2.7432955914247659</v>
      </c>
      <c r="Q3019" s="149">
        <f t="shared" si="553"/>
        <v>0</v>
      </c>
      <c r="R3019" s="150">
        <f t="shared" si="554"/>
        <v>110.27558084938744</v>
      </c>
      <c r="S3019" s="13"/>
      <c r="T3019" s="13"/>
      <c r="U3019" s="13"/>
      <c r="V3019" s="13"/>
      <c r="W3019" s="49">
        <f t="shared" si="560"/>
        <v>39897</v>
      </c>
    </row>
    <row r="3020" spans="1:23" s="11" customFormat="1">
      <c r="A3020" s="13"/>
      <c r="B3020" s="140">
        <f>+Datos!B3011</f>
        <v>2009</v>
      </c>
      <c r="C3020" s="141">
        <f>+Datos!C3011</f>
        <v>3</v>
      </c>
      <c r="D3020" s="142">
        <f>+Datos!D3011</f>
        <v>26</v>
      </c>
      <c r="E3020" s="143">
        <f>+Datos!E3011</f>
        <v>8</v>
      </c>
      <c r="F3020" s="144">
        <f>+Datos!F3011</f>
        <v>5</v>
      </c>
      <c r="G3020" s="145">
        <f>+Datos!G3011</f>
        <v>1</v>
      </c>
      <c r="H3020" s="143">
        <f t="shared" si="555"/>
        <v>5</v>
      </c>
      <c r="I3020" s="146">
        <f t="shared" si="556"/>
        <v>3</v>
      </c>
      <c r="J3020" s="29">
        <f t="shared" si="557"/>
        <v>79.593762667569251</v>
      </c>
      <c r="K3020" s="147">
        <f t="shared" si="552"/>
        <v>113.27558084938744</v>
      </c>
      <c r="L3020" s="29">
        <f t="shared" si="563"/>
        <v>3</v>
      </c>
      <c r="M3020" s="30">
        <f t="shared" si="561"/>
        <v>5</v>
      </c>
      <c r="N3020" s="148">
        <f t="shared" si="562"/>
        <v>0</v>
      </c>
      <c r="O3020" s="148">
        <f t="shared" si="558"/>
        <v>0</v>
      </c>
      <c r="P3020" s="148">
        <f t="shared" si="559"/>
        <v>0</v>
      </c>
      <c r="Q3020" s="149">
        <f t="shared" si="553"/>
        <v>0</v>
      </c>
      <c r="R3020" s="150">
        <f t="shared" si="554"/>
        <v>113.27558084938744</v>
      </c>
      <c r="S3020" s="13"/>
      <c r="T3020" s="13"/>
      <c r="U3020" s="13"/>
      <c r="V3020" s="13"/>
      <c r="W3020" s="49">
        <f t="shared" si="560"/>
        <v>39898</v>
      </c>
    </row>
    <row r="3021" spans="1:23" s="11" customFormat="1">
      <c r="A3021" s="13"/>
      <c r="B3021" s="140">
        <f>+Datos!B3012</f>
        <v>2009</v>
      </c>
      <c r="C3021" s="141">
        <f>+Datos!C3012</f>
        <v>3</v>
      </c>
      <c r="D3021" s="142">
        <f>+Datos!D3012</f>
        <v>27</v>
      </c>
      <c r="E3021" s="143">
        <f>+Datos!E3012</f>
        <v>4.5</v>
      </c>
      <c r="F3021" s="144">
        <f>+Datos!F3012</f>
        <v>3.7</v>
      </c>
      <c r="G3021" s="145">
        <f>+Datos!G3012</f>
        <v>1</v>
      </c>
      <c r="H3021" s="143">
        <f t="shared" si="555"/>
        <v>3.7</v>
      </c>
      <c r="I3021" s="146">
        <f t="shared" si="556"/>
        <v>0.79999999999999982</v>
      </c>
      <c r="J3021" s="29">
        <f t="shared" si="557"/>
        <v>80.393762667569248</v>
      </c>
      <c r="K3021" s="147">
        <f t="shared" si="552"/>
        <v>114.07558084938742</v>
      </c>
      <c r="L3021" s="29">
        <f t="shared" si="563"/>
        <v>0.79999999999998295</v>
      </c>
      <c r="M3021" s="30">
        <f t="shared" si="561"/>
        <v>3.7</v>
      </c>
      <c r="N3021" s="148">
        <f t="shared" si="562"/>
        <v>0</v>
      </c>
      <c r="O3021" s="148">
        <f t="shared" si="558"/>
        <v>0</v>
      </c>
      <c r="P3021" s="148">
        <f t="shared" si="559"/>
        <v>0</v>
      </c>
      <c r="Q3021" s="149">
        <f t="shared" si="553"/>
        <v>7.5580849387421267E-2</v>
      </c>
      <c r="R3021" s="150">
        <f t="shared" si="554"/>
        <v>114.07558084938742</v>
      </c>
      <c r="S3021" s="13"/>
      <c r="T3021" s="13"/>
      <c r="U3021" s="13"/>
      <c r="V3021" s="13"/>
      <c r="W3021" s="49">
        <f t="shared" si="560"/>
        <v>39899</v>
      </c>
    </row>
    <row r="3022" spans="1:23" s="11" customFormat="1">
      <c r="A3022" s="13"/>
      <c r="B3022" s="140">
        <f>+Datos!B3013</f>
        <v>2009</v>
      </c>
      <c r="C3022" s="141">
        <f>+Datos!C3013</f>
        <v>3</v>
      </c>
      <c r="D3022" s="142">
        <f>+Datos!D3013</f>
        <v>28</v>
      </c>
      <c r="E3022" s="143">
        <f>+Datos!E3013</f>
        <v>0</v>
      </c>
      <c r="F3022" s="144">
        <f>+Datos!F3013</f>
        <v>6.7</v>
      </c>
      <c r="G3022" s="145">
        <f>+Datos!G3013</f>
        <v>1</v>
      </c>
      <c r="H3022" s="143">
        <f t="shared" si="555"/>
        <v>6.7</v>
      </c>
      <c r="I3022" s="146">
        <f t="shared" si="556"/>
        <v>-6.7</v>
      </c>
      <c r="J3022" s="29">
        <f t="shared" si="557"/>
        <v>77.55416567522137</v>
      </c>
      <c r="K3022" s="147">
        <f t="shared" ref="K3022:K3085" si="564">+J3022+$U$21</f>
        <v>111.23598385703954</v>
      </c>
      <c r="L3022" s="29">
        <f t="shared" si="563"/>
        <v>-2.8395969923478788</v>
      </c>
      <c r="M3022" s="30">
        <f t="shared" si="561"/>
        <v>2.8395969923478788</v>
      </c>
      <c r="N3022" s="148">
        <f t="shared" si="562"/>
        <v>3.8604030076521214</v>
      </c>
      <c r="O3022" s="148">
        <f t="shared" si="558"/>
        <v>0</v>
      </c>
      <c r="P3022" s="148">
        <f t="shared" si="559"/>
        <v>-3.8604030076521214</v>
      </c>
      <c r="Q3022" s="149">
        <f t="shared" ref="Q3022:Q3085" si="565">IF(K3022-$U$15&gt;0,K3022-$U$15,0)</f>
        <v>0</v>
      </c>
      <c r="R3022" s="150">
        <f t="shared" ref="R3022:R3085" si="566">+O3022+K3022</f>
        <v>111.23598385703954</v>
      </c>
      <c r="S3022" s="13"/>
      <c r="T3022" s="13"/>
      <c r="U3022" s="13"/>
      <c r="V3022" s="13"/>
      <c r="W3022" s="49">
        <f t="shared" si="560"/>
        <v>39900</v>
      </c>
    </row>
    <row r="3023" spans="1:23" s="11" customFormat="1">
      <c r="A3023" s="13"/>
      <c r="B3023" s="140">
        <f>+Datos!B3014</f>
        <v>2009</v>
      </c>
      <c r="C3023" s="141">
        <f>+Datos!C3014</f>
        <v>3</v>
      </c>
      <c r="D3023" s="142">
        <f>+Datos!D3014</f>
        <v>29</v>
      </c>
      <c r="E3023" s="143">
        <f>+Datos!E3014</f>
        <v>0</v>
      </c>
      <c r="F3023" s="144">
        <f>+Datos!F3014</f>
        <v>4.8</v>
      </c>
      <c r="G3023" s="145">
        <f>+Datos!G3014</f>
        <v>1</v>
      </c>
      <c r="H3023" s="143">
        <f t="shared" ref="H3023:H3086" si="567">+F3023*G3023</f>
        <v>4.8</v>
      </c>
      <c r="I3023" s="146">
        <f t="shared" ref="I3023:I3086" si="568">+E3023-H3023</f>
        <v>-4.8</v>
      </c>
      <c r="J3023" s="29">
        <f t="shared" ref="J3023:J3086" si="569">IF(I3023&lt;0,J3022*EXP(I3023/$U$20),IF((I3023+J3022)&gt;$U$20,+$U$20,I3023+J3022))</f>
        <v>75.581702472470397</v>
      </c>
      <c r="K3023" s="147">
        <f t="shared" si="564"/>
        <v>109.26352065428858</v>
      </c>
      <c r="L3023" s="29">
        <f t="shared" si="563"/>
        <v>-1.9724632027509585</v>
      </c>
      <c r="M3023" s="30">
        <f t="shared" si="561"/>
        <v>1.9724632027509585</v>
      </c>
      <c r="N3023" s="148">
        <f t="shared" si="562"/>
        <v>2.8275367972490413</v>
      </c>
      <c r="O3023" s="148">
        <f t="shared" ref="O3023:O3086" si="570">IF(K3022+I3023-$U$14&gt;0,K3022+I3023-$U$14,0)</f>
        <v>0</v>
      </c>
      <c r="P3023" s="148">
        <f t="shared" ref="P3023:P3086" si="571">+IF(N3023&gt;0,(-1)*N3023,O3023)</f>
        <v>-2.8275367972490413</v>
      </c>
      <c r="Q3023" s="149">
        <f t="shared" si="565"/>
        <v>0</v>
      </c>
      <c r="R3023" s="150">
        <f t="shared" si="566"/>
        <v>109.26352065428858</v>
      </c>
      <c r="S3023" s="13"/>
      <c r="T3023" s="13"/>
      <c r="U3023" s="13"/>
      <c r="V3023" s="13"/>
      <c r="W3023" s="49">
        <f t="shared" ref="W3023:W3086" si="572">+DATE(B3023,C3023,D3023)</f>
        <v>39901</v>
      </c>
    </row>
    <row r="3024" spans="1:23" s="11" customFormat="1">
      <c r="A3024" s="13"/>
      <c r="B3024" s="140">
        <f>+Datos!B3015</f>
        <v>2009</v>
      </c>
      <c r="C3024" s="141">
        <f>+Datos!C3015</f>
        <v>3</v>
      </c>
      <c r="D3024" s="142">
        <f>+Datos!D3015</f>
        <v>30</v>
      </c>
      <c r="E3024" s="143">
        <f>+Datos!E3015</f>
        <v>0.5</v>
      </c>
      <c r="F3024" s="144">
        <f>+Datos!F3015</f>
        <v>1.8</v>
      </c>
      <c r="G3024" s="145">
        <f>+Datos!G3015</f>
        <v>1</v>
      </c>
      <c r="H3024" s="143">
        <f t="shared" si="567"/>
        <v>1.8</v>
      </c>
      <c r="I3024" s="146">
        <f t="shared" si="568"/>
        <v>-1.3</v>
      </c>
      <c r="J3024" s="29">
        <f t="shared" si="569"/>
        <v>75.056180883555157</v>
      </c>
      <c r="K3024" s="147">
        <f t="shared" si="564"/>
        <v>108.73799906537334</v>
      </c>
      <c r="L3024" s="29">
        <f t="shared" si="563"/>
        <v>-0.52552158891523959</v>
      </c>
      <c r="M3024" s="30">
        <f t="shared" ref="M3024:M3087" si="573">IF(I3024&gt;=0,+H3024,+E3024+ABS(L3024))</f>
        <v>1.0255215889152396</v>
      </c>
      <c r="N3024" s="148">
        <f t="shared" ref="N3024:N3087" si="574">+H3024-M3024</f>
        <v>0.77447841108476045</v>
      </c>
      <c r="O3024" s="148">
        <f t="shared" si="570"/>
        <v>0</v>
      </c>
      <c r="P3024" s="148">
        <f t="shared" si="571"/>
        <v>-0.77447841108476045</v>
      </c>
      <c r="Q3024" s="149">
        <f t="shared" si="565"/>
        <v>0</v>
      </c>
      <c r="R3024" s="150">
        <f t="shared" si="566"/>
        <v>108.73799906537334</v>
      </c>
      <c r="S3024" s="13"/>
      <c r="T3024" s="13"/>
      <c r="U3024" s="13"/>
      <c r="V3024" s="13"/>
      <c r="W3024" s="49">
        <f t="shared" si="572"/>
        <v>39902</v>
      </c>
    </row>
    <row r="3025" spans="1:23" s="11" customFormat="1">
      <c r="A3025" s="13"/>
      <c r="B3025" s="140">
        <f>+Datos!B3016</f>
        <v>2009</v>
      </c>
      <c r="C3025" s="141">
        <f>+Datos!C3016</f>
        <v>3</v>
      </c>
      <c r="D3025" s="142">
        <f>+Datos!D3016</f>
        <v>31</v>
      </c>
      <c r="E3025" s="143">
        <f>+Datos!E3016</f>
        <v>0.3</v>
      </c>
      <c r="F3025" s="144">
        <f>+Datos!F3016</f>
        <v>2.5</v>
      </c>
      <c r="G3025" s="145">
        <f>+Datos!G3016</f>
        <v>1</v>
      </c>
      <c r="H3025" s="143">
        <f t="shared" si="567"/>
        <v>2.5</v>
      </c>
      <c r="I3025" s="146">
        <f t="shared" si="568"/>
        <v>-2.2000000000000002</v>
      </c>
      <c r="J3025" s="29">
        <f t="shared" si="569"/>
        <v>74.175147415381403</v>
      </c>
      <c r="K3025" s="147">
        <f t="shared" si="564"/>
        <v>107.85696559719958</v>
      </c>
      <c r="L3025" s="29">
        <f t="shared" ref="L3025:L3088" si="575">+K3025-K3024</f>
        <v>-0.8810334681737686</v>
      </c>
      <c r="M3025" s="30">
        <f t="shared" si="573"/>
        <v>1.1810334681737686</v>
      </c>
      <c r="N3025" s="148">
        <f t="shared" si="574"/>
        <v>1.3189665318262314</v>
      </c>
      <c r="O3025" s="148">
        <f t="shared" si="570"/>
        <v>0</v>
      </c>
      <c r="P3025" s="148">
        <f t="shared" si="571"/>
        <v>-1.3189665318262314</v>
      </c>
      <c r="Q3025" s="149">
        <f t="shared" si="565"/>
        <v>0</v>
      </c>
      <c r="R3025" s="150">
        <f t="shared" si="566"/>
        <v>107.85696559719958</v>
      </c>
      <c r="S3025" s="13"/>
      <c r="T3025" s="13"/>
      <c r="U3025" s="13"/>
      <c r="V3025" s="13"/>
      <c r="W3025" s="49">
        <f t="shared" si="572"/>
        <v>39903</v>
      </c>
    </row>
    <row r="3026" spans="1:23" s="11" customFormat="1">
      <c r="A3026" s="13"/>
      <c r="B3026" s="140">
        <f>+Datos!B3017</f>
        <v>2009</v>
      </c>
      <c r="C3026" s="141">
        <f>+Datos!C3017</f>
        <v>4</v>
      </c>
      <c r="D3026" s="142">
        <f>+Datos!D3017</f>
        <v>1</v>
      </c>
      <c r="E3026" s="143">
        <f>+Datos!E3017</f>
        <v>0.4</v>
      </c>
      <c r="F3026" s="144">
        <f>+Datos!F3017</f>
        <v>2.2999999999999998</v>
      </c>
      <c r="G3026" s="145">
        <f>+Datos!G3017</f>
        <v>1</v>
      </c>
      <c r="H3026" s="143">
        <f t="shared" si="567"/>
        <v>2.2999999999999998</v>
      </c>
      <c r="I3026" s="146">
        <f t="shared" si="568"/>
        <v>-1.9</v>
      </c>
      <c r="J3026" s="29">
        <f t="shared" si="569"/>
        <v>73.422581957572717</v>
      </c>
      <c r="K3026" s="147">
        <f t="shared" si="564"/>
        <v>107.10440013939089</v>
      </c>
      <c r="L3026" s="29">
        <f t="shared" si="575"/>
        <v>-0.75256545780868578</v>
      </c>
      <c r="M3026" s="30">
        <f t="shared" si="573"/>
        <v>1.1525654578086857</v>
      </c>
      <c r="N3026" s="148">
        <f t="shared" si="574"/>
        <v>1.1474345421913141</v>
      </c>
      <c r="O3026" s="148">
        <f t="shared" si="570"/>
        <v>0</v>
      </c>
      <c r="P3026" s="148">
        <f t="shared" si="571"/>
        <v>-1.1474345421913141</v>
      </c>
      <c r="Q3026" s="149">
        <f t="shared" si="565"/>
        <v>0</v>
      </c>
      <c r="R3026" s="150">
        <f t="shared" si="566"/>
        <v>107.10440013939089</v>
      </c>
      <c r="S3026" s="13"/>
      <c r="T3026" s="13"/>
      <c r="U3026" s="13"/>
      <c r="V3026" s="13"/>
      <c r="W3026" s="49">
        <f t="shared" si="572"/>
        <v>39904</v>
      </c>
    </row>
    <row r="3027" spans="1:23" s="11" customFormat="1">
      <c r="A3027" s="13"/>
      <c r="B3027" s="140">
        <f>+Datos!B3018</f>
        <v>2009</v>
      </c>
      <c r="C3027" s="141">
        <f>+Datos!C3018</f>
        <v>4</v>
      </c>
      <c r="D3027" s="142">
        <f>+Datos!D3018</f>
        <v>2</v>
      </c>
      <c r="E3027" s="143">
        <f>+Datos!E3018</f>
        <v>0</v>
      </c>
      <c r="F3027" s="144">
        <f>+Datos!F3018</f>
        <v>4.2</v>
      </c>
      <c r="G3027" s="145">
        <f>+Datos!G3018</f>
        <v>1</v>
      </c>
      <c r="H3027" s="143">
        <f t="shared" si="567"/>
        <v>4.2</v>
      </c>
      <c r="I3027" s="146">
        <f t="shared" si="568"/>
        <v>-4.2</v>
      </c>
      <c r="J3027" s="29">
        <f t="shared" si="569"/>
        <v>71.785999281944356</v>
      </c>
      <c r="K3027" s="147">
        <f t="shared" si="564"/>
        <v>105.46781746376254</v>
      </c>
      <c r="L3027" s="29">
        <f t="shared" si="575"/>
        <v>-1.6365826756283468</v>
      </c>
      <c r="M3027" s="30">
        <f t="shared" si="573"/>
        <v>1.6365826756283468</v>
      </c>
      <c r="N3027" s="148">
        <f t="shared" si="574"/>
        <v>2.5634173243716534</v>
      </c>
      <c r="O3027" s="148">
        <f t="shared" si="570"/>
        <v>0</v>
      </c>
      <c r="P3027" s="148">
        <f t="shared" si="571"/>
        <v>-2.5634173243716534</v>
      </c>
      <c r="Q3027" s="149">
        <f t="shared" si="565"/>
        <v>0</v>
      </c>
      <c r="R3027" s="150">
        <f t="shared" si="566"/>
        <v>105.46781746376254</v>
      </c>
      <c r="S3027" s="13"/>
      <c r="T3027" s="13"/>
      <c r="U3027" s="13"/>
      <c r="V3027" s="13"/>
      <c r="W3027" s="49">
        <f t="shared" si="572"/>
        <v>39905</v>
      </c>
    </row>
    <row r="3028" spans="1:23" s="11" customFormat="1">
      <c r="A3028" s="13"/>
      <c r="B3028" s="140">
        <f>+Datos!B3019</f>
        <v>2009</v>
      </c>
      <c r="C3028" s="141">
        <f>+Datos!C3019</f>
        <v>4</v>
      </c>
      <c r="D3028" s="142">
        <f>+Datos!D3019</f>
        <v>3</v>
      </c>
      <c r="E3028" s="143">
        <f>+Datos!E3019</f>
        <v>21</v>
      </c>
      <c r="F3028" s="144">
        <f>+Datos!F3019</f>
        <v>3.3</v>
      </c>
      <c r="G3028" s="145">
        <f>+Datos!G3019</f>
        <v>1</v>
      </c>
      <c r="H3028" s="143">
        <f t="shared" si="567"/>
        <v>3.3</v>
      </c>
      <c r="I3028" s="146">
        <f t="shared" si="568"/>
        <v>17.7</v>
      </c>
      <c r="J3028" s="29">
        <f t="shared" si="569"/>
        <v>89.485999281944359</v>
      </c>
      <c r="K3028" s="147">
        <f t="shared" si="564"/>
        <v>123.16781746376253</v>
      </c>
      <c r="L3028" s="29">
        <f t="shared" si="575"/>
        <v>17.699999999999989</v>
      </c>
      <c r="M3028" s="30">
        <f t="shared" si="573"/>
        <v>3.3</v>
      </c>
      <c r="N3028" s="148">
        <f t="shared" si="574"/>
        <v>0</v>
      </c>
      <c r="O3028" s="148">
        <f t="shared" si="570"/>
        <v>0</v>
      </c>
      <c r="P3028" s="148">
        <f t="shared" si="571"/>
        <v>0</v>
      </c>
      <c r="Q3028" s="149">
        <f t="shared" si="565"/>
        <v>9.1678174637625318</v>
      </c>
      <c r="R3028" s="150">
        <f t="shared" si="566"/>
        <v>123.16781746376253</v>
      </c>
      <c r="S3028" s="13"/>
      <c r="T3028" s="13"/>
      <c r="U3028" s="13"/>
      <c r="V3028" s="13"/>
      <c r="W3028" s="49">
        <f t="shared" si="572"/>
        <v>39906</v>
      </c>
    </row>
    <row r="3029" spans="1:23" s="11" customFormat="1">
      <c r="A3029" s="13"/>
      <c r="B3029" s="140">
        <f>+Datos!B3020</f>
        <v>2009</v>
      </c>
      <c r="C3029" s="141">
        <f>+Datos!C3020</f>
        <v>4</v>
      </c>
      <c r="D3029" s="142">
        <f>+Datos!D3020</f>
        <v>4</v>
      </c>
      <c r="E3029" s="143">
        <f>+Datos!E3020</f>
        <v>0</v>
      </c>
      <c r="F3029" s="144">
        <f>+Datos!F3020</f>
        <v>3.7</v>
      </c>
      <c r="G3029" s="145">
        <f>+Datos!G3020</f>
        <v>1</v>
      </c>
      <c r="H3029" s="143">
        <f t="shared" si="567"/>
        <v>3.7</v>
      </c>
      <c r="I3029" s="146">
        <f t="shared" si="568"/>
        <v>-3.7</v>
      </c>
      <c r="J3029" s="29">
        <f t="shared" si="569"/>
        <v>87.726470011107878</v>
      </c>
      <c r="K3029" s="147">
        <f t="shared" si="564"/>
        <v>121.40828819292605</v>
      </c>
      <c r="L3029" s="29">
        <f t="shared" si="575"/>
        <v>-1.7595292708364809</v>
      </c>
      <c r="M3029" s="30">
        <f t="shared" si="573"/>
        <v>1.7595292708364809</v>
      </c>
      <c r="N3029" s="148">
        <f t="shared" si="574"/>
        <v>1.9404707291635193</v>
      </c>
      <c r="O3029" s="148">
        <f t="shared" si="570"/>
        <v>0</v>
      </c>
      <c r="P3029" s="148">
        <f t="shared" si="571"/>
        <v>-1.9404707291635193</v>
      </c>
      <c r="Q3029" s="149">
        <f t="shared" si="565"/>
        <v>7.4082881929260509</v>
      </c>
      <c r="R3029" s="150">
        <f t="shared" si="566"/>
        <v>121.40828819292605</v>
      </c>
      <c r="S3029" s="13"/>
      <c r="T3029" s="13"/>
      <c r="U3029" s="13"/>
      <c r="V3029" s="13"/>
      <c r="W3029" s="49">
        <f t="shared" si="572"/>
        <v>39907</v>
      </c>
    </row>
    <row r="3030" spans="1:23" s="11" customFormat="1">
      <c r="A3030" s="13"/>
      <c r="B3030" s="140">
        <f>+Datos!B3021</f>
        <v>2009</v>
      </c>
      <c r="C3030" s="141">
        <f>+Datos!C3021</f>
        <v>4</v>
      </c>
      <c r="D3030" s="142">
        <f>+Datos!D3021</f>
        <v>5</v>
      </c>
      <c r="E3030" s="143">
        <f>+Datos!E3021</f>
        <v>0</v>
      </c>
      <c r="F3030" s="144">
        <f>+Datos!F3021</f>
        <v>3.8</v>
      </c>
      <c r="G3030" s="145">
        <f>+Datos!G3021</f>
        <v>1</v>
      </c>
      <c r="H3030" s="143">
        <f t="shared" si="567"/>
        <v>3.8</v>
      </c>
      <c r="I3030" s="146">
        <f t="shared" si="568"/>
        <v>-3.8</v>
      </c>
      <c r="J3030" s="29">
        <f t="shared" si="569"/>
        <v>85.955391657162735</v>
      </c>
      <c r="K3030" s="147">
        <f t="shared" si="564"/>
        <v>119.63720983898091</v>
      </c>
      <c r="L3030" s="29">
        <f t="shared" si="575"/>
        <v>-1.7710783539451427</v>
      </c>
      <c r="M3030" s="30">
        <f t="shared" si="573"/>
        <v>1.7710783539451427</v>
      </c>
      <c r="N3030" s="148">
        <f t="shared" si="574"/>
        <v>2.0289216460548571</v>
      </c>
      <c r="O3030" s="148">
        <f t="shared" si="570"/>
        <v>0</v>
      </c>
      <c r="P3030" s="148">
        <f t="shared" si="571"/>
        <v>-2.0289216460548571</v>
      </c>
      <c r="Q3030" s="149">
        <f t="shared" si="565"/>
        <v>5.6372098389809082</v>
      </c>
      <c r="R3030" s="150">
        <f t="shared" si="566"/>
        <v>119.63720983898091</v>
      </c>
      <c r="S3030" s="13"/>
      <c r="T3030" s="13"/>
      <c r="U3030" s="13"/>
      <c r="V3030" s="13"/>
      <c r="W3030" s="49">
        <f t="shared" si="572"/>
        <v>39908</v>
      </c>
    </row>
    <row r="3031" spans="1:23" s="11" customFormat="1">
      <c r="A3031" s="13"/>
      <c r="B3031" s="140">
        <f>+Datos!B3022</f>
        <v>2009</v>
      </c>
      <c r="C3031" s="141">
        <f>+Datos!C3022</f>
        <v>4</v>
      </c>
      <c r="D3031" s="142">
        <f>+Datos!D3022</f>
        <v>6</v>
      </c>
      <c r="E3031" s="143">
        <f>+Datos!E3022</f>
        <v>0</v>
      </c>
      <c r="F3031" s="144">
        <f>+Datos!F3022</f>
        <v>2.9</v>
      </c>
      <c r="G3031" s="145">
        <f>+Datos!G3022</f>
        <v>1</v>
      </c>
      <c r="H3031" s="143">
        <f t="shared" si="567"/>
        <v>2.9</v>
      </c>
      <c r="I3031" s="146">
        <f t="shared" si="568"/>
        <v>-2.9</v>
      </c>
      <c r="J3031" s="29">
        <f t="shared" si="569"/>
        <v>84.627873650804304</v>
      </c>
      <c r="K3031" s="147">
        <f t="shared" si="564"/>
        <v>118.30969183262249</v>
      </c>
      <c r="L3031" s="29">
        <f t="shared" si="575"/>
        <v>-1.3275180063584173</v>
      </c>
      <c r="M3031" s="30">
        <f t="shared" si="573"/>
        <v>1.3275180063584173</v>
      </c>
      <c r="N3031" s="148">
        <f t="shared" si="574"/>
        <v>1.5724819936415826</v>
      </c>
      <c r="O3031" s="148">
        <f t="shared" si="570"/>
        <v>0</v>
      </c>
      <c r="P3031" s="148">
        <f t="shared" si="571"/>
        <v>-1.5724819936415826</v>
      </c>
      <c r="Q3031" s="149">
        <f t="shared" si="565"/>
        <v>4.3096918326224909</v>
      </c>
      <c r="R3031" s="150">
        <f t="shared" si="566"/>
        <v>118.30969183262249</v>
      </c>
      <c r="S3031" s="13"/>
      <c r="T3031" s="13"/>
      <c r="U3031" s="13"/>
      <c r="V3031" s="13"/>
      <c r="W3031" s="49">
        <f t="shared" si="572"/>
        <v>39909</v>
      </c>
    </row>
    <row r="3032" spans="1:23" s="11" customFormat="1">
      <c r="A3032" s="13"/>
      <c r="B3032" s="140">
        <f>+Datos!B3023</f>
        <v>2009</v>
      </c>
      <c r="C3032" s="141">
        <f>+Datos!C3023</f>
        <v>4</v>
      </c>
      <c r="D3032" s="142">
        <f>+Datos!D3023</f>
        <v>7</v>
      </c>
      <c r="E3032" s="143">
        <f>+Datos!E3023</f>
        <v>0</v>
      </c>
      <c r="F3032" s="144">
        <f>+Datos!F3023</f>
        <v>3</v>
      </c>
      <c r="G3032" s="145">
        <f>+Datos!G3023</f>
        <v>1</v>
      </c>
      <c r="H3032" s="143">
        <f t="shared" si="567"/>
        <v>3</v>
      </c>
      <c r="I3032" s="146">
        <f t="shared" si="568"/>
        <v>-3</v>
      </c>
      <c r="J3032" s="29">
        <f t="shared" si="569"/>
        <v>83.276150525120912</v>
      </c>
      <c r="K3032" s="147">
        <f t="shared" si="564"/>
        <v>116.95796870693908</v>
      </c>
      <c r="L3032" s="29">
        <f t="shared" si="575"/>
        <v>-1.3517231256834066</v>
      </c>
      <c r="M3032" s="30">
        <f t="shared" si="573"/>
        <v>1.3517231256834066</v>
      </c>
      <c r="N3032" s="148">
        <f t="shared" si="574"/>
        <v>1.6482768743165934</v>
      </c>
      <c r="O3032" s="148">
        <f t="shared" si="570"/>
        <v>0</v>
      </c>
      <c r="P3032" s="148">
        <f t="shared" si="571"/>
        <v>-1.6482768743165934</v>
      </c>
      <c r="Q3032" s="149">
        <f t="shared" si="565"/>
        <v>2.9579687069390843</v>
      </c>
      <c r="R3032" s="150">
        <f t="shared" si="566"/>
        <v>116.95796870693908</v>
      </c>
      <c r="S3032" s="13"/>
      <c r="T3032" s="13"/>
      <c r="U3032" s="13"/>
      <c r="V3032" s="13"/>
      <c r="W3032" s="49">
        <f t="shared" si="572"/>
        <v>39910</v>
      </c>
    </row>
    <row r="3033" spans="1:23" s="11" customFormat="1">
      <c r="A3033" s="13"/>
      <c r="B3033" s="140">
        <f>+Datos!B3024</f>
        <v>2009</v>
      </c>
      <c r="C3033" s="141">
        <f>+Datos!C3024</f>
        <v>4</v>
      </c>
      <c r="D3033" s="142">
        <f>+Datos!D3024</f>
        <v>8</v>
      </c>
      <c r="E3033" s="143">
        <f>+Datos!E3024</f>
        <v>0</v>
      </c>
      <c r="F3033" s="144">
        <f>+Datos!F3024</f>
        <v>2.6</v>
      </c>
      <c r="G3033" s="145">
        <f>+Datos!G3024</f>
        <v>1</v>
      </c>
      <c r="H3033" s="143">
        <f t="shared" si="567"/>
        <v>2.6</v>
      </c>
      <c r="I3033" s="146">
        <f t="shared" si="568"/>
        <v>-2.6</v>
      </c>
      <c r="J3033" s="29">
        <f t="shared" si="569"/>
        <v>82.122133893538532</v>
      </c>
      <c r="K3033" s="147">
        <f t="shared" si="564"/>
        <v>115.8039520753567</v>
      </c>
      <c r="L3033" s="29">
        <f t="shared" si="575"/>
        <v>-1.1540166315823797</v>
      </c>
      <c r="M3033" s="30">
        <f t="shared" si="573"/>
        <v>1.1540166315823797</v>
      </c>
      <c r="N3033" s="148">
        <f t="shared" si="574"/>
        <v>1.4459833684176204</v>
      </c>
      <c r="O3033" s="148">
        <f t="shared" si="570"/>
        <v>0</v>
      </c>
      <c r="P3033" s="148">
        <f t="shared" si="571"/>
        <v>-1.4459833684176204</v>
      </c>
      <c r="Q3033" s="149">
        <f t="shared" si="565"/>
        <v>1.8039520753567047</v>
      </c>
      <c r="R3033" s="150">
        <f t="shared" si="566"/>
        <v>115.8039520753567</v>
      </c>
      <c r="S3033" s="13"/>
      <c r="T3033" s="13"/>
      <c r="U3033" s="13"/>
      <c r="V3033" s="13"/>
      <c r="W3033" s="49">
        <f t="shared" si="572"/>
        <v>39911</v>
      </c>
    </row>
    <row r="3034" spans="1:23" s="11" customFormat="1">
      <c r="A3034" s="13"/>
      <c r="B3034" s="140">
        <f>+Datos!B3025</f>
        <v>2009</v>
      </c>
      <c r="C3034" s="141">
        <f>+Datos!C3025</f>
        <v>4</v>
      </c>
      <c r="D3034" s="142">
        <f>+Datos!D3025</f>
        <v>9</v>
      </c>
      <c r="E3034" s="143">
        <f>+Datos!E3025</f>
        <v>0</v>
      </c>
      <c r="F3034" s="144">
        <f>+Datos!F3025</f>
        <v>2.5</v>
      </c>
      <c r="G3034" s="145">
        <f>+Datos!G3025</f>
        <v>1</v>
      </c>
      <c r="H3034" s="143">
        <f t="shared" si="567"/>
        <v>2.5</v>
      </c>
      <c r="I3034" s="146">
        <f t="shared" si="568"/>
        <v>-2.5</v>
      </c>
      <c r="J3034" s="29">
        <f t="shared" si="569"/>
        <v>81.027586443869779</v>
      </c>
      <c r="K3034" s="147">
        <f t="shared" si="564"/>
        <v>114.70940462568797</v>
      </c>
      <c r="L3034" s="29">
        <f t="shared" si="575"/>
        <v>-1.0945474496687382</v>
      </c>
      <c r="M3034" s="30">
        <f t="shared" si="573"/>
        <v>1.0945474496687382</v>
      </c>
      <c r="N3034" s="148">
        <f t="shared" si="574"/>
        <v>1.4054525503312618</v>
      </c>
      <c r="O3034" s="148">
        <f t="shared" si="570"/>
        <v>0</v>
      </c>
      <c r="P3034" s="148">
        <f t="shared" si="571"/>
        <v>-1.4054525503312618</v>
      </c>
      <c r="Q3034" s="149">
        <f t="shared" si="565"/>
        <v>0.70940462568796647</v>
      </c>
      <c r="R3034" s="150">
        <f t="shared" si="566"/>
        <v>114.70940462568797</v>
      </c>
      <c r="S3034" s="13"/>
      <c r="T3034" s="13"/>
      <c r="U3034" s="13"/>
      <c r="V3034" s="13"/>
      <c r="W3034" s="49">
        <f t="shared" si="572"/>
        <v>39912</v>
      </c>
    </row>
    <row r="3035" spans="1:23" s="11" customFormat="1">
      <c r="A3035" s="13"/>
      <c r="B3035" s="140">
        <f>+Datos!B3026</f>
        <v>2009</v>
      </c>
      <c r="C3035" s="141">
        <f>+Datos!C3026</f>
        <v>4</v>
      </c>
      <c r="D3035" s="142">
        <f>+Datos!D3026</f>
        <v>10</v>
      </c>
      <c r="E3035" s="143">
        <f>+Datos!E3026</f>
        <v>0</v>
      </c>
      <c r="F3035" s="144">
        <f>+Datos!F3026</f>
        <v>3.5</v>
      </c>
      <c r="G3035" s="145">
        <f>+Datos!G3026</f>
        <v>1</v>
      </c>
      <c r="H3035" s="143">
        <f t="shared" si="567"/>
        <v>3.5</v>
      </c>
      <c r="I3035" s="146">
        <f t="shared" si="568"/>
        <v>-3.5</v>
      </c>
      <c r="J3035" s="29">
        <f t="shared" si="569"/>
        <v>79.519684957820928</v>
      </c>
      <c r="K3035" s="147">
        <f t="shared" si="564"/>
        <v>113.2015031396391</v>
      </c>
      <c r="L3035" s="29">
        <f t="shared" si="575"/>
        <v>-1.5079014860488655</v>
      </c>
      <c r="M3035" s="30">
        <f t="shared" si="573"/>
        <v>1.5079014860488655</v>
      </c>
      <c r="N3035" s="148">
        <f t="shared" si="574"/>
        <v>1.9920985139511345</v>
      </c>
      <c r="O3035" s="148">
        <f t="shared" si="570"/>
        <v>0</v>
      </c>
      <c r="P3035" s="148">
        <f t="shared" si="571"/>
        <v>-1.9920985139511345</v>
      </c>
      <c r="Q3035" s="149">
        <f t="shared" si="565"/>
        <v>0</v>
      </c>
      <c r="R3035" s="150">
        <f t="shared" si="566"/>
        <v>113.2015031396391</v>
      </c>
      <c r="S3035" s="13"/>
      <c r="T3035" s="13"/>
      <c r="U3035" s="13"/>
      <c r="V3035" s="13"/>
      <c r="W3035" s="49">
        <f t="shared" si="572"/>
        <v>39913</v>
      </c>
    </row>
    <row r="3036" spans="1:23" s="11" customFormat="1">
      <c r="A3036" s="13"/>
      <c r="B3036" s="140">
        <f>+Datos!B3027</f>
        <v>2009</v>
      </c>
      <c r="C3036" s="141">
        <f>+Datos!C3027</f>
        <v>4</v>
      </c>
      <c r="D3036" s="142">
        <f>+Datos!D3027</f>
        <v>11</v>
      </c>
      <c r="E3036" s="143">
        <f>+Datos!E3027</f>
        <v>0</v>
      </c>
      <c r="F3036" s="144">
        <f>+Datos!F3027</f>
        <v>3.7</v>
      </c>
      <c r="G3036" s="145">
        <f>+Datos!G3027</f>
        <v>1</v>
      </c>
      <c r="H3036" s="143">
        <f t="shared" si="567"/>
        <v>3.7</v>
      </c>
      <c r="I3036" s="146">
        <f t="shared" si="568"/>
        <v>-3.7</v>
      </c>
      <c r="J3036" s="29">
        <f t="shared" si="569"/>
        <v>77.956119546318476</v>
      </c>
      <c r="K3036" s="147">
        <f t="shared" si="564"/>
        <v>111.63793772813665</v>
      </c>
      <c r="L3036" s="29">
        <f t="shared" si="575"/>
        <v>-1.5635654115024522</v>
      </c>
      <c r="M3036" s="30">
        <f t="shared" si="573"/>
        <v>1.5635654115024522</v>
      </c>
      <c r="N3036" s="148">
        <f t="shared" si="574"/>
        <v>2.136434588497548</v>
      </c>
      <c r="O3036" s="148">
        <f t="shared" si="570"/>
        <v>0</v>
      </c>
      <c r="P3036" s="148">
        <f t="shared" si="571"/>
        <v>-2.136434588497548</v>
      </c>
      <c r="Q3036" s="149">
        <f t="shared" si="565"/>
        <v>0</v>
      </c>
      <c r="R3036" s="150">
        <f t="shared" si="566"/>
        <v>111.63793772813665</v>
      </c>
      <c r="S3036" s="13"/>
      <c r="T3036" s="13"/>
      <c r="U3036" s="13"/>
      <c r="V3036" s="13"/>
      <c r="W3036" s="49">
        <f t="shared" si="572"/>
        <v>39914</v>
      </c>
    </row>
    <row r="3037" spans="1:23" s="11" customFormat="1">
      <c r="A3037" s="13"/>
      <c r="B3037" s="140">
        <f>+Datos!B3028</f>
        <v>2009</v>
      </c>
      <c r="C3037" s="141">
        <f>+Datos!C3028</f>
        <v>4</v>
      </c>
      <c r="D3037" s="142">
        <f>+Datos!D3028</f>
        <v>12</v>
      </c>
      <c r="E3037" s="143">
        <f>+Datos!E3028</f>
        <v>0.5</v>
      </c>
      <c r="F3037" s="144">
        <f>+Datos!F3028</f>
        <v>5.9</v>
      </c>
      <c r="G3037" s="145">
        <f>+Datos!G3028</f>
        <v>1</v>
      </c>
      <c r="H3037" s="143">
        <f t="shared" si="567"/>
        <v>5.9</v>
      </c>
      <c r="I3037" s="146">
        <f t="shared" si="568"/>
        <v>-5.4</v>
      </c>
      <c r="J3037" s="29">
        <f t="shared" si="569"/>
        <v>75.729169749367585</v>
      </c>
      <c r="K3037" s="147">
        <f t="shared" si="564"/>
        <v>109.41098793118576</v>
      </c>
      <c r="L3037" s="29">
        <f t="shared" si="575"/>
        <v>-2.2269497969508905</v>
      </c>
      <c r="M3037" s="30">
        <f t="shared" si="573"/>
        <v>2.7269497969508905</v>
      </c>
      <c r="N3037" s="148">
        <f t="shared" si="574"/>
        <v>3.1730502030491099</v>
      </c>
      <c r="O3037" s="148">
        <f t="shared" si="570"/>
        <v>0</v>
      </c>
      <c r="P3037" s="148">
        <f t="shared" si="571"/>
        <v>-3.1730502030491099</v>
      </c>
      <c r="Q3037" s="149">
        <f t="shared" si="565"/>
        <v>0</v>
      </c>
      <c r="R3037" s="150">
        <f t="shared" si="566"/>
        <v>109.41098793118576</v>
      </c>
      <c r="S3037" s="13"/>
      <c r="T3037" s="13"/>
      <c r="U3037" s="13"/>
      <c r="V3037" s="13"/>
      <c r="W3037" s="49">
        <f t="shared" si="572"/>
        <v>39915</v>
      </c>
    </row>
    <row r="3038" spans="1:23" s="11" customFormat="1">
      <c r="A3038" s="13"/>
      <c r="B3038" s="140">
        <f>+Datos!B3029</f>
        <v>2009</v>
      </c>
      <c r="C3038" s="141">
        <f>+Datos!C3029</f>
        <v>4</v>
      </c>
      <c r="D3038" s="142">
        <f>+Datos!D3029</f>
        <v>13</v>
      </c>
      <c r="E3038" s="143">
        <f>+Datos!E3029</f>
        <v>0</v>
      </c>
      <c r="F3038" s="144">
        <f>+Datos!F3029</f>
        <v>3.6</v>
      </c>
      <c r="G3038" s="145">
        <f>+Datos!G3029</f>
        <v>1</v>
      </c>
      <c r="H3038" s="143">
        <f t="shared" si="567"/>
        <v>3.6</v>
      </c>
      <c r="I3038" s="146">
        <f t="shared" si="568"/>
        <v>-3.6</v>
      </c>
      <c r="J3038" s="29">
        <f t="shared" si="569"/>
        <v>74.279992384868649</v>
      </c>
      <c r="K3038" s="147">
        <f t="shared" si="564"/>
        <v>107.96181056668684</v>
      </c>
      <c r="L3038" s="29">
        <f t="shared" si="575"/>
        <v>-1.4491773644989223</v>
      </c>
      <c r="M3038" s="30">
        <f t="shared" si="573"/>
        <v>1.4491773644989223</v>
      </c>
      <c r="N3038" s="148">
        <f t="shared" si="574"/>
        <v>2.1508226355010778</v>
      </c>
      <c r="O3038" s="148">
        <f t="shared" si="570"/>
        <v>0</v>
      </c>
      <c r="P3038" s="148">
        <f t="shared" si="571"/>
        <v>-2.1508226355010778</v>
      </c>
      <c r="Q3038" s="149">
        <f t="shared" si="565"/>
        <v>0</v>
      </c>
      <c r="R3038" s="150">
        <f t="shared" si="566"/>
        <v>107.96181056668684</v>
      </c>
      <c r="S3038" s="13"/>
      <c r="T3038" s="13"/>
      <c r="U3038" s="13"/>
      <c r="V3038" s="13"/>
      <c r="W3038" s="49">
        <f t="shared" si="572"/>
        <v>39916</v>
      </c>
    </row>
    <row r="3039" spans="1:23" s="11" customFormat="1">
      <c r="A3039" s="13"/>
      <c r="B3039" s="140">
        <f>+Datos!B3030</f>
        <v>2009</v>
      </c>
      <c r="C3039" s="141">
        <f>+Datos!C3030</f>
        <v>4</v>
      </c>
      <c r="D3039" s="142">
        <f>+Datos!D3030</f>
        <v>14</v>
      </c>
      <c r="E3039" s="143">
        <f>+Datos!E3030</f>
        <v>0</v>
      </c>
      <c r="F3039" s="144">
        <f>+Datos!F3030</f>
        <v>3.1</v>
      </c>
      <c r="G3039" s="145">
        <f>+Datos!G3030</f>
        <v>1</v>
      </c>
      <c r="H3039" s="143">
        <f t="shared" si="567"/>
        <v>3.1</v>
      </c>
      <c r="I3039" s="146">
        <f t="shared" si="568"/>
        <v>-3.1</v>
      </c>
      <c r="J3039" s="29">
        <f t="shared" si="569"/>
        <v>73.054331359945436</v>
      </c>
      <c r="K3039" s="147">
        <f t="shared" si="564"/>
        <v>106.73614954176361</v>
      </c>
      <c r="L3039" s="29">
        <f t="shared" si="575"/>
        <v>-1.2256610249232267</v>
      </c>
      <c r="M3039" s="30">
        <f t="shared" si="573"/>
        <v>1.2256610249232267</v>
      </c>
      <c r="N3039" s="148">
        <f t="shared" si="574"/>
        <v>1.8743389750767734</v>
      </c>
      <c r="O3039" s="148">
        <f t="shared" si="570"/>
        <v>0</v>
      </c>
      <c r="P3039" s="148">
        <f t="shared" si="571"/>
        <v>-1.8743389750767734</v>
      </c>
      <c r="Q3039" s="149">
        <f t="shared" si="565"/>
        <v>0</v>
      </c>
      <c r="R3039" s="150">
        <f t="shared" si="566"/>
        <v>106.73614954176361</v>
      </c>
      <c r="S3039" s="13"/>
      <c r="T3039" s="13"/>
      <c r="U3039" s="13"/>
      <c r="V3039" s="13"/>
      <c r="W3039" s="49">
        <f t="shared" si="572"/>
        <v>39917</v>
      </c>
    </row>
    <row r="3040" spans="1:23" s="11" customFormat="1">
      <c r="A3040" s="13"/>
      <c r="B3040" s="140">
        <f>+Datos!B3031</f>
        <v>2009</v>
      </c>
      <c r="C3040" s="141">
        <f>+Datos!C3031</f>
        <v>4</v>
      </c>
      <c r="D3040" s="142">
        <f>+Datos!D3031</f>
        <v>15</v>
      </c>
      <c r="E3040" s="143">
        <f>+Datos!E3031</f>
        <v>0</v>
      </c>
      <c r="F3040" s="144">
        <f>+Datos!F3031</f>
        <v>4.5</v>
      </c>
      <c r="G3040" s="145">
        <f>+Datos!G3031</f>
        <v>1</v>
      </c>
      <c r="H3040" s="143">
        <f t="shared" si="567"/>
        <v>4.5</v>
      </c>
      <c r="I3040" s="146">
        <f t="shared" si="568"/>
        <v>-4.5</v>
      </c>
      <c r="J3040" s="29">
        <f t="shared" si="569"/>
        <v>71.311043075623971</v>
      </c>
      <c r="K3040" s="147">
        <f t="shared" si="564"/>
        <v>104.99286125744214</v>
      </c>
      <c r="L3040" s="29">
        <f t="shared" si="575"/>
        <v>-1.7432882843214657</v>
      </c>
      <c r="M3040" s="30">
        <f t="shared" si="573"/>
        <v>1.7432882843214657</v>
      </c>
      <c r="N3040" s="148">
        <f t="shared" si="574"/>
        <v>2.7567117156785343</v>
      </c>
      <c r="O3040" s="148">
        <f t="shared" si="570"/>
        <v>0</v>
      </c>
      <c r="P3040" s="148">
        <f t="shared" si="571"/>
        <v>-2.7567117156785343</v>
      </c>
      <c r="Q3040" s="149">
        <f t="shared" si="565"/>
        <v>0</v>
      </c>
      <c r="R3040" s="150">
        <f t="shared" si="566"/>
        <v>104.99286125744214</v>
      </c>
      <c r="S3040" s="13"/>
      <c r="T3040" s="13"/>
      <c r="U3040" s="13"/>
      <c r="V3040" s="13"/>
      <c r="W3040" s="49">
        <f t="shared" si="572"/>
        <v>39918</v>
      </c>
    </row>
    <row r="3041" spans="1:23" s="11" customFormat="1">
      <c r="A3041" s="13"/>
      <c r="B3041" s="140">
        <f>+Datos!B3032</f>
        <v>2009</v>
      </c>
      <c r="C3041" s="141">
        <f>+Datos!C3032</f>
        <v>4</v>
      </c>
      <c r="D3041" s="142">
        <f>+Datos!D3032</f>
        <v>16</v>
      </c>
      <c r="E3041" s="143">
        <f>+Datos!E3032</f>
        <v>0</v>
      </c>
      <c r="F3041" s="144">
        <f>+Datos!F3032</f>
        <v>3.6</v>
      </c>
      <c r="G3041" s="145">
        <f>+Datos!G3032</f>
        <v>1</v>
      </c>
      <c r="H3041" s="143">
        <f t="shared" si="567"/>
        <v>3.6</v>
      </c>
      <c r="I3041" s="146">
        <f t="shared" si="568"/>
        <v>-3.6</v>
      </c>
      <c r="J3041" s="29">
        <f t="shared" si="569"/>
        <v>69.946412381718005</v>
      </c>
      <c r="K3041" s="147">
        <f t="shared" si="564"/>
        <v>103.62823056353619</v>
      </c>
      <c r="L3041" s="29">
        <f t="shared" si="575"/>
        <v>-1.3646306939059514</v>
      </c>
      <c r="M3041" s="30">
        <f t="shared" si="573"/>
        <v>1.3646306939059514</v>
      </c>
      <c r="N3041" s="148">
        <f t="shared" si="574"/>
        <v>2.2353693060940487</v>
      </c>
      <c r="O3041" s="148">
        <f t="shared" si="570"/>
        <v>0</v>
      </c>
      <c r="P3041" s="148">
        <f t="shared" si="571"/>
        <v>-2.2353693060940487</v>
      </c>
      <c r="Q3041" s="149">
        <f t="shared" si="565"/>
        <v>0</v>
      </c>
      <c r="R3041" s="150">
        <f t="shared" si="566"/>
        <v>103.62823056353619</v>
      </c>
      <c r="S3041" s="13"/>
      <c r="T3041" s="13"/>
      <c r="U3041" s="13"/>
      <c r="V3041" s="13"/>
      <c r="W3041" s="49">
        <f t="shared" si="572"/>
        <v>39919</v>
      </c>
    </row>
    <row r="3042" spans="1:23" s="11" customFormat="1">
      <c r="A3042" s="13"/>
      <c r="B3042" s="140">
        <f>+Datos!B3033</f>
        <v>2009</v>
      </c>
      <c r="C3042" s="141">
        <f>+Datos!C3033</f>
        <v>4</v>
      </c>
      <c r="D3042" s="142">
        <f>+Datos!D3033</f>
        <v>17</v>
      </c>
      <c r="E3042" s="143">
        <f>+Datos!E3033</f>
        <v>6.9</v>
      </c>
      <c r="F3042" s="144">
        <f>+Datos!F3033</f>
        <v>5.7</v>
      </c>
      <c r="G3042" s="145">
        <f>+Datos!G3033</f>
        <v>1</v>
      </c>
      <c r="H3042" s="143">
        <f t="shared" si="567"/>
        <v>5.7</v>
      </c>
      <c r="I3042" s="146">
        <f t="shared" si="568"/>
        <v>1.2000000000000002</v>
      </c>
      <c r="J3042" s="29">
        <f t="shared" si="569"/>
        <v>71.146412381718008</v>
      </c>
      <c r="K3042" s="147">
        <f t="shared" si="564"/>
        <v>104.82823056353618</v>
      </c>
      <c r="L3042" s="29">
        <f t="shared" si="575"/>
        <v>1.1999999999999886</v>
      </c>
      <c r="M3042" s="30">
        <f t="shared" si="573"/>
        <v>5.7</v>
      </c>
      <c r="N3042" s="148">
        <f t="shared" si="574"/>
        <v>0</v>
      </c>
      <c r="O3042" s="148">
        <f t="shared" si="570"/>
        <v>0</v>
      </c>
      <c r="P3042" s="148">
        <f t="shared" si="571"/>
        <v>0</v>
      </c>
      <c r="Q3042" s="149">
        <f t="shared" si="565"/>
        <v>0</v>
      </c>
      <c r="R3042" s="150">
        <f t="shared" si="566"/>
        <v>104.82823056353618</v>
      </c>
      <c r="S3042" s="13"/>
      <c r="T3042" s="13"/>
      <c r="U3042" s="13"/>
      <c r="V3042" s="13"/>
      <c r="W3042" s="49">
        <f t="shared" si="572"/>
        <v>39920</v>
      </c>
    </row>
    <row r="3043" spans="1:23" s="11" customFormat="1">
      <c r="A3043" s="13"/>
      <c r="B3043" s="140">
        <f>+Datos!B3034</f>
        <v>2009</v>
      </c>
      <c r="C3043" s="141">
        <f>+Datos!C3034</f>
        <v>4</v>
      </c>
      <c r="D3043" s="142">
        <f>+Datos!D3034</f>
        <v>18</v>
      </c>
      <c r="E3043" s="143">
        <f>+Datos!E3034</f>
        <v>0</v>
      </c>
      <c r="F3043" s="144">
        <f>+Datos!F3034</f>
        <v>2.8</v>
      </c>
      <c r="G3043" s="145">
        <f>+Datos!G3034</f>
        <v>1</v>
      </c>
      <c r="H3043" s="143">
        <f t="shared" si="567"/>
        <v>2.8</v>
      </c>
      <c r="I3043" s="146">
        <f t="shared" si="568"/>
        <v>-2.8</v>
      </c>
      <c r="J3043" s="29">
        <f t="shared" si="569"/>
        <v>70.085213985206593</v>
      </c>
      <c r="K3043" s="147">
        <f t="shared" si="564"/>
        <v>103.76703216702478</v>
      </c>
      <c r="L3043" s="29">
        <f t="shared" si="575"/>
        <v>-1.0611983965114007</v>
      </c>
      <c r="M3043" s="30">
        <f t="shared" si="573"/>
        <v>1.0611983965114007</v>
      </c>
      <c r="N3043" s="148">
        <f t="shared" si="574"/>
        <v>1.7388016034885991</v>
      </c>
      <c r="O3043" s="148">
        <f t="shared" si="570"/>
        <v>0</v>
      </c>
      <c r="P3043" s="148">
        <f t="shared" si="571"/>
        <v>-1.7388016034885991</v>
      </c>
      <c r="Q3043" s="149">
        <f t="shared" si="565"/>
        <v>0</v>
      </c>
      <c r="R3043" s="150">
        <f t="shared" si="566"/>
        <v>103.76703216702478</v>
      </c>
      <c r="S3043" s="13"/>
      <c r="T3043" s="13"/>
      <c r="U3043" s="13"/>
      <c r="V3043" s="13"/>
      <c r="W3043" s="49">
        <f t="shared" si="572"/>
        <v>39921</v>
      </c>
    </row>
    <row r="3044" spans="1:23" s="11" customFormat="1">
      <c r="A3044" s="13"/>
      <c r="B3044" s="140">
        <f>+Datos!B3035</f>
        <v>2009</v>
      </c>
      <c r="C3044" s="141">
        <f>+Datos!C3035</f>
        <v>4</v>
      </c>
      <c r="D3044" s="142">
        <f>+Datos!D3035</f>
        <v>19</v>
      </c>
      <c r="E3044" s="143">
        <f>+Datos!E3035</f>
        <v>0</v>
      </c>
      <c r="F3044" s="144">
        <f>+Datos!F3035</f>
        <v>2.4</v>
      </c>
      <c r="G3044" s="145">
        <f>+Datos!G3035</f>
        <v>1</v>
      </c>
      <c r="H3044" s="143">
        <f t="shared" si="567"/>
        <v>2.4</v>
      </c>
      <c r="I3044" s="146">
        <f t="shared" si="568"/>
        <v>-2.4</v>
      </c>
      <c r="J3044" s="29">
        <f t="shared" si="569"/>
        <v>69.188222551754748</v>
      </c>
      <c r="K3044" s="147">
        <f t="shared" si="564"/>
        <v>102.87004073357292</v>
      </c>
      <c r="L3044" s="29">
        <f t="shared" si="575"/>
        <v>-0.89699143345185917</v>
      </c>
      <c r="M3044" s="30">
        <f t="shared" si="573"/>
        <v>0.89699143345185917</v>
      </c>
      <c r="N3044" s="148">
        <f t="shared" si="574"/>
        <v>1.5030085665481407</v>
      </c>
      <c r="O3044" s="148">
        <f t="shared" si="570"/>
        <v>0</v>
      </c>
      <c r="P3044" s="148">
        <f t="shared" si="571"/>
        <v>-1.5030085665481407</v>
      </c>
      <c r="Q3044" s="149">
        <f t="shared" si="565"/>
        <v>0</v>
      </c>
      <c r="R3044" s="150">
        <f t="shared" si="566"/>
        <v>102.87004073357292</v>
      </c>
      <c r="S3044" s="13"/>
      <c r="T3044" s="13"/>
      <c r="U3044" s="13"/>
      <c r="V3044" s="13"/>
      <c r="W3044" s="49">
        <f t="shared" si="572"/>
        <v>39922</v>
      </c>
    </row>
    <row r="3045" spans="1:23" s="11" customFormat="1">
      <c r="A3045" s="13"/>
      <c r="B3045" s="140">
        <f>+Datos!B3036</f>
        <v>2009</v>
      </c>
      <c r="C3045" s="141">
        <f>+Datos!C3036</f>
        <v>4</v>
      </c>
      <c r="D3045" s="142">
        <f>+Datos!D3036</f>
        <v>20</v>
      </c>
      <c r="E3045" s="143">
        <f>+Datos!E3036</f>
        <v>0</v>
      </c>
      <c r="F3045" s="144">
        <f>+Datos!F3036</f>
        <v>1.9</v>
      </c>
      <c r="G3045" s="145">
        <f>+Datos!G3036</f>
        <v>1</v>
      </c>
      <c r="H3045" s="143">
        <f t="shared" si="567"/>
        <v>1.9</v>
      </c>
      <c r="I3045" s="146">
        <f t="shared" si="568"/>
        <v>-1.9</v>
      </c>
      <c r="J3045" s="29">
        <f t="shared" si="569"/>
        <v>68.486253385612812</v>
      </c>
      <c r="K3045" s="147">
        <f t="shared" si="564"/>
        <v>102.16807156743099</v>
      </c>
      <c r="L3045" s="29">
        <f t="shared" si="575"/>
        <v>-0.70196916614193583</v>
      </c>
      <c r="M3045" s="30">
        <f t="shared" si="573"/>
        <v>0.70196916614193583</v>
      </c>
      <c r="N3045" s="148">
        <f t="shared" si="574"/>
        <v>1.1980308338580641</v>
      </c>
      <c r="O3045" s="148">
        <f t="shared" si="570"/>
        <v>0</v>
      </c>
      <c r="P3045" s="148">
        <f t="shared" si="571"/>
        <v>-1.1980308338580641</v>
      </c>
      <c r="Q3045" s="149">
        <f t="shared" si="565"/>
        <v>0</v>
      </c>
      <c r="R3045" s="150">
        <f t="shared" si="566"/>
        <v>102.16807156743099</v>
      </c>
      <c r="S3045" s="13"/>
      <c r="T3045" s="13"/>
      <c r="U3045" s="13"/>
      <c r="V3045" s="13"/>
      <c r="W3045" s="49">
        <f t="shared" si="572"/>
        <v>39923</v>
      </c>
    </row>
    <row r="3046" spans="1:23" s="11" customFormat="1">
      <c r="A3046" s="13"/>
      <c r="B3046" s="140">
        <f>+Datos!B3037</f>
        <v>2009</v>
      </c>
      <c r="C3046" s="141">
        <f>+Datos!C3037</f>
        <v>4</v>
      </c>
      <c r="D3046" s="142">
        <f>+Datos!D3037</f>
        <v>21</v>
      </c>
      <c r="E3046" s="143">
        <f>+Datos!E3037</f>
        <v>0</v>
      </c>
      <c r="F3046" s="144">
        <f>+Datos!F3037</f>
        <v>3.3</v>
      </c>
      <c r="G3046" s="145">
        <f>+Datos!G3037</f>
        <v>1</v>
      </c>
      <c r="H3046" s="143">
        <f t="shared" si="567"/>
        <v>3.3</v>
      </c>
      <c r="I3046" s="146">
        <f t="shared" si="568"/>
        <v>-3.3</v>
      </c>
      <c r="J3046" s="29">
        <f t="shared" si="569"/>
        <v>67.283928726970188</v>
      </c>
      <c r="K3046" s="147">
        <f t="shared" si="564"/>
        <v>100.96574690878836</v>
      </c>
      <c r="L3046" s="29">
        <f t="shared" si="575"/>
        <v>-1.2023246586426239</v>
      </c>
      <c r="M3046" s="30">
        <f t="shared" si="573"/>
        <v>1.2023246586426239</v>
      </c>
      <c r="N3046" s="148">
        <f t="shared" si="574"/>
        <v>2.0976753413573759</v>
      </c>
      <c r="O3046" s="148">
        <f t="shared" si="570"/>
        <v>0</v>
      </c>
      <c r="P3046" s="148">
        <f t="shared" si="571"/>
        <v>-2.0976753413573759</v>
      </c>
      <c r="Q3046" s="149">
        <f t="shared" si="565"/>
        <v>0</v>
      </c>
      <c r="R3046" s="150">
        <f t="shared" si="566"/>
        <v>100.96574690878836</v>
      </c>
      <c r="S3046" s="13"/>
      <c r="T3046" s="13"/>
      <c r="U3046" s="13"/>
      <c r="V3046" s="13"/>
      <c r="W3046" s="49">
        <f t="shared" si="572"/>
        <v>39924</v>
      </c>
    </row>
    <row r="3047" spans="1:23" s="11" customFormat="1">
      <c r="A3047" s="13"/>
      <c r="B3047" s="140">
        <f>+Datos!B3038</f>
        <v>2009</v>
      </c>
      <c r="C3047" s="141">
        <f>+Datos!C3038</f>
        <v>4</v>
      </c>
      <c r="D3047" s="142">
        <f>+Datos!D3038</f>
        <v>22</v>
      </c>
      <c r="E3047" s="143">
        <f>+Datos!E3038</f>
        <v>0</v>
      </c>
      <c r="F3047" s="144">
        <f>+Datos!F3038</f>
        <v>4.3</v>
      </c>
      <c r="G3047" s="145">
        <f>+Datos!G3038</f>
        <v>1</v>
      </c>
      <c r="H3047" s="143">
        <f t="shared" si="567"/>
        <v>4.3</v>
      </c>
      <c r="I3047" s="146">
        <f t="shared" si="568"/>
        <v>-4.3</v>
      </c>
      <c r="J3047" s="29">
        <f t="shared" si="569"/>
        <v>65.748878109260588</v>
      </c>
      <c r="K3047" s="147">
        <f t="shared" si="564"/>
        <v>99.43069629107876</v>
      </c>
      <c r="L3047" s="29">
        <f t="shared" si="575"/>
        <v>-1.5350506177096008</v>
      </c>
      <c r="M3047" s="30">
        <f t="shared" si="573"/>
        <v>1.5350506177096008</v>
      </c>
      <c r="N3047" s="148">
        <f t="shared" si="574"/>
        <v>2.764949382290399</v>
      </c>
      <c r="O3047" s="148">
        <f t="shared" si="570"/>
        <v>0</v>
      </c>
      <c r="P3047" s="148">
        <f t="shared" si="571"/>
        <v>-2.764949382290399</v>
      </c>
      <c r="Q3047" s="149">
        <f t="shared" si="565"/>
        <v>0</v>
      </c>
      <c r="R3047" s="150">
        <f t="shared" si="566"/>
        <v>99.43069629107876</v>
      </c>
      <c r="S3047" s="13"/>
      <c r="T3047" s="13"/>
      <c r="U3047" s="13"/>
      <c r="V3047" s="13"/>
      <c r="W3047" s="49">
        <f t="shared" si="572"/>
        <v>39925</v>
      </c>
    </row>
    <row r="3048" spans="1:23" s="11" customFormat="1">
      <c r="A3048" s="13"/>
      <c r="B3048" s="140">
        <f>+Datos!B3039</f>
        <v>2009</v>
      </c>
      <c r="C3048" s="141">
        <f>+Datos!C3039</f>
        <v>4</v>
      </c>
      <c r="D3048" s="142">
        <f>+Datos!D3039</f>
        <v>23</v>
      </c>
      <c r="E3048" s="143">
        <f>+Datos!E3039</f>
        <v>0</v>
      </c>
      <c r="F3048" s="144">
        <f>+Datos!F3039</f>
        <v>4.5</v>
      </c>
      <c r="G3048" s="145">
        <f>+Datos!G3039</f>
        <v>1</v>
      </c>
      <c r="H3048" s="143">
        <f t="shared" si="567"/>
        <v>4.5</v>
      </c>
      <c r="I3048" s="146">
        <f t="shared" si="568"/>
        <v>-4.5</v>
      </c>
      <c r="J3048" s="29">
        <f t="shared" si="569"/>
        <v>64.179919133366141</v>
      </c>
      <c r="K3048" s="147">
        <f t="shared" si="564"/>
        <v>97.861737315184314</v>
      </c>
      <c r="L3048" s="29">
        <f t="shared" si="575"/>
        <v>-1.5689589758944464</v>
      </c>
      <c r="M3048" s="30">
        <f t="shared" si="573"/>
        <v>1.5689589758944464</v>
      </c>
      <c r="N3048" s="148">
        <f t="shared" si="574"/>
        <v>2.9310410241055536</v>
      </c>
      <c r="O3048" s="148">
        <f t="shared" si="570"/>
        <v>0</v>
      </c>
      <c r="P3048" s="148">
        <f t="shared" si="571"/>
        <v>-2.9310410241055536</v>
      </c>
      <c r="Q3048" s="149">
        <f t="shared" si="565"/>
        <v>0</v>
      </c>
      <c r="R3048" s="150">
        <f t="shared" si="566"/>
        <v>97.861737315184314</v>
      </c>
      <c r="S3048" s="13"/>
      <c r="T3048" s="13"/>
      <c r="U3048" s="13"/>
      <c r="V3048" s="13"/>
      <c r="W3048" s="49">
        <f t="shared" si="572"/>
        <v>39926</v>
      </c>
    </row>
    <row r="3049" spans="1:23" s="11" customFormat="1">
      <c r="A3049" s="13"/>
      <c r="B3049" s="140">
        <f>+Datos!B3040</f>
        <v>2009</v>
      </c>
      <c r="C3049" s="141">
        <f>+Datos!C3040</f>
        <v>4</v>
      </c>
      <c r="D3049" s="142">
        <f>+Datos!D3040</f>
        <v>24</v>
      </c>
      <c r="E3049" s="143">
        <f>+Datos!E3040</f>
        <v>0</v>
      </c>
      <c r="F3049" s="144">
        <f>+Datos!F3040</f>
        <v>4.0999999999999996</v>
      </c>
      <c r="G3049" s="145">
        <f>+Datos!G3040</f>
        <v>1</v>
      </c>
      <c r="H3049" s="143">
        <f t="shared" si="567"/>
        <v>4.0999999999999996</v>
      </c>
      <c r="I3049" s="146">
        <f t="shared" si="568"/>
        <v>-4.0999999999999996</v>
      </c>
      <c r="J3049" s="29">
        <f t="shared" si="569"/>
        <v>62.7830422108837</v>
      </c>
      <c r="K3049" s="147">
        <f t="shared" si="564"/>
        <v>96.46486039270188</v>
      </c>
      <c r="L3049" s="29">
        <f t="shared" si="575"/>
        <v>-1.3968769224824342</v>
      </c>
      <c r="M3049" s="30">
        <f t="shared" si="573"/>
        <v>1.3968769224824342</v>
      </c>
      <c r="N3049" s="148">
        <f t="shared" si="574"/>
        <v>2.7031230775175654</v>
      </c>
      <c r="O3049" s="148">
        <f t="shared" si="570"/>
        <v>0</v>
      </c>
      <c r="P3049" s="148">
        <f t="shared" si="571"/>
        <v>-2.7031230775175654</v>
      </c>
      <c r="Q3049" s="149">
        <f t="shared" si="565"/>
        <v>0</v>
      </c>
      <c r="R3049" s="150">
        <f t="shared" si="566"/>
        <v>96.46486039270188</v>
      </c>
      <c r="S3049" s="13"/>
      <c r="T3049" s="13"/>
      <c r="U3049" s="13"/>
      <c r="V3049" s="13"/>
      <c r="W3049" s="49">
        <f t="shared" si="572"/>
        <v>39927</v>
      </c>
    </row>
    <row r="3050" spans="1:23" s="11" customFormat="1">
      <c r="A3050" s="13"/>
      <c r="B3050" s="140">
        <f>+Datos!B3041</f>
        <v>2009</v>
      </c>
      <c r="C3050" s="141">
        <f>+Datos!C3041</f>
        <v>4</v>
      </c>
      <c r="D3050" s="142">
        <f>+Datos!D3041</f>
        <v>25</v>
      </c>
      <c r="E3050" s="143">
        <f>+Datos!E3041</f>
        <v>0</v>
      </c>
      <c r="F3050" s="144">
        <f>+Datos!F3041</f>
        <v>3.9</v>
      </c>
      <c r="G3050" s="145">
        <f>+Datos!G3041</f>
        <v>1</v>
      </c>
      <c r="H3050" s="143">
        <f t="shared" si="567"/>
        <v>3.9</v>
      </c>
      <c r="I3050" s="146">
        <f t="shared" si="568"/>
        <v>-3.9</v>
      </c>
      <c r="J3050" s="29">
        <f t="shared" si="569"/>
        <v>61.482530275741624</v>
      </c>
      <c r="K3050" s="147">
        <f t="shared" si="564"/>
        <v>95.164348457559811</v>
      </c>
      <c r="L3050" s="29">
        <f t="shared" si="575"/>
        <v>-1.3005119351420689</v>
      </c>
      <c r="M3050" s="30">
        <f t="shared" si="573"/>
        <v>1.3005119351420689</v>
      </c>
      <c r="N3050" s="148">
        <f t="shared" si="574"/>
        <v>2.599488064857931</v>
      </c>
      <c r="O3050" s="148">
        <f t="shared" si="570"/>
        <v>0</v>
      </c>
      <c r="P3050" s="148">
        <f t="shared" si="571"/>
        <v>-2.599488064857931</v>
      </c>
      <c r="Q3050" s="149">
        <f t="shared" si="565"/>
        <v>0</v>
      </c>
      <c r="R3050" s="150">
        <f t="shared" si="566"/>
        <v>95.164348457559811</v>
      </c>
      <c r="S3050" s="13"/>
      <c r="T3050" s="13"/>
      <c r="U3050" s="13"/>
      <c r="V3050" s="13"/>
      <c r="W3050" s="49">
        <f t="shared" si="572"/>
        <v>39928</v>
      </c>
    </row>
    <row r="3051" spans="1:23" s="11" customFormat="1">
      <c r="A3051" s="13"/>
      <c r="B3051" s="140">
        <f>+Datos!B3042</f>
        <v>2009</v>
      </c>
      <c r="C3051" s="141">
        <f>+Datos!C3042</f>
        <v>4</v>
      </c>
      <c r="D3051" s="142">
        <f>+Datos!D3042</f>
        <v>26</v>
      </c>
      <c r="E3051" s="143">
        <f>+Datos!E3042</f>
        <v>0</v>
      </c>
      <c r="F3051" s="144">
        <f>+Datos!F3042</f>
        <v>3.6</v>
      </c>
      <c r="G3051" s="145">
        <f>+Datos!G3042</f>
        <v>1</v>
      </c>
      <c r="H3051" s="143">
        <f t="shared" si="567"/>
        <v>3.6</v>
      </c>
      <c r="I3051" s="146">
        <f t="shared" si="568"/>
        <v>-3.6</v>
      </c>
      <c r="J3051" s="29">
        <f t="shared" si="569"/>
        <v>60.305981114003728</v>
      </c>
      <c r="K3051" s="147">
        <f t="shared" si="564"/>
        <v>93.987799295821901</v>
      </c>
      <c r="L3051" s="29">
        <f t="shared" si="575"/>
        <v>-1.1765491617379098</v>
      </c>
      <c r="M3051" s="30">
        <f t="shared" si="573"/>
        <v>1.1765491617379098</v>
      </c>
      <c r="N3051" s="148">
        <f t="shared" si="574"/>
        <v>2.4234508382620903</v>
      </c>
      <c r="O3051" s="148">
        <f t="shared" si="570"/>
        <v>0</v>
      </c>
      <c r="P3051" s="148">
        <f t="shared" si="571"/>
        <v>-2.4234508382620903</v>
      </c>
      <c r="Q3051" s="149">
        <f t="shared" si="565"/>
        <v>0</v>
      </c>
      <c r="R3051" s="150">
        <f t="shared" si="566"/>
        <v>93.987799295821901</v>
      </c>
      <c r="S3051" s="13"/>
      <c r="T3051" s="13"/>
      <c r="U3051" s="13"/>
      <c r="V3051" s="13"/>
      <c r="W3051" s="49">
        <f t="shared" si="572"/>
        <v>39929</v>
      </c>
    </row>
    <row r="3052" spans="1:23" s="11" customFormat="1">
      <c r="A3052" s="13"/>
      <c r="B3052" s="140">
        <f>+Datos!B3043</f>
        <v>2009</v>
      </c>
      <c r="C3052" s="141">
        <f>+Datos!C3043</f>
        <v>4</v>
      </c>
      <c r="D3052" s="142">
        <f>+Datos!D3043</f>
        <v>27</v>
      </c>
      <c r="E3052" s="143">
        <f>+Datos!E3043</f>
        <v>0</v>
      </c>
      <c r="F3052" s="144">
        <f>+Datos!F3043</f>
        <v>6.2</v>
      </c>
      <c r="G3052" s="145">
        <f>+Datos!G3043</f>
        <v>1</v>
      </c>
      <c r="H3052" s="143">
        <f t="shared" si="567"/>
        <v>6.2</v>
      </c>
      <c r="I3052" s="146">
        <f t="shared" si="568"/>
        <v>-6.2</v>
      </c>
      <c r="J3052" s="29">
        <f t="shared" si="569"/>
        <v>58.332236324972264</v>
      </c>
      <c r="K3052" s="147">
        <f t="shared" si="564"/>
        <v>92.014054506790444</v>
      </c>
      <c r="L3052" s="29">
        <f t="shared" si="575"/>
        <v>-1.973744789031457</v>
      </c>
      <c r="M3052" s="30">
        <f t="shared" si="573"/>
        <v>1.973744789031457</v>
      </c>
      <c r="N3052" s="148">
        <f t="shared" si="574"/>
        <v>4.2262552109685432</v>
      </c>
      <c r="O3052" s="148">
        <f t="shared" si="570"/>
        <v>0</v>
      </c>
      <c r="P3052" s="148">
        <f t="shared" si="571"/>
        <v>-4.2262552109685432</v>
      </c>
      <c r="Q3052" s="149">
        <f t="shared" si="565"/>
        <v>0</v>
      </c>
      <c r="R3052" s="150">
        <f t="shared" si="566"/>
        <v>92.014054506790444</v>
      </c>
      <c r="S3052" s="13"/>
      <c r="T3052" s="13"/>
      <c r="U3052" s="13"/>
      <c r="V3052" s="13"/>
      <c r="W3052" s="49">
        <f t="shared" si="572"/>
        <v>39930</v>
      </c>
    </row>
    <row r="3053" spans="1:23" s="11" customFormat="1">
      <c r="A3053" s="13"/>
      <c r="B3053" s="140">
        <f>+Datos!B3044</f>
        <v>2009</v>
      </c>
      <c r="C3053" s="141">
        <f>+Datos!C3044</f>
        <v>4</v>
      </c>
      <c r="D3053" s="142">
        <f>+Datos!D3044</f>
        <v>28</v>
      </c>
      <c r="E3053" s="143">
        <f>+Datos!E3044</f>
        <v>0</v>
      </c>
      <c r="F3053" s="144">
        <f>+Datos!F3044</f>
        <v>3.1</v>
      </c>
      <c r="G3053" s="145">
        <f>+Datos!G3044</f>
        <v>1</v>
      </c>
      <c r="H3053" s="143">
        <f t="shared" si="567"/>
        <v>3.1</v>
      </c>
      <c r="I3053" s="146">
        <f t="shared" si="568"/>
        <v>-3.1</v>
      </c>
      <c r="J3053" s="29">
        <f t="shared" si="569"/>
        <v>57.369722109977644</v>
      </c>
      <c r="K3053" s="147">
        <f t="shared" si="564"/>
        <v>91.051540291795817</v>
      </c>
      <c r="L3053" s="29">
        <f t="shared" si="575"/>
        <v>-0.96251421499462708</v>
      </c>
      <c r="M3053" s="30">
        <f t="shared" si="573"/>
        <v>0.96251421499462708</v>
      </c>
      <c r="N3053" s="148">
        <f t="shared" si="574"/>
        <v>2.137485785005373</v>
      </c>
      <c r="O3053" s="148">
        <f t="shared" si="570"/>
        <v>0</v>
      </c>
      <c r="P3053" s="148">
        <f t="shared" si="571"/>
        <v>-2.137485785005373</v>
      </c>
      <c r="Q3053" s="149">
        <f t="shared" si="565"/>
        <v>0</v>
      </c>
      <c r="R3053" s="150">
        <f t="shared" si="566"/>
        <v>91.051540291795817</v>
      </c>
      <c r="S3053" s="13"/>
      <c r="T3053" s="13"/>
      <c r="U3053" s="13"/>
      <c r="V3053" s="13"/>
      <c r="W3053" s="49">
        <f t="shared" si="572"/>
        <v>39931</v>
      </c>
    </row>
    <row r="3054" spans="1:23" s="11" customFormat="1">
      <c r="A3054" s="13"/>
      <c r="B3054" s="140">
        <f>+Datos!B3045</f>
        <v>2009</v>
      </c>
      <c r="C3054" s="141">
        <f>+Datos!C3045</f>
        <v>4</v>
      </c>
      <c r="D3054" s="142">
        <f>+Datos!D3045</f>
        <v>29</v>
      </c>
      <c r="E3054" s="143">
        <f>+Datos!E3045</f>
        <v>0</v>
      </c>
      <c r="F3054" s="144">
        <f>+Datos!F3045</f>
        <v>3.1</v>
      </c>
      <c r="G3054" s="145">
        <f>+Datos!G3045</f>
        <v>1</v>
      </c>
      <c r="H3054" s="143">
        <f t="shared" si="567"/>
        <v>3.1</v>
      </c>
      <c r="I3054" s="146">
        <f t="shared" si="568"/>
        <v>-3.1</v>
      </c>
      <c r="J3054" s="29">
        <f t="shared" si="569"/>
        <v>56.423089912756275</v>
      </c>
      <c r="K3054" s="147">
        <f t="shared" si="564"/>
        <v>90.104908094574455</v>
      </c>
      <c r="L3054" s="29">
        <f t="shared" si="575"/>
        <v>-0.94663219722136205</v>
      </c>
      <c r="M3054" s="30">
        <f t="shared" si="573"/>
        <v>0.94663219722136205</v>
      </c>
      <c r="N3054" s="148">
        <f t="shared" si="574"/>
        <v>2.153367802778638</v>
      </c>
      <c r="O3054" s="148">
        <f t="shared" si="570"/>
        <v>0</v>
      </c>
      <c r="P3054" s="148">
        <f t="shared" si="571"/>
        <v>-2.153367802778638</v>
      </c>
      <c r="Q3054" s="149">
        <f t="shared" si="565"/>
        <v>0</v>
      </c>
      <c r="R3054" s="150">
        <f t="shared" si="566"/>
        <v>90.104908094574455</v>
      </c>
      <c r="S3054" s="13"/>
      <c r="T3054" s="13"/>
      <c r="U3054" s="13"/>
      <c r="V3054" s="13"/>
      <c r="W3054" s="49">
        <f t="shared" si="572"/>
        <v>39932</v>
      </c>
    </row>
    <row r="3055" spans="1:23" s="11" customFormat="1">
      <c r="A3055" s="13"/>
      <c r="B3055" s="140">
        <f>+Datos!B3046</f>
        <v>2009</v>
      </c>
      <c r="C3055" s="141">
        <f>+Datos!C3046</f>
        <v>4</v>
      </c>
      <c r="D3055" s="142">
        <f>+Datos!D3046</f>
        <v>30</v>
      </c>
      <c r="E3055" s="143">
        <f>+Datos!E3046</f>
        <v>0</v>
      </c>
      <c r="F3055" s="144">
        <f>+Datos!F3046</f>
        <v>2.1</v>
      </c>
      <c r="G3055" s="145">
        <f>+Datos!G3046</f>
        <v>1</v>
      </c>
      <c r="H3055" s="143">
        <f t="shared" si="567"/>
        <v>2.1</v>
      </c>
      <c r="I3055" s="146">
        <f t="shared" si="568"/>
        <v>-2.1</v>
      </c>
      <c r="J3055" s="29">
        <f t="shared" si="569"/>
        <v>55.790713378225433</v>
      </c>
      <c r="K3055" s="147">
        <f t="shared" si="564"/>
        <v>89.47253156004362</v>
      </c>
      <c r="L3055" s="29">
        <f t="shared" si="575"/>
        <v>-0.63237653453083453</v>
      </c>
      <c r="M3055" s="30">
        <f t="shared" si="573"/>
        <v>0.63237653453083453</v>
      </c>
      <c r="N3055" s="148">
        <f t="shared" si="574"/>
        <v>1.4676234654691656</v>
      </c>
      <c r="O3055" s="148">
        <f t="shared" si="570"/>
        <v>0</v>
      </c>
      <c r="P3055" s="148">
        <f t="shared" si="571"/>
        <v>-1.4676234654691656</v>
      </c>
      <c r="Q3055" s="149">
        <f t="shared" si="565"/>
        <v>0</v>
      </c>
      <c r="R3055" s="150">
        <f t="shared" si="566"/>
        <v>89.47253156004362</v>
      </c>
      <c r="S3055" s="13"/>
      <c r="T3055" s="13"/>
      <c r="U3055" s="13"/>
      <c r="V3055" s="13"/>
      <c r="W3055" s="49">
        <f t="shared" si="572"/>
        <v>39933</v>
      </c>
    </row>
    <row r="3056" spans="1:23" s="11" customFormat="1">
      <c r="A3056" s="13"/>
      <c r="B3056" s="140">
        <f>+Datos!B3047</f>
        <v>2009</v>
      </c>
      <c r="C3056" s="141">
        <f>+Datos!C3047</f>
        <v>5</v>
      </c>
      <c r="D3056" s="142">
        <f>+Datos!D3047</f>
        <v>1</v>
      </c>
      <c r="E3056" s="143">
        <f>+Datos!E3047</f>
        <v>0</v>
      </c>
      <c r="F3056" s="144">
        <f>+Datos!F3047</f>
        <v>4</v>
      </c>
      <c r="G3056" s="145">
        <f>+Datos!G3047</f>
        <v>1</v>
      </c>
      <c r="H3056" s="143">
        <f t="shared" si="567"/>
        <v>4</v>
      </c>
      <c r="I3056" s="146">
        <f t="shared" si="568"/>
        <v>-4</v>
      </c>
      <c r="J3056" s="29">
        <f t="shared" si="569"/>
        <v>54.605727566404425</v>
      </c>
      <c r="K3056" s="147">
        <f t="shared" si="564"/>
        <v>88.287545748222612</v>
      </c>
      <c r="L3056" s="29">
        <f t="shared" si="575"/>
        <v>-1.1849858118210079</v>
      </c>
      <c r="M3056" s="30">
        <f t="shared" si="573"/>
        <v>1.1849858118210079</v>
      </c>
      <c r="N3056" s="148">
        <f t="shared" si="574"/>
        <v>2.8150141881789921</v>
      </c>
      <c r="O3056" s="148">
        <f t="shared" si="570"/>
        <v>0</v>
      </c>
      <c r="P3056" s="148">
        <f t="shared" si="571"/>
        <v>-2.8150141881789921</v>
      </c>
      <c r="Q3056" s="149">
        <f t="shared" si="565"/>
        <v>0</v>
      </c>
      <c r="R3056" s="150">
        <f t="shared" si="566"/>
        <v>88.287545748222612</v>
      </c>
      <c r="S3056" s="13"/>
      <c r="T3056" s="13"/>
      <c r="U3056" s="13"/>
      <c r="V3056" s="13"/>
      <c r="W3056" s="49">
        <f t="shared" si="572"/>
        <v>39934</v>
      </c>
    </row>
    <row r="3057" spans="1:23" s="11" customFormat="1">
      <c r="A3057" s="13"/>
      <c r="B3057" s="140">
        <f>+Datos!B3048</f>
        <v>2009</v>
      </c>
      <c r="C3057" s="141">
        <f>+Datos!C3048</f>
        <v>5</v>
      </c>
      <c r="D3057" s="142">
        <f>+Datos!D3048</f>
        <v>2</v>
      </c>
      <c r="E3057" s="143">
        <f>+Datos!E3048</f>
        <v>0</v>
      </c>
      <c r="F3057" s="144">
        <f>+Datos!F3048</f>
        <v>4.7</v>
      </c>
      <c r="G3057" s="145">
        <f>+Datos!G3048</f>
        <v>1</v>
      </c>
      <c r="H3057" s="143">
        <f t="shared" si="567"/>
        <v>4.7</v>
      </c>
      <c r="I3057" s="146">
        <f t="shared" si="568"/>
        <v>-4.7</v>
      </c>
      <c r="J3057" s="29">
        <f t="shared" si="569"/>
        <v>53.245490360442709</v>
      </c>
      <c r="K3057" s="147">
        <f t="shared" si="564"/>
        <v>86.927308542260889</v>
      </c>
      <c r="L3057" s="29">
        <f t="shared" si="575"/>
        <v>-1.3602372059617238</v>
      </c>
      <c r="M3057" s="30">
        <f t="shared" si="573"/>
        <v>1.3602372059617238</v>
      </c>
      <c r="N3057" s="148">
        <f t="shared" si="574"/>
        <v>3.3397627940382764</v>
      </c>
      <c r="O3057" s="148">
        <f t="shared" si="570"/>
        <v>0</v>
      </c>
      <c r="P3057" s="148">
        <f t="shared" si="571"/>
        <v>-3.3397627940382764</v>
      </c>
      <c r="Q3057" s="149">
        <f t="shared" si="565"/>
        <v>0</v>
      </c>
      <c r="R3057" s="150">
        <f t="shared" si="566"/>
        <v>86.927308542260889</v>
      </c>
      <c r="S3057" s="13"/>
      <c r="T3057" s="13"/>
      <c r="U3057" s="13"/>
      <c r="V3057" s="13"/>
      <c r="W3057" s="49">
        <f t="shared" si="572"/>
        <v>39935</v>
      </c>
    </row>
    <row r="3058" spans="1:23" s="11" customFormat="1">
      <c r="A3058" s="13"/>
      <c r="B3058" s="140">
        <f>+Datos!B3049</f>
        <v>2009</v>
      </c>
      <c r="C3058" s="141">
        <f>+Datos!C3049</f>
        <v>5</v>
      </c>
      <c r="D3058" s="142">
        <f>+Datos!D3049</f>
        <v>3</v>
      </c>
      <c r="E3058" s="143">
        <f>+Datos!E3049</f>
        <v>0</v>
      </c>
      <c r="F3058" s="144">
        <f>+Datos!F3049</f>
        <v>4.5999999999999996</v>
      </c>
      <c r="G3058" s="145">
        <f>+Datos!G3049</f>
        <v>1</v>
      </c>
      <c r="H3058" s="143">
        <f t="shared" si="567"/>
        <v>4.5999999999999996</v>
      </c>
      <c r="I3058" s="146">
        <f t="shared" si="568"/>
        <v>-4.5999999999999996</v>
      </c>
      <c r="J3058" s="29">
        <f t="shared" si="569"/>
        <v>51.94701020078945</v>
      </c>
      <c r="K3058" s="147">
        <f t="shared" si="564"/>
        <v>85.628828382607622</v>
      </c>
      <c r="L3058" s="29">
        <f t="shared" si="575"/>
        <v>-1.2984801596532662</v>
      </c>
      <c r="M3058" s="30">
        <f t="shared" si="573"/>
        <v>1.2984801596532662</v>
      </c>
      <c r="N3058" s="148">
        <f t="shared" si="574"/>
        <v>3.3015198403467334</v>
      </c>
      <c r="O3058" s="148">
        <f t="shared" si="570"/>
        <v>0</v>
      </c>
      <c r="P3058" s="148">
        <f t="shared" si="571"/>
        <v>-3.3015198403467334</v>
      </c>
      <c r="Q3058" s="149">
        <f t="shared" si="565"/>
        <v>0</v>
      </c>
      <c r="R3058" s="150">
        <f t="shared" si="566"/>
        <v>85.628828382607622</v>
      </c>
      <c r="S3058" s="13"/>
      <c r="T3058" s="13"/>
      <c r="U3058" s="13"/>
      <c r="V3058" s="13"/>
      <c r="W3058" s="49">
        <f t="shared" si="572"/>
        <v>39936</v>
      </c>
    </row>
    <row r="3059" spans="1:23" s="11" customFormat="1">
      <c r="A3059" s="13"/>
      <c r="B3059" s="140">
        <f>+Datos!B3050</f>
        <v>2009</v>
      </c>
      <c r="C3059" s="141">
        <f>+Datos!C3050</f>
        <v>5</v>
      </c>
      <c r="D3059" s="142">
        <f>+Datos!D3050</f>
        <v>4</v>
      </c>
      <c r="E3059" s="143">
        <f>+Datos!E3050</f>
        <v>3.2</v>
      </c>
      <c r="F3059" s="144">
        <f>+Datos!F3050</f>
        <v>1.8</v>
      </c>
      <c r="G3059" s="145">
        <f>+Datos!G3050</f>
        <v>1</v>
      </c>
      <c r="H3059" s="143">
        <f t="shared" si="567"/>
        <v>1.8</v>
      </c>
      <c r="I3059" s="146">
        <f t="shared" si="568"/>
        <v>1.4000000000000001</v>
      </c>
      <c r="J3059" s="29">
        <f t="shared" si="569"/>
        <v>53.347010200789448</v>
      </c>
      <c r="K3059" s="147">
        <f t="shared" si="564"/>
        <v>87.028828382607628</v>
      </c>
      <c r="L3059" s="29">
        <f t="shared" si="575"/>
        <v>1.4000000000000057</v>
      </c>
      <c r="M3059" s="30">
        <f t="shared" si="573"/>
        <v>1.8</v>
      </c>
      <c r="N3059" s="148">
        <f t="shared" si="574"/>
        <v>0</v>
      </c>
      <c r="O3059" s="148">
        <f t="shared" si="570"/>
        <v>0</v>
      </c>
      <c r="P3059" s="148">
        <f t="shared" si="571"/>
        <v>0</v>
      </c>
      <c r="Q3059" s="149">
        <f t="shared" si="565"/>
        <v>0</v>
      </c>
      <c r="R3059" s="150">
        <f t="shared" si="566"/>
        <v>87.028828382607628</v>
      </c>
      <c r="S3059" s="13"/>
      <c r="T3059" s="13"/>
      <c r="U3059" s="13"/>
      <c r="V3059" s="13"/>
      <c r="W3059" s="49">
        <f t="shared" si="572"/>
        <v>39937</v>
      </c>
    </row>
    <row r="3060" spans="1:23" s="11" customFormat="1">
      <c r="A3060" s="13"/>
      <c r="B3060" s="140">
        <f>+Datos!B3051</f>
        <v>2009</v>
      </c>
      <c r="C3060" s="141">
        <f>+Datos!C3051</f>
        <v>5</v>
      </c>
      <c r="D3060" s="142">
        <f>+Datos!D3051</f>
        <v>5</v>
      </c>
      <c r="E3060" s="143">
        <f>+Datos!E3051</f>
        <v>0</v>
      </c>
      <c r="F3060" s="144">
        <f>+Datos!F3051</f>
        <v>1.8</v>
      </c>
      <c r="G3060" s="145">
        <f>+Datos!G3051</f>
        <v>1</v>
      </c>
      <c r="H3060" s="143">
        <f t="shared" si="567"/>
        <v>1.8</v>
      </c>
      <c r="I3060" s="146">
        <f t="shared" si="568"/>
        <v>-1.8</v>
      </c>
      <c r="J3060" s="29">
        <f t="shared" si="569"/>
        <v>52.834111965309347</v>
      </c>
      <c r="K3060" s="147">
        <f t="shared" si="564"/>
        <v>86.515930147127534</v>
      </c>
      <c r="L3060" s="29">
        <f t="shared" si="575"/>
        <v>-0.51289823548009394</v>
      </c>
      <c r="M3060" s="30">
        <f t="shared" si="573"/>
        <v>0.51289823548009394</v>
      </c>
      <c r="N3060" s="148">
        <f t="shared" si="574"/>
        <v>1.2871017645199061</v>
      </c>
      <c r="O3060" s="148">
        <f t="shared" si="570"/>
        <v>0</v>
      </c>
      <c r="P3060" s="148">
        <f t="shared" si="571"/>
        <v>-1.2871017645199061</v>
      </c>
      <c r="Q3060" s="149">
        <f t="shared" si="565"/>
        <v>0</v>
      </c>
      <c r="R3060" s="150">
        <f t="shared" si="566"/>
        <v>86.515930147127534</v>
      </c>
      <c r="S3060" s="13"/>
      <c r="T3060" s="13"/>
      <c r="U3060" s="13"/>
      <c r="V3060" s="13"/>
      <c r="W3060" s="49">
        <f t="shared" si="572"/>
        <v>39938</v>
      </c>
    </row>
    <row r="3061" spans="1:23" s="11" customFormat="1">
      <c r="A3061" s="13"/>
      <c r="B3061" s="140">
        <f>+Datos!B3052</f>
        <v>2009</v>
      </c>
      <c r="C3061" s="141">
        <f>+Datos!C3052</f>
        <v>5</v>
      </c>
      <c r="D3061" s="142">
        <f>+Datos!D3052</f>
        <v>6</v>
      </c>
      <c r="E3061" s="143">
        <f>+Datos!E3052</f>
        <v>0</v>
      </c>
      <c r="F3061" s="144">
        <f>+Datos!F3052</f>
        <v>2</v>
      </c>
      <c r="G3061" s="145">
        <f>+Datos!G3052</f>
        <v>1</v>
      </c>
      <c r="H3061" s="143">
        <f t="shared" si="567"/>
        <v>2</v>
      </c>
      <c r="I3061" s="146">
        <f t="shared" si="568"/>
        <v>-2</v>
      </c>
      <c r="J3061" s="29">
        <f t="shared" si="569"/>
        <v>52.270006475433291</v>
      </c>
      <c r="K3061" s="147">
        <f t="shared" si="564"/>
        <v>85.951824657251478</v>
      </c>
      <c r="L3061" s="29">
        <f t="shared" si="575"/>
        <v>-0.5641054898760558</v>
      </c>
      <c r="M3061" s="30">
        <f t="shared" si="573"/>
        <v>0.5641054898760558</v>
      </c>
      <c r="N3061" s="148">
        <f t="shared" si="574"/>
        <v>1.4358945101239442</v>
      </c>
      <c r="O3061" s="148">
        <f t="shared" si="570"/>
        <v>0</v>
      </c>
      <c r="P3061" s="148">
        <f t="shared" si="571"/>
        <v>-1.4358945101239442</v>
      </c>
      <c r="Q3061" s="149">
        <f t="shared" si="565"/>
        <v>0</v>
      </c>
      <c r="R3061" s="150">
        <f t="shared" si="566"/>
        <v>85.951824657251478</v>
      </c>
      <c r="S3061" s="13"/>
      <c r="T3061" s="13"/>
      <c r="U3061" s="13"/>
      <c r="V3061" s="13"/>
      <c r="W3061" s="49">
        <f t="shared" si="572"/>
        <v>39939</v>
      </c>
    </row>
    <row r="3062" spans="1:23" s="11" customFormat="1">
      <c r="A3062" s="13"/>
      <c r="B3062" s="140">
        <f>+Datos!B3053</f>
        <v>2009</v>
      </c>
      <c r="C3062" s="141">
        <f>+Datos!C3053</f>
        <v>5</v>
      </c>
      <c r="D3062" s="142">
        <f>+Datos!D3053</f>
        <v>7</v>
      </c>
      <c r="E3062" s="143">
        <f>+Datos!E3053</f>
        <v>0</v>
      </c>
      <c r="F3062" s="144">
        <f>+Datos!F3053</f>
        <v>3.8</v>
      </c>
      <c r="G3062" s="145">
        <f>+Datos!G3053</f>
        <v>1</v>
      </c>
      <c r="H3062" s="143">
        <f t="shared" si="567"/>
        <v>3.8</v>
      </c>
      <c r="I3062" s="146">
        <f t="shared" si="568"/>
        <v>-3.8</v>
      </c>
      <c r="J3062" s="29">
        <f t="shared" si="569"/>
        <v>51.214745993420387</v>
      </c>
      <c r="K3062" s="147">
        <f t="shared" si="564"/>
        <v>84.896564175238566</v>
      </c>
      <c r="L3062" s="29">
        <f t="shared" si="575"/>
        <v>-1.0552604820129119</v>
      </c>
      <c r="M3062" s="30">
        <f t="shared" si="573"/>
        <v>1.0552604820129119</v>
      </c>
      <c r="N3062" s="148">
        <f t="shared" si="574"/>
        <v>2.7447395179870879</v>
      </c>
      <c r="O3062" s="148">
        <f t="shared" si="570"/>
        <v>0</v>
      </c>
      <c r="P3062" s="148">
        <f t="shared" si="571"/>
        <v>-2.7447395179870879</v>
      </c>
      <c r="Q3062" s="149">
        <f t="shared" si="565"/>
        <v>0</v>
      </c>
      <c r="R3062" s="150">
        <f t="shared" si="566"/>
        <v>84.896564175238566</v>
      </c>
      <c r="S3062" s="13"/>
      <c r="T3062" s="13"/>
      <c r="U3062" s="13"/>
      <c r="V3062" s="13"/>
      <c r="W3062" s="49">
        <f t="shared" si="572"/>
        <v>39940</v>
      </c>
    </row>
    <row r="3063" spans="1:23" s="11" customFormat="1">
      <c r="A3063" s="13"/>
      <c r="B3063" s="140">
        <f>+Datos!B3054</f>
        <v>2009</v>
      </c>
      <c r="C3063" s="141">
        <f>+Datos!C3054</f>
        <v>5</v>
      </c>
      <c r="D3063" s="142">
        <f>+Datos!D3054</f>
        <v>8</v>
      </c>
      <c r="E3063" s="143">
        <f>+Datos!E3054</f>
        <v>0</v>
      </c>
      <c r="F3063" s="144">
        <f>+Datos!F3054</f>
        <v>3</v>
      </c>
      <c r="G3063" s="145">
        <f>+Datos!G3054</f>
        <v>1</v>
      </c>
      <c r="H3063" s="143">
        <f t="shared" si="567"/>
        <v>3</v>
      </c>
      <c r="I3063" s="146">
        <f t="shared" si="568"/>
        <v>-3</v>
      </c>
      <c r="J3063" s="29">
        <f t="shared" si="569"/>
        <v>50.396715791917742</v>
      </c>
      <c r="K3063" s="147">
        <f t="shared" si="564"/>
        <v>84.078533973735915</v>
      </c>
      <c r="L3063" s="29">
        <f t="shared" si="575"/>
        <v>-0.81803020150265127</v>
      </c>
      <c r="M3063" s="30">
        <f t="shared" si="573"/>
        <v>0.81803020150265127</v>
      </c>
      <c r="N3063" s="148">
        <f t="shared" si="574"/>
        <v>2.1819697984973487</v>
      </c>
      <c r="O3063" s="148">
        <f t="shared" si="570"/>
        <v>0</v>
      </c>
      <c r="P3063" s="148">
        <f t="shared" si="571"/>
        <v>-2.1819697984973487</v>
      </c>
      <c r="Q3063" s="149">
        <f t="shared" si="565"/>
        <v>0</v>
      </c>
      <c r="R3063" s="150">
        <f t="shared" si="566"/>
        <v>84.078533973735915</v>
      </c>
      <c r="S3063" s="13"/>
      <c r="T3063" s="13"/>
      <c r="U3063" s="13"/>
      <c r="V3063" s="13"/>
      <c r="W3063" s="49">
        <f t="shared" si="572"/>
        <v>39941</v>
      </c>
    </row>
    <row r="3064" spans="1:23" s="11" customFormat="1">
      <c r="A3064" s="13"/>
      <c r="B3064" s="140">
        <f>+Datos!B3055</f>
        <v>2009</v>
      </c>
      <c r="C3064" s="141">
        <f>+Datos!C3055</f>
        <v>5</v>
      </c>
      <c r="D3064" s="142">
        <f>+Datos!D3055</f>
        <v>9</v>
      </c>
      <c r="E3064" s="143">
        <f>+Datos!E3055</f>
        <v>0</v>
      </c>
      <c r="F3064" s="144">
        <f>+Datos!F3055</f>
        <v>3.4</v>
      </c>
      <c r="G3064" s="145">
        <f>+Datos!G3055</f>
        <v>1</v>
      </c>
      <c r="H3064" s="143">
        <f t="shared" si="567"/>
        <v>3.4</v>
      </c>
      <c r="I3064" s="146">
        <f t="shared" si="568"/>
        <v>-3.4</v>
      </c>
      <c r="J3064" s="29">
        <f t="shared" si="569"/>
        <v>49.485399023402024</v>
      </c>
      <c r="K3064" s="147">
        <f t="shared" si="564"/>
        <v>83.167217205220197</v>
      </c>
      <c r="L3064" s="29">
        <f t="shared" si="575"/>
        <v>-0.91131676851571797</v>
      </c>
      <c r="M3064" s="30">
        <f t="shared" si="573"/>
        <v>0.91131676851571797</v>
      </c>
      <c r="N3064" s="148">
        <f t="shared" si="574"/>
        <v>2.4886832314842819</v>
      </c>
      <c r="O3064" s="148">
        <f t="shared" si="570"/>
        <v>0</v>
      </c>
      <c r="P3064" s="148">
        <f t="shared" si="571"/>
        <v>-2.4886832314842819</v>
      </c>
      <c r="Q3064" s="149">
        <f t="shared" si="565"/>
        <v>0</v>
      </c>
      <c r="R3064" s="150">
        <f t="shared" si="566"/>
        <v>83.167217205220197</v>
      </c>
      <c r="S3064" s="13"/>
      <c r="T3064" s="13"/>
      <c r="U3064" s="13"/>
      <c r="V3064" s="13"/>
      <c r="W3064" s="49">
        <f t="shared" si="572"/>
        <v>39942</v>
      </c>
    </row>
    <row r="3065" spans="1:23" s="11" customFormat="1">
      <c r="A3065" s="13"/>
      <c r="B3065" s="140">
        <f>+Datos!B3056</f>
        <v>2009</v>
      </c>
      <c r="C3065" s="141">
        <f>+Datos!C3056</f>
        <v>5</v>
      </c>
      <c r="D3065" s="142">
        <f>+Datos!D3056</f>
        <v>10</v>
      </c>
      <c r="E3065" s="143">
        <f>+Datos!E3056</f>
        <v>9</v>
      </c>
      <c r="F3065" s="144">
        <f>+Datos!F3056</f>
        <v>1.9</v>
      </c>
      <c r="G3065" s="145">
        <f>+Datos!G3056</f>
        <v>1</v>
      </c>
      <c r="H3065" s="143">
        <f t="shared" si="567"/>
        <v>1.9</v>
      </c>
      <c r="I3065" s="146">
        <f t="shared" si="568"/>
        <v>7.1</v>
      </c>
      <c r="J3065" s="29">
        <f t="shared" si="569"/>
        <v>56.585399023402026</v>
      </c>
      <c r="K3065" s="147">
        <f t="shared" si="564"/>
        <v>90.267217205220206</v>
      </c>
      <c r="L3065" s="29">
        <f t="shared" si="575"/>
        <v>7.1000000000000085</v>
      </c>
      <c r="M3065" s="30">
        <f t="shared" si="573"/>
        <v>1.9</v>
      </c>
      <c r="N3065" s="148">
        <f t="shared" si="574"/>
        <v>0</v>
      </c>
      <c r="O3065" s="148">
        <f t="shared" si="570"/>
        <v>0</v>
      </c>
      <c r="P3065" s="148">
        <f t="shared" si="571"/>
        <v>0</v>
      </c>
      <c r="Q3065" s="149">
        <f t="shared" si="565"/>
        <v>0</v>
      </c>
      <c r="R3065" s="150">
        <f t="shared" si="566"/>
        <v>90.267217205220206</v>
      </c>
      <c r="S3065" s="13"/>
      <c r="T3065" s="13"/>
      <c r="U3065" s="13"/>
      <c r="V3065" s="13"/>
      <c r="W3065" s="49">
        <f t="shared" si="572"/>
        <v>39943</v>
      </c>
    </row>
    <row r="3066" spans="1:23" s="11" customFormat="1">
      <c r="A3066" s="13"/>
      <c r="B3066" s="140">
        <f>+Datos!B3057</f>
        <v>2009</v>
      </c>
      <c r="C3066" s="141">
        <f>+Datos!C3057</f>
        <v>5</v>
      </c>
      <c r="D3066" s="142">
        <f>+Datos!D3057</f>
        <v>11</v>
      </c>
      <c r="E3066" s="143">
        <f>+Datos!E3057</f>
        <v>2.5</v>
      </c>
      <c r="F3066" s="144">
        <f>+Datos!F3057</f>
        <v>1</v>
      </c>
      <c r="G3066" s="145">
        <f>+Datos!G3057</f>
        <v>1</v>
      </c>
      <c r="H3066" s="143">
        <f t="shared" si="567"/>
        <v>1</v>
      </c>
      <c r="I3066" s="146">
        <f t="shared" si="568"/>
        <v>1.5</v>
      </c>
      <c r="J3066" s="29">
        <f t="shared" si="569"/>
        <v>58.085399023402026</v>
      </c>
      <c r="K3066" s="147">
        <f t="shared" si="564"/>
        <v>91.767217205220206</v>
      </c>
      <c r="L3066" s="29">
        <f t="shared" si="575"/>
        <v>1.5</v>
      </c>
      <c r="M3066" s="30">
        <f t="shared" si="573"/>
        <v>1</v>
      </c>
      <c r="N3066" s="148">
        <f t="shared" si="574"/>
        <v>0</v>
      </c>
      <c r="O3066" s="148">
        <f t="shared" si="570"/>
        <v>0</v>
      </c>
      <c r="P3066" s="148">
        <f t="shared" si="571"/>
        <v>0</v>
      </c>
      <c r="Q3066" s="149">
        <f t="shared" si="565"/>
        <v>0</v>
      </c>
      <c r="R3066" s="150">
        <f t="shared" si="566"/>
        <v>91.767217205220206</v>
      </c>
      <c r="S3066" s="13"/>
      <c r="T3066" s="13"/>
      <c r="U3066" s="13"/>
      <c r="V3066" s="13"/>
      <c r="W3066" s="49">
        <f t="shared" si="572"/>
        <v>39944</v>
      </c>
    </row>
    <row r="3067" spans="1:23" s="11" customFormat="1">
      <c r="A3067" s="13"/>
      <c r="B3067" s="140">
        <f>+Datos!B3058</f>
        <v>2009</v>
      </c>
      <c r="C3067" s="141">
        <f>+Datos!C3058</f>
        <v>5</v>
      </c>
      <c r="D3067" s="142">
        <f>+Datos!D3058</f>
        <v>12</v>
      </c>
      <c r="E3067" s="143">
        <f>+Datos!E3058</f>
        <v>7</v>
      </c>
      <c r="F3067" s="144">
        <f>+Datos!F3058</f>
        <v>0.7</v>
      </c>
      <c r="G3067" s="145">
        <f>+Datos!G3058</f>
        <v>1</v>
      </c>
      <c r="H3067" s="143">
        <f t="shared" si="567"/>
        <v>0.7</v>
      </c>
      <c r="I3067" s="146">
        <f t="shared" si="568"/>
        <v>6.3</v>
      </c>
      <c r="J3067" s="29">
        <f t="shared" si="569"/>
        <v>64.38539902340203</v>
      </c>
      <c r="K3067" s="147">
        <f t="shared" si="564"/>
        <v>98.067217205220203</v>
      </c>
      <c r="L3067" s="29">
        <f t="shared" si="575"/>
        <v>6.2999999999999972</v>
      </c>
      <c r="M3067" s="30">
        <f t="shared" si="573"/>
        <v>0.7</v>
      </c>
      <c r="N3067" s="148">
        <f t="shared" si="574"/>
        <v>0</v>
      </c>
      <c r="O3067" s="148">
        <f t="shared" si="570"/>
        <v>0</v>
      </c>
      <c r="P3067" s="148">
        <f t="shared" si="571"/>
        <v>0</v>
      </c>
      <c r="Q3067" s="149">
        <f t="shared" si="565"/>
        <v>0</v>
      </c>
      <c r="R3067" s="150">
        <f t="shared" si="566"/>
        <v>98.067217205220203</v>
      </c>
      <c r="S3067" s="13"/>
      <c r="T3067" s="13"/>
      <c r="U3067" s="13"/>
      <c r="V3067" s="13"/>
      <c r="W3067" s="49">
        <f t="shared" si="572"/>
        <v>39945</v>
      </c>
    </row>
    <row r="3068" spans="1:23" s="11" customFormat="1">
      <c r="A3068" s="13"/>
      <c r="B3068" s="140">
        <f>+Datos!B3059</f>
        <v>2009</v>
      </c>
      <c r="C3068" s="141">
        <f>+Datos!C3059</f>
        <v>5</v>
      </c>
      <c r="D3068" s="142">
        <f>+Datos!D3059</f>
        <v>13</v>
      </c>
      <c r="E3068" s="143">
        <f>+Datos!E3059</f>
        <v>3.4</v>
      </c>
      <c r="F3068" s="144">
        <f>+Datos!F3059</f>
        <v>0.6</v>
      </c>
      <c r="G3068" s="145">
        <f>+Datos!G3059</f>
        <v>1</v>
      </c>
      <c r="H3068" s="143">
        <f t="shared" si="567"/>
        <v>0.6</v>
      </c>
      <c r="I3068" s="146">
        <f t="shared" si="568"/>
        <v>2.8</v>
      </c>
      <c r="J3068" s="29">
        <f t="shared" si="569"/>
        <v>67.185399023402027</v>
      </c>
      <c r="K3068" s="147">
        <f t="shared" si="564"/>
        <v>100.86721720522021</v>
      </c>
      <c r="L3068" s="29">
        <f t="shared" si="575"/>
        <v>2.8000000000000114</v>
      </c>
      <c r="M3068" s="30">
        <f t="shared" si="573"/>
        <v>0.6</v>
      </c>
      <c r="N3068" s="148">
        <f t="shared" si="574"/>
        <v>0</v>
      </c>
      <c r="O3068" s="148">
        <f t="shared" si="570"/>
        <v>0</v>
      </c>
      <c r="P3068" s="148">
        <f t="shared" si="571"/>
        <v>0</v>
      </c>
      <c r="Q3068" s="149">
        <f t="shared" si="565"/>
        <v>0</v>
      </c>
      <c r="R3068" s="150">
        <f t="shared" si="566"/>
        <v>100.86721720522021</v>
      </c>
      <c r="S3068" s="13"/>
      <c r="T3068" s="13"/>
      <c r="U3068" s="13"/>
      <c r="V3068" s="13"/>
      <c r="W3068" s="49">
        <f t="shared" si="572"/>
        <v>39946</v>
      </c>
    </row>
    <row r="3069" spans="1:23" s="11" customFormat="1">
      <c r="A3069" s="13"/>
      <c r="B3069" s="140">
        <f>+Datos!B3060</f>
        <v>2009</v>
      </c>
      <c r="C3069" s="141">
        <f>+Datos!C3060</f>
        <v>5</v>
      </c>
      <c r="D3069" s="142">
        <f>+Datos!D3060</f>
        <v>14</v>
      </c>
      <c r="E3069" s="143">
        <f>+Datos!E3060</f>
        <v>0</v>
      </c>
      <c r="F3069" s="144">
        <f>+Datos!F3060</f>
        <v>1.4</v>
      </c>
      <c r="G3069" s="145">
        <f>+Datos!G3060</f>
        <v>1</v>
      </c>
      <c r="H3069" s="143">
        <f t="shared" si="567"/>
        <v>1.4</v>
      </c>
      <c r="I3069" s="146">
        <f t="shared" si="568"/>
        <v>-1.4</v>
      </c>
      <c r="J3069" s="29">
        <f t="shared" si="569"/>
        <v>66.682457989422161</v>
      </c>
      <c r="K3069" s="147">
        <f t="shared" si="564"/>
        <v>100.36427617124033</v>
      </c>
      <c r="L3069" s="29">
        <f t="shared" si="575"/>
        <v>-0.5029410339798801</v>
      </c>
      <c r="M3069" s="30">
        <f t="shared" si="573"/>
        <v>0.5029410339798801</v>
      </c>
      <c r="N3069" s="148">
        <f t="shared" si="574"/>
        <v>0.89705896602011981</v>
      </c>
      <c r="O3069" s="148">
        <f t="shared" si="570"/>
        <v>0</v>
      </c>
      <c r="P3069" s="148">
        <f t="shared" si="571"/>
        <v>-0.89705896602011981</v>
      </c>
      <c r="Q3069" s="149">
        <f t="shared" si="565"/>
        <v>0</v>
      </c>
      <c r="R3069" s="150">
        <f t="shared" si="566"/>
        <v>100.36427617124033</v>
      </c>
      <c r="S3069" s="13"/>
      <c r="T3069" s="13"/>
      <c r="U3069" s="13"/>
      <c r="V3069" s="13"/>
      <c r="W3069" s="49">
        <f t="shared" si="572"/>
        <v>39947</v>
      </c>
    </row>
    <row r="3070" spans="1:23" s="11" customFormat="1">
      <c r="A3070" s="13"/>
      <c r="B3070" s="140">
        <f>+Datos!B3061</f>
        <v>2009</v>
      </c>
      <c r="C3070" s="141">
        <f>+Datos!C3061</f>
        <v>5</v>
      </c>
      <c r="D3070" s="142">
        <f>+Datos!D3061</f>
        <v>15</v>
      </c>
      <c r="E3070" s="143">
        <f>+Datos!E3061</f>
        <v>0</v>
      </c>
      <c r="F3070" s="144">
        <f>+Datos!F3061</f>
        <v>1.8</v>
      </c>
      <c r="G3070" s="145">
        <f>+Datos!G3061</f>
        <v>1</v>
      </c>
      <c r="H3070" s="143">
        <f t="shared" si="567"/>
        <v>1.8</v>
      </c>
      <c r="I3070" s="146">
        <f t="shared" si="568"/>
        <v>-1.8</v>
      </c>
      <c r="J3070" s="29">
        <f t="shared" si="569"/>
        <v>66.041347739540811</v>
      </c>
      <c r="K3070" s="147">
        <f t="shared" si="564"/>
        <v>99.723165921358998</v>
      </c>
      <c r="L3070" s="29">
        <f t="shared" si="575"/>
        <v>-0.64111024988133636</v>
      </c>
      <c r="M3070" s="30">
        <f t="shared" si="573"/>
        <v>0.64111024988133636</v>
      </c>
      <c r="N3070" s="148">
        <f t="shared" si="574"/>
        <v>1.1588897501186637</v>
      </c>
      <c r="O3070" s="148">
        <f t="shared" si="570"/>
        <v>0</v>
      </c>
      <c r="P3070" s="148">
        <f t="shared" si="571"/>
        <v>-1.1588897501186637</v>
      </c>
      <c r="Q3070" s="149">
        <f t="shared" si="565"/>
        <v>0</v>
      </c>
      <c r="R3070" s="150">
        <f t="shared" si="566"/>
        <v>99.723165921358998</v>
      </c>
      <c r="S3070" s="13"/>
      <c r="T3070" s="13"/>
      <c r="U3070" s="13"/>
      <c r="V3070" s="13"/>
      <c r="W3070" s="49">
        <f t="shared" si="572"/>
        <v>39948</v>
      </c>
    </row>
    <row r="3071" spans="1:23" s="11" customFormat="1">
      <c r="A3071" s="13"/>
      <c r="B3071" s="140">
        <f>+Datos!B3062</f>
        <v>2009</v>
      </c>
      <c r="C3071" s="141">
        <f>+Datos!C3062</f>
        <v>5</v>
      </c>
      <c r="D3071" s="142">
        <f>+Datos!D3062</f>
        <v>16</v>
      </c>
      <c r="E3071" s="143">
        <f>+Datos!E3062</f>
        <v>0</v>
      </c>
      <c r="F3071" s="144">
        <f>+Datos!F3062</f>
        <v>2.5</v>
      </c>
      <c r="G3071" s="145">
        <f>+Datos!G3062</f>
        <v>1</v>
      </c>
      <c r="H3071" s="143">
        <f t="shared" si="567"/>
        <v>2.5</v>
      </c>
      <c r="I3071" s="146">
        <f t="shared" si="568"/>
        <v>-2.5</v>
      </c>
      <c r="J3071" s="29">
        <f t="shared" si="569"/>
        <v>65.161129638599718</v>
      </c>
      <c r="K3071" s="147">
        <f t="shared" si="564"/>
        <v>98.842947820417891</v>
      </c>
      <c r="L3071" s="29">
        <f t="shared" si="575"/>
        <v>-0.8802181009411072</v>
      </c>
      <c r="M3071" s="30">
        <f t="shared" si="573"/>
        <v>0.8802181009411072</v>
      </c>
      <c r="N3071" s="148">
        <f t="shared" si="574"/>
        <v>1.6197818990588928</v>
      </c>
      <c r="O3071" s="148">
        <f t="shared" si="570"/>
        <v>0</v>
      </c>
      <c r="P3071" s="148">
        <f t="shared" si="571"/>
        <v>-1.6197818990588928</v>
      </c>
      <c r="Q3071" s="149">
        <f t="shared" si="565"/>
        <v>0</v>
      </c>
      <c r="R3071" s="150">
        <f t="shared" si="566"/>
        <v>98.842947820417891</v>
      </c>
      <c r="S3071" s="13"/>
      <c r="T3071" s="13"/>
      <c r="U3071" s="13"/>
      <c r="V3071" s="13"/>
      <c r="W3071" s="49">
        <f t="shared" si="572"/>
        <v>39949</v>
      </c>
    </row>
    <row r="3072" spans="1:23" s="11" customFormat="1">
      <c r="A3072" s="13"/>
      <c r="B3072" s="140">
        <f>+Datos!B3063</f>
        <v>2009</v>
      </c>
      <c r="C3072" s="141">
        <f>+Datos!C3063</f>
        <v>5</v>
      </c>
      <c r="D3072" s="142">
        <f>+Datos!D3063</f>
        <v>17</v>
      </c>
      <c r="E3072" s="143">
        <f>+Datos!E3063</f>
        <v>0</v>
      </c>
      <c r="F3072" s="144">
        <f>+Datos!F3063</f>
        <v>1.4</v>
      </c>
      <c r="G3072" s="145">
        <f>+Datos!G3063</f>
        <v>1</v>
      </c>
      <c r="H3072" s="143">
        <f t="shared" si="567"/>
        <v>1.4</v>
      </c>
      <c r="I3072" s="146">
        <f t="shared" si="568"/>
        <v>-1.4</v>
      </c>
      <c r="J3072" s="29">
        <f t="shared" si="569"/>
        <v>64.673342018192514</v>
      </c>
      <c r="K3072" s="147">
        <f t="shared" si="564"/>
        <v>98.355160200010687</v>
      </c>
      <c r="L3072" s="29">
        <f t="shared" si="575"/>
        <v>-0.4877876204072038</v>
      </c>
      <c r="M3072" s="30">
        <f t="shared" si="573"/>
        <v>0.4877876204072038</v>
      </c>
      <c r="N3072" s="148">
        <f t="shared" si="574"/>
        <v>0.91221237959279611</v>
      </c>
      <c r="O3072" s="148">
        <f t="shared" si="570"/>
        <v>0</v>
      </c>
      <c r="P3072" s="148">
        <f t="shared" si="571"/>
        <v>-0.91221237959279611</v>
      </c>
      <c r="Q3072" s="149">
        <f t="shared" si="565"/>
        <v>0</v>
      </c>
      <c r="R3072" s="150">
        <f t="shared" si="566"/>
        <v>98.355160200010687</v>
      </c>
      <c r="S3072" s="13"/>
      <c r="T3072" s="13"/>
      <c r="U3072" s="13"/>
      <c r="V3072" s="13"/>
      <c r="W3072" s="49">
        <f t="shared" si="572"/>
        <v>39950</v>
      </c>
    </row>
    <row r="3073" spans="1:23" s="11" customFormat="1">
      <c r="A3073" s="13"/>
      <c r="B3073" s="140">
        <f>+Datos!B3064</f>
        <v>2009</v>
      </c>
      <c r="C3073" s="141">
        <f>+Datos!C3064</f>
        <v>5</v>
      </c>
      <c r="D3073" s="142">
        <f>+Datos!D3064</f>
        <v>18</v>
      </c>
      <c r="E3073" s="143">
        <f>+Datos!E3064</f>
        <v>0</v>
      </c>
      <c r="F3073" s="144">
        <f>+Datos!F3064</f>
        <v>2.1</v>
      </c>
      <c r="G3073" s="145">
        <f>+Datos!G3064</f>
        <v>1</v>
      </c>
      <c r="H3073" s="143">
        <f t="shared" si="567"/>
        <v>2.1</v>
      </c>
      <c r="I3073" s="146">
        <f t="shared" si="568"/>
        <v>-2.1</v>
      </c>
      <c r="J3073" s="29">
        <f t="shared" si="569"/>
        <v>63.948498625793583</v>
      </c>
      <c r="K3073" s="147">
        <f t="shared" si="564"/>
        <v>97.630316807611763</v>
      </c>
      <c r="L3073" s="29">
        <f t="shared" si="575"/>
        <v>-0.72484339239892392</v>
      </c>
      <c r="M3073" s="30">
        <f t="shared" si="573"/>
        <v>0.72484339239892392</v>
      </c>
      <c r="N3073" s="148">
        <f t="shared" si="574"/>
        <v>1.3751566076010762</v>
      </c>
      <c r="O3073" s="148">
        <f t="shared" si="570"/>
        <v>0</v>
      </c>
      <c r="P3073" s="148">
        <f t="shared" si="571"/>
        <v>-1.3751566076010762</v>
      </c>
      <c r="Q3073" s="149">
        <f t="shared" si="565"/>
        <v>0</v>
      </c>
      <c r="R3073" s="150">
        <f t="shared" si="566"/>
        <v>97.630316807611763</v>
      </c>
      <c r="S3073" s="13"/>
      <c r="T3073" s="13"/>
      <c r="U3073" s="13"/>
      <c r="V3073" s="13"/>
      <c r="W3073" s="49">
        <f t="shared" si="572"/>
        <v>39951</v>
      </c>
    </row>
    <row r="3074" spans="1:23" s="11" customFormat="1">
      <c r="A3074" s="13"/>
      <c r="B3074" s="140">
        <f>+Datos!B3065</f>
        <v>2009</v>
      </c>
      <c r="C3074" s="141">
        <f>+Datos!C3065</f>
        <v>5</v>
      </c>
      <c r="D3074" s="142">
        <f>+Datos!D3065</f>
        <v>19</v>
      </c>
      <c r="E3074" s="143">
        <f>+Datos!E3065</f>
        <v>0</v>
      </c>
      <c r="F3074" s="144">
        <f>+Datos!F3065</f>
        <v>3.2</v>
      </c>
      <c r="G3074" s="145">
        <f>+Datos!G3065</f>
        <v>1</v>
      </c>
      <c r="H3074" s="143">
        <f t="shared" si="567"/>
        <v>3.2</v>
      </c>
      <c r="I3074" s="146">
        <f t="shared" si="568"/>
        <v>-3.2</v>
      </c>
      <c r="J3074" s="29">
        <f t="shared" si="569"/>
        <v>62.85956616401937</v>
      </c>
      <c r="K3074" s="147">
        <f t="shared" si="564"/>
        <v>96.541384345837542</v>
      </c>
      <c r="L3074" s="29">
        <f t="shared" si="575"/>
        <v>-1.0889324617742204</v>
      </c>
      <c r="M3074" s="30">
        <f t="shared" si="573"/>
        <v>1.0889324617742204</v>
      </c>
      <c r="N3074" s="148">
        <f t="shared" si="574"/>
        <v>2.1110675382257797</v>
      </c>
      <c r="O3074" s="148">
        <f t="shared" si="570"/>
        <v>0</v>
      </c>
      <c r="P3074" s="148">
        <f t="shared" si="571"/>
        <v>-2.1110675382257797</v>
      </c>
      <c r="Q3074" s="149">
        <f t="shared" si="565"/>
        <v>0</v>
      </c>
      <c r="R3074" s="150">
        <f t="shared" si="566"/>
        <v>96.541384345837542</v>
      </c>
      <c r="S3074" s="13"/>
      <c r="T3074" s="13"/>
      <c r="U3074" s="13"/>
      <c r="V3074" s="13"/>
      <c r="W3074" s="49">
        <f t="shared" si="572"/>
        <v>39952</v>
      </c>
    </row>
    <row r="3075" spans="1:23" s="11" customFormat="1">
      <c r="A3075" s="13"/>
      <c r="B3075" s="140">
        <f>+Datos!B3066</f>
        <v>2009</v>
      </c>
      <c r="C3075" s="141">
        <f>+Datos!C3066</f>
        <v>5</v>
      </c>
      <c r="D3075" s="142">
        <f>+Datos!D3066</f>
        <v>20</v>
      </c>
      <c r="E3075" s="143">
        <f>+Datos!E3066</f>
        <v>0</v>
      </c>
      <c r="F3075" s="144">
        <f>+Datos!F3066</f>
        <v>1.7</v>
      </c>
      <c r="G3075" s="145">
        <f>+Datos!G3066</f>
        <v>1</v>
      </c>
      <c r="H3075" s="143">
        <f t="shared" si="567"/>
        <v>1.7</v>
      </c>
      <c r="I3075" s="146">
        <f t="shared" si="568"/>
        <v>-1.7</v>
      </c>
      <c r="J3075" s="29">
        <f t="shared" si="569"/>
        <v>62.288632987993836</v>
      </c>
      <c r="K3075" s="147">
        <f t="shared" si="564"/>
        <v>95.970451169812009</v>
      </c>
      <c r="L3075" s="29">
        <f t="shared" si="575"/>
        <v>-0.57093317602553384</v>
      </c>
      <c r="M3075" s="30">
        <f t="shared" si="573"/>
        <v>0.57093317602553384</v>
      </c>
      <c r="N3075" s="148">
        <f t="shared" si="574"/>
        <v>1.1290668239744661</v>
      </c>
      <c r="O3075" s="148">
        <f t="shared" si="570"/>
        <v>0</v>
      </c>
      <c r="P3075" s="148">
        <f t="shared" si="571"/>
        <v>-1.1290668239744661</v>
      </c>
      <c r="Q3075" s="149">
        <f t="shared" si="565"/>
        <v>0</v>
      </c>
      <c r="R3075" s="150">
        <f t="shared" si="566"/>
        <v>95.970451169812009</v>
      </c>
      <c r="S3075" s="13"/>
      <c r="T3075" s="13"/>
      <c r="U3075" s="13"/>
      <c r="V3075" s="13"/>
      <c r="W3075" s="49">
        <f t="shared" si="572"/>
        <v>39953</v>
      </c>
    </row>
    <row r="3076" spans="1:23" s="11" customFormat="1">
      <c r="A3076" s="13"/>
      <c r="B3076" s="140">
        <f>+Datos!B3067</f>
        <v>2009</v>
      </c>
      <c r="C3076" s="141">
        <f>+Datos!C3067</f>
        <v>5</v>
      </c>
      <c r="D3076" s="142">
        <f>+Datos!D3067</f>
        <v>21</v>
      </c>
      <c r="E3076" s="143">
        <f>+Datos!E3067</f>
        <v>0</v>
      </c>
      <c r="F3076" s="144">
        <f>+Datos!F3067</f>
        <v>2.6</v>
      </c>
      <c r="G3076" s="145">
        <f>+Datos!G3067</f>
        <v>1</v>
      </c>
      <c r="H3076" s="143">
        <f t="shared" si="567"/>
        <v>2.6</v>
      </c>
      <c r="I3076" s="146">
        <f t="shared" si="568"/>
        <v>-2.6</v>
      </c>
      <c r="J3076" s="29">
        <f t="shared" si="569"/>
        <v>61.425455259755879</v>
      </c>
      <c r="K3076" s="147">
        <f t="shared" si="564"/>
        <v>95.107273441574051</v>
      </c>
      <c r="L3076" s="29">
        <f t="shared" si="575"/>
        <v>-0.86317772823795735</v>
      </c>
      <c r="M3076" s="30">
        <f t="shared" si="573"/>
        <v>0.86317772823795735</v>
      </c>
      <c r="N3076" s="148">
        <f t="shared" si="574"/>
        <v>1.7368222717620427</v>
      </c>
      <c r="O3076" s="148">
        <f t="shared" si="570"/>
        <v>0</v>
      </c>
      <c r="P3076" s="148">
        <f t="shared" si="571"/>
        <v>-1.7368222717620427</v>
      </c>
      <c r="Q3076" s="149">
        <f t="shared" si="565"/>
        <v>0</v>
      </c>
      <c r="R3076" s="150">
        <f t="shared" si="566"/>
        <v>95.107273441574051</v>
      </c>
      <c r="S3076" s="13"/>
      <c r="T3076" s="13"/>
      <c r="U3076" s="13"/>
      <c r="V3076" s="13"/>
      <c r="W3076" s="49">
        <f t="shared" si="572"/>
        <v>39954</v>
      </c>
    </row>
    <row r="3077" spans="1:23" s="11" customFormat="1">
      <c r="A3077" s="13"/>
      <c r="B3077" s="140">
        <f>+Datos!B3068</f>
        <v>2009</v>
      </c>
      <c r="C3077" s="141">
        <f>+Datos!C3068</f>
        <v>5</v>
      </c>
      <c r="D3077" s="142">
        <f>+Datos!D3068</f>
        <v>22</v>
      </c>
      <c r="E3077" s="143">
        <f>+Datos!E3068</f>
        <v>0</v>
      </c>
      <c r="F3077" s="144">
        <f>+Datos!F3068</f>
        <v>2.1</v>
      </c>
      <c r="G3077" s="145">
        <f>+Datos!G3068</f>
        <v>1</v>
      </c>
      <c r="H3077" s="143">
        <f t="shared" si="567"/>
        <v>2.1</v>
      </c>
      <c r="I3077" s="146">
        <f t="shared" si="568"/>
        <v>-2.1</v>
      </c>
      <c r="J3077" s="29">
        <f t="shared" si="569"/>
        <v>60.737013407506993</v>
      </c>
      <c r="K3077" s="147">
        <f t="shared" si="564"/>
        <v>94.41883158932518</v>
      </c>
      <c r="L3077" s="29">
        <f t="shared" si="575"/>
        <v>-0.68844185224887156</v>
      </c>
      <c r="M3077" s="30">
        <f t="shared" si="573"/>
        <v>0.68844185224887156</v>
      </c>
      <c r="N3077" s="148">
        <f t="shared" si="574"/>
        <v>1.4115581477511285</v>
      </c>
      <c r="O3077" s="148">
        <f t="shared" si="570"/>
        <v>0</v>
      </c>
      <c r="P3077" s="148">
        <f t="shared" si="571"/>
        <v>-1.4115581477511285</v>
      </c>
      <c r="Q3077" s="149">
        <f t="shared" si="565"/>
        <v>0</v>
      </c>
      <c r="R3077" s="150">
        <f t="shared" si="566"/>
        <v>94.41883158932518</v>
      </c>
      <c r="S3077" s="13"/>
      <c r="T3077" s="13"/>
      <c r="U3077" s="13"/>
      <c r="V3077" s="13"/>
      <c r="W3077" s="49">
        <f t="shared" si="572"/>
        <v>39955</v>
      </c>
    </row>
    <row r="3078" spans="1:23" s="11" customFormat="1">
      <c r="A3078" s="13"/>
      <c r="B3078" s="140">
        <f>+Datos!B3069</f>
        <v>2009</v>
      </c>
      <c r="C3078" s="141">
        <f>+Datos!C3069</f>
        <v>5</v>
      </c>
      <c r="D3078" s="142">
        <f>+Datos!D3069</f>
        <v>23</v>
      </c>
      <c r="E3078" s="143">
        <f>+Datos!E3069</f>
        <v>0.2</v>
      </c>
      <c r="F3078" s="144">
        <f>+Datos!F3069</f>
        <v>2.1</v>
      </c>
      <c r="G3078" s="145">
        <f>+Datos!G3069</f>
        <v>1</v>
      </c>
      <c r="H3078" s="143">
        <f t="shared" si="567"/>
        <v>2.1</v>
      </c>
      <c r="I3078" s="146">
        <f t="shared" si="568"/>
        <v>-1.9000000000000001</v>
      </c>
      <c r="J3078" s="29">
        <f t="shared" si="569"/>
        <v>60.120788433325494</v>
      </c>
      <c r="K3078" s="147">
        <f t="shared" si="564"/>
        <v>93.802606615143674</v>
      </c>
      <c r="L3078" s="29">
        <f t="shared" si="575"/>
        <v>-0.61622497418150601</v>
      </c>
      <c r="M3078" s="30">
        <f t="shared" si="573"/>
        <v>0.81622497418150597</v>
      </c>
      <c r="N3078" s="148">
        <f t="shared" si="574"/>
        <v>1.2837750258184941</v>
      </c>
      <c r="O3078" s="148">
        <f t="shared" si="570"/>
        <v>0</v>
      </c>
      <c r="P3078" s="148">
        <f t="shared" si="571"/>
        <v>-1.2837750258184941</v>
      </c>
      <c r="Q3078" s="149">
        <f t="shared" si="565"/>
        <v>0</v>
      </c>
      <c r="R3078" s="150">
        <f t="shared" si="566"/>
        <v>93.802606615143674</v>
      </c>
      <c r="S3078" s="13"/>
      <c r="T3078" s="13"/>
      <c r="U3078" s="13"/>
      <c r="V3078" s="13"/>
      <c r="W3078" s="49">
        <f t="shared" si="572"/>
        <v>39956</v>
      </c>
    </row>
    <row r="3079" spans="1:23" s="11" customFormat="1">
      <c r="A3079" s="13"/>
      <c r="B3079" s="140">
        <f>+Datos!B3070</f>
        <v>2009</v>
      </c>
      <c r="C3079" s="141">
        <f>+Datos!C3070</f>
        <v>5</v>
      </c>
      <c r="D3079" s="142">
        <f>+Datos!D3070</f>
        <v>24</v>
      </c>
      <c r="E3079" s="143">
        <f>+Datos!E3070</f>
        <v>20</v>
      </c>
      <c r="F3079" s="144">
        <f>+Datos!F3070</f>
        <v>0.8</v>
      </c>
      <c r="G3079" s="145">
        <f>+Datos!G3070</f>
        <v>1</v>
      </c>
      <c r="H3079" s="143">
        <f t="shared" si="567"/>
        <v>0.8</v>
      </c>
      <c r="I3079" s="146">
        <f t="shared" si="568"/>
        <v>19.2</v>
      </c>
      <c r="J3079" s="29">
        <f t="shared" si="569"/>
        <v>79.32078843332549</v>
      </c>
      <c r="K3079" s="147">
        <f t="shared" si="564"/>
        <v>113.00260661514366</v>
      </c>
      <c r="L3079" s="29">
        <f t="shared" si="575"/>
        <v>19.199999999999989</v>
      </c>
      <c r="M3079" s="30">
        <f t="shared" si="573"/>
        <v>0.8</v>
      </c>
      <c r="N3079" s="148">
        <f t="shared" si="574"/>
        <v>0</v>
      </c>
      <c r="O3079" s="148">
        <f t="shared" si="570"/>
        <v>0</v>
      </c>
      <c r="P3079" s="148">
        <f t="shared" si="571"/>
        <v>0</v>
      </c>
      <c r="Q3079" s="149">
        <f t="shared" si="565"/>
        <v>0</v>
      </c>
      <c r="R3079" s="150">
        <f t="shared" si="566"/>
        <v>113.00260661514366</v>
      </c>
      <c r="S3079" s="13"/>
      <c r="T3079" s="13"/>
      <c r="U3079" s="13"/>
      <c r="V3079" s="13"/>
      <c r="W3079" s="49">
        <f t="shared" si="572"/>
        <v>39957</v>
      </c>
    </row>
    <row r="3080" spans="1:23" s="11" customFormat="1">
      <c r="A3080" s="13"/>
      <c r="B3080" s="140">
        <f>+Datos!B3071</f>
        <v>2009</v>
      </c>
      <c r="C3080" s="141">
        <f>+Datos!C3071</f>
        <v>5</v>
      </c>
      <c r="D3080" s="142">
        <f>+Datos!D3071</f>
        <v>25</v>
      </c>
      <c r="E3080" s="143">
        <f>+Datos!E3071</f>
        <v>2</v>
      </c>
      <c r="F3080" s="144">
        <f>+Datos!F3071</f>
        <v>0.8</v>
      </c>
      <c r="G3080" s="145">
        <f>+Datos!G3071</f>
        <v>1</v>
      </c>
      <c r="H3080" s="143">
        <f t="shared" si="567"/>
        <v>0.8</v>
      </c>
      <c r="I3080" s="146">
        <f t="shared" si="568"/>
        <v>1.2</v>
      </c>
      <c r="J3080" s="29">
        <f t="shared" si="569"/>
        <v>80.520788433325492</v>
      </c>
      <c r="K3080" s="147">
        <f t="shared" si="564"/>
        <v>114.20260661514368</v>
      </c>
      <c r="L3080" s="29">
        <f t="shared" si="575"/>
        <v>1.2000000000000171</v>
      </c>
      <c r="M3080" s="30">
        <f t="shared" si="573"/>
        <v>0.8</v>
      </c>
      <c r="N3080" s="148">
        <f t="shared" si="574"/>
        <v>0</v>
      </c>
      <c r="O3080" s="148">
        <f t="shared" si="570"/>
        <v>0</v>
      </c>
      <c r="P3080" s="148">
        <f t="shared" si="571"/>
        <v>0</v>
      </c>
      <c r="Q3080" s="149">
        <f t="shared" si="565"/>
        <v>0.20260661514367939</v>
      </c>
      <c r="R3080" s="150">
        <f t="shared" si="566"/>
        <v>114.20260661514368</v>
      </c>
      <c r="S3080" s="13"/>
      <c r="T3080" s="13"/>
      <c r="U3080" s="13"/>
      <c r="V3080" s="13"/>
      <c r="W3080" s="49">
        <f t="shared" si="572"/>
        <v>39958</v>
      </c>
    </row>
    <row r="3081" spans="1:23" s="11" customFormat="1">
      <c r="A3081" s="13"/>
      <c r="B3081" s="140">
        <f>+Datos!B3072</f>
        <v>2009</v>
      </c>
      <c r="C3081" s="141">
        <f>+Datos!C3072</f>
        <v>5</v>
      </c>
      <c r="D3081" s="142">
        <f>+Datos!D3072</f>
        <v>26</v>
      </c>
      <c r="E3081" s="143">
        <f>+Datos!E3072</f>
        <v>0</v>
      </c>
      <c r="F3081" s="144">
        <f>+Datos!F3072</f>
        <v>1.5</v>
      </c>
      <c r="G3081" s="145">
        <f>+Datos!G3072</f>
        <v>1</v>
      </c>
      <c r="H3081" s="143">
        <f t="shared" si="567"/>
        <v>1.5</v>
      </c>
      <c r="I3081" s="146">
        <f t="shared" si="568"/>
        <v>-1.5</v>
      </c>
      <c r="J3081" s="29">
        <f t="shared" si="569"/>
        <v>79.875138640123751</v>
      </c>
      <c r="K3081" s="147">
        <f t="shared" si="564"/>
        <v>113.55695682194192</v>
      </c>
      <c r="L3081" s="29">
        <f t="shared" si="575"/>
        <v>-0.64564979320175553</v>
      </c>
      <c r="M3081" s="30">
        <f t="shared" si="573"/>
        <v>0.64564979320175553</v>
      </c>
      <c r="N3081" s="148">
        <f t="shared" si="574"/>
        <v>0.85435020679824447</v>
      </c>
      <c r="O3081" s="148">
        <f t="shared" si="570"/>
        <v>0</v>
      </c>
      <c r="P3081" s="148">
        <f t="shared" si="571"/>
        <v>-0.85435020679824447</v>
      </c>
      <c r="Q3081" s="149">
        <f t="shared" si="565"/>
        <v>0</v>
      </c>
      <c r="R3081" s="150">
        <f t="shared" si="566"/>
        <v>113.55695682194192</v>
      </c>
      <c r="S3081" s="13"/>
      <c r="T3081" s="13"/>
      <c r="U3081" s="13"/>
      <c r="V3081" s="13"/>
      <c r="W3081" s="49">
        <f t="shared" si="572"/>
        <v>39959</v>
      </c>
    </row>
    <row r="3082" spans="1:23" s="11" customFormat="1">
      <c r="A3082" s="13"/>
      <c r="B3082" s="140">
        <f>+Datos!B3073</f>
        <v>2009</v>
      </c>
      <c r="C3082" s="141">
        <f>+Datos!C3073</f>
        <v>5</v>
      </c>
      <c r="D3082" s="142">
        <f>+Datos!D3073</f>
        <v>27</v>
      </c>
      <c r="E3082" s="143">
        <f>+Datos!E3073</f>
        <v>0</v>
      </c>
      <c r="F3082" s="144">
        <f>+Datos!F3073</f>
        <v>2.1</v>
      </c>
      <c r="G3082" s="145">
        <f>+Datos!G3073</f>
        <v>1</v>
      </c>
      <c r="H3082" s="143">
        <f t="shared" si="567"/>
        <v>2.1</v>
      </c>
      <c r="I3082" s="146">
        <f t="shared" si="568"/>
        <v>-2.1</v>
      </c>
      <c r="J3082" s="29">
        <f t="shared" si="569"/>
        <v>78.979917136896717</v>
      </c>
      <c r="K3082" s="147">
        <f t="shared" si="564"/>
        <v>112.6617353187149</v>
      </c>
      <c r="L3082" s="29">
        <f t="shared" si="575"/>
        <v>-0.89522150322702032</v>
      </c>
      <c r="M3082" s="30">
        <f t="shared" si="573"/>
        <v>0.89522150322702032</v>
      </c>
      <c r="N3082" s="148">
        <f t="shared" si="574"/>
        <v>1.2047784967729798</v>
      </c>
      <c r="O3082" s="148">
        <f t="shared" si="570"/>
        <v>0</v>
      </c>
      <c r="P3082" s="148">
        <f t="shared" si="571"/>
        <v>-1.2047784967729798</v>
      </c>
      <c r="Q3082" s="149">
        <f t="shared" si="565"/>
        <v>0</v>
      </c>
      <c r="R3082" s="150">
        <f t="shared" si="566"/>
        <v>112.6617353187149</v>
      </c>
      <c r="S3082" s="13"/>
      <c r="T3082" s="13"/>
      <c r="U3082" s="13"/>
      <c r="V3082" s="13"/>
      <c r="W3082" s="49">
        <f t="shared" si="572"/>
        <v>39960</v>
      </c>
    </row>
    <row r="3083" spans="1:23" s="11" customFormat="1">
      <c r="A3083" s="13"/>
      <c r="B3083" s="140">
        <f>+Datos!B3074</f>
        <v>2009</v>
      </c>
      <c r="C3083" s="141">
        <f>+Datos!C3074</f>
        <v>5</v>
      </c>
      <c r="D3083" s="142">
        <f>+Datos!D3074</f>
        <v>28</v>
      </c>
      <c r="E3083" s="143">
        <f>+Datos!E3074</f>
        <v>0</v>
      </c>
      <c r="F3083" s="144">
        <f>+Datos!F3074</f>
        <v>2</v>
      </c>
      <c r="G3083" s="145">
        <f>+Datos!G3074</f>
        <v>1</v>
      </c>
      <c r="H3083" s="143">
        <f t="shared" si="567"/>
        <v>2</v>
      </c>
      <c r="I3083" s="146">
        <f t="shared" si="568"/>
        <v>-2</v>
      </c>
      <c r="J3083" s="29">
        <f t="shared" si="569"/>
        <v>78.136655024795104</v>
      </c>
      <c r="K3083" s="147">
        <f t="shared" si="564"/>
        <v>111.81847320661328</v>
      </c>
      <c r="L3083" s="29">
        <f t="shared" si="575"/>
        <v>-0.84326211210162683</v>
      </c>
      <c r="M3083" s="30">
        <f t="shared" si="573"/>
        <v>0.84326211210162683</v>
      </c>
      <c r="N3083" s="148">
        <f t="shared" si="574"/>
        <v>1.1567378878983732</v>
      </c>
      <c r="O3083" s="148">
        <f t="shared" si="570"/>
        <v>0</v>
      </c>
      <c r="P3083" s="148">
        <f t="shared" si="571"/>
        <v>-1.1567378878983732</v>
      </c>
      <c r="Q3083" s="149">
        <f t="shared" si="565"/>
        <v>0</v>
      </c>
      <c r="R3083" s="150">
        <f t="shared" si="566"/>
        <v>111.81847320661328</v>
      </c>
      <c r="S3083" s="13"/>
      <c r="T3083" s="13"/>
      <c r="U3083" s="13"/>
      <c r="V3083" s="13"/>
      <c r="W3083" s="49">
        <f t="shared" si="572"/>
        <v>39961</v>
      </c>
    </row>
    <row r="3084" spans="1:23" s="11" customFormat="1">
      <c r="A3084" s="13"/>
      <c r="B3084" s="140">
        <f>+Datos!B3075</f>
        <v>2009</v>
      </c>
      <c r="C3084" s="141">
        <f>+Datos!C3075</f>
        <v>5</v>
      </c>
      <c r="D3084" s="142">
        <f>+Datos!D3075</f>
        <v>29</v>
      </c>
      <c r="E3084" s="143">
        <f>+Datos!E3075</f>
        <v>0</v>
      </c>
      <c r="F3084" s="144">
        <f>+Datos!F3075</f>
        <v>1.7</v>
      </c>
      <c r="G3084" s="145">
        <f>+Datos!G3075</f>
        <v>1</v>
      </c>
      <c r="H3084" s="143">
        <f t="shared" si="567"/>
        <v>1.7</v>
      </c>
      <c r="I3084" s="146">
        <f t="shared" si="568"/>
        <v>-1.7</v>
      </c>
      <c r="J3084" s="29">
        <f t="shared" si="569"/>
        <v>77.426964975377402</v>
      </c>
      <c r="K3084" s="147">
        <f t="shared" si="564"/>
        <v>111.10878315719557</v>
      </c>
      <c r="L3084" s="29">
        <f t="shared" si="575"/>
        <v>-0.70969004941770208</v>
      </c>
      <c r="M3084" s="30">
        <f t="shared" si="573"/>
        <v>0.70969004941770208</v>
      </c>
      <c r="N3084" s="148">
        <f t="shared" si="574"/>
        <v>0.99030995058229787</v>
      </c>
      <c r="O3084" s="148">
        <f t="shared" si="570"/>
        <v>0</v>
      </c>
      <c r="P3084" s="148">
        <f t="shared" si="571"/>
        <v>-0.99030995058229787</v>
      </c>
      <c r="Q3084" s="149">
        <f t="shared" si="565"/>
        <v>0</v>
      </c>
      <c r="R3084" s="150">
        <f t="shared" si="566"/>
        <v>111.10878315719557</v>
      </c>
      <c r="S3084" s="13"/>
      <c r="T3084" s="13"/>
      <c r="U3084" s="13"/>
      <c r="V3084" s="13"/>
      <c r="W3084" s="49">
        <f t="shared" si="572"/>
        <v>39962</v>
      </c>
    </row>
    <row r="3085" spans="1:23" s="11" customFormat="1">
      <c r="A3085" s="13"/>
      <c r="B3085" s="140">
        <f>+Datos!B3076</f>
        <v>2009</v>
      </c>
      <c r="C3085" s="141">
        <f>+Datos!C3076</f>
        <v>5</v>
      </c>
      <c r="D3085" s="142">
        <f>+Datos!D3076</f>
        <v>30</v>
      </c>
      <c r="E3085" s="143">
        <f>+Datos!E3076</f>
        <v>0</v>
      </c>
      <c r="F3085" s="144">
        <f>+Datos!F3076</f>
        <v>1</v>
      </c>
      <c r="G3085" s="145">
        <f>+Datos!G3076</f>
        <v>1</v>
      </c>
      <c r="H3085" s="143">
        <f t="shared" si="567"/>
        <v>1</v>
      </c>
      <c r="I3085" s="146">
        <f t="shared" si="568"/>
        <v>-1</v>
      </c>
      <c r="J3085" s="29">
        <f t="shared" si="569"/>
        <v>77.012515060205459</v>
      </c>
      <c r="K3085" s="147">
        <f t="shared" si="564"/>
        <v>110.69433324202365</v>
      </c>
      <c r="L3085" s="29">
        <f t="shared" si="575"/>
        <v>-0.41444991517192875</v>
      </c>
      <c r="M3085" s="30">
        <f t="shared" si="573"/>
        <v>0.41444991517192875</v>
      </c>
      <c r="N3085" s="148">
        <f t="shared" si="574"/>
        <v>0.58555008482807125</v>
      </c>
      <c r="O3085" s="148">
        <f t="shared" si="570"/>
        <v>0</v>
      </c>
      <c r="P3085" s="148">
        <f t="shared" si="571"/>
        <v>-0.58555008482807125</v>
      </c>
      <c r="Q3085" s="149">
        <f t="shared" si="565"/>
        <v>0</v>
      </c>
      <c r="R3085" s="150">
        <f t="shared" si="566"/>
        <v>110.69433324202365</v>
      </c>
      <c r="S3085" s="13"/>
      <c r="T3085" s="13"/>
      <c r="U3085" s="13"/>
      <c r="V3085" s="13"/>
      <c r="W3085" s="49">
        <f t="shared" si="572"/>
        <v>39963</v>
      </c>
    </row>
    <row r="3086" spans="1:23" s="11" customFormat="1">
      <c r="A3086" s="13"/>
      <c r="B3086" s="140">
        <f>+Datos!B3077</f>
        <v>2009</v>
      </c>
      <c r="C3086" s="141">
        <f>+Datos!C3077</f>
        <v>5</v>
      </c>
      <c r="D3086" s="142">
        <f>+Datos!D3077</f>
        <v>31</v>
      </c>
      <c r="E3086" s="143">
        <f>+Datos!E3077</f>
        <v>3</v>
      </c>
      <c r="F3086" s="144">
        <f>+Datos!F3077</f>
        <v>1.6</v>
      </c>
      <c r="G3086" s="145">
        <f>+Datos!G3077</f>
        <v>1</v>
      </c>
      <c r="H3086" s="143">
        <f t="shared" si="567"/>
        <v>1.6</v>
      </c>
      <c r="I3086" s="146">
        <f t="shared" si="568"/>
        <v>1.4</v>
      </c>
      <c r="J3086" s="29">
        <f t="shared" si="569"/>
        <v>78.412515060205465</v>
      </c>
      <c r="K3086" s="147">
        <f t="shared" ref="K3086:K3149" si="576">+J3086+$U$21</f>
        <v>112.09433324202365</v>
      </c>
      <c r="L3086" s="29">
        <f t="shared" si="575"/>
        <v>1.4000000000000057</v>
      </c>
      <c r="M3086" s="30">
        <f t="shared" si="573"/>
        <v>1.6</v>
      </c>
      <c r="N3086" s="148">
        <f t="shared" si="574"/>
        <v>0</v>
      </c>
      <c r="O3086" s="148">
        <f t="shared" si="570"/>
        <v>0</v>
      </c>
      <c r="P3086" s="148">
        <f t="shared" si="571"/>
        <v>0</v>
      </c>
      <c r="Q3086" s="149">
        <f t="shared" ref="Q3086:Q3149" si="577">IF(K3086-$U$15&gt;0,K3086-$U$15,0)</f>
        <v>0</v>
      </c>
      <c r="R3086" s="150">
        <f t="shared" ref="R3086:R3149" si="578">+O3086+K3086</f>
        <v>112.09433324202365</v>
      </c>
      <c r="S3086" s="13"/>
      <c r="T3086" s="13"/>
      <c r="U3086" s="13"/>
      <c r="V3086" s="13"/>
      <c r="W3086" s="49">
        <f t="shared" si="572"/>
        <v>39964</v>
      </c>
    </row>
    <row r="3087" spans="1:23" s="11" customFormat="1">
      <c r="A3087" s="13"/>
      <c r="B3087" s="140">
        <f>+Datos!B3078</f>
        <v>2009</v>
      </c>
      <c r="C3087" s="141">
        <f>+Datos!C3078</f>
        <v>6</v>
      </c>
      <c r="D3087" s="142">
        <f>+Datos!D3078</f>
        <v>1</v>
      </c>
      <c r="E3087" s="143">
        <f>+Datos!E3078</f>
        <v>10</v>
      </c>
      <c r="F3087" s="144">
        <f>+Datos!F3078</f>
        <v>0.9</v>
      </c>
      <c r="G3087" s="145">
        <f>+Datos!G3078</f>
        <v>1</v>
      </c>
      <c r="H3087" s="143">
        <f t="shared" ref="H3087:H3150" si="579">+F3087*G3087</f>
        <v>0.9</v>
      </c>
      <c r="I3087" s="146">
        <f t="shared" ref="I3087:I3150" si="580">+E3087-H3087</f>
        <v>9.1</v>
      </c>
      <c r="J3087" s="29">
        <f t="shared" ref="J3087:J3150" si="581">IF(I3087&lt;0,J3086*EXP(I3087/$U$20),IF((I3087+J3086)&gt;$U$20,+$U$20,I3087+J3086))</f>
        <v>87.512515060205459</v>
      </c>
      <c r="K3087" s="147">
        <f t="shared" si="576"/>
        <v>121.19433324202365</v>
      </c>
      <c r="L3087" s="29">
        <f t="shared" si="575"/>
        <v>9.0999999999999943</v>
      </c>
      <c r="M3087" s="30">
        <f t="shared" si="573"/>
        <v>0.9</v>
      </c>
      <c r="N3087" s="148">
        <f t="shared" si="574"/>
        <v>0</v>
      </c>
      <c r="O3087" s="148">
        <f t="shared" ref="O3087:O3150" si="582">IF(K3086+I3087-$U$14&gt;0,K3086+I3087-$U$14,0)</f>
        <v>0</v>
      </c>
      <c r="P3087" s="148">
        <f t="shared" ref="P3087:P3150" si="583">+IF(N3087&gt;0,(-1)*N3087,O3087)</f>
        <v>0</v>
      </c>
      <c r="Q3087" s="149">
        <f t="shared" si="577"/>
        <v>7.1943332420236459</v>
      </c>
      <c r="R3087" s="150">
        <f t="shared" si="578"/>
        <v>121.19433324202365</v>
      </c>
      <c r="S3087" s="13"/>
      <c r="T3087" s="13"/>
      <c r="U3087" s="13"/>
      <c r="V3087" s="13"/>
      <c r="W3087" s="49">
        <f t="shared" ref="W3087:W3150" si="584">+DATE(B3087,C3087,D3087)</f>
        <v>39965</v>
      </c>
    </row>
    <row r="3088" spans="1:23" s="11" customFormat="1">
      <c r="A3088" s="13"/>
      <c r="B3088" s="140">
        <f>+Datos!B3079</f>
        <v>2009</v>
      </c>
      <c r="C3088" s="141">
        <f>+Datos!C3079</f>
        <v>6</v>
      </c>
      <c r="D3088" s="142">
        <f>+Datos!D3079</f>
        <v>2</v>
      </c>
      <c r="E3088" s="143">
        <f>+Datos!E3079</f>
        <v>0</v>
      </c>
      <c r="F3088" s="144">
        <f>+Datos!F3079</f>
        <v>1.1000000000000001</v>
      </c>
      <c r="G3088" s="145">
        <f>+Datos!G3079</f>
        <v>1</v>
      </c>
      <c r="H3088" s="143">
        <f t="shared" si="579"/>
        <v>1.1000000000000001</v>
      </c>
      <c r="I3088" s="146">
        <f t="shared" si="580"/>
        <v>-1.1000000000000001</v>
      </c>
      <c r="J3088" s="29">
        <f t="shared" si="581"/>
        <v>86.997373922527018</v>
      </c>
      <c r="K3088" s="147">
        <f t="shared" si="576"/>
        <v>120.67919210434519</v>
      </c>
      <c r="L3088" s="29">
        <f t="shared" si="575"/>
        <v>-0.51514113767845515</v>
      </c>
      <c r="M3088" s="30">
        <f t="shared" ref="M3088:M3151" si="585">IF(I3088&gt;=0,+H3088,+E3088+ABS(L3088))</f>
        <v>0.51514113767845515</v>
      </c>
      <c r="N3088" s="148">
        <f t="shared" ref="N3088:N3151" si="586">+H3088-M3088</f>
        <v>0.58485886232154494</v>
      </c>
      <c r="O3088" s="148">
        <f t="shared" si="582"/>
        <v>0</v>
      </c>
      <c r="P3088" s="148">
        <f t="shared" si="583"/>
        <v>-0.58485886232154494</v>
      </c>
      <c r="Q3088" s="149">
        <f t="shared" si="577"/>
        <v>6.6791921043451907</v>
      </c>
      <c r="R3088" s="150">
        <f t="shared" si="578"/>
        <v>120.67919210434519</v>
      </c>
      <c r="S3088" s="13"/>
      <c r="T3088" s="13"/>
      <c r="U3088" s="13"/>
      <c r="V3088" s="13"/>
      <c r="W3088" s="49">
        <f t="shared" si="584"/>
        <v>39966</v>
      </c>
    </row>
    <row r="3089" spans="1:23" s="11" customFormat="1">
      <c r="A3089" s="13"/>
      <c r="B3089" s="140">
        <f>+Datos!B3080</f>
        <v>2009</v>
      </c>
      <c r="C3089" s="141">
        <f>+Datos!C3080</f>
        <v>6</v>
      </c>
      <c r="D3089" s="142">
        <f>+Datos!D3080</f>
        <v>3</v>
      </c>
      <c r="E3089" s="143">
        <f>+Datos!E3080</f>
        <v>0</v>
      </c>
      <c r="F3089" s="144">
        <f>+Datos!F3080</f>
        <v>2.2999999999999998</v>
      </c>
      <c r="G3089" s="145">
        <f>+Datos!G3080</f>
        <v>1</v>
      </c>
      <c r="H3089" s="143">
        <f t="shared" si="579"/>
        <v>2.2999999999999998</v>
      </c>
      <c r="I3089" s="146">
        <f t="shared" si="580"/>
        <v>-2.2999999999999998</v>
      </c>
      <c r="J3089" s="29">
        <f t="shared" si="581"/>
        <v>85.930038480607777</v>
      </c>
      <c r="K3089" s="147">
        <f t="shared" si="576"/>
        <v>119.61185666242596</v>
      </c>
      <c r="L3089" s="29">
        <f t="shared" ref="L3089:L3152" si="587">+K3089-K3088</f>
        <v>-1.0673354419192265</v>
      </c>
      <c r="M3089" s="30">
        <f t="shared" si="585"/>
        <v>1.0673354419192265</v>
      </c>
      <c r="N3089" s="148">
        <f t="shared" si="586"/>
        <v>1.2326645580807734</v>
      </c>
      <c r="O3089" s="148">
        <f t="shared" si="582"/>
        <v>0</v>
      </c>
      <c r="P3089" s="148">
        <f t="shared" si="583"/>
        <v>-1.2326645580807734</v>
      </c>
      <c r="Q3089" s="149">
        <f t="shared" si="577"/>
        <v>5.6118566624259643</v>
      </c>
      <c r="R3089" s="150">
        <f t="shared" si="578"/>
        <v>119.61185666242596</v>
      </c>
      <c r="S3089" s="13"/>
      <c r="T3089" s="13"/>
      <c r="U3089" s="13"/>
      <c r="V3089" s="13"/>
      <c r="W3089" s="49">
        <f t="shared" si="584"/>
        <v>39967</v>
      </c>
    </row>
    <row r="3090" spans="1:23" s="11" customFormat="1">
      <c r="A3090" s="13"/>
      <c r="B3090" s="140">
        <f>+Datos!B3081</f>
        <v>2009</v>
      </c>
      <c r="C3090" s="141">
        <f>+Datos!C3081</f>
        <v>6</v>
      </c>
      <c r="D3090" s="142">
        <f>+Datos!D3081</f>
        <v>4</v>
      </c>
      <c r="E3090" s="143">
        <f>+Datos!E3081</f>
        <v>0</v>
      </c>
      <c r="F3090" s="144">
        <f>+Datos!F3081</f>
        <v>1.6</v>
      </c>
      <c r="G3090" s="145">
        <f>+Datos!G3081</f>
        <v>1</v>
      </c>
      <c r="H3090" s="143">
        <f t="shared" si="579"/>
        <v>1.6</v>
      </c>
      <c r="I3090" s="146">
        <f t="shared" si="580"/>
        <v>-1.6</v>
      </c>
      <c r="J3090" s="29">
        <f t="shared" si="581"/>
        <v>85.19527706439402</v>
      </c>
      <c r="K3090" s="147">
        <f t="shared" si="576"/>
        <v>118.87709524621221</v>
      </c>
      <c r="L3090" s="29">
        <f t="shared" si="587"/>
        <v>-0.73476141621375746</v>
      </c>
      <c r="M3090" s="30">
        <f t="shared" si="585"/>
        <v>0.73476141621375746</v>
      </c>
      <c r="N3090" s="148">
        <f t="shared" si="586"/>
        <v>0.86523858378624263</v>
      </c>
      <c r="O3090" s="148">
        <f t="shared" si="582"/>
        <v>0</v>
      </c>
      <c r="P3090" s="148">
        <f t="shared" si="583"/>
        <v>-0.86523858378624263</v>
      </c>
      <c r="Q3090" s="149">
        <f t="shared" si="577"/>
        <v>4.8770952462122068</v>
      </c>
      <c r="R3090" s="150">
        <f t="shared" si="578"/>
        <v>118.87709524621221</v>
      </c>
      <c r="S3090" s="13"/>
      <c r="T3090" s="13"/>
      <c r="U3090" s="13"/>
      <c r="V3090" s="13"/>
      <c r="W3090" s="49">
        <f t="shared" si="584"/>
        <v>39968</v>
      </c>
    </row>
    <row r="3091" spans="1:23" s="11" customFormat="1">
      <c r="A3091" s="13"/>
      <c r="B3091" s="140">
        <f>+Datos!B3082</f>
        <v>2009</v>
      </c>
      <c r="C3091" s="141">
        <f>+Datos!C3082</f>
        <v>6</v>
      </c>
      <c r="D3091" s="142">
        <f>+Datos!D3082</f>
        <v>5</v>
      </c>
      <c r="E3091" s="143">
        <f>+Datos!E3082</f>
        <v>0.8</v>
      </c>
      <c r="F3091" s="144">
        <f>+Datos!F3082</f>
        <v>1.1000000000000001</v>
      </c>
      <c r="G3091" s="145">
        <f>+Datos!G3082</f>
        <v>1</v>
      </c>
      <c r="H3091" s="143">
        <f t="shared" si="579"/>
        <v>1.1000000000000001</v>
      </c>
      <c r="I3091" s="146">
        <f t="shared" si="580"/>
        <v>-0.30000000000000004</v>
      </c>
      <c r="J3091" s="29">
        <f t="shared" si="581"/>
        <v>85.058210368335409</v>
      </c>
      <c r="K3091" s="147">
        <f t="shared" si="576"/>
        <v>118.7400285501536</v>
      </c>
      <c r="L3091" s="29">
        <f t="shared" si="587"/>
        <v>-0.13706669605861066</v>
      </c>
      <c r="M3091" s="30">
        <f t="shared" si="585"/>
        <v>0.9370666960586107</v>
      </c>
      <c r="N3091" s="148">
        <f t="shared" si="586"/>
        <v>0.16293330394138938</v>
      </c>
      <c r="O3091" s="148">
        <f t="shared" si="582"/>
        <v>0</v>
      </c>
      <c r="P3091" s="148">
        <f t="shared" si="583"/>
        <v>-0.16293330394138938</v>
      </c>
      <c r="Q3091" s="149">
        <f t="shared" si="577"/>
        <v>4.7400285501535961</v>
      </c>
      <c r="R3091" s="150">
        <f t="shared" si="578"/>
        <v>118.7400285501536</v>
      </c>
      <c r="S3091" s="13"/>
      <c r="T3091" s="13"/>
      <c r="U3091" s="13"/>
      <c r="V3091" s="13"/>
      <c r="W3091" s="49">
        <f t="shared" si="584"/>
        <v>39969</v>
      </c>
    </row>
    <row r="3092" spans="1:23" s="11" customFormat="1">
      <c r="A3092" s="13"/>
      <c r="B3092" s="140">
        <f>+Datos!B3083</f>
        <v>2009</v>
      </c>
      <c r="C3092" s="141">
        <f>+Datos!C3083</f>
        <v>6</v>
      </c>
      <c r="D3092" s="142">
        <f>+Datos!D3083</f>
        <v>6</v>
      </c>
      <c r="E3092" s="143">
        <f>+Datos!E3083</f>
        <v>0</v>
      </c>
      <c r="F3092" s="144">
        <f>+Datos!F3083</f>
        <v>0.8</v>
      </c>
      <c r="G3092" s="145">
        <f>+Datos!G3083</f>
        <v>1</v>
      </c>
      <c r="H3092" s="143">
        <f t="shared" si="579"/>
        <v>0.8</v>
      </c>
      <c r="I3092" s="146">
        <f t="shared" si="580"/>
        <v>-0.8</v>
      </c>
      <c r="J3092" s="29">
        <f t="shared" si="581"/>
        <v>84.693776314226028</v>
      </c>
      <c r="K3092" s="147">
        <f t="shared" si="576"/>
        <v>118.37559449604422</v>
      </c>
      <c r="L3092" s="29">
        <f t="shared" si="587"/>
        <v>-0.36443405410938112</v>
      </c>
      <c r="M3092" s="30">
        <f t="shared" si="585"/>
        <v>0.36443405410938112</v>
      </c>
      <c r="N3092" s="148">
        <f t="shared" si="586"/>
        <v>0.43556594589061892</v>
      </c>
      <c r="O3092" s="148">
        <f t="shared" si="582"/>
        <v>0</v>
      </c>
      <c r="P3092" s="148">
        <f t="shared" si="583"/>
        <v>-0.43556594589061892</v>
      </c>
      <c r="Q3092" s="149">
        <f t="shared" si="577"/>
        <v>4.375594496044215</v>
      </c>
      <c r="R3092" s="150">
        <f t="shared" si="578"/>
        <v>118.37559449604422</v>
      </c>
      <c r="S3092" s="13"/>
      <c r="T3092" s="13"/>
      <c r="U3092" s="13"/>
      <c r="V3092" s="13"/>
      <c r="W3092" s="49">
        <f t="shared" si="584"/>
        <v>39970</v>
      </c>
    </row>
    <row r="3093" spans="1:23" s="11" customFormat="1">
      <c r="A3093" s="13"/>
      <c r="B3093" s="140">
        <f>+Datos!B3084</f>
        <v>2009</v>
      </c>
      <c r="C3093" s="141">
        <f>+Datos!C3084</f>
        <v>6</v>
      </c>
      <c r="D3093" s="142">
        <f>+Datos!D3084</f>
        <v>7</v>
      </c>
      <c r="E3093" s="143">
        <f>+Datos!E3084</f>
        <v>0</v>
      </c>
      <c r="F3093" s="144">
        <f>+Datos!F3084</f>
        <v>1.1000000000000001</v>
      </c>
      <c r="G3093" s="145">
        <f>+Datos!G3084</f>
        <v>1</v>
      </c>
      <c r="H3093" s="143">
        <f t="shared" si="579"/>
        <v>1.1000000000000001</v>
      </c>
      <c r="I3093" s="146">
        <f t="shared" si="580"/>
        <v>-1.1000000000000001</v>
      </c>
      <c r="J3093" s="29">
        <f t="shared" si="581"/>
        <v>84.195227640875956</v>
      </c>
      <c r="K3093" s="147">
        <f t="shared" si="576"/>
        <v>117.87704582269413</v>
      </c>
      <c r="L3093" s="29">
        <f t="shared" si="587"/>
        <v>-0.49854867335008635</v>
      </c>
      <c r="M3093" s="30">
        <f t="shared" si="585"/>
        <v>0.49854867335008635</v>
      </c>
      <c r="N3093" s="148">
        <f t="shared" si="586"/>
        <v>0.60145132664991374</v>
      </c>
      <c r="O3093" s="148">
        <f t="shared" si="582"/>
        <v>0</v>
      </c>
      <c r="P3093" s="148">
        <f t="shared" si="583"/>
        <v>-0.60145132664991374</v>
      </c>
      <c r="Q3093" s="149">
        <f t="shared" si="577"/>
        <v>3.8770458226941287</v>
      </c>
      <c r="R3093" s="150">
        <f t="shared" si="578"/>
        <v>117.87704582269413</v>
      </c>
      <c r="S3093" s="13"/>
      <c r="T3093" s="13"/>
      <c r="U3093" s="13"/>
      <c r="V3093" s="13"/>
      <c r="W3093" s="49">
        <f t="shared" si="584"/>
        <v>39971</v>
      </c>
    </row>
    <row r="3094" spans="1:23" s="11" customFormat="1">
      <c r="A3094" s="13"/>
      <c r="B3094" s="140">
        <f>+Datos!B3085</f>
        <v>2009</v>
      </c>
      <c r="C3094" s="141">
        <f>+Datos!C3085</f>
        <v>6</v>
      </c>
      <c r="D3094" s="142">
        <f>+Datos!D3085</f>
        <v>8</v>
      </c>
      <c r="E3094" s="143">
        <f>+Datos!E3085</f>
        <v>0</v>
      </c>
      <c r="F3094" s="144">
        <f>+Datos!F3085</f>
        <v>0.9</v>
      </c>
      <c r="G3094" s="145">
        <f>+Datos!G3085</f>
        <v>1</v>
      </c>
      <c r="H3094" s="143">
        <f t="shared" si="579"/>
        <v>0.9</v>
      </c>
      <c r="I3094" s="146">
        <f t="shared" si="580"/>
        <v>-0.9</v>
      </c>
      <c r="J3094" s="29">
        <f t="shared" si="581"/>
        <v>83.789507795270708</v>
      </c>
      <c r="K3094" s="147">
        <f t="shared" si="576"/>
        <v>117.4713259770889</v>
      </c>
      <c r="L3094" s="29">
        <f t="shared" si="587"/>
        <v>-0.40571984560523333</v>
      </c>
      <c r="M3094" s="30">
        <f t="shared" si="585"/>
        <v>0.40571984560523333</v>
      </c>
      <c r="N3094" s="148">
        <f t="shared" si="586"/>
        <v>0.49428015439476669</v>
      </c>
      <c r="O3094" s="148">
        <f t="shared" si="582"/>
        <v>0</v>
      </c>
      <c r="P3094" s="148">
        <f t="shared" si="583"/>
        <v>-0.49428015439476669</v>
      </c>
      <c r="Q3094" s="149">
        <f t="shared" si="577"/>
        <v>3.4713259770888953</v>
      </c>
      <c r="R3094" s="150">
        <f t="shared" si="578"/>
        <v>117.4713259770889</v>
      </c>
      <c r="S3094" s="13"/>
      <c r="T3094" s="13"/>
      <c r="U3094" s="13"/>
      <c r="V3094" s="13"/>
      <c r="W3094" s="49">
        <f t="shared" si="584"/>
        <v>39972</v>
      </c>
    </row>
    <row r="3095" spans="1:23" s="11" customFormat="1">
      <c r="A3095" s="13"/>
      <c r="B3095" s="140">
        <f>+Datos!B3086</f>
        <v>2009</v>
      </c>
      <c r="C3095" s="141">
        <f>+Datos!C3086</f>
        <v>6</v>
      </c>
      <c r="D3095" s="142">
        <f>+Datos!D3086</f>
        <v>9</v>
      </c>
      <c r="E3095" s="143">
        <f>+Datos!E3086</f>
        <v>0</v>
      </c>
      <c r="F3095" s="144">
        <f>+Datos!F3086</f>
        <v>0.8</v>
      </c>
      <c r="G3095" s="145">
        <f>+Datos!G3086</f>
        <v>1</v>
      </c>
      <c r="H3095" s="143">
        <f t="shared" si="579"/>
        <v>0.8</v>
      </c>
      <c r="I3095" s="146">
        <f t="shared" si="580"/>
        <v>-0.8</v>
      </c>
      <c r="J3095" s="29">
        <f t="shared" si="581"/>
        <v>83.430509529431006</v>
      </c>
      <c r="K3095" s="147">
        <f t="shared" si="576"/>
        <v>117.11232771124918</v>
      </c>
      <c r="L3095" s="29">
        <f t="shared" si="587"/>
        <v>-0.35899826583971617</v>
      </c>
      <c r="M3095" s="30">
        <f t="shared" si="585"/>
        <v>0.35899826583971617</v>
      </c>
      <c r="N3095" s="148">
        <f t="shared" si="586"/>
        <v>0.44100173416028388</v>
      </c>
      <c r="O3095" s="148">
        <f t="shared" si="582"/>
        <v>0</v>
      </c>
      <c r="P3095" s="148">
        <f t="shared" si="583"/>
        <v>-0.44100173416028388</v>
      </c>
      <c r="Q3095" s="149">
        <f t="shared" si="577"/>
        <v>3.1123277112491792</v>
      </c>
      <c r="R3095" s="150">
        <f t="shared" si="578"/>
        <v>117.11232771124918</v>
      </c>
      <c r="S3095" s="13"/>
      <c r="T3095" s="13"/>
      <c r="U3095" s="13"/>
      <c r="V3095" s="13"/>
      <c r="W3095" s="49">
        <f t="shared" si="584"/>
        <v>39973</v>
      </c>
    </row>
    <row r="3096" spans="1:23" s="11" customFormat="1">
      <c r="A3096" s="13"/>
      <c r="B3096" s="140">
        <f>+Datos!B3087</f>
        <v>2009</v>
      </c>
      <c r="C3096" s="141">
        <f>+Datos!C3087</f>
        <v>6</v>
      </c>
      <c r="D3096" s="142">
        <f>+Datos!D3087</f>
        <v>10</v>
      </c>
      <c r="E3096" s="143">
        <f>+Datos!E3087</f>
        <v>0</v>
      </c>
      <c r="F3096" s="144">
        <f>+Datos!F3087</f>
        <v>1.2</v>
      </c>
      <c r="G3096" s="145">
        <f>+Datos!G3087</f>
        <v>1</v>
      </c>
      <c r="H3096" s="143">
        <f t="shared" si="579"/>
        <v>1.2</v>
      </c>
      <c r="I3096" s="146">
        <f t="shared" si="580"/>
        <v>-1.2</v>
      </c>
      <c r="J3096" s="29">
        <f t="shared" si="581"/>
        <v>82.894894077293202</v>
      </c>
      <c r="K3096" s="147">
        <f t="shared" si="576"/>
        <v>116.57671225911139</v>
      </c>
      <c r="L3096" s="29">
        <f t="shared" si="587"/>
        <v>-0.53561545213779027</v>
      </c>
      <c r="M3096" s="30">
        <f t="shared" si="585"/>
        <v>0.53561545213779027</v>
      </c>
      <c r="N3096" s="148">
        <f t="shared" si="586"/>
        <v>0.66438454786220968</v>
      </c>
      <c r="O3096" s="148">
        <f t="shared" si="582"/>
        <v>0</v>
      </c>
      <c r="P3096" s="148">
        <f t="shared" si="583"/>
        <v>-0.66438454786220968</v>
      </c>
      <c r="Q3096" s="149">
        <f t="shared" si="577"/>
        <v>2.5767122591113889</v>
      </c>
      <c r="R3096" s="150">
        <f t="shared" si="578"/>
        <v>116.57671225911139</v>
      </c>
      <c r="S3096" s="13"/>
      <c r="T3096" s="13"/>
      <c r="U3096" s="13"/>
      <c r="V3096" s="13"/>
      <c r="W3096" s="49">
        <f t="shared" si="584"/>
        <v>39974</v>
      </c>
    </row>
    <row r="3097" spans="1:23" s="11" customFormat="1">
      <c r="A3097" s="13"/>
      <c r="B3097" s="140">
        <f>+Datos!B3088</f>
        <v>2009</v>
      </c>
      <c r="C3097" s="141">
        <f>+Datos!C3088</f>
        <v>6</v>
      </c>
      <c r="D3097" s="142">
        <f>+Datos!D3088</f>
        <v>11</v>
      </c>
      <c r="E3097" s="143">
        <f>+Datos!E3088</f>
        <v>0</v>
      </c>
      <c r="F3097" s="144">
        <f>+Datos!F3088</f>
        <v>1.5</v>
      </c>
      <c r="G3097" s="145">
        <f>+Datos!G3088</f>
        <v>1</v>
      </c>
      <c r="H3097" s="143">
        <f t="shared" si="579"/>
        <v>1.5</v>
      </c>
      <c r="I3097" s="146">
        <f t="shared" si="580"/>
        <v>-1.5</v>
      </c>
      <c r="J3097" s="29">
        <f t="shared" si="581"/>
        <v>82.230207699280371</v>
      </c>
      <c r="K3097" s="147">
        <f t="shared" si="576"/>
        <v>115.91202588109854</v>
      </c>
      <c r="L3097" s="29">
        <f t="shared" si="587"/>
        <v>-0.66468637801284558</v>
      </c>
      <c r="M3097" s="30">
        <f t="shared" si="585"/>
        <v>0.66468637801284558</v>
      </c>
      <c r="N3097" s="148">
        <f t="shared" si="586"/>
        <v>0.83531362198715442</v>
      </c>
      <c r="O3097" s="148">
        <f t="shared" si="582"/>
        <v>0</v>
      </c>
      <c r="P3097" s="148">
        <f t="shared" si="583"/>
        <v>-0.83531362198715442</v>
      </c>
      <c r="Q3097" s="149">
        <f t="shared" si="577"/>
        <v>1.9120258810985433</v>
      </c>
      <c r="R3097" s="150">
        <f t="shared" si="578"/>
        <v>115.91202588109854</v>
      </c>
      <c r="S3097" s="13"/>
      <c r="T3097" s="13"/>
      <c r="U3097" s="13"/>
      <c r="V3097" s="13"/>
      <c r="W3097" s="49">
        <f t="shared" si="584"/>
        <v>39975</v>
      </c>
    </row>
    <row r="3098" spans="1:23" s="11" customFormat="1">
      <c r="A3098" s="13"/>
      <c r="B3098" s="140">
        <f>+Datos!B3089</f>
        <v>2009</v>
      </c>
      <c r="C3098" s="141">
        <f>+Datos!C3089</f>
        <v>6</v>
      </c>
      <c r="D3098" s="142">
        <f>+Datos!D3089</f>
        <v>12</v>
      </c>
      <c r="E3098" s="143">
        <f>+Datos!E3089</f>
        <v>0</v>
      </c>
      <c r="F3098" s="144">
        <f>+Datos!F3089</f>
        <v>2.1</v>
      </c>
      <c r="G3098" s="145">
        <f>+Datos!G3089</f>
        <v>1</v>
      </c>
      <c r="H3098" s="143">
        <f t="shared" si="579"/>
        <v>2.1</v>
      </c>
      <c r="I3098" s="146">
        <f t="shared" si="580"/>
        <v>-2.1</v>
      </c>
      <c r="J3098" s="29">
        <f t="shared" si="581"/>
        <v>81.308591143734986</v>
      </c>
      <c r="K3098" s="147">
        <f t="shared" si="576"/>
        <v>114.99040932555317</v>
      </c>
      <c r="L3098" s="29">
        <f t="shared" si="587"/>
        <v>-0.92161655554536992</v>
      </c>
      <c r="M3098" s="30">
        <f t="shared" si="585"/>
        <v>0.92161655554536992</v>
      </c>
      <c r="N3098" s="148">
        <f t="shared" si="586"/>
        <v>1.1783834444546302</v>
      </c>
      <c r="O3098" s="148">
        <f t="shared" si="582"/>
        <v>0</v>
      </c>
      <c r="P3098" s="148">
        <f t="shared" si="583"/>
        <v>-1.1783834444546302</v>
      </c>
      <c r="Q3098" s="149">
        <f t="shared" si="577"/>
        <v>0.9904093255531734</v>
      </c>
      <c r="R3098" s="150">
        <f t="shared" si="578"/>
        <v>114.99040932555317</v>
      </c>
      <c r="S3098" s="13"/>
      <c r="T3098" s="13"/>
      <c r="U3098" s="13"/>
      <c r="V3098" s="13"/>
      <c r="W3098" s="49">
        <f t="shared" si="584"/>
        <v>39976</v>
      </c>
    </row>
    <row r="3099" spans="1:23" s="11" customFormat="1">
      <c r="A3099" s="13"/>
      <c r="B3099" s="140">
        <f>+Datos!B3090</f>
        <v>2009</v>
      </c>
      <c r="C3099" s="141">
        <f>+Datos!C3090</f>
        <v>6</v>
      </c>
      <c r="D3099" s="142">
        <f>+Datos!D3090</f>
        <v>13</v>
      </c>
      <c r="E3099" s="143">
        <f>+Datos!E3090</f>
        <v>0</v>
      </c>
      <c r="F3099" s="144">
        <f>+Datos!F3090</f>
        <v>2.7</v>
      </c>
      <c r="G3099" s="145">
        <f>+Datos!G3090</f>
        <v>1</v>
      </c>
      <c r="H3099" s="143">
        <f t="shared" si="579"/>
        <v>2.7</v>
      </c>
      <c r="I3099" s="146">
        <f t="shared" si="580"/>
        <v>-2.7</v>
      </c>
      <c r="J3099" s="29">
        <f t="shared" si="581"/>
        <v>80.138817025043238</v>
      </c>
      <c r="K3099" s="147">
        <f t="shared" si="576"/>
        <v>113.82063520686143</v>
      </c>
      <c r="L3099" s="29">
        <f t="shared" si="587"/>
        <v>-1.1697741186917483</v>
      </c>
      <c r="M3099" s="30">
        <f t="shared" si="585"/>
        <v>1.1697741186917483</v>
      </c>
      <c r="N3099" s="148">
        <f t="shared" si="586"/>
        <v>1.5302258813082519</v>
      </c>
      <c r="O3099" s="148">
        <f t="shared" si="582"/>
        <v>0</v>
      </c>
      <c r="P3099" s="148">
        <f t="shared" si="583"/>
        <v>-1.5302258813082519</v>
      </c>
      <c r="Q3099" s="149">
        <f t="shared" si="577"/>
        <v>0</v>
      </c>
      <c r="R3099" s="150">
        <f t="shared" si="578"/>
        <v>113.82063520686143</v>
      </c>
      <c r="S3099" s="13"/>
      <c r="T3099" s="13"/>
      <c r="U3099" s="13"/>
      <c r="V3099" s="13"/>
      <c r="W3099" s="49">
        <f t="shared" si="584"/>
        <v>39977</v>
      </c>
    </row>
    <row r="3100" spans="1:23" s="11" customFormat="1">
      <c r="A3100" s="13"/>
      <c r="B3100" s="140">
        <f>+Datos!B3091</f>
        <v>2009</v>
      </c>
      <c r="C3100" s="141">
        <f>+Datos!C3091</f>
        <v>6</v>
      </c>
      <c r="D3100" s="142">
        <f>+Datos!D3091</f>
        <v>14</v>
      </c>
      <c r="E3100" s="143">
        <f>+Datos!E3091</f>
        <v>0</v>
      </c>
      <c r="F3100" s="144">
        <f>+Datos!F3091</f>
        <v>1.4</v>
      </c>
      <c r="G3100" s="145">
        <f>+Datos!G3091</f>
        <v>1</v>
      </c>
      <c r="H3100" s="143">
        <f t="shared" si="579"/>
        <v>1.4</v>
      </c>
      <c r="I3100" s="146">
        <f t="shared" si="580"/>
        <v>-1.4</v>
      </c>
      <c r="J3100" s="29">
        <f t="shared" si="581"/>
        <v>79.538908412720204</v>
      </c>
      <c r="K3100" s="147">
        <f t="shared" si="576"/>
        <v>113.22072659453838</v>
      </c>
      <c r="L3100" s="29">
        <f t="shared" si="587"/>
        <v>-0.59990861232304837</v>
      </c>
      <c r="M3100" s="30">
        <f t="shared" si="585"/>
        <v>0.59990861232304837</v>
      </c>
      <c r="N3100" s="148">
        <f t="shared" si="586"/>
        <v>0.80009138767695154</v>
      </c>
      <c r="O3100" s="148">
        <f t="shared" si="582"/>
        <v>0</v>
      </c>
      <c r="P3100" s="148">
        <f t="shared" si="583"/>
        <v>-0.80009138767695154</v>
      </c>
      <c r="Q3100" s="149">
        <f t="shared" si="577"/>
        <v>0</v>
      </c>
      <c r="R3100" s="150">
        <f t="shared" si="578"/>
        <v>113.22072659453838</v>
      </c>
      <c r="S3100" s="13"/>
      <c r="T3100" s="13"/>
      <c r="U3100" s="13"/>
      <c r="V3100" s="13"/>
      <c r="W3100" s="49">
        <f t="shared" si="584"/>
        <v>39978</v>
      </c>
    </row>
    <row r="3101" spans="1:23" s="11" customFormat="1">
      <c r="A3101" s="13"/>
      <c r="B3101" s="140">
        <f>+Datos!B3092</f>
        <v>2009</v>
      </c>
      <c r="C3101" s="141">
        <f>+Datos!C3092</f>
        <v>6</v>
      </c>
      <c r="D3101" s="142">
        <f>+Datos!D3092</f>
        <v>15</v>
      </c>
      <c r="E3101" s="143">
        <f>+Datos!E3092</f>
        <v>0</v>
      </c>
      <c r="F3101" s="144">
        <f>+Datos!F3092</f>
        <v>1.3</v>
      </c>
      <c r="G3101" s="145">
        <f>+Datos!G3092</f>
        <v>1</v>
      </c>
      <c r="H3101" s="143">
        <f t="shared" si="579"/>
        <v>1.3</v>
      </c>
      <c r="I3101" s="146">
        <f t="shared" si="580"/>
        <v>-1.3</v>
      </c>
      <c r="J3101" s="29">
        <f t="shared" si="581"/>
        <v>78.985872265580468</v>
      </c>
      <c r="K3101" s="147">
        <f t="shared" si="576"/>
        <v>112.66769044739866</v>
      </c>
      <c r="L3101" s="29">
        <f t="shared" si="587"/>
        <v>-0.55303614713972138</v>
      </c>
      <c r="M3101" s="30">
        <f t="shared" si="585"/>
        <v>0.55303614713972138</v>
      </c>
      <c r="N3101" s="148">
        <f t="shared" si="586"/>
        <v>0.74696385286027867</v>
      </c>
      <c r="O3101" s="148">
        <f t="shared" si="582"/>
        <v>0</v>
      </c>
      <c r="P3101" s="148">
        <f t="shared" si="583"/>
        <v>-0.74696385286027867</v>
      </c>
      <c r="Q3101" s="149">
        <f t="shared" si="577"/>
        <v>0</v>
      </c>
      <c r="R3101" s="150">
        <f t="shared" si="578"/>
        <v>112.66769044739866</v>
      </c>
      <c r="S3101" s="13"/>
      <c r="T3101" s="13"/>
      <c r="U3101" s="13"/>
      <c r="V3101" s="13"/>
      <c r="W3101" s="49">
        <f t="shared" si="584"/>
        <v>39979</v>
      </c>
    </row>
    <row r="3102" spans="1:23" s="11" customFormat="1">
      <c r="A3102" s="13"/>
      <c r="B3102" s="140">
        <f>+Datos!B3093</f>
        <v>2009</v>
      </c>
      <c r="C3102" s="141">
        <f>+Datos!C3093</f>
        <v>6</v>
      </c>
      <c r="D3102" s="142">
        <f>+Datos!D3093</f>
        <v>16</v>
      </c>
      <c r="E3102" s="143">
        <f>+Datos!E3093</f>
        <v>0</v>
      </c>
      <c r="F3102" s="144">
        <f>+Datos!F3093</f>
        <v>2.6</v>
      </c>
      <c r="G3102" s="145">
        <f>+Datos!G3093</f>
        <v>1</v>
      </c>
      <c r="H3102" s="143">
        <f t="shared" si="579"/>
        <v>2.6</v>
      </c>
      <c r="I3102" s="146">
        <f t="shared" si="580"/>
        <v>-2.6</v>
      </c>
      <c r="J3102" s="29">
        <f t="shared" si="581"/>
        <v>77.891309060151983</v>
      </c>
      <c r="K3102" s="147">
        <f t="shared" si="576"/>
        <v>111.57312724197016</v>
      </c>
      <c r="L3102" s="29">
        <f t="shared" si="587"/>
        <v>-1.0945632054284999</v>
      </c>
      <c r="M3102" s="30">
        <f t="shared" si="585"/>
        <v>1.0945632054284999</v>
      </c>
      <c r="N3102" s="148">
        <f t="shared" si="586"/>
        <v>1.5054367945715001</v>
      </c>
      <c r="O3102" s="148">
        <f t="shared" si="582"/>
        <v>0</v>
      </c>
      <c r="P3102" s="148">
        <f t="shared" si="583"/>
        <v>-1.5054367945715001</v>
      </c>
      <c r="Q3102" s="149">
        <f t="shared" si="577"/>
        <v>0</v>
      </c>
      <c r="R3102" s="150">
        <f t="shared" si="578"/>
        <v>111.57312724197016</v>
      </c>
      <c r="S3102" s="13"/>
      <c r="T3102" s="13"/>
      <c r="U3102" s="13"/>
      <c r="V3102" s="13"/>
      <c r="W3102" s="49">
        <f t="shared" si="584"/>
        <v>39980</v>
      </c>
    </row>
    <row r="3103" spans="1:23" s="11" customFormat="1">
      <c r="A3103" s="13"/>
      <c r="B3103" s="140">
        <f>+Datos!B3094</f>
        <v>2009</v>
      </c>
      <c r="C3103" s="141">
        <f>+Datos!C3094</f>
        <v>6</v>
      </c>
      <c r="D3103" s="142">
        <f>+Datos!D3094</f>
        <v>17</v>
      </c>
      <c r="E3103" s="143">
        <f>+Datos!E3094</f>
        <v>0</v>
      </c>
      <c r="F3103" s="144">
        <f>+Datos!F3094</f>
        <v>3.3</v>
      </c>
      <c r="G3103" s="145">
        <f>+Datos!G3094</f>
        <v>1</v>
      </c>
      <c r="H3103" s="143">
        <f t="shared" si="579"/>
        <v>3.3</v>
      </c>
      <c r="I3103" s="146">
        <f t="shared" si="580"/>
        <v>-3.3</v>
      </c>
      <c r="J3103" s="29">
        <f t="shared" si="581"/>
        <v>76.523871991435826</v>
      </c>
      <c r="K3103" s="147">
        <f t="shared" si="576"/>
        <v>110.205690173254</v>
      </c>
      <c r="L3103" s="29">
        <f t="shared" si="587"/>
        <v>-1.367437068716157</v>
      </c>
      <c r="M3103" s="30">
        <f t="shared" si="585"/>
        <v>1.367437068716157</v>
      </c>
      <c r="N3103" s="148">
        <f t="shared" si="586"/>
        <v>1.9325629312838428</v>
      </c>
      <c r="O3103" s="148">
        <f t="shared" si="582"/>
        <v>0</v>
      </c>
      <c r="P3103" s="148">
        <f t="shared" si="583"/>
        <v>-1.9325629312838428</v>
      </c>
      <c r="Q3103" s="149">
        <f t="shared" si="577"/>
        <v>0</v>
      </c>
      <c r="R3103" s="150">
        <f t="shared" si="578"/>
        <v>110.205690173254</v>
      </c>
      <c r="S3103" s="13"/>
      <c r="T3103" s="13"/>
      <c r="U3103" s="13"/>
      <c r="V3103" s="13"/>
      <c r="W3103" s="49">
        <f t="shared" si="584"/>
        <v>39981</v>
      </c>
    </row>
    <row r="3104" spans="1:23" s="11" customFormat="1">
      <c r="A3104" s="13"/>
      <c r="B3104" s="140">
        <f>+Datos!B3095</f>
        <v>2009</v>
      </c>
      <c r="C3104" s="141">
        <f>+Datos!C3095</f>
        <v>6</v>
      </c>
      <c r="D3104" s="142">
        <f>+Datos!D3095</f>
        <v>18</v>
      </c>
      <c r="E3104" s="143">
        <f>+Datos!E3095</f>
        <v>0</v>
      </c>
      <c r="F3104" s="144">
        <f>+Datos!F3095</f>
        <v>1.1000000000000001</v>
      </c>
      <c r="G3104" s="145">
        <f>+Datos!G3095</f>
        <v>1</v>
      </c>
      <c r="H3104" s="143">
        <f t="shared" si="579"/>
        <v>1.1000000000000001</v>
      </c>
      <c r="I3104" s="146">
        <f t="shared" si="580"/>
        <v>-1.1000000000000001</v>
      </c>
      <c r="J3104" s="29">
        <f t="shared" si="581"/>
        <v>76.073415340177348</v>
      </c>
      <c r="K3104" s="147">
        <f t="shared" si="576"/>
        <v>109.75523352199554</v>
      </c>
      <c r="L3104" s="29">
        <f t="shared" si="587"/>
        <v>-0.45045665125846313</v>
      </c>
      <c r="M3104" s="30">
        <f t="shared" si="585"/>
        <v>0.45045665125846313</v>
      </c>
      <c r="N3104" s="148">
        <f t="shared" si="586"/>
        <v>0.64954334874153696</v>
      </c>
      <c r="O3104" s="148">
        <f t="shared" si="582"/>
        <v>0</v>
      </c>
      <c r="P3104" s="148">
        <f t="shared" si="583"/>
        <v>-0.64954334874153696</v>
      </c>
      <c r="Q3104" s="149">
        <f t="shared" si="577"/>
        <v>0</v>
      </c>
      <c r="R3104" s="150">
        <f t="shared" si="578"/>
        <v>109.75523352199554</v>
      </c>
      <c r="S3104" s="13"/>
      <c r="T3104" s="13"/>
      <c r="U3104" s="13"/>
      <c r="V3104" s="13"/>
      <c r="W3104" s="49">
        <f t="shared" si="584"/>
        <v>39982</v>
      </c>
    </row>
    <row r="3105" spans="1:23" s="11" customFormat="1">
      <c r="A3105" s="13"/>
      <c r="B3105" s="140">
        <f>+Datos!B3096</f>
        <v>2009</v>
      </c>
      <c r="C3105" s="141">
        <f>+Datos!C3096</f>
        <v>6</v>
      </c>
      <c r="D3105" s="142">
        <f>+Datos!D3096</f>
        <v>19</v>
      </c>
      <c r="E3105" s="143">
        <f>+Datos!E3096</f>
        <v>0</v>
      </c>
      <c r="F3105" s="144">
        <f>+Datos!F3096</f>
        <v>1.6</v>
      </c>
      <c r="G3105" s="145">
        <f>+Datos!G3096</f>
        <v>1</v>
      </c>
      <c r="H3105" s="143">
        <f t="shared" si="579"/>
        <v>1.6</v>
      </c>
      <c r="I3105" s="146">
        <f t="shared" si="580"/>
        <v>-1.6</v>
      </c>
      <c r="J3105" s="29">
        <f t="shared" si="581"/>
        <v>75.422934886777114</v>
      </c>
      <c r="K3105" s="147">
        <f t="shared" si="576"/>
        <v>109.1047530685953</v>
      </c>
      <c r="L3105" s="29">
        <f t="shared" si="587"/>
        <v>-0.65048045340023464</v>
      </c>
      <c r="M3105" s="30">
        <f t="shared" si="585"/>
        <v>0.65048045340023464</v>
      </c>
      <c r="N3105" s="148">
        <f t="shared" si="586"/>
        <v>0.94951954659976545</v>
      </c>
      <c r="O3105" s="148">
        <f t="shared" si="582"/>
        <v>0</v>
      </c>
      <c r="P3105" s="148">
        <f t="shared" si="583"/>
        <v>-0.94951954659976545</v>
      </c>
      <c r="Q3105" s="149">
        <f t="shared" si="577"/>
        <v>0</v>
      </c>
      <c r="R3105" s="150">
        <f t="shared" si="578"/>
        <v>109.1047530685953</v>
      </c>
      <c r="S3105" s="13"/>
      <c r="T3105" s="13"/>
      <c r="U3105" s="13"/>
      <c r="V3105" s="13"/>
      <c r="W3105" s="49">
        <f t="shared" si="584"/>
        <v>39983</v>
      </c>
    </row>
    <row r="3106" spans="1:23" s="11" customFormat="1">
      <c r="A3106" s="13"/>
      <c r="B3106" s="140">
        <f>+Datos!B3097</f>
        <v>2009</v>
      </c>
      <c r="C3106" s="141">
        <f>+Datos!C3097</f>
        <v>6</v>
      </c>
      <c r="D3106" s="142">
        <f>+Datos!D3097</f>
        <v>20</v>
      </c>
      <c r="E3106" s="143">
        <f>+Datos!E3097</f>
        <v>0</v>
      </c>
      <c r="F3106" s="144">
        <f>+Datos!F3097</f>
        <v>1.5</v>
      </c>
      <c r="G3106" s="145">
        <f>+Datos!G3097</f>
        <v>1</v>
      </c>
      <c r="H3106" s="143">
        <f t="shared" si="579"/>
        <v>1.5</v>
      </c>
      <c r="I3106" s="146">
        <f t="shared" si="580"/>
        <v>-1.5</v>
      </c>
      <c r="J3106" s="29">
        <f t="shared" si="581"/>
        <v>74.818161842948328</v>
      </c>
      <c r="K3106" s="147">
        <f t="shared" si="576"/>
        <v>108.4999800247665</v>
      </c>
      <c r="L3106" s="29">
        <f t="shared" si="587"/>
        <v>-0.60477304382879993</v>
      </c>
      <c r="M3106" s="30">
        <f t="shared" si="585"/>
        <v>0.60477304382879993</v>
      </c>
      <c r="N3106" s="148">
        <f t="shared" si="586"/>
        <v>0.89522695617120007</v>
      </c>
      <c r="O3106" s="148">
        <f t="shared" si="582"/>
        <v>0</v>
      </c>
      <c r="P3106" s="148">
        <f t="shared" si="583"/>
        <v>-0.89522695617120007</v>
      </c>
      <c r="Q3106" s="149">
        <f t="shared" si="577"/>
        <v>0</v>
      </c>
      <c r="R3106" s="150">
        <f t="shared" si="578"/>
        <v>108.4999800247665</v>
      </c>
      <c r="S3106" s="13"/>
      <c r="T3106" s="13"/>
      <c r="U3106" s="13"/>
      <c r="V3106" s="13"/>
      <c r="W3106" s="49">
        <f t="shared" si="584"/>
        <v>39984</v>
      </c>
    </row>
    <row r="3107" spans="1:23" s="11" customFormat="1">
      <c r="A3107" s="13"/>
      <c r="B3107" s="140">
        <f>+Datos!B3098</f>
        <v>2009</v>
      </c>
      <c r="C3107" s="141">
        <f>+Datos!C3098</f>
        <v>6</v>
      </c>
      <c r="D3107" s="142">
        <f>+Datos!D3098</f>
        <v>21</v>
      </c>
      <c r="E3107" s="143">
        <f>+Datos!E3098</f>
        <v>0</v>
      </c>
      <c r="F3107" s="144">
        <f>+Datos!F3098</f>
        <v>1.5</v>
      </c>
      <c r="G3107" s="145">
        <f>+Datos!G3098</f>
        <v>1</v>
      </c>
      <c r="H3107" s="143">
        <f t="shared" si="579"/>
        <v>1.5</v>
      </c>
      <c r="I3107" s="146">
        <f t="shared" si="580"/>
        <v>-1.5</v>
      </c>
      <c r="J3107" s="29">
        <f t="shared" si="581"/>
        <v>74.218238125588883</v>
      </c>
      <c r="K3107" s="147">
        <f t="shared" si="576"/>
        <v>107.90005630740706</v>
      </c>
      <c r="L3107" s="29">
        <f t="shared" si="587"/>
        <v>-0.59992371735944516</v>
      </c>
      <c r="M3107" s="30">
        <f t="shared" si="585"/>
        <v>0.59992371735944516</v>
      </c>
      <c r="N3107" s="148">
        <f t="shared" si="586"/>
        <v>0.90007628264055484</v>
      </c>
      <c r="O3107" s="148">
        <f t="shared" si="582"/>
        <v>0</v>
      </c>
      <c r="P3107" s="148">
        <f t="shared" si="583"/>
        <v>-0.90007628264055484</v>
      </c>
      <c r="Q3107" s="149">
        <f t="shared" si="577"/>
        <v>0</v>
      </c>
      <c r="R3107" s="150">
        <f t="shared" si="578"/>
        <v>107.90005630740706</v>
      </c>
      <c r="S3107" s="13"/>
      <c r="T3107" s="13"/>
      <c r="U3107" s="13"/>
      <c r="V3107" s="13"/>
      <c r="W3107" s="49">
        <f t="shared" si="584"/>
        <v>39985</v>
      </c>
    </row>
    <row r="3108" spans="1:23" s="11" customFormat="1">
      <c r="A3108" s="13"/>
      <c r="B3108" s="140">
        <f>+Datos!B3099</f>
        <v>2009</v>
      </c>
      <c r="C3108" s="141">
        <f>+Datos!C3099</f>
        <v>6</v>
      </c>
      <c r="D3108" s="142">
        <f>+Datos!D3099</f>
        <v>22</v>
      </c>
      <c r="E3108" s="143">
        <f>+Datos!E3099</f>
        <v>0</v>
      </c>
      <c r="F3108" s="144">
        <f>+Datos!F3099</f>
        <v>2.2000000000000002</v>
      </c>
      <c r="G3108" s="145">
        <f>+Datos!G3099</f>
        <v>1</v>
      </c>
      <c r="H3108" s="143">
        <f t="shared" si="579"/>
        <v>2.2000000000000002</v>
      </c>
      <c r="I3108" s="146">
        <f t="shared" si="580"/>
        <v>-2.2000000000000002</v>
      </c>
      <c r="J3108" s="29">
        <f t="shared" si="581"/>
        <v>73.347040697638491</v>
      </c>
      <c r="K3108" s="147">
        <f t="shared" si="576"/>
        <v>107.02885887945666</v>
      </c>
      <c r="L3108" s="29">
        <f t="shared" si="587"/>
        <v>-0.87119742795039201</v>
      </c>
      <c r="M3108" s="30">
        <f t="shared" si="585"/>
        <v>0.87119742795039201</v>
      </c>
      <c r="N3108" s="148">
        <f t="shared" si="586"/>
        <v>1.3288025720496082</v>
      </c>
      <c r="O3108" s="148">
        <f t="shared" si="582"/>
        <v>0</v>
      </c>
      <c r="P3108" s="148">
        <f t="shared" si="583"/>
        <v>-1.3288025720496082</v>
      </c>
      <c r="Q3108" s="149">
        <f t="shared" si="577"/>
        <v>0</v>
      </c>
      <c r="R3108" s="150">
        <f t="shared" si="578"/>
        <v>107.02885887945666</v>
      </c>
      <c r="S3108" s="13"/>
      <c r="T3108" s="13"/>
      <c r="U3108" s="13"/>
      <c r="V3108" s="13"/>
      <c r="W3108" s="49">
        <f t="shared" si="584"/>
        <v>39986</v>
      </c>
    </row>
    <row r="3109" spans="1:23" s="11" customFormat="1">
      <c r="A3109" s="13"/>
      <c r="B3109" s="140">
        <f>+Datos!B3100</f>
        <v>2009</v>
      </c>
      <c r="C3109" s="141">
        <f>+Datos!C3100</f>
        <v>6</v>
      </c>
      <c r="D3109" s="142">
        <f>+Datos!D3100</f>
        <v>23</v>
      </c>
      <c r="E3109" s="143">
        <f>+Datos!E3100</f>
        <v>0</v>
      </c>
      <c r="F3109" s="144">
        <f>+Datos!F3100</f>
        <v>1.7</v>
      </c>
      <c r="G3109" s="145">
        <f>+Datos!G3100</f>
        <v>1</v>
      </c>
      <c r="H3109" s="143">
        <f t="shared" si="579"/>
        <v>1.7</v>
      </c>
      <c r="I3109" s="146">
        <f t="shared" si="580"/>
        <v>-1.7</v>
      </c>
      <c r="J3109" s="29">
        <f t="shared" si="581"/>
        <v>72.680853171171805</v>
      </c>
      <c r="K3109" s="147">
        <f t="shared" si="576"/>
        <v>106.36267135298999</v>
      </c>
      <c r="L3109" s="29">
        <f t="shared" si="587"/>
        <v>-0.6661875264666719</v>
      </c>
      <c r="M3109" s="30">
        <f t="shared" si="585"/>
        <v>0.6661875264666719</v>
      </c>
      <c r="N3109" s="148">
        <f t="shared" si="586"/>
        <v>1.0338124735333281</v>
      </c>
      <c r="O3109" s="148">
        <f t="shared" si="582"/>
        <v>0</v>
      </c>
      <c r="P3109" s="148">
        <f t="shared" si="583"/>
        <v>-1.0338124735333281</v>
      </c>
      <c r="Q3109" s="149">
        <f t="shared" si="577"/>
        <v>0</v>
      </c>
      <c r="R3109" s="150">
        <f t="shared" si="578"/>
        <v>106.36267135298999</v>
      </c>
      <c r="S3109" s="13"/>
      <c r="T3109" s="13"/>
      <c r="U3109" s="13"/>
      <c r="V3109" s="13"/>
      <c r="W3109" s="49">
        <f t="shared" si="584"/>
        <v>39987</v>
      </c>
    </row>
    <row r="3110" spans="1:23" s="11" customFormat="1">
      <c r="A3110" s="13"/>
      <c r="B3110" s="140">
        <f>+Datos!B3101</f>
        <v>2009</v>
      </c>
      <c r="C3110" s="141">
        <f>+Datos!C3101</f>
        <v>6</v>
      </c>
      <c r="D3110" s="142">
        <f>+Datos!D3101</f>
        <v>24</v>
      </c>
      <c r="E3110" s="143">
        <f>+Datos!E3101</f>
        <v>0</v>
      </c>
      <c r="F3110" s="144">
        <f>+Datos!F3101</f>
        <v>2.2000000000000002</v>
      </c>
      <c r="G3110" s="145">
        <f>+Datos!G3101</f>
        <v>1</v>
      </c>
      <c r="H3110" s="143">
        <f t="shared" si="579"/>
        <v>2.2000000000000002</v>
      </c>
      <c r="I3110" s="146">
        <f t="shared" si="580"/>
        <v>-2.2000000000000002</v>
      </c>
      <c r="J3110" s="29">
        <f t="shared" si="581"/>
        <v>71.827702059758749</v>
      </c>
      <c r="K3110" s="147">
        <f t="shared" si="576"/>
        <v>105.50952024157692</v>
      </c>
      <c r="L3110" s="29">
        <f t="shared" si="587"/>
        <v>-0.85315111141306943</v>
      </c>
      <c r="M3110" s="30">
        <f t="shared" si="585"/>
        <v>0.85315111141306943</v>
      </c>
      <c r="N3110" s="148">
        <f t="shared" si="586"/>
        <v>1.3468488885869307</v>
      </c>
      <c r="O3110" s="148">
        <f t="shared" si="582"/>
        <v>0</v>
      </c>
      <c r="P3110" s="148">
        <f t="shared" si="583"/>
        <v>-1.3468488885869307</v>
      </c>
      <c r="Q3110" s="149">
        <f t="shared" si="577"/>
        <v>0</v>
      </c>
      <c r="R3110" s="150">
        <f t="shared" si="578"/>
        <v>105.50952024157692</v>
      </c>
      <c r="S3110" s="13"/>
      <c r="T3110" s="13"/>
      <c r="U3110" s="13"/>
      <c r="V3110" s="13"/>
      <c r="W3110" s="49">
        <f t="shared" si="584"/>
        <v>39988</v>
      </c>
    </row>
    <row r="3111" spans="1:23" s="11" customFormat="1">
      <c r="A3111" s="13"/>
      <c r="B3111" s="140">
        <f>+Datos!B3102</f>
        <v>2009</v>
      </c>
      <c r="C3111" s="141">
        <f>+Datos!C3102</f>
        <v>6</v>
      </c>
      <c r="D3111" s="142">
        <f>+Datos!D3102</f>
        <v>25</v>
      </c>
      <c r="E3111" s="143">
        <f>+Datos!E3102</f>
        <v>0</v>
      </c>
      <c r="F3111" s="144">
        <f>+Datos!F3102</f>
        <v>0.8</v>
      </c>
      <c r="G3111" s="145">
        <f>+Datos!G3102</f>
        <v>1</v>
      </c>
      <c r="H3111" s="143">
        <f t="shared" si="579"/>
        <v>0.8</v>
      </c>
      <c r="I3111" s="146">
        <f t="shared" si="580"/>
        <v>-0.8</v>
      </c>
      <c r="J3111" s="29">
        <f t="shared" si="581"/>
        <v>71.519954453200313</v>
      </c>
      <c r="K3111" s="147">
        <f t="shared" si="576"/>
        <v>105.2017726350185</v>
      </c>
      <c r="L3111" s="29">
        <f t="shared" si="587"/>
        <v>-0.30774760655842215</v>
      </c>
      <c r="M3111" s="30">
        <f t="shared" si="585"/>
        <v>0.30774760655842215</v>
      </c>
      <c r="N3111" s="148">
        <f t="shared" si="586"/>
        <v>0.4922523934415779</v>
      </c>
      <c r="O3111" s="148">
        <f t="shared" si="582"/>
        <v>0</v>
      </c>
      <c r="P3111" s="148">
        <f t="shared" si="583"/>
        <v>-0.4922523934415779</v>
      </c>
      <c r="Q3111" s="149">
        <f t="shared" si="577"/>
        <v>0</v>
      </c>
      <c r="R3111" s="150">
        <f t="shared" si="578"/>
        <v>105.2017726350185</v>
      </c>
      <c r="S3111" s="13"/>
      <c r="T3111" s="13"/>
      <c r="U3111" s="13"/>
      <c r="V3111" s="13"/>
      <c r="W3111" s="49">
        <f t="shared" si="584"/>
        <v>39989</v>
      </c>
    </row>
    <row r="3112" spans="1:23" s="11" customFormat="1">
      <c r="A3112" s="13"/>
      <c r="B3112" s="140">
        <f>+Datos!B3103</f>
        <v>2009</v>
      </c>
      <c r="C3112" s="141">
        <f>+Datos!C3103</f>
        <v>6</v>
      </c>
      <c r="D3112" s="142">
        <f>+Datos!D3103</f>
        <v>26</v>
      </c>
      <c r="E3112" s="143">
        <f>+Datos!E3103</f>
        <v>0</v>
      </c>
      <c r="F3112" s="144">
        <f>+Datos!F3103</f>
        <v>0.8</v>
      </c>
      <c r="G3112" s="145">
        <f>+Datos!G3103</f>
        <v>1</v>
      </c>
      <c r="H3112" s="143">
        <f t="shared" si="579"/>
        <v>0.8</v>
      </c>
      <c r="I3112" s="146">
        <f t="shared" si="580"/>
        <v>-0.8</v>
      </c>
      <c r="J3112" s="29">
        <f t="shared" si="581"/>
        <v>71.213525399047512</v>
      </c>
      <c r="K3112" s="147">
        <f t="shared" si="576"/>
        <v>104.8953435808657</v>
      </c>
      <c r="L3112" s="29">
        <f t="shared" si="587"/>
        <v>-0.30642905415280097</v>
      </c>
      <c r="M3112" s="30">
        <f t="shared" si="585"/>
        <v>0.30642905415280097</v>
      </c>
      <c r="N3112" s="148">
        <f t="shared" si="586"/>
        <v>0.49357094584719907</v>
      </c>
      <c r="O3112" s="148">
        <f t="shared" si="582"/>
        <v>0</v>
      </c>
      <c r="P3112" s="148">
        <f t="shared" si="583"/>
        <v>-0.49357094584719907</v>
      </c>
      <c r="Q3112" s="149">
        <f t="shared" si="577"/>
        <v>0</v>
      </c>
      <c r="R3112" s="150">
        <f t="shared" si="578"/>
        <v>104.8953435808657</v>
      </c>
      <c r="S3112" s="13"/>
      <c r="T3112" s="13"/>
      <c r="U3112" s="13"/>
      <c r="V3112" s="13"/>
      <c r="W3112" s="49">
        <f t="shared" si="584"/>
        <v>39990</v>
      </c>
    </row>
    <row r="3113" spans="1:23" s="11" customFormat="1">
      <c r="A3113" s="13"/>
      <c r="B3113" s="140">
        <f>+Datos!B3104</f>
        <v>2009</v>
      </c>
      <c r="C3113" s="141">
        <f>+Datos!C3104</f>
        <v>6</v>
      </c>
      <c r="D3113" s="142">
        <f>+Datos!D3104</f>
        <v>27</v>
      </c>
      <c r="E3113" s="143">
        <f>+Datos!E3104</f>
        <v>0</v>
      </c>
      <c r="F3113" s="144">
        <f>+Datos!F3104</f>
        <v>1.2</v>
      </c>
      <c r="G3113" s="145">
        <f>+Datos!G3104</f>
        <v>1</v>
      </c>
      <c r="H3113" s="143">
        <f t="shared" si="579"/>
        <v>1.2</v>
      </c>
      <c r="I3113" s="146">
        <f t="shared" si="580"/>
        <v>-1.2</v>
      </c>
      <c r="J3113" s="29">
        <f t="shared" si="581"/>
        <v>70.756341752200882</v>
      </c>
      <c r="K3113" s="147">
        <f t="shared" si="576"/>
        <v>104.43815993401907</v>
      </c>
      <c r="L3113" s="29">
        <f t="shared" si="587"/>
        <v>-0.45718364684663015</v>
      </c>
      <c r="M3113" s="30">
        <f t="shared" si="585"/>
        <v>0.45718364684663015</v>
      </c>
      <c r="N3113" s="148">
        <f t="shared" si="586"/>
        <v>0.7428163531533698</v>
      </c>
      <c r="O3113" s="148">
        <f t="shared" si="582"/>
        <v>0</v>
      </c>
      <c r="P3113" s="148">
        <f t="shared" si="583"/>
        <v>-0.7428163531533698</v>
      </c>
      <c r="Q3113" s="149">
        <f t="shared" si="577"/>
        <v>0</v>
      </c>
      <c r="R3113" s="150">
        <f t="shared" si="578"/>
        <v>104.43815993401907</v>
      </c>
      <c r="S3113" s="13"/>
      <c r="T3113" s="13"/>
      <c r="U3113" s="13"/>
      <c r="V3113" s="13"/>
      <c r="W3113" s="49">
        <f t="shared" si="584"/>
        <v>39991</v>
      </c>
    </row>
    <row r="3114" spans="1:23" s="11" customFormat="1">
      <c r="A3114" s="13"/>
      <c r="B3114" s="140">
        <f>+Datos!B3105</f>
        <v>2009</v>
      </c>
      <c r="C3114" s="141">
        <f>+Datos!C3105</f>
        <v>6</v>
      </c>
      <c r="D3114" s="142">
        <f>+Datos!D3105</f>
        <v>28</v>
      </c>
      <c r="E3114" s="143">
        <f>+Datos!E3105</f>
        <v>35</v>
      </c>
      <c r="F3114" s="144">
        <f>+Datos!F3105</f>
        <v>0.9</v>
      </c>
      <c r="G3114" s="145">
        <f>+Datos!G3105</f>
        <v>1</v>
      </c>
      <c r="H3114" s="143">
        <f t="shared" si="579"/>
        <v>0.9</v>
      </c>
      <c r="I3114" s="146">
        <f t="shared" si="580"/>
        <v>34.1</v>
      </c>
      <c r="J3114" s="29">
        <f t="shared" si="581"/>
        <v>104.85634175220088</v>
      </c>
      <c r="K3114" s="147">
        <f t="shared" si="576"/>
        <v>138.53815993401906</v>
      </c>
      <c r="L3114" s="29">
        <f t="shared" si="587"/>
        <v>34.099999999999994</v>
      </c>
      <c r="M3114" s="30">
        <f t="shared" si="585"/>
        <v>0.9</v>
      </c>
      <c r="N3114" s="148">
        <f t="shared" si="586"/>
        <v>0</v>
      </c>
      <c r="O3114" s="148">
        <f t="shared" si="582"/>
        <v>0</v>
      </c>
      <c r="P3114" s="148">
        <f t="shared" si="583"/>
        <v>0</v>
      </c>
      <c r="Q3114" s="149">
        <f t="shared" si="577"/>
        <v>24.538159934019063</v>
      </c>
      <c r="R3114" s="150">
        <f t="shared" si="578"/>
        <v>138.53815993401906</v>
      </c>
      <c r="S3114" s="13"/>
      <c r="T3114" s="13"/>
      <c r="U3114" s="13"/>
      <c r="V3114" s="13"/>
      <c r="W3114" s="49">
        <f t="shared" si="584"/>
        <v>39992</v>
      </c>
    </row>
    <row r="3115" spans="1:23" s="11" customFormat="1">
      <c r="A3115" s="13"/>
      <c r="B3115" s="140">
        <f>+Datos!B3106</f>
        <v>2009</v>
      </c>
      <c r="C3115" s="141">
        <f>+Datos!C3106</f>
        <v>6</v>
      </c>
      <c r="D3115" s="142">
        <f>+Datos!D3106</f>
        <v>29</v>
      </c>
      <c r="E3115" s="143">
        <f>+Datos!E3106</f>
        <v>8</v>
      </c>
      <c r="F3115" s="144">
        <f>+Datos!F3106</f>
        <v>0.8</v>
      </c>
      <c r="G3115" s="145">
        <f>+Datos!G3106</f>
        <v>1</v>
      </c>
      <c r="H3115" s="143">
        <f t="shared" si="579"/>
        <v>0.8</v>
      </c>
      <c r="I3115" s="146">
        <f t="shared" si="580"/>
        <v>7.2</v>
      </c>
      <c r="J3115" s="29">
        <f t="shared" si="581"/>
        <v>112.05634175220088</v>
      </c>
      <c r="K3115" s="147">
        <f t="shared" si="576"/>
        <v>145.73815993401905</v>
      </c>
      <c r="L3115" s="29">
        <f t="shared" si="587"/>
        <v>7.1999999999999886</v>
      </c>
      <c r="M3115" s="30">
        <f t="shared" si="585"/>
        <v>0.8</v>
      </c>
      <c r="N3115" s="148">
        <f t="shared" si="586"/>
        <v>0</v>
      </c>
      <c r="O3115" s="148">
        <f t="shared" si="582"/>
        <v>0</v>
      </c>
      <c r="P3115" s="148">
        <f t="shared" si="583"/>
        <v>0</v>
      </c>
      <c r="Q3115" s="149">
        <f t="shared" si="577"/>
        <v>31.738159934019052</v>
      </c>
      <c r="R3115" s="150">
        <f t="shared" si="578"/>
        <v>145.73815993401905</v>
      </c>
      <c r="S3115" s="13"/>
      <c r="T3115" s="13"/>
      <c r="U3115" s="13"/>
      <c r="V3115" s="13"/>
      <c r="W3115" s="49">
        <f t="shared" si="584"/>
        <v>39993</v>
      </c>
    </row>
    <row r="3116" spans="1:23" s="11" customFormat="1">
      <c r="A3116" s="13"/>
      <c r="B3116" s="140">
        <f>+Datos!B3107</f>
        <v>2009</v>
      </c>
      <c r="C3116" s="141">
        <f>+Datos!C3107</f>
        <v>6</v>
      </c>
      <c r="D3116" s="142">
        <f>+Datos!D3107</f>
        <v>30</v>
      </c>
      <c r="E3116" s="143">
        <f>+Datos!E3107</f>
        <v>1</v>
      </c>
      <c r="F3116" s="144">
        <f>+Datos!F3107</f>
        <v>0.5</v>
      </c>
      <c r="G3116" s="145">
        <f>+Datos!G3107</f>
        <v>1</v>
      </c>
      <c r="H3116" s="143">
        <f t="shared" si="579"/>
        <v>0.5</v>
      </c>
      <c r="I3116" s="146">
        <f t="shared" si="580"/>
        <v>0.5</v>
      </c>
      <c r="J3116" s="29">
        <f t="shared" si="581"/>
        <v>112.55634175220088</v>
      </c>
      <c r="K3116" s="147">
        <f t="shared" si="576"/>
        <v>146.23815993401905</v>
      </c>
      <c r="L3116" s="29">
        <f t="shared" si="587"/>
        <v>0.5</v>
      </c>
      <c r="M3116" s="30">
        <f t="shared" si="585"/>
        <v>0.5</v>
      </c>
      <c r="N3116" s="148">
        <f t="shared" si="586"/>
        <v>0</v>
      </c>
      <c r="O3116" s="148">
        <f t="shared" si="582"/>
        <v>0</v>
      </c>
      <c r="P3116" s="148">
        <f t="shared" si="583"/>
        <v>0</v>
      </c>
      <c r="Q3116" s="149">
        <f t="shared" si="577"/>
        <v>32.238159934019052</v>
      </c>
      <c r="R3116" s="150">
        <f t="shared" si="578"/>
        <v>146.23815993401905</v>
      </c>
      <c r="S3116" s="13"/>
      <c r="T3116" s="13"/>
      <c r="U3116" s="13"/>
      <c r="V3116" s="13"/>
      <c r="W3116" s="49">
        <f t="shared" si="584"/>
        <v>39994</v>
      </c>
    </row>
    <row r="3117" spans="1:23" s="11" customFormat="1">
      <c r="A3117" s="13"/>
      <c r="B3117" s="140">
        <f>+Datos!B3108</f>
        <v>2009</v>
      </c>
      <c r="C3117" s="141">
        <f>+Datos!C3108</f>
        <v>7</v>
      </c>
      <c r="D3117" s="142">
        <f>+Datos!D3108</f>
        <v>1</v>
      </c>
      <c r="E3117" s="143">
        <f>+Datos!E3108</f>
        <v>0</v>
      </c>
      <c r="F3117" s="144">
        <f>+Datos!F3108</f>
        <v>1.4</v>
      </c>
      <c r="G3117" s="145">
        <f>+Datos!G3108</f>
        <v>1</v>
      </c>
      <c r="H3117" s="143">
        <f t="shared" si="579"/>
        <v>1.4</v>
      </c>
      <c r="I3117" s="146">
        <f t="shared" si="580"/>
        <v>-1.4</v>
      </c>
      <c r="J3117" s="29">
        <f t="shared" si="581"/>
        <v>111.71375982629574</v>
      </c>
      <c r="K3117" s="147">
        <f t="shared" si="576"/>
        <v>145.39557800811392</v>
      </c>
      <c r="L3117" s="29">
        <f t="shared" si="587"/>
        <v>-0.84258192590513659</v>
      </c>
      <c r="M3117" s="30">
        <f t="shared" si="585"/>
        <v>0.84258192590513659</v>
      </c>
      <c r="N3117" s="148">
        <f t="shared" si="586"/>
        <v>0.55741807409486333</v>
      </c>
      <c r="O3117" s="148">
        <f t="shared" si="582"/>
        <v>0</v>
      </c>
      <c r="P3117" s="148">
        <f t="shared" si="583"/>
        <v>-0.55741807409486333</v>
      </c>
      <c r="Q3117" s="149">
        <f t="shared" si="577"/>
        <v>31.395578008113915</v>
      </c>
      <c r="R3117" s="150">
        <f t="shared" si="578"/>
        <v>145.39557800811392</v>
      </c>
      <c r="S3117" s="13"/>
      <c r="T3117" s="13"/>
      <c r="U3117" s="13"/>
      <c r="V3117" s="13"/>
      <c r="W3117" s="49">
        <f t="shared" si="584"/>
        <v>39995</v>
      </c>
    </row>
    <row r="3118" spans="1:23" s="11" customFormat="1">
      <c r="A3118" s="13"/>
      <c r="B3118" s="140">
        <f>+Datos!B3109</f>
        <v>2009</v>
      </c>
      <c r="C3118" s="141">
        <f>+Datos!C3109</f>
        <v>7</v>
      </c>
      <c r="D3118" s="142">
        <f>+Datos!D3109</f>
        <v>2</v>
      </c>
      <c r="E3118" s="143">
        <f>+Datos!E3109</f>
        <v>0</v>
      </c>
      <c r="F3118" s="144">
        <f>+Datos!F3109</f>
        <v>1.5</v>
      </c>
      <c r="G3118" s="145">
        <f>+Datos!G3109</f>
        <v>1</v>
      </c>
      <c r="H3118" s="143">
        <f t="shared" si="579"/>
        <v>1.5</v>
      </c>
      <c r="I3118" s="146">
        <f t="shared" si="580"/>
        <v>-1.5</v>
      </c>
      <c r="J3118" s="29">
        <f t="shared" si="581"/>
        <v>110.81799157398459</v>
      </c>
      <c r="K3118" s="147">
        <f t="shared" si="576"/>
        <v>144.49980975580277</v>
      </c>
      <c r="L3118" s="29">
        <f t="shared" si="587"/>
        <v>-0.89576825231114299</v>
      </c>
      <c r="M3118" s="30">
        <f t="shared" si="585"/>
        <v>0.89576825231114299</v>
      </c>
      <c r="N3118" s="148">
        <f t="shared" si="586"/>
        <v>0.60423174768885701</v>
      </c>
      <c r="O3118" s="148">
        <f t="shared" si="582"/>
        <v>0</v>
      </c>
      <c r="P3118" s="148">
        <f t="shared" si="583"/>
        <v>-0.60423174768885701</v>
      </c>
      <c r="Q3118" s="149">
        <f t="shared" si="577"/>
        <v>30.499809755802772</v>
      </c>
      <c r="R3118" s="150">
        <f t="shared" si="578"/>
        <v>144.49980975580277</v>
      </c>
      <c r="S3118" s="13"/>
      <c r="T3118" s="13"/>
      <c r="U3118" s="13"/>
      <c r="V3118" s="13"/>
      <c r="W3118" s="49">
        <f t="shared" si="584"/>
        <v>39996</v>
      </c>
    </row>
    <row r="3119" spans="1:23" s="11" customFormat="1">
      <c r="A3119" s="13"/>
      <c r="B3119" s="140">
        <f>+Datos!B3110</f>
        <v>2009</v>
      </c>
      <c r="C3119" s="141">
        <f>+Datos!C3110</f>
        <v>7</v>
      </c>
      <c r="D3119" s="142">
        <f>+Datos!D3110</f>
        <v>3</v>
      </c>
      <c r="E3119" s="143">
        <f>+Datos!E3110</f>
        <v>0</v>
      </c>
      <c r="F3119" s="144">
        <f>+Datos!F3110</f>
        <v>1.7</v>
      </c>
      <c r="G3119" s="145">
        <f>+Datos!G3110</f>
        <v>1</v>
      </c>
      <c r="H3119" s="143">
        <f t="shared" si="579"/>
        <v>1.7</v>
      </c>
      <c r="I3119" s="146">
        <f t="shared" si="580"/>
        <v>-1.7</v>
      </c>
      <c r="J3119" s="29">
        <f t="shared" si="581"/>
        <v>109.81146747986315</v>
      </c>
      <c r="K3119" s="147">
        <f t="shared" si="576"/>
        <v>143.49328566168134</v>
      </c>
      <c r="L3119" s="29">
        <f t="shared" si="587"/>
        <v>-1.0065240941214313</v>
      </c>
      <c r="M3119" s="30">
        <f t="shared" si="585"/>
        <v>1.0065240941214313</v>
      </c>
      <c r="N3119" s="148">
        <f t="shared" si="586"/>
        <v>0.69347590587856867</v>
      </c>
      <c r="O3119" s="148">
        <f t="shared" si="582"/>
        <v>0</v>
      </c>
      <c r="P3119" s="148">
        <f t="shared" si="583"/>
        <v>-0.69347590587856867</v>
      </c>
      <c r="Q3119" s="149">
        <f t="shared" si="577"/>
        <v>29.493285661681341</v>
      </c>
      <c r="R3119" s="150">
        <f t="shared" si="578"/>
        <v>143.49328566168134</v>
      </c>
      <c r="S3119" s="13"/>
      <c r="T3119" s="13"/>
      <c r="U3119" s="13"/>
      <c r="V3119" s="13"/>
      <c r="W3119" s="49">
        <f t="shared" si="584"/>
        <v>39997</v>
      </c>
    </row>
    <row r="3120" spans="1:23" s="11" customFormat="1">
      <c r="A3120" s="13"/>
      <c r="B3120" s="140">
        <f>+Datos!B3111</f>
        <v>2009</v>
      </c>
      <c r="C3120" s="141">
        <f>+Datos!C3111</f>
        <v>7</v>
      </c>
      <c r="D3120" s="142">
        <f>+Datos!D3111</f>
        <v>4</v>
      </c>
      <c r="E3120" s="143">
        <f>+Datos!E3111</f>
        <v>0</v>
      </c>
      <c r="F3120" s="144">
        <f>+Datos!F3111</f>
        <v>2</v>
      </c>
      <c r="G3120" s="145">
        <f>+Datos!G3111</f>
        <v>1</v>
      </c>
      <c r="H3120" s="143">
        <f t="shared" si="579"/>
        <v>2</v>
      </c>
      <c r="I3120" s="146">
        <f t="shared" si="580"/>
        <v>-2</v>
      </c>
      <c r="J3120" s="29">
        <f t="shared" si="581"/>
        <v>108.63901942779009</v>
      </c>
      <c r="K3120" s="147">
        <f t="shared" si="576"/>
        <v>142.32083760960828</v>
      </c>
      <c r="L3120" s="29">
        <f t="shared" si="587"/>
        <v>-1.1724480520730651</v>
      </c>
      <c r="M3120" s="30">
        <f t="shared" si="585"/>
        <v>1.1724480520730651</v>
      </c>
      <c r="N3120" s="148">
        <f t="shared" si="586"/>
        <v>0.82755194792693487</v>
      </c>
      <c r="O3120" s="148">
        <f t="shared" si="582"/>
        <v>0</v>
      </c>
      <c r="P3120" s="148">
        <f t="shared" si="583"/>
        <v>-0.82755194792693487</v>
      </c>
      <c r="Q3120" s="149">
        <f t="shared" si="577"/>
        <v>28.320837609608276</v>
      </c>
      <c r="R3120" s="150">
        <f t="shared" si="578"/>
        <v>142.32083760960828</v>
      </c>
      <c r="S3120" s="13"/>
      <c r="T3120" s="13"/>
      <c r="U3120" s="13"/>
      <c r="V3120" s="13"/>
      <c r="W3120" s="49">
        <f t="shared" si="584"/>
        <v>39998</v>
      </c>
    </row>
    <row r="3121" spans="1:23" s="11" customFormat="1">
      <c r="A3121" s="13"/>
      <c r="B3121" s="140">
        <f>+Datos!B3112</f>
        <v>2009</v>
      </c>
      <c r="C3121" s="141">
        <f>+Datos!C3112</f>
        <v>7</v>
      </c>
      <c r="D3121" s="142">
        <f>+Datos!D3112</f>
        <v>5</v>
      </c>
      <c r="E3121" s="143">
        <f>+Datos!E3112</f>
        <v>0</v>
      </c>
      <c r="F3121" s="144">
        <f>+Datos!F3112</f>
        <v>1.4</v>
      </c>
      <c r="G3121" s="145">
        <f>+Datos!G3112</f>
        <v>1</v>
      </c>
      <c r="H3121" s="143">
        <f t="shared" si="579"/>
        <v>1.4</v>
      </c>
      <c r="I3121" s="146">
        <f t="shared" si="580"/>
        <v>-1.4</v>
      </c>
      <c r="J3121" s="29">
        <f t="shared" si="581"/>
        <v>107.82576206003166</v>
      </c>
      <c r="K3121" s="147">
        <f t="shared" si="576"/>
        <v>141.50758024184984</v>
      </c>
      <c r="L3121" s="29">
        <f t="shared" si="587"/>
        <v>-0.81325736775843893</v>
      </c>
      <c r="M3121" s="30">
        <f t="shared" si="585"/>
        <v>0.81325736775843893</v>
      </c>
      <c r="N3121" s="148">
        <f t="shared" si="586"/>
        <v>0.58674263224156098</v>
      </c>
      <c r="O3121" s="148">
        <f t="shared" si="582"/>
        <v>0</v>
      </c>
      <c r="P3121" s="148">
        <f t="shared" si="583"/>
        <v>-0.58674263224156098</v>
      </c>
      <c r="Q3121" s="149">
        <f t="shared" si="577"/>
        <v>27.507580241849837</v>
      </c>
      <c r="R3121" s="150">
        <f t="shared" si="578"/>
        <v>141.50758024184984</v>
      </c>
      <c r="S3121" s="13"/>
      <c r="T3121" s="13"/>
      <c r="U3121" s="13"/>
      <c r="V3121" s="13"/>
      <c r="W3121" s="49">
        <f t="shared" si="584"/>
        <v>39999</v>
      </c>
    </row>
    <row r="3122" spans="1:23" s="11" customFormat="1">
      <c r="A3122" s="13"/>
      <c r="B3122" s="140">
        <f>+Datos!B3113</f>
        <v>2009</v>
      </c>
      <c r="C3122" s="141">
        <f>+Datos!C3113</f>
        <v>7</v>
      </c>
      <c r="D3122" s="142">
        <f>+Datos!D3113</f>
        <v>6</v>
      </c>
      <c r="E3122" s="143">
        <f>+Datos!E3113</f>
        <v>0.5</v>
      </c>
      <c r="F3122" s="144">
        <f>+Datos!F3113</f>
        <v>1.2</v>
      </c>
      <c r="G3122" s="145">
        <f>+Datos!G3113</f>
        <v>1</v>
      </c>
      <c r="H3122" s="143">
        <f t="shared" si="579"/>
        <v>1.2</v>
      </c>
      <c r="I3122" s="146">
        <f t="shared" si="580"/>
        <v>-0.7</v>
      </c>
      <c r="J3122" s="29">
        <f t="shared" si="581"/>
        <v>107.42141920903563</v>
      </c>
      <c r="K3122" s="147">
        <f t="shared" si="576"/>
        <v>141.10323739085382</v>
      </c>
      <c r="L3122" s="29">
        <f t="shared" si="587"/>
        <v>-0.40434285099601652</v>
      </c>
      <c r="M3122" s="30">
        <f t="shared" si="585"/>
        <v>0.90434285099601652</v>
      </c>
      <c r="N3122" s="148">
        <f t="shared" si="586"/>
        <v>0.29565714900398343</v>
      </c>
      <c r="O3122" s="148">
        <f t="shared" si="582"/>
        <v>0</v>
      </c>
      <c r="P3122" s="148">
        <f t="shared" si="583"/>
        <v>-0.29565714900398343</v>
      </c>
      <c r="Q3122" s="149">
        <f t="shared" si="577"/>
        <v>27.10323739085382</v>
      </c>
      <c r="R3122" s="150">
        <f t="shared" si="578"/>
        <v>141.10323739085382</v>
      </c>
      <c r="S3122" s="13"/>
      <c r="T3122" s="13"/>
      <c r="U3122" s="13"/>
      <c r="V3122" s="13"/>
      <c r="W3122" s="49">
        <f t="shared" si="584"/>
        <v>40000</v>
      </c>
    </row>
    <row r="3123" spans="1:23" s="11" customFormat="1">
      <c r="A3123" s="13"/>
      <c r="B3123" s="140">
        <f>+Datos!B3114</f>
        <v>2009</v>
      </c>
      <c r="C3123" s="141">
        <f>+Datos!C3114</f>
        <v>7</v>
      </c>
      <c r="D3123" s="142">
        <f>+Datos!D3114</f>
        <v>7</v>
      </c>
      <c r="E3123" s="143">
        <f>+Datos!E3114</f>
        <v>0</v>
      </c>
      <c r="F3123" s="144">
        <f>+Datos!F3114</f>
        <v>1.5</v>
      </c>
      <c r="G3123" s="145">
        <f>+Datos!G3114</f>
        <v>1</v>
      </c>
      <c r="H3123" s="143">
        <f t="shared" si="579"/>
        <v>1.5</v>
      </c>
      <c r="I3123" s="146">
        <f t="shared" si="580"/>
        <v>-1.5</v>
      </c>
      <c r="J3123" s="29">
        <f t="shared" si="581"/>
        <v>106.56006876218574</v>
      </c>
      <c r="K3123" s="147">
        <f t="shared" si="576"/>
        <v>140.24188694400391</v>
      </c>
      <c r="L3123" s="29">
        <f t="shared" si="587"/>
        <v>-0.86135044684991158</v>
      </c>
      <c r="M3123" s="30">
        <f t="shared" si="585"/>
        <v>0.86135044684991158</v>
      </c>
      <c r="N3123" s="148">
        <f t="shared" si="586"/>
        <v>0.63864955315008842</v>
      </c>
      <c r="O3123" s="148">
        <f t="shared" si="582"/>
        <v>0</v>
      </c>
      <c r="P3123" s="148">
        <f t="shared" si="583"/>
        <v>-0.63864955315008842</v>
      </c>
      <c r="Q3123" s="149">
        <f t="shared" si="577"/>
        <v>26.241886944003909</v>
      </c>
      <c r="R3123" s="150">
        <f t="shared" si="578"/>
        <v>140.24188694400391</v>
      </c>
      <c r="S3123" s="13"/>
      <c r="T3123" s="13"/>
      <c r="U3123" s="13"/>
      <c r="V3123" s="13"/>
      <c r="W3123" s="49">
        <f t="shared" si="584"/>
        <v>40001</v>
      </c>
    </row>
    <row r="3124" spans="1:23" s="11" customFormat="1">
      <c r="A3124" s="13"/>
      <c r="B3124" s="140">
        <f>+Datos!B3115</f>
        <v>2009</v>
      </c>
      <c r="C3124" s="141">
        <f>+Datos!C3115</f>
        <v>7</v>
      </c>
      <c r="D3124" s="142">
        <f>+Datos!D3115</f>
        <v>8</v>
      </c>
      <c r="E3124" s="143">
        <f>+Datos!E3115</f>
        <v>0</v>
      </c>
      <c r="F3124" s="144">
        <f>+Datos!F3115</f>
        <v>1.5</v>
      </c>
      <c r="G3124" s="145">
        <f>+Datos!G3115</f>
        <v>1</v>
      </c>
      <c r="H3124" s="143">
        <f t="shared" si="579"/>
        <v>1.5</v>
      </c>
      <c r="I3124" s="146">
        <f t="shared" si="580"/>
        <v>-1.5</v>
      </c>
      <c r="J3124" s="29">
        <f t="shared" si="581"/>
        <v>105.70562498811816</v>
      </c>
      <c r="K3124" s="147">
        <f t="shared" si="576"/>
        <v>139.38744316993635</v>
      </c>
      <c r="L3124" s="29">
        <f t="shared" si="587"/>
        <v>-0.85444377406756189</v>
      </c>
      <c r="M3124" s="30">
        <f t="shared" si="585"/>
        <v>0.85444377406756189</v>
      </c>
      <c r="N3124" s="148">
        <f t="shared" si="586"/>
        <v>0.64555622593243811</v>
      </c>
      <c r="O3124" s="148">
        <f t="shared" si="582"/>
        <v>0</v>
      </c>
      <c r="P3124" s="148">
        <f t="shared" si="583"/>
        <v>-0.64555622593243811</v>
      </c>
      <c r="Q3124" s="149">
        <f t="shared" si="577"/>
        <v>25.387443169936347</v>
      </c>
      <c r="R3124" s="150">
        <f t="shared" si="578"/>
        <v>139.38744316993635</v>
      </c>
      <c r="S3124" s="13"/>
      <c r="T3124" s="13"/>
      <c r="U3124" s="13"/>
      <c r="V3124" s="13"/>
      <c r="W3124" s="49">
        <f t="shared" si="584"/>
        <v>40002</v>
      </c>
    </row>
    <row r="3125" spans="1:23" s="11" customFormat="1">
      <c r="A3125" s="13"/>
      <c r="B3125" s="140">
        <f>+Datos!B3116</f>
        <v>2009</v>
      </c>
      <c r="C3125" s="141">
        <f>+Datos!C3116</f>
        <v>7</v>
      </c>
      <c r="D3125" s="142">
        <f>+Datos!D3116</f>
        <v>9</v>
      </c>
      <c r="E3125" s="143">
        <f>+Datos!E3116</f>
        <v>0</v>
      </c>
      <c r="F3125" s="144">
        <f>+Datos!F3116</f>
        <v>3.3</v>
      </c>
      <c r="G3125" s="145">
        <f>+Datos!G3116</f>
        <v>1</v>
      </c>
      <c r="H3125" s="143">
        <f t="shared" si="579"/>
        <v>3.3</v>
      </c>
      <c r="I3125" s="146">
        <f t="shared" si="580"/>
        <v>-3.3</v>
      </c>
      <c r="J3125" s="29">
        <f t="shared" si="581"/>
        <v>103.84988791392243</v>
      </c>
      <c r="K3125" s="147">
        <f t="shared" si="576"/>
        <v>137.53170609574062</v>
      </c>
      <c r="L3125" s="29">
        <f t="shared" si="587"/>
        <v>-1.85573707419573</v>
      </c>
      <c r="M3125" s="30">
        <f t="shared" si="585"/>
        <v>1.85573707419573</v>
      </c>
      <c r="N3125" s="148">
        <f t="shared" si="586"/>
        <v>1.4442629258042698</v>
      </c>
      <c r="O3125" s="148">
        <f t="shared" si="582"/>
        <v>0</v>
      </c>
      <c r="P3125" s="148">
        <f t="shared" si="583"/>
        <v>-1.4442629258042698</v>
      </c>
      <c r="Q3125" s="149">
        <f t="shared" si="577"/>
        <v>23.531706095740617</v>
      </c>
      <c r="R3125" s="150">
        <f t="shared" si="578"/>
        <v>137.53170609574062</v>
      </c>
      <c r="S3125" s="13"/>
      <c r="T3125" s="13"/>
      <c r="U3125" s="13"/>
      <c r="V3125" s="13"/>
      <c r="W3125" s="49">
        <f t="shared" si="584"/>
        <v>40003</v>
      </c>
    </row>
    <row r="3126" spans="1:23" s="11" customFormat="1">
      <c r="A3126" s="13"/>
      <c r="B3126" s="140">
        <f>+Datos!B3117</f>
        <v>2009</v>
      </c>
      <c r="C3126" s="141">
        <f>+Datos!C3117</f>
        <v>7</v>
      </c>
      <c r="D3126" s="142">
        <f>+Datos!D3117</f>
        <v>10</v>
      </c>
      <c r="E3126" s="143">
        <f>+Datos!E3117</f>
        <v>2</v>
      </c>
      <c r="F3126" s="144">
        <f>+Datos!F3117</f>
        <v>0.9</v>
      </c>
      <c r="G3126" s="145">
        <f>+Datos!G3117</f>
        <v>1</v>
      </c>
      <c r="H3126" s="143">
        <f t="shared" si="579"/>
        <v>0.9</v>
      </c>
      <c r="I3126" s="146">
        <f t="shared" si="580"/>
        <v>1.1000000000000001</v>
      </c>
      <c r="J3126" s="29">
        <f t="shared" si="581"/>
        <v>104.94988791392242</v>
      </c>
      <c r="K3126" s="147">
        <f t="shared" si="576"/>
        <v>138.63170609574061</v>
      </c>
      <c r="L3126" s="29">
        <f t="shared" si="587"/>
        <v>1.0999999999999943</v>
      </c>
      <c r="M3126" s="30">
        <f t="shared" si="585"/>
        <v>0.9</v>
      </c>
      <c r="N3126" s="148">
        <f t="shared" si="586"/>
        <v>0</v>
      </c>
      <c r="O3126" s="148">
        <f t="shared" si="582"/>
        <v>0</v>
      </c>
      <c r="P3126" s="148">
        <f t="shared" si="583"/>
        <v>0</v>
      </c>
      <c r="Q3126" s="149">
        <f t="shared" si="577"/>
        <v>24.631706095740611</v>
      </c>
      <c r="R3126" s="150">
        <f t="shared" si="578"/>
        <v>138.63170609574061</v>
      </c>
      <c r="S3126" s="13"/>
      <c r="T3126" s="13"/>
      <c r="U3126" s="13"/>
      <c r="V3126" s="13"/>
      <c r="W3126" s="49">
        <f t="shared" si="584"/>
        <v>40004</v>
      </c>
    </row>
    <row r="3127" spans="1:23" s="11" customFormat="1">
      <c r="A3127" s="13"/>
      <c r="B3127" s="140">
        <f>+Datos!B3118</f>
        <v>2009</v>
      </c>
      <c r="C3127" s="141">
        <f>+Datos!C3118</f>
        <v>7</v>
      </c>
      <c r="D3127" s="142">
        <f>+Datos!D3118</f>
        <v>11</v>
      </c>
      <c r="E3127" s="143">
        <f>+Datos!E3118</f>
        <v>0</v>
      </c>
      <c r="F3127" s="144">
        <f>+Datos!F3118</f>
        <v>1.6</v>
      </c>
      <c r="G3127" s="145">
        <f>+Datos!G3118</f>
        <v>1</v>
      </c>
      <c r="H3127" s="143">
        <f t="shared" si="579"/>
        <v>1.6</v>
      </c>
      <c r="I3127" s="146">
        <f t="shared" si="580"/>
        <v>-1.6</v>
      </c>
      <c r="J3127" s="29">
        <f t="shared" si="581"/>
        <v>104.05249359595629</v>
      </c>
      <c r="K3127" s="147">
        <f t="shared" si="576"/>
        <v>137.73431177777448</v>
      </c>
      <c r="L3127" s="29">
        <f t="shared" si="587"/>
        <v>-0.89739431796613189</v>
      </c>
      <c r="M3127" s="30">
        <f t="shared" si="585"/>
        <v>0.89739431796613189</v>
      </c>
      <c r="N3127" s="148">
        <f t="shared" si="586"/>
        <v>0.7026056820338682</v>
      </c>
      <c r="O3127" s="148">
        <f t="shared" si="582"/>
        <v>0</v>
      </c>
      <c r="P3127" s="148">
        <f t="shared" si="583"/>
        <v>-0.7026056820338682</v>
      </c>
      <c r="Q3127" s="149">
        <f t="shared" si="577"/>
        <v>23.734311777774479</v>
      </c>
      <c r="R3127" s="150">
        <f t="shared" si="578"/>
        <v>137.73431177777448</v>
      </c>
      <c r="S3127" s="13"/>
      <c r="T3127" s="13"/>
      <c r="U3127" s="13"/>
      <c r="V3127" s="13"/>
      <c r="W3127" s="49">
        <f t="shared" si="584"/>
        <v>40005</v>
      </c>
    </row>
    <row r="3128" spans="1:23" s="11" customFormat="1">
      <c r="A3128" s="13"/>
      <c r="B3128" s="140">
        <f>+Datos!B3119</f>
        <v>2009</v>
      </c>
      <c r="C3128" s="141">
        <f>+Datos!C3119</f>
        <v>7</v>
      </c>
      <c r="D3128" s="142">
        <f>+Datos!D3119</f>
        <v>12</v>
      </c>
      <c r="E3128" s="143">
        <f>+Datos!E3119</f>
        <v>0</v>
      </c>
      <c r="F3128" s="144">
        <f>+Datos!F3119</f>
        <v>1.9</v>
      </c>
      <c r="G3128" s="145">
        <f>+Datos!G3119</f>
        <v>1</v>
      </c>
      <c r="H3128" s="143">
        <f t="shared" si="579"/>
        <v>1.9</v>
      </c>
      <c r="I3128" s="146">
        <f t="shared" si="580"/>
        <v>-1.9</v>
      </c>
      <c r="J3128" s="29">
        <f t="shared" si="581"/>
        <v>102.99679886250792</v>
      </c>
      <c r="K3128" s="147">
        <f t="shared" si="576"/>
        <v>136.6786170443261</v>
      </c>
      <c r="L3128" s="29">
        <f t="shared" si="587"/>
        <v>-1.0556947334483766</v>
      </c>
      <c r="M3128" s="30">
        <f t="shared" si="585"/>
        <v>1.0556947334483766</v>
      </c>
      <c r="N3128" s="148">
        <f t="shared" si="586"/>
        <v>0.8443052665516233</v>
      </c>
      <c r="O3128" s="148">
        <f t="shared" si="582"/>
        <v>0</v>
      </c>
      <c r="P3128" s="148">
        <f t="shared" si="583"/>
        <v>-0.8443052665516233</v>
      </c>
      <c r="Q3128" s="149">
        <f t="shared" si="577"/>
        <v>22.678617044326103</v>
      </c>
      <c r="R3128" s="150">
        <f t="shared" si="578"/>
        <v>136.6786170443261</v>
      </c>
      <c r="S3128" s="13"/>
      <c r="T3128" s="13"/>
      <c r="U3128" s="13"/>
      <c r="V3128" s="13"/>
      <c r="W3128" s="49">
        <f t="shared" si="584"/>
        <v>40006</v>
      </c>
    </row>
    <row r="3129" spans="1:23" s="11" customFormat="1">
      <c r="A3129" s="13"/>
      <c r="B3129" s="140">
        <f>+Datos!B3120</f>
        <v>2009</v>
      </c>
      <c r="C3129" s="141">
        <f>+Datos!C3120</f>
        <v>7</v>
      </c>
      <c r="D3129" s="142">
        <f>+Datos!D3120</f>
        <v>13</v>
      </c>
      <c r="E3129" s="143">
        <f>+Datos!E3120</f>
        <v>0.1</v>
      </c>
      <c r="F3129" s="144">
        <f>+Datos!F3120</f>
        <v>1.5</v>
      </c>
      <c r="G3129" s="145">
        <f>+Datos!G3120</f>
        <v>1</v>
      </c>
      <c r="H3129" s="143">
        <f t="shared" si="579"/>
        <v>1.5</v>
      </c>
      <c r="I3129" s="146">
        <f t="shared" si="580"/>
        <v>-1.4</v>
      </c>
      <c r="J3129" s="29">
        <f t="shared" si="581"/>
        <v>102.2257784135785</v>
      </c>
      <c r="K3129" s="147">
        <f t="shared" si="576"/>
        <v>135.90759659539668</v>
      </c>
      <c r="L3129" s="29">
        <f t="shared" si="587"/>
        <v>-0.7710204489294199</v>
      </c>
      <c r="M3129" s="30">
        <f t="shared" si="585"/>
        <v>0.87102044892941988</v>
      </c>
      <c r="N3129" s="148">
        <f t="shared" si="586"/>
        <v>0.62897955107058012</v>
      </c>
      <c r="O3129" s="148">
        <f t="shared" si="582"/>
        <v>0</v>
      </c>
      <c r="P3129" s="148">
        <f t="shared" si="583"/>
        <v>-0.62897955107058012</v>
      </c>
      <c r="Q3129" s="149">
        <f t="shared" si="577"/>
        <v>21.907596595396683</v>
      </c>
      <c r="R3129" s="150">
        <f t="shared" si="578"/>
        <v>135.90759659539668</v>
      </c>
      <c r="S3129" s="13"/>
      <c r="T3129" s="13"/>
      <c r="U3129" s="13"/>
      <c r="V3129" s="13"/>
      <c r="W3129" s="49">
        <f t="shared" si="584"/>
        <v>40007</v>
      </c>
    </row>
    <row r="3130" spans="1:23" s="11" customFormat="1">
      <c r="A3130" s="13"/>
      <c r="B3130" s="140">
        <f>+Datos!B3121</f>
        <v>2009</v>
      </c>
      <c r="C3130" s="141">
        <f>+Datos!C3121</f>
        <v>7</v>
      </c>
      <c r="D3130" s="142">
        <f>+Datos!D3121</f>
        <v>14</v>
      </c>
      <c r="E3130" s="143">
        <f>+Datos!E3121</f>
        <v>0</v>
      </c>
      <c r="F3130" s="144">
        <f>+Datos!F3121</f>
        <v>2</v>
      </c>
      <c r="G3130" s="145">
        <f>+Datos!G3121</f>
        <v>1</v>
      </c>
      <c r="H3130" s="143">
        <f t="shared" si="579"/>
        <v>2</v>
      </c>
      <c r="I3130" s="146">
        <f t="shared" si="580"/>
        <v>-2</v>
      </c>
      <c r="J3130" s="29">
        <f t="shared" si="581"/>
        <v>101.13432214290593</v>
      </c>
      <c r="K3130" s="147">
        <f t="shared" si="576"/>
        <v>134.8161403247241</v>
      </c>
      <c r="L3130" s="29">
        <f t="shared" si="587"/>
        <v>-1.0914562706725803</v>
      </c>
      <c r="M3130" s="30">
        <f t="shared" si="585"/>
        <v>1.0914562706725803</v>
      </c>
      <c r="N3130" s="148">
        <f t="shared" si="586"/>
        <v>0.90854372932741967</v>
      </c>
      <c r="O3130" s="148">
        <f t="shared" si="582"/>
        <v>0</v>
      </c>
      <c r="P3130" s="148">
        <f t="shared" si="583"/>
        <v>-0.90854372932741967</v>
      </c>
      <c r="Q3130" s="149">
        <f t="shared" si="577"/>
        <v>20.816140324724103</v>
      </c>
      <c r="R3130" s="150">
        <f t="shared" si="578"/>
        <v>134.8161403247241</v>
      </c>
      <c r="S3130" s="13"/>
      <c r="T3130" s="13"/>
      <c r="U3130" s="13"/>
      <c r="V3130" s="13"/>
      <c r="W3130" s="49">
        <f t="shared" si="584"/>
        <v>40008</v>
      </c>
    </row>
    <row r="3131" spans="1:23" s="11" customFormat="1">
      <c r="A3131" s="13"/>
      <c r="B3131" s="140">
        <f>+Datos!B3122</f>
        <v>2009</v>
      </c>
      <c r="C3131" s="141">
        <f>+Datos!C3122</f>
        <v>7</v>
      </c>
      <c r="D3131" s="142">
        <f>+Datos!D3122</f>
        <v>15</v>
      </c>
      <c r="E3131" s="143">
        <f>+Datos!E3122</f>
        <v>0</v>
      </c>
      <c r="F3131" s="144">
        <f>+Datos!F3122</f>
        <v>2.1</v>
      </c>
      <c r="G3131" s="145">
        <f>+Datos!G3122</f>
        <v>1</v>
      </c>
      <c r="H3131" s="143">
        <f t="shared" si="579"/>
        <v>2.1</v>
      </c>
      <c r="I3131" s="146">
        <f t="shared" si="580"/>
        <v>-2.1</v>
      </c>
      <c r="J3131" s="29">
        <f t="shared" si="581"/>
        <v>100.00083278140967</v>
      </c>
      <c r="K3131" s="147">
        <f t="shared" si="576"/>
        <v>133.68265096322784</v>
      </c>
      <c r="L3131" s="29">
        <f t="shared" si="587"/>
        <v>-1.1334893614962596</v>
      </c>
      <c r="M3131" s="30">
        <f t="shared" si="585"/>
        <v>1.1334893614962596</v>
      </c>
      <c r="N3131" s="148">
        <f t="shared" si="586"/>
        <v>0.96651063850374053</v>
      </c>
      <c r="O3131" s="148">
        <f t="shared" si="582"/>
        <v>0</v>
      </c>
      <c r="P3131" s="148">
        <f t="shared" si="583"/>
        <v>-0.96651063850374053</v>
      </c>
      <c r="Q3131" s="149">
        <f t="shared" si="577"/>
        <v>19.682650963227843</v>
      </c>
      <c r="R3131" s="150">
        <f t="shared" si="578"/>
        <v>133.68265096322784</v>
      </c>
      <c r="S3131" s="13"/>
      <c r="T3131" s="13"/>
      <c r="U3131" s="13"/>
      <c r="V3131" s="13"/>
      <c r="W3131" s="49">
        <f t="shared" si="584"/>
        <v>40009</v>
      </c>
    </row>
    <row r="3132" spans="1:23" s="11" customFormat="1">
      <c r="A3132" s="13"/>
      <c r="B3132" s="140">
        <f>+Datos!B3123</f>
        <v>2009</v>
      </c>
      <c r="C3132" s="141">
        <f>+Datos!C3123</f>
        <v>7</v>
      </c>
      <c r="D3132" s="142">
        <f>+Datos!D3123</f>
        <v>16</v>
      </c>
      <c r="E3132" s="143">
        <f>+Datos!E3123</f>
        <v>0</v>
      </c>
      <c r="F3132" s="144">
        <f>+Datos!F3123</f>
        <v>1</v>
      </c>
      <c r="G3132" s="145">
        <f>+Datos!G3123</f>
        <v>1</v>
      </c>
      <c r="H3132" s="143">
        <f t="shared" si="579"/>
        <v>1</v>
      </c>
      <c r="I3132" s="146">
        <f t="shared" si="580"/>
        <v>-1</v>
      </c>
      <c r="J3132" s="29">
        <f t="shared" si="581"/>
        <v>99.465549799872704</v>
      </c>
      <c r="K3132" s="147">
        <f t="shared" si="576"/>
        <v>133.14736798169088</v>
      </c>
      <c r="L3132" s="29">
        <f t="shared" si="587"/>
        <v>-0.53528298153696596</v>
      </c>
      <c r="M3132" s="30">
        <f t="shared" si="585"/>
        <v>0.53528298153696596</v>
      </c>
      <c r="N3132" s="148">
        <f t="shared" si="586"/>
        <v>0.46471701846303404</v>
      </c>
      <c r="O3132" s="148">
        <f t="shared" si="582"/>
        <v>0</v>
      </c>
      <c r="P3132" s="148">
        <f t="shared" si="583"/>
        <v>-0.46471701846303404</v>
      </c>
      <c r="Q3132" s="149">
        <f t="shared" si="577"/>
        <v>19.147367981690877</v>
      </c>
      <c r="R3132" s="150">
        <f t="shared" si="578"/>
        <v>133.14736798169088</v>
      </c>
      <c r="S3132" s="13"/>
      <c r="T3132" s="13"/>
      <c r="U3132" s="13"/>
      <c r="V3132" s="13"/>
      <c r="W3132" s="49">
        <f t="shared" si="584"/>
        <v>40010</v>
      </c>
    </row>
    <row r="3133" spans="1:23" s="11" customFormat="1">
      <c r="A3133" s="13"/>
      <c r="B3133" s="140">
        <f>+Datos!B3124</f>
        <v>2009</v>
      </c>
      <c r="C3133" s="141">
        <f>+Datos!C3124</f>
        <v>7</v>
      </c>
      <c r="D3133" s="142">
        <f>+Datos!D3124</f>
        <v>17</v>
      </c>
      <c r="E3133" s="143">
        <f>+Datos!E3124</f>
        <v>0</v>
      </c>
      <c r="F3133" s="144">
        <f>+Datos!F3124</f>
        <v>0.7</v>
      </c>
      <c r="G3133" s="145">
        <f>+Datos!G3124</f>
        <v>1</v>
      </c>
      <c r="H3133" s="143">
        <f t="shared" si="579"/>
        <v>0.7</v>
      </c>
      <c r="I3133" s="146">
        <f t="shared" si="580"/>
        <v>-0.7</v>
      </c>
      <c r="J3133" s="29">
        <f t="shared" si="581"/>
        <v>99.092557453576305</v>
      </c>
      <c r="K3133" s="147">
        <f t="shared" si="576"/>
        <v>132.77437563539448</v>
      </c>
      <c r="L3133" s="29">
        <f t="shared" si="587"/>
        <v>-0.37299234629639955</v>
      </c>
      <c r="M3133" s="30">
        <f t="shared" si="585"/>
        <v>0.37299234629639955</v>
      </c>
      <c r="N3133" s="148">
        <f t="shared" si="586"/>
        <v>0.32700765370360041</v>
      </c>
      <c r="O3133" s="148">
        <f t="shared" si="582"/>
        <v>0</v>
      </c>
      <c r="P3133" s="148">
        <f t="shared" si="583"/>
        <v>-0.32700765370360041</v>
      </c>
      <c r="Q3133" s="149">
        <f t="shared" si="577"/>
        <v>18.774375635394478</v>
      </c>
      <c r="R3133" s="150">
        <f t="shared" si="578"/>
        <v>132.77437563539448</v>
      </c>
      <c r="S3133" s="13"/>
      <c r="T3133" s="13"/>
      <c r="U3133" s="13"/>
      <c r="V3133" s="13"/>
      <c r="W3133" s="49">
        <f t="shared" si="584"/>
        <v>40011</v>
      </c>
    </row>
    <row r="3134" spans="1:23" s="11" customFormat="1">
      <c r="A3134" s="13"/>
      <c r="B3134" s="140">
        <f>+Datos!B3125</f>
        <v>2009</v>
      </c>
      <c r="C3134" s="141">
        <f>+Datos!C3125</f>
        <v>7</v>
      </c>
      <c r="D3134" s="142">
        <f>+Datos!D3125</f>
        <v>18</v>
      </c>
      <c r="E3134" s="143">
        <f>+Datos!E3125</f>
        <v>0.2</v>
      </c>
      <c r="F3134" s="144">
        <f>+Datos!F3125</f>
        <v>0.5</v>
      </c>
      <c r="G3134" s="145">
        <f>+Datos!G3125</f>
        <v>1</v>
      </c>
      <c r="H3134" s="143">
        <f t="shared" si="579"/>
        <v>0.5</v>
      </c>
      <c r="I3134" s="146">
        <f t="shared" si="580"/>
        <v>-0.3</v>
      </c>
      <c r="J3134" s="29">
        <f t="shared" si="581"/>
        <v>98.933132073177646</v>
      </c>
      <c r="K3134" s="147">
        <f t="shared" si="576"/>
        <v>132.61495025499582</v>
      </c>
      <c r="L3134" s="29">
        <f t="shared" si="587"/>
        <v>-0.15942538039865894</v>
      </c>
      <c r="M3134" s="30">
        <f t="shared" si="585"/>
        <v>0.35942538039865896</v>
      </c>
      <c r="N3134" s="148">
        <f t="shared" si="586"/>
        <v>0.14057461960134104</v>
      </c>
      <c r="O3134" s="148">
        <f t="shared" si="582"/>
        <v>0</v>
      </c>
      <c r="P3134" s="148">
        <f t="shared" si="583"/>
        <v>-0.14057461960134104</v>
      </c>
      <c r="Q3134" s="149">
        <f t="shared" si="577"/>
        <v>18.614950254995819</v>
      </c>
      <c r="R3134" s="150">
        <f t="shared" si="578"/>
        <v>132.61495025499582</v>
      </c>
      <c r="S3134" s="13"/>
      <c r="T3134" s="13"/>
      <c r="U3134" s="13"/>
      <c r="V3134" s="13"/>
      <c r="W3134" s="49">
        <f t="shared" si="584"/>
        <v>40012</v>
      </c>
    </row>
    <row r="3135" spans="1:23" s="11" customFormat="1">
      <c r="A3135" s="13"/>
      <c r="B3135" s="140">
        <f>+Datos!B3126</f>
        <v>2009</v>
      </c>
      <c r="C3135" s="141">
        <f>+Datos!C3126</f>
        <v>7</v>
      </c>
      <c r="D3135" s="142">
        <f>+Datos!D3126</f>
        <v>19</v>
      </c>
      <c r="E3135" s="143">
        <f>+Datos!E3126</f>
        <v>0.1</v>
      </c>
      <c r="F3135" s="144">
        <f>+Datos!F3126</f>
        <v>0.6</v>
      </c>
      <c r="G3135" s="145">
        <f>+Datos!G3126</f>
        <v>1</v>
      </c>
      <c r="H3135" s="143">
        <f t="shared" si="579"/>
        <v>0.6</v>
      </c>
      <c r="I3135" s="146">
        <f t="shared" si="580"/>
        <v>-0.5</v>
      </c>
      <c r="J3135" s="29">
        <f t="shared" si="581"/>
        <v>98.667992884341984</v>
      </c>
      <c r="K3135" s="147">
        <f t="shared" si="576"/>
        <v>132.34981106616016</v>
      </c>
      <c r="L3135" s="29">
        <f t="shared" si="587"/>
        <v>-0.26513918883566134</v>
      </c>
      <c r="M3135" s="30">
        <f t="shared" si="585"/>
        <v>0.36513918883566132</v>
      </c>
      <c r="N3135" s="148">
        <f t="shared" si="586"/>
        <v>0.23486081116433866</v>
      </c>
      <c r="O3135" s="148">
        <f t="shared" si="582"/>
        <v>0</v>
      </c>
      <c r="P3135" s="148">
        <f t="shared" si="583"/>
        <v>-0.23486081116433866</v>
      </c>
      <c r="Q3135" s="149">
        <f t="shared" si="577"/>
        <v>18.349811066160157</v>
      </c>
      <c r="R3135" s="150">
        <f t="shared" si="578"/>
        <v>132.34981106616016</v>
      </c>
      <c r="S3135" s="13"/>
      <c r="T3135" s="13"/>
      <c r="U3135" s="13"/>
      <c r="V3135" s="13"/>
      <c r="W3135" s="49">
        <f t="shared" si="584"/>
        <v>40013</v>
      </c>
    </row>
    <row r="3136" spans="1:23" s="11" customFormat="1">
      <c r="A3136" s="13"/>
      <c r="B3136" s="140">
        <f>+Datos!B3127</f>
        <v>2009</v>
      </c>
      <c r="C3136" s="141">
        <f>+Datos!C3127</f>
        <v>7</v>
      </c>
      <c r="D3136" s="142">
        <f>+Datos!D3127</f>
        <v>20</v>
      </c>
      <c r="E3136" s="143">
        <f>+Datos!E3127</f>
        <v>3</v>
      </c>
      <c r="F3136" s="144">
        <f>+Datos!F3127</f>
        <v>1.1000000000000001</v>
      </c>
      <c r="G3136" s="145">
        <f>+Datos!G3127</f>
        <v>1</v>
      </c>
      <c r="H3136" s="143">
        <f t="shared" si="579"/>
        <v>1.1000000000000001</v>
      </c>
      <c r="I3136" s="146">
        <f t="shared" si="580"/>
        <v>1.9</v>
      </c>
      <c r="J3136" s="29">
        <f t="shared" si="581"/>
        <v>100.56799288434199</v>
      </c>
      <c r="K3136" s="147">
        <f t="shared" si="576"/>
        <v>134.24981106616016</v>
      </c>
      <c r="L3136" s="29">
        <f t="shared" si="587"/>
        <v>1.9000000000000057</v>
      </c>
      <c r="M3136" s="30">
        <f t="shared" si="585"/>
        <v>1.1000000000000001</v>
      </c>
      <c r="N3136" s="148">
        <f t="shared" si="586"/>
        <v>0</v>
      </c>
      <c r="O3136" s="148">
        <f t="shared" si="582"/>
        <v>0</v>
      </c>
      <c r="P3136" s="148">
        <f t="shared" si="583"/>
        <v>0</v>
      </c>
      <c r="Q3136" s="149">
        <f t="shared" si="577"/>
        <v>20.249811066160163</v>
      </c>
      <c r="R3136" s="150">
        <f t="shared" si="578"/>
        <v>134.24981106616016</v>
      </c>
      <c r="S3136" s="13"/>
      <c r="T3136" s="13"/>
      <c r="U3136" s="13"/>
      <c r="V3136" s="13"/>
      <c r="W3136" s="49">
        <f t="shared" si="584"/>
        <v>40014</v>
      </c>
    </row>
    <row r="3137" spans="1:23" s="11" customFormat="1">
      <c r="A3137" s="13"/>
      <c r="B3137" s="140">
        <f>+Datos!B3128</f>
        <v>2009</v>
      </c>
      <c r="C3137" s="141">
        <f>+Datos!C3128</f>
        <v>7</v>
      </c>
      <c r="D3137" s="142">
        <f>+Datos!D3128</f>
        <v>21</v>
      </c>
      <c r="E3137" s="143">
        <f>+Datos!E3128</f>
        <v>4</v>
      </c>
      <c r="F3137" s="144">
        <f>+Datos!F3128</f>
        <v>0.6</v>
      </c>
      <c r="G3137" s="145">
        <f>+Datos!G3128</f>
        <v>1</v>
      </c>
      <c r="H3137" s="143">
        <f t="shared" si="579"/>
        <v>0.6</v>
      </c>
      <c r="I3137" s="146">
        <f t="shared" si="580"/>
        <v>3.4</v>
      </c>
      <c r="J3137" s="29">
        <f t="shared" si="581"/>
        <v>103.967992884342</v>
      </c>
      <c r="K3137" s="147">
        <f t="shared" si="576"/>
        <v>137.64981106616017</v>
      </c>
      <c r="L3137" s="29">
        <f t="shared" si="587"/>
        <v>3.4000000000000057</v>
      </c>
      <c r="M3137" s="30">
        <f t="shared" si="585"/>
        <v>0.6</v>
      </c>
      <c r="N3137" s="148">
        <f t="shared" si="586"/>
        <v>0</v>
      </c>
      <c r="O3137" s="148">
        <f t="shared" si="582"/>
        <v>0</v>
      </c>
      <c r="P3137" s="148">
        <f t="shared" si="583"/>
        <v>0</v>
      </c>
      <c r="Q3137" s="149">
        <f t="shared" si="577"/>
        <v>23.649811066160169</v>
      </c>
      <c r="R3137" s="150">
        <f t="shared" si="578"/>
        <v>137.64981106616017</v>
      </c>
      <c r="S3137" s="13"/>
      <c r="T3137" s="13"/>
      <c r="U3137" s="13"/>
      <c r="V3137" s="13"/>
      <c r="W3137" s="49">
        <f t="shared" si="584"/>
        <v>40015</v>
      </c>
    </row>
    <row r="3138" spans="1:23" s="11" customFormat="1">
      <c r="A3138" s="13"/>
      <c r="B3138" s="140">
        <f>+Datos!B3129</f>
        <v>2009</v>
      </c>
      <c r="C3138" s="141">
        <f>+Datos!C3129</f>
        <v>7</v>
      </c>
      <c r="D3138" s="142">
        <f>+Datos!D3129</f>
        <v>22</v>
      </c>
      <c r="E3138" s="143">
        <f>+Datos!E3129</f>
        <v>27</v>
      </c>
      <c r="F3138" s="144">
        <f>+Datos!F3129</f>
        <v>1.3</v>
      </c>
      <c r="G3138" s="145">
        <f>+Datos!G3129</f>
        <v>1</v>
      </c>
      <c r="H3138" s="143">
        <f t="shared" si="579"/>
        <v>1.3</v>
      </c>
      <c r="I3138" s="146">
        <f t="shared" si="580"/>
        <v>25.7</v>
      </c>
      <c r="J3138" s="29">
        <f t="shared" si="581"/>
        <v>129.667992884342</v>
      </c>
      <c r="K3138" s="147">
        <f t="shared" si="576"/>
        <v>163.34981106616019</v>
      </c>
      <c r="L3138" s="29">
        <f t="shared" si="587"/>
        <v>25.700000000000017</v>
      </c>
      <c r="M3138" s="30">
        <f t="shared" si="585"/>
        <v>1.3</v>
      </c>
      <c r="N3138" s="148">
        <f t="shared" si="586"/>
        <v>0</v>
      </c>
      <c r="O3138" s="148">
        <f t="shared" si="582"/>
        <v>0</v>
      </c>
      <c r="P3138" s="148">
        <f t="shared" si="583"/>
        <v>0</v>
      </c>
      <c r="Q3138" s="149">
        <f t="shared" si="577"/>
        <v>49.349811066160186</v>
      </c>
      <c r="R3138" s="150">
        <f t="shared" si="578"/>
        <v>163.34981106616019</v>
      </c>
      <c r="S3138" s="13"/>
      <c r="T3138" s="13"/>
      <c r="U3138" s="13"/>
      <c r="V3138" s="13"/>
      <c r="W3138" s="49">
        <f t="shared" si="584"/>
        <v>40016</v>
      </c>
    </row>
    <row r="3139" spans="1:23" s="11" customFormat="1">
      <c r="A3139" s="13"/>
      <c r="B3139" s="140">
        <f>+Datos!B3130</f>
        <v>2009</v>
      </c>
      <c r="C3139" s="141">
        <f>+Datos!C3130</f>
        <v>7</v>
      </c>
      <c r="D3139" s="142">
        <f>+Datos!D3130</f>
        <v>23</v>
      </c>
      <c r="E3139" s="143">
        <f>+Datos!E3130</f>
        <v>3</v>
      </c>
      <c r="F3139" s="144">
        <f>+Datos!F3130</f>
        <v>0.9</v>
      </c>
      <c r="G3139" s="145">
        <f>+Datos!G3130</f>
        <v>1</v>
      </c>
      <c r="H3139" s="143">
        <f t="shared" si="579"/>
        <v>0.9</v>
      </c>
      <c r="I3139" s="146">
        <f t="shared" si="580"/>
        <v>2.1</v>
      </c>
      <c r="J3139" s="29">
        <f t="shared" si="581"/>
        <v>131.76799288434199</v>
      </c>
      <c r="K3139" s="147">
        <f t="shared" si="576"/>
        <v>165.44981106616018</v>
      </c>
      <c r="L3139" s="29">
        <f t="shared" si="587"/>
        <v>2.0999999999999943</v>
      </c>
      <c r="M3139" s="30">
        <f t="shared" si="585"/>
        <v>0.9</v>
      </c>
      <c r="N3139" s="148">
        <f t="shared" si="586"/>
        <v>0</v>
      </c>
      <c r="O3139" s="148">
        <f t="shared" si="582"/>
        <v>0</v>
      </c>
      <c r="P3139" s="148">
        <f t="shared" si="583"/>
        <v>0</v>
      </c>
      <c r="Q3139" s="149">
        <f t="shared" si="577"/>
        <v>51.44981106616018</v>
      </c>
      <c r="R3139" s="150">
        <f t="shared" si="578"/>
        <v>165.44981106616018</v>
      </c>
      <c r="S3139" s="13"/>
      <c r="T3139" s="13"/>
      <c r="U3139" s="13"/>
      <c r="V3139" s="13"/>
      <c r="W3139" s="49">
        <f t="shared" si="584"/>
        <v>40017</v>
      </c>
    </row>
    <row r="3140" spans="1:23" s="11" customFormat="1">
      <c r="A3140" s="13"/>
      <c r="B3140" s="140">
        <f>+Datos!B3131</f>
        <v>2009</v>
      </c>
      <c r="C3140" s="141">
        <f>+Datos!C3131</f>
        <v>7</v>
      </c>
      <c r="D3140" s="142">
        <f>+Datos!D3131</f>
        <v>24</v>
      </c>
      <c r="E3140" s="143">
        <f>+Datos!E3131</f>
        <v>0</v>
      </c>
      <c r="F3140" s="144">
        <f>+Datos!F3131</f>
        <v>1.8</v>
      </c>
      <c r="G3140" s="145">
        <f>+Datos!G3131</f>
        <v>1</v>
      </c>
      <c r="H3140" s="143">
        <f t="shared" si="579"/>
        <v>1.8</v>
      </c>
      <c r="I3140" s="146">
        <f t="shared" si="580"/>
        <v>-1.8</v>
      </c>
      <c r="J3140" s="29">
        <f t="shared" si="581"/>
        <v>130.50112580427958</v>
      </c>
      <c r="K3140" s="147">
        <f t="shared" si="576"/>
        <v>164.18294398609777</v>
      </c>
      <c r="L3140" s="29">
        <f t="shared" si="587"/>
        <v>-1.2668670800624113</v>
      </c>
      <c r="M3140" s="30">
        <f t="shared" si="585"/>
        <v>1.2668670800624113</v>
      </c>
      <c r="N3140" s="148">
        <f t="shared" si="586"/>
        <v>0.53313291993758871</v>
      </c>
      <c r="O3140" s="148">
        <f t="shared" si="582"/>
        <v>0</v>
      </c>
      <c r="P3140" s="148">
        <f t="shared" si="583"/>
        <v>-0.53313291993758871</v>
      </c>
      <c r="Q3140" s="149">
        <f t="shared" si="577"/>
        <v>50.182943986097769</v>
      </c>
      <c r="R3140" s="150">
        <f t="shared" si="578"/>
        <v>164.18294398609777</v>
      </c>
      <c r="S3140" s="13"/>
      <c r="T3140" s="13"/>
      <c r="U3140" s="13"/>
      <c r="V3140" s="13"/>
      <c r="W3140" s="49">
        <f t="shared" si="584"/>
        <v>40018</v>
      </c>
    </row>
    <row r="3141" spans="1:23" s="11" customFormat="1">
      <c r="A3141" s="13"/>
      <c r="B3141" s="140">
        <f>+Datos!B3132</f>
        <v>2009</v>
      </c>
      <c r="C3141" s="141">
        <f>+Datos!C3132</f>
        <v>7</v>
      </c>
      <c r="D3141" s="142">
        <f>+Datos!D3132</f>
        <v>25</v>
      </c>
      <c r="E3141" s="143">
        <f>+Datos!E3132</f>
        <v>0.3</v>
      </c>
      <c r="F3141" s="144">
        <f>+Datos!F3132</f>
        <v>1.2</v>
      </c>
      <c r="G3141" s="145">
        <f>+Datos!G3132</f>
        <v>1</v>
      </c>
      <c r="H3141" s="143">
        <f t="shared" si="579"/>
        <v>1.2</v>
      </c>
      <c r="I3141" s="146">
        <f t="shared" si="580"/>
        <v>-0.89999999999999991</v>
      </c>
      <c r="J3141" s="29">
        <f t="shared" si="581"/>
        <v>129.87226716114529</v>
      </c>
      <c r="K3141" s="147">
        <f t="shared" si="576"/>
        <v>163.55408534296348</v>
      </c>
      <c r="L3141" s="29">
        <f t="shared" si="587"/>
        <v>-0.62885864313429352</v>
      </c>
      <c r="M3141" s="30">
        <f t="shared" si="585"/>
        <v>0.92885864313429356</v>
      </c>
      <c r="N3141" s="148">
        <f t="shared" si="586"/>
        <v>0.2711413568657064</v>
      </c>
      <c r="O3141" s="148">
        <f t="shared" si="582"/>
        <v>0</v>
      </c>
      <c r="P3141" s="148">
        <f t="shared" si="583"/>
        <v>-0.2711413568657064</v>
      </c>
      <c r="Q3141" s="149">
        <f t="shared" si="577"/>
        <v>49.554085342963475</v>
      </c>
      <c r="R3141" s="150">
        <f t="shared" si="578"/>
        <v>163.55408534296348</v>
      </c>
      <c r="S3141" s="13"/>
      <c r="T3141" s="13"/>
      <c r="U3141" s="13"/>
      <c r="V3141" s="13"/>
      <c r="W3141" s="49">
        <f t="shared" si="584"/>
        <v>40019</v>
      </c>
    </row>
    <row r="3142" spans="1:23" s="11" customFormat="1">
      <c r="A3142" s="13"/>
      <c r="B3142" s="140">
        <f>+Datos!B3133</f>
        <v>2009</v>
      </c>
      <c r="C3142" s="141">
        <f>+Datos!C3133</f>
        <v>7</v>
      </c>
      <c r="D3142" s="142">
        <f>+Datos!D3133</f>
        <v>26</v>
      </c>
      <c r="E3142" s="143">
        <f>+Datos!E3133</f>
        <v>0</v>
      </c>
      <c r="F3142" s="144">
        <f>+Datos!F3133</f>
        <v>1.5</v>
      </c>
      <c r="G3142" s="145">
        <f>+Datos!G3133</f>
        <v>1</v>
      </c>
      <c r="H3142" s="143">
        <f t="shared" si="579"/>
        <v>1.5</v>
      </c>
      <c r="I3142" s="146">
        <f t="shared" si="580"/>
        <v>-1.5</v>
      </c>
      <c r="J3142" s="29">
        <f t="shared" si="581"/>
        <v>128.83089630441719</v>
      </c>
      <c r="K3142" s="147">
        <f t="shared" si="576"/>
        <v>162.51271448623538</v>
      </c>
      <c r="L3142" s="29">
        <f t="shared" si="587"/>
        <v>-1.0413708567280935</v>
      </c>
      <c r="M3142" s="30">
        <f t="shared" si="585"/>
        <v>1.0413708567280935</v>
      </c>
      <c r="N3142" s="148">
        <f t="shared" si="586"/>
        <v>0.45862914327190651</v>
      </c>
      <c r="O3142" s="148">
        <f t="shared" si="582"/>
        <v>0</v>
      </c>
      <c r="P3142" s="148">
        <f t="shared" si="583"/>
        <v>-0.45862914327190651</v>
      </c>
      <c r="Q3142" s="149">
        <f t="shared" si="577"/>
        <v>48.512714486235382</v>
      </c>
      <c r="R3142" s="150">
        <f t="shared" si="578"/>
        <v>162.51271448623538</v>
      </c>
      <c r="S3142" s="13"/>
      <c r="T3142" s="13"/>
      <c r="U3142" s="13"/>
      <c r="V3142" s="13"/>
      <c r="W3142" s="49">
        <f t="shared" si="584"/>
        <v>40020</v>
      </c>
    </row>
    <row r="3143" spans="1:23" s="11" customFormat="1">
      <c r="A3143" s="13"/>
      <c r="B3143" s="140">
        <f>+Datos!B3134</f>
        <v>2009</v>
      </c>
      <c r="C3143" s="141">
        <f>+Datos!C3134</f>
        <v>7</v>
      </c>
      <c r="D3143" s="142">
        <f>+Datos!D3134</f>
        <v>27</v>
      </c>
      <c r="E3143" s="143">
        <f>+Datos!E3134</f>
        <v>0</v>
      </c>
      <c r="F3143" s="144">
        <f>+Datos!F3134</f>
        <v>1.5</v>
      </c>
      <c r="G3143" s="145">
        <f>+Datos!G3134</f>
        <v>1</v>
      </c>
      <c r="H3143" s="143">
        <f t="shared" si="579"/>
        <v>1.5</v>
      </c>
      <c r="I3143" s="146">
        <f t="shared" si="580"/>
        <v>-1.5</v>
      </c>
      <c r="J3143" s="29">
        <f t="shared" si="581"/>
        <v>127.79787560038103</v>
      </c>
      <c r="K3143" s="147">
        <f t="shared" si="576"/>
        <v>161.47969378219921</v>
      </c>
      <c r="L3143" s="29">
        <f t="shared" si="587"/>
        <v>-1.0330207040361756</v>
      </c>
      <c r="M3143" s="30">
        <f t="shared" si="585"/>
        <v>1.0330207040361756</v>
      </c>
      <c r="N3143" s="148">
        <f t="shared" si="586"/>
        <v>0.46697929596382437</v>
      </c>
      <c r="O3143" s="148">
        <f t="shared" si="582"/>
        <v>0</v>
      </c>
      <c r="P3143" s="148">
        <f t="shared" si="583"/>
        <v>-0.46697929596382437</v>
      </c>
      <c r="Q3143" s="149">
        <f t="shared" si="577"/>
        <v>47.479693782199206</v>
      </c>
      <c r="R3143" s="150">
        <f t="shared" si="578"/>
        <v>161.47969378219921</v>
      </c>
      <c r="S3143" s="13"/>
      <c r="T3143" s="13"/>
      <c r="U3143" s="13"/>
      <c r="V3143" s="13"/>
      <c r="W3143" s="49">
        <f t="shared" si="584"/>
        <v>40021</v>
      </c>
    </row>
    <row r="3144" spans="1:23" s="11" customFormat="1">
      <c r="A3144" s="13"/>
      <c r="B3144" s="140">
        <f>+Datos!B3135</f>
        <v>2009</v>
      </c>
      <c r="C3144" s="141">
        <f>+Datos!C3135</f>
        <v>7</v>
      </c>
      <c r="D3144" s="142">
        <f>+Datos!D3135</f>
        <v>28</v>
      </c>
      <c r="E3144" s="143">
        <f>+Datos!E3135</f>
        <v>0</v>
      </c>
      <c r="F3144" s="144">
        <f>+Datos!F3135</f>
        <v>1.7</v>
      </c>
      <c r="G3144" s="145">
        <f>+Datos!G3135</f>
        <v>1</v>
      </c>
      <c r="H3144" s="143">
        <f t="shared" si="579"/>
        <v>1.7</v>
      </c>
      <c r="I3144" s="146">
        <f t="shared" si="580"/>
        <v>-1.7</v>
      </c>
      <c r="J3144" s="29">
        <f t="shared" si="581"/>
        <v>126.63712869329204</v>
      </c>
      <c r="K3144" s="147">
        <f t="shared" si="576"/>
        <v>160.31894687511021</v>
      </c>
      <c r="L3144" s="29">
        <f t="shared" si="587"/>
        <v>-1.160746907088992</v>
      </c>
      <c r="M3144" s="30">
        <f t="shared" si="585"/>
        <v>1.160746907088992</v>
      </c>
      <c r="N3144" s="148">
        <f t="shared" si="586"/>
        <v>0.53925309291100798</v>
      </c>
      <c r="O3144" s="148">
        <f t="shared" si="582"/>
        <v>0</v>
      </c>
      <c r="P3144" s="148">
        <f t="shared" si="583"/>
        <v>-0.53925309291100798</v>
      </c>
      <c r="Q3144" s="149">
        <f t="shared" si="577"/>
        <v>46.318946875110214</v>
      </c>
      <c r="R3144" s="150">
        <f t="shared" si="578"/>
        <v>160.31894687511021</v>
      </c>
      <c r="S3144" s="13"/>
      <c r="T3144" s="13"/>
      <c r="U3144" s="13"/>
      <c r="V3144" s="13"/>
      <c r="W3144" s="49">
        <f t="shared" si="584"/>
        <v>40022</v>
      </c>
    </row>
    <row r="3145" spans="1:23" s="11" customFormat="1">
      <c r="A3145" s="13"/>
      <c r="B3145" s="140">
        <f>+Datos!B3136</f>
        <v>2009</v>
      </c>
      <c r="C3145" s="141">
        <f>+Datos!C3136</f>
        <v>7</v>
      </c>
      <c r="D3145" s="142">
        <f>+Datos!D3136</f>
        <v>29</v>
      </c>
      <c r="E3145" s="143">
        <f>+Datos!E3136</f>
        <v>0</v>
      </c>
      <c r="F3145" s="144">
        <f>+Datos!F3136</f>
        <v>1.6</v>
      </c>
      <c r="G3145" s="145">
        <f>+Datos!G3136</f>
        <v>1</v>
      </c>
      <c r="H3145" s="143">
        <f t="shared" si="579"/>
        <v>1.6</v>
      </c>
      <c r="I3145" s="146">
        <f t="shared" si="580"/>
        <v>-1.6</v>
      </c>
      <c r="J3145" s="29">
        <f t="shared" si="581"/>
        <v>125.55429342789267</v>
      </c>
      <c r="K3145" s="147">
        <f t="shared" si="576"/>
        <v>159.23611160971086</v>
      </c>
      <c r="L3145" s="29">
        <f t="shared" si="587"/>
        <v>-1.0828352653993534</v>
      </c>
      <c r="M3145" s="30">
        <f t="shared" si="585"/>
        <v>1.0828352653993534</v>
      </c>
      <c r="N3145" s="148">
        <f t="shared" si="586"/>
        <v>0.51716473460064671</v>
      </c>
      <c r="O3145" s="148">
        <f t="shared" si="582"/>
        <v>0</v>
      </c>
      <c r="P3145" s="148">
        <f t="shared" si="583"/>
        <v>-0.51716473460064671</v>
      </c>
      <c r="Q3145" s="149">
        <f t="shared" si="577"/>
        <v>45.236111609710861</v>
      </c>
      <c r="R3145" s="150">
        <f t="shared" si="578"/>
        <v>159.23611160971086</v>
      </c>
      <c r="S3145" s="13"/>
      <c r="T3145" s="13"/>
      <c r="U3145" s="13"/>
      <c r="V3145" s="13"/>
      <c r="W3145" s="49">
        <f t="shared" si="584"/>
        <v>40023</v>
      </c>
    </row>
    <row r="3146" spans="1:23" s="11" customFormat="1">
      <c r="A3146" s="13"/>
      <c r="B3146" s="140">
        <f>+Datos!B3137</f>
        <v>2009</v>
      </c>
      <c r="C3146" s="141">
        <f>+Datos!C3137</f>
        <v>7</v>
      </c>
      <c r="D3146" s="142">
        <f>+Datos!D3137</f>
        <v>30</v>
      </c>
      <c r="E3146" s="143">
        <f>+Datos!E3137</f>
        <v>0</v>
      </c>
      <c r="F3146" s="144">
        <f>+Datos!F3137</f>
        <v>1.8</v>
      </c>
      <c r="G3146" s="145">
        <f>+Datos!G3137</f>
        <v>1</v>
      </c>
      <c r="H3146" s="143">
        <f t="shared" si="579"/>
        <v>1.8</v>
      </c>
      <c r="I3146" s="146">
        <f t="shared" si="580"/>
        <v>-1.8</v>
      </c>
      <c r="J3146" s="29">
        <f t="shared" si="581"/>
        <v>124.34716719319388</v>
      </c>
      <c r="K3146" s="147">
        <f t="shared" si="576"/>
        <v>158.02898537501207</v>
      </c>
      <c r="L3146" s="29">
        <f t="shared" si="587"/>
        <v>-1.2071262346987908</v>
      </c>
      <c r="M3146" s="30">
        <f t="shared" si="585"/>
        <v>1.2071262346987908</v>
      </c>
      <c r="N3146" s="148">
        <f t="shared" si="586"/>
        <v>0.59287376530120928</v>
      </c>
      <c r="O3146" s="148">
        <f t="shared" si="582"/>
        <v>0</v>
      </c>
      <c r="P3146" s="148">
        <f t="shared" si="583"/>
        <v>-0.59287376530120928</v>
      </c>
      <c r="Q3146" s="149">
        <f t="shared" si="577"/>
        <v>44.02898537501207</v>
      </c>
      <c r="R3146" s="150">
        <f t="shared" si="578"/>
        <v>158.02898537501207</v>
      </c>
      <c r="S3146" s="13"/>
      <c r="T3146" s="13"/>
      <c r="U3146" s="13"/>
      <c r="V3146" s="13"/>
      <c r="W3146" s="49">
        <f t="shared" si="584"/>
        <v>40024</v>
      </c>
    </row>
    <row r="3147" spans="1:23" s="11" customFormat="1">
      <c r="A3147" s="13"/>
      <c r="B3147" s="140">
        <f>+Datos!B3138</f>
        <v>2009</v>
      </c>
      <c r="C3147" s="141">
        <f>+Datos!C3138</f>
        <v>7</v>
      </c>
      <c r="D3147" s="142">
        <f>+Datos!D3138</f>
        <v>31</v>
      </c>
      <c r="E3147" s="143">
        <f>+Datos!E3138</f>
        <v>0</v>
      </c>
      <c r="F3147" s="144">
        <f>+Datos!F3138</f>
        <v>1.7</v>
      </c>
      <c r="G3147" s="145">
        <f>+Datos!G3138</f>
        <v>1</v>
      </c>
      <c r="H3147" s="143">
        <f t="shared" si="579"/>
        <v>1.7</v>
      </c>
      <c r="I3147" s="146">
        <f t="shared" si="580"/>
        <v>-1.7</v>
      </c>
      <c r="J3147" s="29">
        <f t="shared" si="581"/>
        <v>123.21776195819523</v>
      </c>
      <c r="K3147" s="147">
        <f t="shared" si="576"/>
        <v>156.8995801400134</v>
      </c>
      <c r="L3147" s="29">
        <f t="shared" si="587"/>
        <v>-1.1294052349986714</v>
      </c>
      <c r="M3147" s="30">
        <f t="shared" si="585"/>
        <v>1.1294052349986714</v>
      </c>
      <c r="N3147" s="148">
        <f t="shared" si="586"/>
        <v>0.57059476500132855</v>
      </c>
      <c r="O3147" s="148">
        <f t="shared" si="582"/>
        <v>0</v>
      </c>
      <c r="P3147" s="148">
        <f t="shared" si="583"/>
        <v>-0.57059476500132855</v>
      </c>
      <c r="Q3147" s="149">
        <f t="shared" si="577"/>
        <v>42.899580140013398</v>
      </c>
      <c r="R3147" s="150">
        <f t="shared" si="578"/>
        <v>156.8995801400134</v>
      </c>
      <c r="S3147" s="13"/>
      <c r="T3147" s="13"/>
      <c r="U3147" s="13"/>
      <c r="V3147" s="13"/>
      <c r="W3147" s="49">
        <f t="shared" si="584"/>
        <v>40025</v>
      </c>
    </row>
    <row r="3148" spans="1:23" s="11" customFormat="1">
      <c r="A3148" s="13"/>
      <c r="B3148" s="140">
        <f>+Datos!B3139</f>
        <v>2009</v>
      </c>
      <c r="C3148" s="141">
        <f>+Datos!C3139</f>
        <v>8</v>
      </c>
      <c r="D3148" s="142">
        <f>+Datos!D3139</f>
        <v>1</v>
      </c>
      <c r="E3148" s="143">
        <f>+Datos!E3139</f>
        <v>0</v>
      </c>
      <c r="F3148" s="144">
        <f>+Datos!F3139</f>
        <v>1.8</v>
      </c>
      <c r="G3148" s="145">
        <f>+Datos!G3139</f>
        <v>1</v>
      </c>
      <c r="H3148" s="143">
        <f t="shared" si="579"/>
        <v>1.8</v>
      </c>
      <c r="I3148" s="146">
        <f t="shared" si="580"/>
        <v>-1.8</v>
      </c>
      <c r="J3148" s="29">
        <f t="shared" si="581"/>
        <v>122.03310001649881</v>
      </c>
      <c r="K3148" s="147">
        <f t="shared" si="576"/>
        <v>155.71491819831698</v>
      </c>
      <c r="L3148" s="29">
        <f t="shared" si="587"/>
        <v>-1.1846619416964188</v>
      </c>
      <c r="M3148" s="30">
        <f t="shared" si="585"/>
        <v>1.1846619416964188</v>
      </c>
      <c r="N3148" s="148">
        <f t="shared" si="586"/>
        <v>0.61533805830358124</v>
      </c>
      <c r="O3148" s="148">
        <f t="shared" si="582"/>
        <v>0</v>
      </c>
      <c r="P3148" s="148">
        <f t="shared" si="583"/>
        <v>-0.61533805830358124</v>
      </c>
      <c r="Q3148" s="149">
        <f t="shared" si="577"/>
        <v>41.71491819831698</v>
      </c>
      <c r="R3148" s="150">
        <f t="shared" si="578"/>
        <v>155.71491819831698</v>
      </c>
      <c r="S3148" s="13"/>
      <c r="T3148" s="13"/>
      <c r="U3148" s="13"/>
      <c r="V3148" s="13"/>
      <c r="W3148" s="49">
        <f t="shared" si="584"/>
        <v>40026</v>
      </c>
    </row>
    <row r="3149" spans="1:23" s="11" customFormat="1">
      <c r="A3149" s="13"/>
      <c r="B3149" s="140">
        <f>+Datos!B3140</f>
        <v>2009</v>
      </c>
      <c r="C3149" s="141">
        <f>+Datos!C3140</f>
        <v>8</v>
      </c>
      <c r="D3149" s="142">
        <f>+Datos!D3140</f>
        <v>2</v>
      </c>
      <c r="E3149" s="143">
        <f>+Datos!E3140</f>
        <v>0</v>
      </c>
      <c r="F3149" s="144">
        <f>+Datos!F3140</f>
        <v>2.2999999999999998</v>
      </c>
      <c r="G3149" s="145">
        <f>+Datos!G3140</f>
        <v>1</v>
      </c>
      <c r="H3149" s="143">
        <f t="shared" si="579"/>
        <v>2.2999999999999998</v>
      </c>
      <c r="I3149" s="146">
        <f t="shared" si="580"/>
        <v>-2.2999999999999998</v>
      </c>
      <c r="J3149" s="29">
        <f t="shared" si="581"/>
        <v>120.53592548280685</v>
      </c>
      <c r="K3149" s="147">
        <f t="shared" si="576"/>
        <v>154.21774366462503</v>
      </c>
      <c r="L3149" s="29">
        <f t="shared" si="587"/>
        <v>-1.4971745336919469</v>
      </c>
      <c r="M3149" s="30">
        <f t="shared" si="585"/>
        <v>1.4971745336919469</v>
      </c>
      <c r="N3149" s="148">
        <f t="shared" si="586"/>
        <v>0.80282546630805296</v>
      </c>
      <c r="O3149" s="148">
        <f t="shared" si="582"/>
        <v>0</v>
      </c>
      <c r="P3149" s="148">
        <f t="shared" si="583"/>
        <v>-0.80282546630805296</v>
      </c>
      <c r="Q3149" s="149">
        <f t="shared" si="577"/>
        <v>40.217743664625033</v>
      </c>
      <c r="R3149" s="150">
        <f t="shared" si="578"/>
        <v>154.21774366462503</v>
      </c>
      <c r="S3149" s="13"/>
      <c r="T3149" s="13"/>
      <c r="U3149" s="13"/>
      <c r="V3149" s="13"/>
      <c r="W3149" s="49">
        <f t="shared" si="584"/>
        <v>40027</v>
      </c>
    </row>
    <row r="3150" spans="1:23" s="11" customFormat="1">
      <c r="A3150" s="13"/>
      <c r="B3150" s="140">
        <f>+Datos!B3141</f>
        <v>2009</v>
      </c>
      <c r="C3150" s="141">
        <f>+Datos!C3141</f>
        <v>8</v>
      </c>
      <c r="D3150" s="142">
        <f>+Datos!D3141</f>
        <v>3</v>
      </c>
      <c r="E3150" s="143">
        <f>+Datos!E3141</f>
        <v>0</v>
      </c>
      <c r="F3150" s="144">
        <f>+Datos!F3141</f>
        <v>2.5</v>
      </c>
      <c r="G3150" s="145">
        <f>+Datos!G3141</f>
        <v>1</v>
      </c>
      <c r="H3150" s="143">
        <f t="shared" si="579"/>
        <v>2.5</v>
      </c>
      <c r="I3150" s="146">
        <f t="shared" si="580"/>
        <v>-2.5</v>
      </c>
      <c r="J3150" s="29">
        <f t="shared" si="581"/>
        <v>118.92938795661807</v>
      </c>
      <c r="K3150" s="147">
        <f t="shared" ref="K3150:K3213" si="588">+J3150+$U$21</f>
        <v>152.61120613843624</v>
      </c>
      <c r="L3150" s="29">
        <f t="shared" si="587"/>
        <v>-1.606537526188788</v>
      </c>
      <c r="M3150" s="30">
        <f t="shared" si="585"/>
        <v>1.606537526188788</v>
      </c>
      <c r="N3150" s="148">
        <f t="shared" si="586"/>
        <v>0.89346247381121202</v>
      </c>
      <c r="O3150" s="148">
        <f t="shared" si="582"/>
        <v>0</v>
      </c>
      <c r="P3150" s="148">
        <f t="shared" si="583"/>
        <v>-0.89346247381121202</v>
      </c>
      <c r="Q3150" s="149">
        <f t="shared" ref="Q3150:Q3213" si="589">IF(K3150-$U$15&gt;0,K3150-$U$15,0)</f>
        <v>38.611206138436245</v>
      </c>
      <c r="R3150" s="150">
        <f t="shared" ref="R3150:R3213" si="590">+O3150+K3150</f>
        <v>152.61120613843624</v>
      </c>
      <c r="S3150" s="13"/>
      <c r="T3150" s="13"/>
      <c r="U3150" s="13"/>
      <c r="V3150" s="13"/>
      <c r="W3150" s="49">
        <f t="shared" si="584"/>
        <v>40028</v>
      </c>
    </row>
    <row r="3151" spans="1:23" s="11" customFormat="1">
      <c r="A3151" s="13"/>
      <c r="B3151" s="140">
        <f>+Datos!B3142</f>
        <v>2009</v>
      </c>
      <c r="C3151" s="141">
        <f>+Datos!C3142</f>
        <v>8</v>
      </c>
      <c r="D3151" s="142">
        <f>+Datos!D3142</f>
        <v>4</v>
      </c>
      <c r="E3151" s="143">
        <f>+Datos!E3142</f>
        <v>0</v>
      </c>
      <c r="F3151" s="144">
        <f>+Datos!F3142</f>
        <v>2.5</v>
      </c>
      <c r="G3151" s="145">
        <f>+Datos!G3142</f>
        <v>1</v>
      </c>
      <c r="H3151" s="143">
        <f t="shared" ref="H3151:H3214" si="591">+F3151*G3151</f>
        <v>2.5</v>
      </c>
      <c r="I3151" s="146">
        <f t="shared" ref="I3151:I3214" si="592">+E3151-H3151</f>
        <v>-2.5</v>
      </c>
      <c r="J3151" s="29">
        <f t="shared" ref="J3151:J3214" si="593">IF(I3151&lt;0,J3150*EXP(I3151/$U$20),IF((I3151+J3150)&gt;$U$20,+$U$20,I3151+J3150))</f>
        <v>117.34426282522126</v>
      </c>
      <c r="K3151" s="147">
        <f t="shared" si="588"/>
        <v>151.02608100703944</v>
      </c>
      <c r="L3151" s="29">
        <f t="shared" si="587"/>
        <v>-1.5851251313968078</v>
      </c>
      <c r="M3151" s="30">
        <f t="shared" si="585"/>
        <v>1.5851251313968078</v>
      </c>
      <c r="N3151" s="148">
        <f t="shared" si="586"/>
        <v>0.91487486860319223</v>
      </c>
      <c r="O3151" s="148">
        <f t="shared" ref="O3151:O3214" si="594">IF(K3150+I3151-$U$14&gt;0,K3150+I3151-$U$14,0)</f>
        <v>0</v>
      </c>
      <c r="P3151" s="148">
        <f t="shared" ref="P3151:P3214" si="595">+IF(N3151&gt;0,(-1)*N3151,O3151)</f>
        <v>-0.91487486860319223</v>
      </c>
      <c r="Q3151" s="149">
        <f t="shared" si="589"/>
        <v>37.026081007039437</v>
      </c>
      <c r="R3151" s="150">
        <f t="shared" si="590"/>
        <v>151.02608100703944</v>
      </c>
      <c r="S3151" s="13"/>
      <c r="T3151" s="13"/>
      <c r="U3151" s="13"/>
      <c r="V3151" s="13"/>
      <c r="W3151" s="49">
        <f t="shared" ref="W3151:W3214" si="596">+DATE(B3151,C3151,D3151)</f>
        <v>40029</v>
      </c>
    </row>
    <row r="3152" spans="1:23" s="11" customFormat="1">
      <c r="A3152" s="13"/>
      <c r="B3152" s="140">
        <f>+Datos!B3143</f>
        <v>2009</v>
      </c>
      <c r="C3152" s="141">
        <f>+Datos!C3143</f>
        <v>8</v>
      </c>
      <c r="D3152" s="142">
        <f>+Datos!D3143</f>
        <v>5</v>
      </c>
      <c r="E3152" s="143">
        <f>+Datos!E3143</f>
        <v>0</v>
      </c>
      <c r="F3152" s="144">
        <f>+Datos!F3143</f>
        <v>3.1</v>
      </c>
      <c r="G3152" s="145">
        <f>+Datos!G3143</f>
        <v>1</v>
      </c>
      <c r="H3152" s="143">
        <f t="shared" si="591"/>
        <v>3.1</v>
      </c>
      <c r="I3152" s="146">
        <f t="shared" si="592"/>
        <v>-3.1</v>
      </c>
      <c r="J3152" s="29">
        <f t="shared" si="593"/>
        <v>115.40801748074117</v>
      </c>
      <c r="K3152" s="147">
        <f t="shared" si="588"/>
        <v>149.08983566255935</v>
      </c>
      <c r="L3152" s="29">
        <f t="shared" si="587"/>
        <v>-1.9362453444800849</v>
      </c>
      <c r="M3152" s="30">
        <f t="shared" ref="M3152:M3215" si="597">IF(I3152&gt;=0,+H3152,+E3152+ABS(L3152))</f>
        <v>1.9362453444800849</v>
      </c>
      <c r="N3152" s="148">
        <f t="shared" ref="N3152:N3215" si="598">+H3152-M3152</f>
        <v>1.1637546555199152</v>
      </c>
      <c r="O3152" s="148">
        <f t="shared" si="594"/>
        <v>0</v>
      </c>
      <c r="P3152" s="148">
        <f t="shared" si="595"/>
        <v>-1.1637546555199152</v>
      </c>
      <c r="Q3152" s="149">
        <f t="shared" si="589"/>
        <v>35.089835662559352</v>
      </c>
      <c r="R3152" s="150">
        <f t="shared" si="590"/>
        <v>149.08983566255935</v>
      </c>
      <c r="S3152" s="13"/>
      <c r="T3152" s="13"/>
      <c r="U3152" s="13"/>
      <c r="V3152" s="13"/>
      <c r="W3152" s="49">
        <f t="shared" si="596"/>
        <v>40030</v>
      </c>
    </row>
    <row r="3153" spans="1:23" s="11" customFormat="1">
      <c r="A3153" s="13"/>
      <c r="B3153" s="140">
        <f>+Datos!B3144</f>
        <v>2009</v>
      </c>
      <c r="C3153" s="141">
        <f>+Datos!C3144</f>
        <v>8</v>
      </c>
      <c r="D3153" s="142">
        <f>+Datos!D3144</f>
        <v>6</v>
      </c>
      <c r="E3153" s="143">
        <f>+Datos!E3144</f>
        <v>0</v>
      </c>
      <c r="F3153" s="144">
        <f>+Datos!F3144</f>
        <v>1.3</v>
      </c>
      <c r="G3153" s="145">
        <f>+Datos!G3144</f>
        <v>1</v>
      </c>
      <c r="H3153" s="143">
        <f t="shared" si="591"/>
        <v>1.3</v>
      </c>
      <c r="I3153" s="146">
        <f t="shared" si="592"/>
        <v>-1.3</v>
      </c>
      <c r="J3153" s="29">
        <f t="shared" si="593"/>
        <v>114.60558246358701</v>
      </c>
      <c r="K3153" s="147">
        <f t="shared" si="588"/>
        <v>148.2874006454052</v>
      </c>
      <c r="L3153" s="29">
        <f t="shared" ref="L3153:L3216" si="599">+K3153-K3152</f>
        <v>-0.80243501715415277</v>
      </c>
      <c r="M3153" s="30">
        <f t="shared" si="597"/>
        <v>0.80243501715415277</v>
      </c>
      <c r="N3153" s="148">
        <f t="shared" si="598"/>
        <v>0.49756498284584727</v>
      </c>
      <c r="O3153" s="148">
        <f t="shared" si="594"/>
        <v>0</v>
      </c>
      <c r="P3153" s="148">
        <f t="shared" si="595"/>
        <v>-0.49756498284584727</v>
      </c>
      <c r="Q3153" s="149">
        <f t="shared" si="589"/>
        <v>34.287400645405199</v>
      </c>
      <c r="R3153" s="150">
        <f t="shared" si="590"/>
        <v>148.2874006454052</v>
      </c>
      <c r="S3153" s="13"/>
      <c r="T3153" s="13"/>
      <c r="U3153" s="13"/>
      <c r="V3153" s="13"/>
      <c r="W3153" s="49">
        <f t="shared" si="596"/>
        <v>40031</v>
      </c>
    </row>
    <row r="3154" spans="1:23" s="11" customFormat="1">
      <c r="A3154" s="13"/>
      <c r="B3154" s="140">
        <f>+Datos!B3145</f>
        <v>2009</v>
      </c>
      <c r="C3154" s="141">
        <f>+Datos!C3145</f>
        <v>8</v>
      </c>
      <c r="D3154" s="142">
        <f>+Datos!D3145</f>
        <v>7</v>
      </c>
      <c r="E3154" s="143">
        <f>+Datos!E3145</f>
        <v>0</v>
      </c>
      <c r="F3154" s="144">
        <f>+Datos!F3145</f>
        <v>1.9</v>
      </c>
      <c r="G3154" s="145">
        <f>+Datos!G3145</f>
        <v>1</v>
      </c>
      <c r="H3154" s="143">
        <f t="shared" si="591"/>
        <v>1.9</v>
      </c>
      <c r="I3154" s="146">
        <f t="shared" si="592"/>
        <v>-1.9</v>
      </c>
      <c r="J3154" s="29">
        <f t="shared" si="593"/>
        <v>113.44281830821366</v>
      </c>
      <c r="K3154" s="147">
        <f t="shared" si="588"/>
        <v>147.12463649003183</v>
      </c>
      <c r="L3154" s="29">
        <f t="shared" si="599"/>
        <v>-1.1627641553733667</v>
      </c>
      <c r="M3154" s="30">
        <f t="shared" si="597"/>
        <v>1.1627641553733667</v>
      </c>
      <c r="N3154" s="148">
        <f t="shared" si="598"/>
        <v>0.73723584462663316</v>
      </c>
      <c r="O3154" s="148">
        <f t="shared" si="594"/>
        <v>0</v>
      </c>
      <c r="P3154" s="148">
        <f t="shared" si="595"/>
        <v>-0.73723584462663316</v>
      </c>
      <c r="Q3154" s="149">
        <f t="shared" si="589"/>
        <v>33.124636490031833</v>
      </c>
      <c r="R3154" s="150">
        <f t="shared" si="590"/>
        <v>147.12463649003183</v>
      </c>
      <c r="S3154" s="13"/>
      <c r="T3154" s="13"/>
      <c r="U3154" s="13"/>
      <c r="V3154" s="13"/>
      <c r="W3154" s="49">
        <f t="shared" si="596"/>
        <v>40032</v>
      </c>
    </row>
    <row r="3155" spans="1:23" s="11" customFormat="1">
      <c r="A3155" s="13"/>
      <c r="B3155" s="140">
        <f>+Datos!B3146</f>
        <v>2009</v>
      </c>
      <c r="C3155" s="141">
        <f>+Datos!C3146</f>
        <v>8</v>
      </c>
      <c r="D3155" s="142">
        <f>+Datos!D3146</f>
        <v>8</v>
      </c>
      <c r="E3155" s="143">
        <f>+Datos!E3146</f>
        <v>0</v>
      </c>
      <c r="F3155" s="144">
        <f>+Datos!F3146</f>
        <v>2.4</v>
      </c>
      <c r="G3155" s="145">
        <f>+Datos!G3146</f>
        <v>1</v>
      </c>
      <c r="H3155" s="143">
        <f t="shared" si="591"/>
        <v>2.4</v>
      </c>
      <c r="I3155" s="146">
        <f t="shared" si="592"/>
        <v>-2.4</v>
      </c>
      <c r="J3155" s="29">
        <f t="shared" si="593"/>
        <v>111.99091097394226</v>
      </c>
      <c r="K3155" s="147">
        <f t="shared" si="588"/>
        <v>145.67272915576044</v>
      </c>
      <c r="L3155" s="29">
        <f t="shared" si="599"/>
        <v>-1.4519073342713966</v>
      </c>
      <c r="M3155" s="30">
        <f t="shared" si="597"/>
        <v>1.4519073342713966</v>
      </c>
      <c r="N3155" s="148">
        <f t="shared" si="598"/>
        <v>0.94809266572860329</v>
      </c>
      <c r="O3155" s="148">
        <f t="shared" si="594"/>
        <v>0</v>
      </c>
      <c r="P3155" s="148">
        <f t="shared" si="595"/>
        <v>-0.94809266572860329</v>
      </c>
      <c r="Q3155" s="149">
        <f t="shared" si="589"/>
        <v>31.672729155760436</v>
      </c>
      <c r="R3155" s="150">
        <f t="shared" si="590"/>
        <v>145.67272915576044</v>
      </c>
      <c r="S3155" s="13"/>
      <c r="T3155" s="13"/>
      <c r="U3155" s="13"/>
      <c r="V3155" s="13"/>
      <c r="W3155" s="49">
        <f t="shared" si="596"/>
        <v>40033</v>
      </c>
    </row>
    <row r="3156" spans="1:23" s="11" customFormat="1">
      <c r="A3156" s="13"/>
      <c r="B3156" s="140">
        <f>+Datos!B3147</f>
        <v>2009</v>
      </c>
      <c r="C3156" s="141">
        <f>+Datos!C3147</f>
        <v>8</v>
      </c>
      <c r="D3156" s="142">
        <f>+Datos!D3147</f>
        <v>9</v>
      </c>
      <c r="E3156" s="143">
        <f>+Datos!E3147</f>
        <v>0</v>
      </c>
      <c r="F3156" s="144">
        <f>+Datos!F3147</f>
        <v>4</v>
      </c>
      <c r="G3156" s="145">
        <f>+Datos!G3147</f>
        <v>1</v>
      </c>
      <c r="H3156" s="143">
        <f t="shared" si="591"/>
        <v>4</v>
      </c>
      <c r="I3156" s="146">
        <f t="shared" si="592"/>
        <v>-4</v>
      </c>
      <c r="J3156" s="29">
        <f t="shared" si="593"/>
        <v>109.61224197113962</v>
      </c>
      <c r="K3156" s="147">
        <f t="shared" si="588"/>
        <v>143.2940601529578</v>
      </c>
      <c r="L3156" s="29">
        <f t="shared" si="599"/>
        <v>-2.3786690028026385</v>
      </c>
      <c r="M3156" s="30">
        <f t="shared" si="597"/>
        <v>2.3786690028026385</v>
      </c>
      <c r="N3156" s="148">
        <f t="shared" si="598"/>
        <v>1.6213309971973615</v>
      </c>
      <c r="O3156" s="148">
        <f t="shared" si="594"/>
        <v>0</v>
      </c>
      <c r="P3156" s="148">
        <f t="shared" si="595"/>
        <v>-1.6213309971973615</v>
      </c>
      <c r="Q3156" s="149">
        <f t="shared" si="589"/>
        <v>29.294060152957798</v>
      </c>
      <c r="R3156" s="150">
        <f t="shared" si="590"/>
        <v>143.2940601529578</v>
      </c>
      <c r="S3156" s="13"/>
      <c r="T3156" s="13"/>
      <c r="U3156" s="13"/>
      <c r="V3156" s="13"/>
      <c r="W3156" s="49">
        <f t="shared" si="596"/>
        <v>40034</v>
      </c>
    </row>
    <row r="3157" spans="1:23" s="11" customFormat="1">
      <c r="A3157" s="13"/>
      <c r="B3157" s="140">
        <f>+Datos!B3148</f>
        <v>2009</v>
      </c>
      <c r="C3157" s="141">
        <f>+Datos!C3148</f>
        <v>8</v>
      </c>
      <c r="D3157" s="142">
        <f>+Datos!D3148</f>
        <v>10</v>
      </c>
      <c r="E3157" s="143">
        <f>+Datos!E3148</f>
        <v>0</v>
      </c>
      <c r="F3157" s="144">
        <f>+Datos!F3148</f>
        <v>3.1</v>
      </c>
      <c r="G3157" s="145">
        <f>+Datos!G3148</f>
        <v>1</v>
      </c>
      <c r="H3157" s="143">
        <f t="shared" si="591"/>
        <v>3.1</v>
      </c>
      <c r="I3157" s="146">
        <f t="shared" si="592"/>
        <v>-3.1</v>
      </c>
      <c r="J3157" s="29">
        <f t="shared" si="593"/>
        <v>107.8035792542349</v>
      </c>
      <c r="K3157" s="147">
        <f t="shared" si="588"/>
        <v>141.48539743605309</v>
      </c>
      <c r="L3157" s="29">
        <f t="shared" si="599"/>
        <v>-1.8086627169047063</v>
      </c>
      <c r="M3157" s="30">
        <f t="shared" si="597"/>
        <v>1.8086627169047063</v>
      </c>
      <c r="N3157" s="148">
        <f t="shared" si="598"/>
        <v>1.2913372830952938</v>
      </c>
      <c r="O3157" s="148">
        <f t="shared" si="594"/>
        <v>0</v>
      </c>
      <c r="P3157" s="148">
        <f t="shared" si="595"/>
        <v>-1.2913372830952938</v>
      </c>
      <c r="Q3157" s="149">
        <f t="shared" si="589"/>
        <v>27.485397436053091</v>
      </c>
      <c r="R3157" s="150">
        <f t="shared" si="590"/>
        <v>141.48539743605309</v>
      </c>
      <c r="S3157" s="13"/>
      <c r="T3157" s="13"/>
      <c r="U3157" s="13"/>
      <c r="V3157" s="13"/>
      <c r="W3157" s="49">
        <f t="shared" si="596"/>
        <v>40035</v>
      </c>
    </row>
    <row r="3158" spans="1:23" s="11" customFormat="1">
      <c r="A3158" s="13"/>
      <c r="B3158" s="140">
        <f>+Datos!B3149</f>
        <v>2009</v>
      </c>
      <c r="C3158" s="141">
        <f>+Datos!C3149</f>
        <v>8</v>
      </c>
      <c r="D3158" s="142">
        <f>+Datos!D3149</f>
        <v>11</v>
      </c>
      <c r="E3158" s="143">
        <f>+Datos!E3149</f>
        <v>0</v>
      </c>
      <c r="F3158" s="144">
        <f>+Datos!F3149</f>
        <v>3.4</v>
      </c>
      <c r="G3158" s="145">
        <f>+Datos!G3149</f>
        <v>1</v>
      </c>
      <c r="H3158" s="143">
        <f t="shared" si="591"/>
        <v>3.4</v>
      </c>
      <c r="I3158" s="146">
        <f t="shared" si="592"/>
        <v>-3.4</v>
      </c>
      <c r="J3158" s="29">
        <f t="shared" si="593"/>
        <v>105.85418219657677</v>
      </c>
      <c r="K3158" s="147">
        <f t="shared" si="588"/>
        <v>139.53600037839496</v>
      </c>
      <c r="L3158" s="29">
        <f t="shared" si="599"/>
        <v>-1.9493970576581319</v>
      </c>
      <c r="M3158" s="30">
        <f t="shared" si="597"/>
        <v>1.9493970576581319</v>
      </c>
      <c r="N3158" s="148">
        <f t="shared" si="598"/>
        <v>1.450602942341868</v>
      </c>
      <c r="O3158" s="148">
        <f t="shared" si="594"/>
        <v>0</v>
      </c>
      <c r="P3158" s="148">
        <f t="shared" si="595"/>
        <v>-1.450602942341868</v>
      </c>
      <c r="Q3158" s="149">
        <f t="shared" si="589"/>
        <v>25.536000378394959</v>
      </c>
      <c r="R3158" s="150">
        <f t="shared" si="590"/>
        <v>139.53600037839496</v>
      </c>
      <c r="S3158" s="13"/>
      <c r="T3158" s="13"/>
      <c r="U3158" s="13"/>
      <c r="V3158" s="13"/>
      <c r="W3158" s="49">
        <f t="shared" si="596"/>
        <v>40036</v>
      </c>
    </row>
    <row r="3159" spans="1:23" s="11" customFormat="1">
      <c r="A3159" s="13"/>
      <c r="B3159" s="140">
        <f>+Datos!B3150</f>
        <v>2009</v>
      </c>
      <c r="C3159" s="141">
        <f>+Datos!C3150</f>
        <v>8</v>
      </c>
      <c r="D3159" s="142">
        <f>+Datos!D3150</f>
        <v>12</v>
      </c>
      <c r="E3159" s="143">
        <f>+Datos!E3150</f>
        <v>0</v>
      </c>
      <c r="F3159" s="144">
        <f>+Datos!F3150</f>
        <v>4.5999999999999996</v>
      </c>
      <c r="G3159" s="145">
        <f>+Datos!G3150</f>
        <v>1</v>
      </c>
      <c r="H3159" s="143">
        <f t="shared" si="591"/>
        <v>4.5999999999999996</v>
      </c>
      <c r="I3159" s="146">
        <f t="shared" si="592"/>
        <v>-4.5999999999999996</v>
      </c>
      <c r="J3159" s="29">
        <f t="shared" si="593"/>
        <v>103.27275127222772</v>
      </c>
      <c r="K3159" s="147">
        <f t="shared" si="588"/>
        <v>136.9545694540459</v>
      </c>
      <c r="L3159" s="29">
        <f t="shared" si="599"/>
        <v>-2.5814309243490641</v>
      </c>
      <c r="M3159" s="30">
        <f t="shared" si="597"/>
        <v>2.5814309243490641</v>
      </c>
      <c r="N3159" s="148">
        <f t="shared" si="598"/>
        <v>2.0185690756509356</v>
      </c>
      <c r="O3159" s="148">
        <f t="shared" si="594"/>
        <v>0</v>
      </c>
      <c r="P3159" s="148">
        <f t="shared" si="595"/>
        <v>-2.0185690756509356</v>
      </c>
      <c r="Q3159" s="149">
        <f t="shared" si="589"/>
        <v>22.954569454045895</v>
      </c>
      <c r="R3159" s="150">
        <f t="shared" si="590"/>
        <v>136.9545694540459</v>
      </c>
      <c r="S3159" s="13"/>
      <c r="T3159" s="13"/>
      <c r="U3159" s="13"/>
      <c r="V3159" s="13"/>
      <c r="W3159" s="49">
        <f t="shared" si="596"/>
        <v>40037</v>
      </c>
    </row>
    <row r="3160" spans="1:23" s="11" customFormat="1">
      <c r="A3160" s="13"/>
      <c r="B3160" s="140">
        <f>+Datos!B3151</f>
        <v>2009</v>
      </c>
      <c r="C3160" s="141">
        <f>+Datos!C3151</f>
        <v>8</v>
      </c>
      <c r="D3160" s="142">
        <f>+Datos!D3151</f>
        <v>13</v>
      </c>
      <c r="E3160" s="143">
        <f>+Datos!E3151</f>
        <v>0</v>
      </c>
      <c r="F3160" s="144">
        <f>+Datos!F3151</f>
        <v>2.8</v>
      </c>
      <c r="G3160" s="145">
        <f>+Datos!G3151</f>
        <v>1</v>
      </c>
      <c r="H3160" s="143">
        <f t="shared" si="591"/>
        <v>2.8</v>
      </c>
      <c r="I3160" s="146">
        <f t="shared" si="592"/>
        <v>-2.8</v>
      </c>
      <c r="J3160" s="29">
        <f t="shared" si="593"/>
        <v>101.73236610894756</v>
      </c>
      <c r="K3160" s="147">
        <f t="shared" si="588"/>
        <v>135.41418429076575</v>
      </c>
      <c r="L3160" s="29">
        <f t="shared" si="599"/>
        <v>-1.5403851632801491</v>
      </c>
      <c r="M3160" s="30">
        <f t="shared" si="597"/>
        <v>1.5403851632801491</v>
      </c>
      <c r="N3160" s="148">
        <f t="shared" si="598"/>
        <v>1.2596148367198508</v>
      </c>
      <c r="O3160" s="148">
        <f t="shared" si="594"/>
        <v>0</v>
      </c>
      <c r="P3160" s="148">
        <f t="shared" si="595"/>
        <v>-1.2596148367198508</v>
      </c>
      <c r="Q3160" s="149">
        <f t="shared" si="589"/>
        <v>21.414184290765746</v>
      </c>
      <c r="R3160" s="150">
        <f t="shared" si="590"/>
        <v>135.41418429076575</v>
      </c>
      <c r="S3160" s="13"/>
      <c r="T3160" s="13"/>
      <c r="U3160" s="13"/>
      <c r="V3160" s="13"/>
      <c r="W3160" s="49">
        <f t="shared" si="596"/>
        <v>40038</v>
      </c>
    </row>
    <row r="3161" spans="1:23" s="11" customFormat="1">
      <c r="A3161" s="13"/>
      <c r="B3161" s="140">
        <f>+Datos!B3152</f>
        <v>2009</v>
      </c>
      <c r="C3161" s="141">
        <f>+Datos!C3152</f>
        <v>8</v>
      </c>
      <c r="D3161" s="142">
        <f>+Datos!D3152</f>
        <v>14</v>
      </c>
      <c r="E3161" s="143">
        <f>+Datos!E3152</f>
        <v>0</v>
      </c>
      <c r="F3161" s="144">
        <f>+Datos!F3152</f>
        <v>2.2999999999999998</v>
      </c>
      <c r="G3161" s="145">
        <f>+Datos!G3152</f>
        <v>1</v>
      </c>
      <c r="H3161" s="143">
        <f t="shared" si="591"/>
        <v>2.2999999999999998</v>
      </c>
      <c r="I3161" s="146">
        <f t="shared" si="592"/>
        <v>-2.2999999999999998</v>
      </c>
      <c r="J3161" s="29">
        <f t="shared" si="593"/>
        <v>100.4842530333152</v>
      </c>
      <c r="K3161" s="147">
        <f t="shared" si="588"/>
        <v>134.16607121513337</v>
      </c>
      <c r="L3161" s="29">
        <f t="shared" si="599"/>
        <v>-1.2481130756323751</v>
      </c>
      <c r="M3161" s="30">
        <f t="shared" si="597"/>
        <v>1.2481130756323751</v>
      </c>
      <c r="N3161" s="148">
        <f t="shared" si="598"/>
        <v>1.0518869243676248</v>
      </c>
      <c r="O3161" s="148">
        <f t="shared" si="594"/>
        <v>0</v>
      </c>
      <c r="P3161" s="148">
        <f t="shared" si="595"/>
        <v>-1.0518869243676248</v>
      </c>
      <c r="Q3161" s="149">
        <f t="shared" si="589"/>
        <v>20.166071215133371</v>
      </c>
      <c r="R3161" s="150">
        <f t="shared" si="590"/>
        <v>134.16607121513337</v>
      </c>
      <c r="S3161" s="13"/>
      <c r="T3161" s="13"/>
      <c r="U3161" s="13"/>
      <c r="V3161" s="13"/>
      <c r="W3161" s="49">
        <f t="shared" si="596"/>
        <v>40039</v>
      </c>
    </row>
    <row r="3162" spans="1:23" s="11" customFormat="1">
      <c r="A3162" s="13"/>
      <c r="B3162" s="140">
        <f>+Datos!B3153</f>
        <v>2009</v>
      </c>
      <c r="C3162" s="141">
        <f>+Datos!C3153</f>
        <v>8</v>
      </c>
      <c r="D3162" s="142">
        <f>+Datos!D3153</f>
        <v>15</v>
      </c>
      <c r="E3162" s="143">
        <f>+Datos!E3153</f>
        <v>0</v>
      </c>
      <c r="F3162" s="144">
        <f>+Datos!F3153</f>
        <v>2.4</v>
      </c>
      <c r="G3162" s="145">
        <f>+Datos!G3153</f>
        <v>1</v>
      </c>
      <c r="H3162" s="143">
        <f t="shared" si="591"/>
        <v>2.4</v>
      </c>
      <c r="I3162" s="146">
        <f t="shared" si="592"/>
        <v>-2.4</v>
      </c>
      <c r="J3162" s="29">
        <f t="shared" si="593"/>
        <v>99.198196973235014</v>
      </c>
      <c r="K3162" s="147">
        <f t="shared" si="588"/>
        <v>132.8800151550532</v>
      </c>
      <c r="L3162" s="29">
        <f t="shared" si="599"/>
        <v>-1.2860560600801705</v>
      </c>
      <c r="M3162" s="30">
        <f t="shared" si="597"/>
        <v>1.2860560600801705</v>
      </c>
      <c r="N3162" s="148">
        <f t="shared" si="598"/>
        <v>1.1139439399198294</v>
      </c>
      <c r="O3162" s="148">
        <f t="shared" si="594"/>
        <v>0</v>
      </c>
      <c r="P3162" s="148">
        <f t="shared" si="595"/>
        <v>-1.1139439399198294</v>
      </c>
      <c r="Q3162" s="149">
        <f t="shared" si="589"/>
        <v>18.880015155053201</v>
      </c>
      <c r="R3162" s="150">
        <f t="shared" si="590"/>
        <v>132.8800151550532</v>
      </c>
      <c r="S3162" s="13"/>
      <c r="T3162" s="13"/>
      <c r="U3162" s="13"/>
      <c r="V3162" s="13"/>
      <c r="W3162" s="49">
        <f t="shared" si="596"/>
        <v>40040</v>
      </c>
    </row>
    <row r="3163" spans="1:23" s="11" customFormat="1">
      <c r="A3163" s="13"/>
      <c r="B3163" s="140">
        <f>+Datos!B3154</f>
        <v>2009</v>
      </c>
      <c r="C3163" s="141">
        <f>+Datos!C3154</f>
        <v>8</v>
      </c>
      <c r="D3163" s="142">
        <f>+Datos!D3154</f>
        <v>16</v>
      </c>
      <c r="E3163" s="143">
        <f>+Datos!E3154</f>
        <v>0</v>
      </c>
      <c r="F3163" s="144">
        <f>+Datos!F3154</f>
        <v>2.2999999999999998</v>
      </c>
      <c r="G3163" s="145">
        <f>+Datos!G3154</f>
        <v>1</v>
      </c>
      <c r="H3163" s="143">
        <f t="shared" si="591"/>
        <v>2.2999999999999998</v>
      </c>
      <c r="I3163" s="146">
        <f t="shared" si="592"/>
        <v>-2.2999999999999998</v>
      </c>
      <c r="J3163" s="29">
        <f t="shared" si="593"/>
        <v>97.981174589337471</v>
      </c>
      <c r="K3163" s="147">
        <f t="shared" si="588"/>
        <v>131.66299277115564</v>
      </c>
      <c r="L3163" s="29">
        <f t="shared" si="599"/>
        <v>-1.2170223838975573</v>
      </c>
      <c r="M3163" s="30">
        <f t="shared" si="597"/>
        <v>1.2170223838975573</v>
      </c>
      <c r="N3163" s="148">
        <f t="shared" si="598"/>
        <v>1.0829776161024425</v>
      </c>
      <c r="O3163" s="148">
        <f t="shared" si="594"/>
        <v>0</v>
      </c>
      <c r="P3163" s="148">
        <f t="shared" si="595"/>
        <v>-1.0829776161024425</v>
      </c>
      <c r="Q3163" s="149">
        <f t="shared" si="589"/>
        <v>17.662992771155643</v>
      </c>
      <c r="R3163" s="150">
        <f t="shared" si="590"/>
        <v>131.66299277115564</v>
      </c>
      <c r="S3163" s="13"/>
      <c r="T3163" s="13"/>
      <c r="U3163" s="13"/>
      <c r="V3163" s="13"/>
      <c r="W3163" s="49">
        <f t="shared" si="596"/>
        <v>40041</v>
      </c>
    </row>
    <row r="3164" spans="1:23" s="11" customFormat="1">
      <c r="A3164" s="13"/>
      <c r="B3164" s="140">
        <f>+Datos!B3155</f>
        <v>2009</v>
      </c>
      <c r="C3164" s="141">
        <f>+Datos!C3155</f>
        <v>8</v>
      </c>
      <c r="D3164" s="142">
        <f>+Datos!D3155</f>
        <v>17</v>
      </c>
      <c r="E3164" s="143">
        <f>+Datos!E3155</f>
        <v>0</v>
      </c>
      <c r="F3164" s="144">
        <f>+Datos!F3155</f>
        <v>3.4</v>
      </c>
      <c r="G3164" s="145">
        <f>+Datos!G3155</f>
        <v>1</v>
      </c>
      <c r="H3164" s="143">
        <f t="shared" si="591"/>
        <v>3.4</v>
      </c>
      <c r="I3164" s="146">
        <f t="shared" si="592"/>
        <v>-3.4</v>
      </c>
      <c r="J3164" s="29">
        <f t="shared" si="593"/>
        <v>96.209394702512981</v>
      </c>
      <c r="K3164" s="147">
        <f t="shared" si="588"/>
        <v>129.89121288433117</v>
      </c>
      <c r="L3164" s="29">
        <f t="shared" si="599"/>
        <v>-1.7717798868244756</v>
      </c>
      <c r="M3164" s="30">
        <f t="shared" si="597"/>
        <v>1.7717798868244756</v>
      </c>
      <c r="N3164" s="148">
        <f t="shared" si="598"/>
        <v>1.6282201131755243</v>
      </c>
      <c r="O3164" s="148">
        <f t="shared" si="594"/>
        <v>0</v>
      </c>
      <c r="P3164" s="148">
        <f t="shared" si="595"/>
        <v>-1.6282201131755243</v>
      </c>
      <c r="Q3164" s="149">
        <f t="shared" si="589"/>
        <v>15.891212884331168</v>
      </c>
      <c r="R3164" s="150">
        <f t="shared" si="590"/>
        <v>129.89121288433117</v>
      </c>
      <c r="S3164" s="13"/>
      <c r="T3164" s="13"/>
      <c r="U3164" s="13"/>
      <c r="V3164" s="13"/>
      <c r="W3164" s="49">
        <f t="shared" si="596"/>
        <v>40042</v>
      </c>
    </row>
    <row r="3165" spans="1:23" s="11" customFormat="1">
      <c r="A3165" s="13"/>
      <c r="B3165" s="140">
        <f>+Datos!B3156</f>
        <v>2009</v>
      </c>
      <c r="C3165" s="141">
        <f>+Datos!C3156</f>
        <v>8</v>
      </c>
      <c r="D3165" s="142">
        <f>+Datos!D3156</f>
        <v>18</v>
      </c>
      <c r="E3165" s="143">
        <f>+Datos!E3156</f>
        <v>0</v>
      </c>
      <c r="F3165" s="144">
        <f>+Datos!F3156</f>
        <v>1.1000000000000001</v>
      </c>
      <c r="G3165" s="145">
        <f>+Datos!G3156</f>
        <v>1</v>
      </c>
      <c r="H3165" s="143">
        <f t="shared" si="591"/>
        <v>1.1000000000000001</v>
      </c>
      <c r="I3165" s="146">
        <f t="shared" si="592"/>
        <v>-1.1000000000000001</v>
      </c>
      <c r="J3165" s="29">
        <f t="shared" si="593"/>
        <v>95.643059510245791</v>
      </c>
      <c r="K3165" s="147">
        <f t="shared" si="588"/>
        <v>129.32487769206398</v>
      </c>
      <c r="L3165" s="29">
        <f t="shared" si="599"/>
        <v>-0.56633519226718931</v>
      </c>
      <c r="M3165" s="30">
        <f t="shared" si="597"/>
        <v>0.56633519226718931</v>
      </c>
      <c r="N3165" s="148">
        <f t="shared" si="598"/>
        <v>0.53366480773281078</v>
      </c>
      <c r="O3165" s="148">
        <f t="shared" si="594"/>
        <v>0</v>
      </c>
      <c r="P3165" s="148">
        <f t="shared" si="595"/>
        <v>-0.53366480773281078</v>
      </c>
      <c r="Q3165" s="149">
        <f t="shared" si="589"/>
        <v>15.324877692063978</v>
      </c>
      <c r="R3165" s="150">
        <f t="shared" si="590"/>
        <v>129.32487769206398</v>
      </c>
      <c r="S3165" s="13"/>
      <c r="T3165" s="13"/>
      <c r="U3165" s="13"/>
      <c r="V3165" s="13"/>
      <c r="W3165" s="49">
        <f t="shared" si="596"/>
        <v>40043</v>
      </c>
    </row>
    <row r="3166" spans="1:23" s="11" customFormat="1">
      <c r="A3166" s="13"/>
      <c r="B3166" s="140">
        <f>+Datos!B3157</f>
        <v>2009</v>
      </c>
      <c r="C3166" s="141">
        <f>+Datos!C3157</f>
        <v>8</v>
      </c>
      <c r="D3166" s="142">
        <f>+Datos!D3157</f>
        <v>19</v>
      </c>
      <c r="E3166" s="143">
        <f>+Datos!E3157</f>
        <v>0.7</v>
      </c>
      <c r="F3166" s="144">
        <f>+Datos!F3157</f>
        <v>2.1</v>
      </c>
      <c r="G3166" s="145">
        <f>+Datos!G3157</f>
        <v>1</v>
      </c>
      <c r="H3166" s="143">
        <f t="shared" si="591"/>
        <v>2.1</v>
      </c>
      <c r="I3166" s="146">
        <f t="shared" si="592"/>
        <v>-1.4000000000000001</v>
      </c>
      <c r="J3166" s="29">
        <f t="shared" si="593"/>
        <v>94.927088184000851</v>
      </c>
      <c r="K3166" s="147">
        <f t="shared" si="588"/>
        <v>128.60890636581902</v>
      </c>
      <c r="L3166" s="29">
        <f t="shared" si="599"/>
        <v>-0.7159713262449543</v>
      </c>
      <c r="M3166" s="30">
        <f t="shared" si="597"/>
        <v>1.4159713262449543</v>
      </c>
      <c r="N3166" s="148">
        <f t="shared" si="598"/>
        <v>0.68402867375504584</v>
      </c>
      <c r="O3166" s="148">
        <f t="shared" si="594"/>
        <v>0</v>
      </c>
      <c r="P3166" s="148">
        <f t="shared" si="595"/>
        <v>-0.68402867375504584</v>
      </c>
      <c r="Q3166" s="149">
        <f t="shared" si="589"/>
        <v>14.608906365819024</v>
      </c>
      <c r="R3166" s="150">
        <f t="shared" si="590"/>
        <v>128.60890636581902</v>
      </c>
      <c r="S3166" s="13"/>
      <c r="T3166" s="13"/>
      <c r="U3166" s="13"/>
      <c r="V3166" s="13"/>
      <c r="W3166" s="49">
        <f t="shared" si="596"/>
        <v>40044</v>
      </c>
    </row>
    <row r="3167" spans="1:23" s="11" customFormat="1">
      <c r="A3167" s="13"/>
      <c r="B3167" s="140">
        <f>+Datos!B3158</f>
        <v>2009</v>
      </c>
      <c r="C3167" s="141">
        <f>+Datos!C3158</f>
        <v>8</v>
      </c>
      <c r="D3167" s="142">
        <f>+Datos!D3158</f>
        <v>20</v>
      </c>
      <c r="E3167" s="143">
        <f>+Datos!E3158</f>
        <v>1.5</v>
      </c>
      <c r="F3167" s="144">
        <f>+Datos!F3158</f>
        <v>0.7</v>
      </c>
      <c r="G3167" s="145">
        <f>+Datos!G3158</f>
        <v>1</v>
      </c>
      <c r="H3167" s="143">
        <f t="shared" si="591"/>
        <v>0.7</v>
      </c>
      <c r="I3167" s="146">
        <f t="shared" si="592"/>
        <v>0.8</v>
      </c>
      <c r="J3167" s="29">
        <f t="shared" si="593"/>
        <v>95.727088184000849</v>
      </c>
      <c r="K3167" s="147">
        <f t="shared" si="588"/>
        <v>129.40890636581904</v>
      </c>
      <c r="L3167" s="29">
        <f t="shared" si="599"/>
        <v>0.80000000000001137</v>
      </c>
      <c r="M3167" s="30">
        <f t="shared" si="597"/>
        <v>0.7</v>
      </c>
      <c r="N3167" s="148">
        <f t="shared" si="598"/>
        <v>0</v>
      </c>
      <c r="O3167" s="148">
        <f t="shared" si="594"/>
        <v>0</v>
      </c>
      <c r="P3167" s="148">
        <f t="shared" si="595"/>
        <v>0</v>
      </c>
      <c r="Q3167" s="149">
        <f t="shared" si="589"/>
        <v>15.408906365819035</v>
      </c>
      <c r="R3167" s="150">
        <f t="shared" si="590"/>
        <v>129.40890636581904</v>
      </c>
      <c r="S3167" s="13"/>
      <c r="T3167" s="13"/>
      <c r="U3167" s="13"/>
      <c r="V3167" s="13"/>
      <c r="W3167" s="49">
        <f t="shared" si="596"/>
        <v>40045</v>
      </c>
    </row>
    <row r="3168" spans="1:23" s="11" customFormat="1">
      <c r="A3168" s="13"/>
      <c r="B3168" s="140">
        <f>+Datos!B3159</f>
        <v>2009</v>
      </c>
      <c r="C3168" s="141">
        <f>+Datos!C3159</f>
        <v>8</v>
      </c>
      <c r="D3168" s="142">
        <f>+Datos!D3159</f>
        <v>21</v>
      </c>
      <c r="E3168" s="143">
        <f>+Datos!E3159</f>
        <v>0</v>
      </c>
      <c r="F3168" s="144">
        <f>+Datos!F3159</f>
        <v>3</v>
      </c>
      <c r="G3168" s="145">
        <f>+Datos!G3159</f>
        <v>1</v>
      </c>
      <c r="H3168" s="143">
        <f t="shared" si="591"/>
        <v>3</v>
      </c>
      <c r="I3168" s="146">
        <f t="shared" si="592"/>
        <v>-3</v>
      </c>
      <c r="J3168" s="29">
        <f t="shared" si="593"/>
        <v>94.19808227530261</v>
      </c>
      <c r="K3168" s="147">
        <f t="shared" si="588"/>
        <v>127.87990045712078</v>
      </c>
      <c r="L3168" s="29">
        <f t="shared" si="599"/>
        <v>-1.5290059086982524</v>
      </c>
      <c r="M3168" s="30">
        <f t="shared" si="597"/>
        <v>1.5290059086982524</v>
      </c>
      <c r="N3168" s="148">
        <f t="shared" si="598"/>
        <v>1.4709940913017476</v>
      </c>
      <c r="O3168" s="148">
        <f t="shared" si="594"/>
        <v>0</v>
      </c>
      <c r="P3168" s="148">
        <f t="shared" si="595"/>
        <v>-1.4709940913017476</v>
      </c>
      <c r="Q3168" s="149">
        <f t="shared" si="589"/>
        <v>13.879900457120783</v>
      </c>
      <c r="R3168" s="150">
        <f t="shared" si="590"/>
        <v>127.87990045712078</v>
      </c>
      <c r="S3168" s="13"/>
      <c r="T3168" s="13"/>
      <c r="U3168" s="13"/>
      <c r="V3168" s="13"/>
      <c r="W3168" s="49">
        <f t="shared" si="596"/>
        <v>40046</v>
      </c>
    </row>
    <row r="3169" spans="1:23" s="11" customFormat="1">
      <c r="A3169" s="13"/>
      <c r="B3169" s="140">
        <f>+Datos!B3160</f>
        <v>2009</v>
      </c>
      <c r="C3169" s="141">
        <f>+Datos!C3160</f>
        <v>8</v>
      </c>
      <c r="D3169" s="142">
        <f>+Datos!D3160</f>
        <v>22</v>
      </c>
      <c r="E3169" s="143">
        <f>+Datos!E3160</f>
        <v>0</v>
      </c>
      <c r="F3169" s="144">
        <f>+Datos!F3160</f>
        <v>4</v>
      </c>
      <c r="G3169" s="145">
        <f>+Datos!G3160</f>
        <v>1</v>
      </c>
      <c r="H3169" s="143">
        <f t="shared" si="591"/>
        <v>4</v>
      </c>
      <c r="I3169" s="146">
        <f t="shared" si="592"/>
        <v>-4</v>
      </c>
      <c r="J3169" s="29">
        <f t="shared" si="593"/>
        <v>92.197330102799526</v>
      </c>
      <c r="K3169" s="147">
        <f t="shared" si="588"/>
        <v>125.87914828461771</v>
      </c>
      <c r="L3169" s="29">
        <f t="shared" si="599"/>
        <v>-2.0007521725030699</v>
      </c>
      <c r="M3169" s="30">
        <f t="shared" si="597"/>
        <v>2.0007521725030699</v>
      </c>
      <c r="N3169" s="148">
        <f t="shared" si="598"/>
        <v>1.9992478274969301</v>
      </c>
      <c r="O3169" s="148">
        <f t="shared" si="594"/>
        <v>0</v>
      </c>
      <c r="P3169" s="148">
        <f t="shared" si="595"/>
        <v>-1.9992478274969301</v>
      </c>
      <c r="Q3169" s="149">
        <f t="shared" si="589"/>
        <v>11.879148284617713</v>
      </c>
      <c r="R3169" s="150">
        <f t="shared" si="590"/>
        <v>125.87914828461771</v>
      </c>
      <c r="S3169" s="13"/>
      <c r="T3169" s="13"/>
      <c r="U3169" s="13"/>
      <c r="V3169" s="13"/>
      <c r="W3169" s="49">
        <f t="shared" si="596"/>
        <v>40047</v>
      </c>
    </row>
    <row r="3170" spans="1:23" s="11" customFormat="1">
      <c r="A3170" s="13"/>
      <c r="B3170" s="140">
        <f>+Datos!B3161</f>
        <v>2009</v>
      </c>
      <c r="C3170" s="141">
        <f>+Datos!C3161</f>
        <v>8</v>
      </c>
      <c r="D3170" s="142">
        <f>+Datos!D3161</f>
        <v>23</v>
      </c>
      <c r="E3170" s="143">
        <f>+Datos!E3161</f>
        <v>1.5</v>
      </c>
      <c r="F3170" s="144">
        <f>+Datos!F3161</f>
        <v>2.8</v>
      </c>
      <c r="G3170" s="145">
        <f>+Datos!G3161</f>
        <v>1</v>
      </c>
      <c r="H3170" s="143">
        <f t="shared" si="591"/>
        <v>2.8</v>
      </c>
      <c r="I3170" s="146">
        <f t="shared" si="592"/>
        <v>-1.2999999999999998</v>
      </c>
      <c r="J3170" s="29">
        <f t="shared" si="593"/>
        <v>91.556279612741918</v>
      </c>
      <c r="K3170" s="147">
        <f t="shared" si="588"/>
        <v>125.2380977945601</v>
      </c>
      <c r="L3170" s="29">
        <f t="shared" si="599"/>
        <v>-0.64105049005760861</v>
      </c>
      <c r="M3170" s="30">
        <f t="shared" si="597"/>
        <v>2.1410504900576086</v>
      </c>
      <c r="N3170" s="148">
        <f t="shared" si="598"/>
        <v>0.65894950994239121</v>
      </c>
      <c r="O3170" s="148">
        <f t="shared" si="594"/>
        <v>0</v>
      </c>
      <c r="P3170" s="148">
        <f t="shared" si="595"/>
        <v>-0.65894950994239121</v>
      </c>
      <c r="Q3170" s="149">
        <f t="shared" si="589"/>
        <v>11.238097794560105</v>
      </c>
      <c r="R3170" s="150">
        <f t="shared" si="590"/>
        <v>125.2380977945601</v>
      </c>
      <c r="S3170" s="13"/>
      <c r="T3170" s="13"/>
      <c r="U3170" s="13"/>
      <c r="V3170" s="13"/>
      <c r="W3170" s="49">
        <f t="shared" si="596"/>
        <v>40048</v>
      </c>
    </row>
    <row r="3171" spans="1:23" s="11" customFormat="1">
      <c r="A3171" s="13"/>
      <c r="B3171" s="140">
        <f>+Datos!B3162</f>
        <v>2009</v>
      </c>
      <c r="C3171" s="141">
        <f>+Datos!C3162</f>
        <v>8</v>
      </c>
      <c r="D3171" s="142">
        <f>+Datos!D3162</f>
        <v>24</v>
      </c>
      <c r="E3171" s="143">
        <f>+Datos!E3162</f>
        <v>0</v>
      </c>
      <c r="F3171" s="144">
        <f>+Datos!F3162</f>
        <v>2.6</v>
      </c>
      <c r="G3171" s="145">
        <f>+Datos!G3162</f>
        <v>1</v>
      </c>
      <c r="H3171" s="143">
        <f t="shared" si="591"/>
        <v>2.6</v>
      </c>
      <c r="I3171" s="146">
        <f t="shared" si="592"/>
        <v>-2.6</v>
      </c>
      <c r="J3171" s="29">
        <f t="shared" si="593"/>
        <v>90.287519364667787</v>
      </c>
      <c r="K3171" s="147">
        <f t="shared" si="588"/>
        <v>123.96933754648597</v>
      </c>
      <c r="L3171" s="29">
        <f t="shared" si="599"/>
        <v>-1.2687602480741305</v>
      </c>
      <c r="M3171" s="30">
        <f t="shared" si="597"/>
        <v>1.2687602480741305</v>
      </c>
      <c r="N3171" s="148">
        <f t="shared" si="598"/>
        <v>1.3312397519258696</v>
      </c>
      <c r="O3171" s="148">
        <f t="shared" si="594"/>
        <v>0</v>
      </c>
      <c r="P3171" s="148">
        <f t="shared" si="595"/>
        <v>-1.3312397519258696</v>
      </c>
      <c r="Q3171" s="149">
        <f t="shared" si="589"/>
        <v>9.9693375464859741</v>
      </c>
      <c r="R3171" s="150">
        <f t="shared" si="590"/>
        <v>123.96933754648597</v>
      </c>
      <c r="S3171" s="13"/>
      <c r="T3171" s="13"/>
      <c r="U3171" s="13"/>
      <c r="V3171" s="13"/>
      <c r="W3171" s="49">
        <f t="shared" si="596"/>
        <v>40049</v>
      </c>
    </row>
    <row r="3172" spans="1:23" s="11" customFormat="1">
      <c r="A3172" s="13"/>
      <c r="B3172" s="140">
        <f>+Datos!B3163</f>
        <v>2009</v>
      </c>
      <c r="C3172" s="141">
        <f>+Datos!C3163</f>
        <v>8</v>
      </c>
      <c r="D3172" s="142">
        <f>+Datos!D3163</f>
        <v>25</v>
      </c>
      <c r="E3172" s="143">
        <f>+Datos!E3163</f>
        <v>0</v>
      </c>
      <c r="F3172" s="144">
        <f>+Datos!F3163</f>
        <v>3.2</v>
      </c>
      <c r="G3172" s="145">
        <f>+Datos!G3163</f>
        <v>1</v>
      </c>
      <c r="H3172" s="143">
        <f t="shared" si="591"/>
        <v>3.2</v>
      </c>
      <c r="I3172" s="146">
        <f t="shared" si="592"/>
        <v>-3.2</v>
      </c>
      <c r="J3172" s="29">
        <f t="shared" si="593"/>
        <v>88.750078879871197</v>
      </c>
      <c r="K3172" s="147">
        <f t="shared" si="588"/>
        <v>122.43189706168937</v>
      </c>
      <c r="L3172" s="29">
        <f t="shared" si="599"/>
        <v>-1.5374404847966048</v>
      </c>
      <c r="M3172" s="30">
        <f t="shared" si="597"/>
        <v>1.5374404847966048</v>
      </c>
      <c r="N3172" s="148">
        <f t="shared" si="598"/>
        <v>1.6625595152033954</v>
      </c>
      <c r="O3172" s="148">
        <f t="shared" si="594"/>
        <v>0</v>
      </c>
      <c r="P3172" s="148">
        <f t="shared" si="595"/>
        <v>-1.6625595152033954</v>
      </c>
      <c r="Q3172" s="149">
        <f t="shared" si="589"/>
        <v>8.4318970616893694</v>
      </c>
      <c r="R3172" s="150">
        <f t="shared" si="590"/>
        <v>122.43189706168937</v>
      </c>
      <c r="S3172" s="13"/>
      <c r="T3172" s="13"/>
      <c r="U3172" s="13"/>
      <c r="V3172" s="13"/>
      <c r="W3172" s="49">
        <f t="shared" si="596"/>
        <v>40050</v>
      </c>
    </row>
    <row r="3173" spans="1:23" s="11" customFormat="1">
      <c r="A3173" s="13"/>
      <c r="B3173" s="140">
        <f>+Datos!B3164</f>
        <v>2009</v>
      </c>
      <c r="C3173" s="141">
        <f>+Datos!C3164</f>
        <v>8</v>
      </c>
      <c r="D3173" s="142">
        <f>+Datos!D3164</f>
        <v>26</v>
      </c>
      <c r="E3173" s="143">
        <f>+Datos!E3164</f>
        <v>0</v>
      </c>
      <c r="F3173" s="144">
        <f>+Datos!F3164</f>
        <v>5</v>
      </c>
      <c r="G3173" s="145">
        <f>+Datos!G3164</f>
        <v>1</v>
      </c>
      <c r="H3173" s="143">
        <f t="shared" si="591"/>
        <v>5</v>
      </c>
      <c r="I3173" s="146">
        <f t="shared" si="592"/>
        <v>-5</v>
      </c>
      <c r="J3173" s="29">
        <f t="shared" si="593"/>
        <v>86.400071514979274</v>
      </c>
      <c r="K3173" s="147">
        <f t="shared" si="588"/>
        <v>120.08188969679745</v>
      </c>
      <c r="L3173" s="29">
        <f t="shared" si="599"/>
        <v>-2.3500073648919226</v>
      </c>
      <c r="M3173" s="30">
        <f t="shared" si="597"/>
        <v>2.3500073648919226</v>
      </c>
      <c r="N3173" s="148">
        <f t="shared" si="598"/>
        <v>2.6499926351080774</v>
      </c>
      <c r="O3173" s="148">
        <f t="shared" si="594"/>
        <v>0</v>
      </c>
      <c r="P3173" s="148">
        <f t="shared" si="595"/>
        <v>-2.6499926351080774</v>
      </c>
      <c r="Q3173" s="149">
        <f t="shared" si="589"/>
        <v>6.0818896967974467</v>
      </c>
      <c r="R3173" s="150">
        <f t="shared" si="590"/>
        <v>120.08188969679745</v>
      </c>
      <c r="S3173" s="13"/>
      <c r="T3173" s="13"/>
      <c r="U3173" s="13"/>
      <c r="V3173" s="13"/>
      <c r="W3173" s="49">
        <f t="shared" si="596"/>
        <v>40051</v>
      </c>
    </row>
    <row r="3174" spans="1:23" s="11" customFormat="1">
      <c r="A3174" s="13"/>
      <c r="B3174" s="140">
        <f>+Datos!B3165</f>
        <v>2009</v>
      </c>
      <c r="C3174" s="141">
        <f>+Datos!C3165</f>
        <v>8</v>
      </c>
      <c r="D3174" s="142">
        <f>+Datos!D3165</f>
        <v>27</v>
      </c>
      <c r="E3174" s="143">
        <f>+Datos!E3165</f>
        <v>0</v>
      </c>
      <c r="F3174" s="144">
        <f>+Datos!F3165</f>
        <v>2.7</v>
      </c>
      <c r="G3174" s="145">
        <f>+Datos!G3165</f>
        <v>1</v>
      </c>
      <c r="H3174" s="143">
        <f t="shared" si="591"/>
        <v>2.7</v>
      </c>
      <c r="I3174" s="146">
        <f t="shared" si="592"/>
        <v>-2.7</v>
      </c>
      <c r="J3174" s="29">
        <f t="shared" si="593"/>
        <v>85.157047056067256</v>
      </c>
      <c r="K3174" s="147">
        <f t="shared" si="588"/>
        <v>118.83886523788544</v>
      </c>
      <c r="L3174" s="29">
        <f t="shared" si="599"/>
        <v>-1.2430244589120036</v>
      </c>
      <c r="M3174" s="30">
        <f t="shared" si="597"/>
        <v>1.2430244589120036</v>
      </c>
      <c r="N3174" s="148">
        <f t="shared" si="598"/>
        <v>1.4569755410879965</v>
      </c>
      <c r="O3174" s="148">
        <f t="shared" si="594"/>
        <v>0</v>
      </c>
      <c r="P3174" s="148">
        <f t="shared" si="595"/>
        <v>-1.4569755410879965</v>
      </c>
      <c r="Q3174" s="149">
        <f t="shared" si="589"/>
        <v>4.8388652378854431</v>
      </c>
      <c r="R3174" s="150">
        <f t="shared" si="590"/>
        <v>118.83886523788544</v>
      </c>
      <c r="S3174" s="13"/>
      <c r="T3174" s="13"/>
      <c r="U3174" s="13"/>
      <c r="V3174" s="13"/>
      <c r="W3174" s="49">
        <f t="shared" si="596"/>
        <v>40052</v>
      </c>
    </row>
    <row r="3175" spans="1:23" s="11" customFormat="1">
      <c r="A3175" s="13"/>
      <c r="B3175" s="140">
        <f>+Datos!B3166</f>
        <v>2009</v>
      </c>
      <c r="C3175" s="141">
        <f>+Datos!C3166</f>
        <v>8</v>
      </c>
      <c r="D3175" s="142">
        <f>+Datos!D3166</f>
        <v>28</v>
      </c>
      <c r="E3175" s="143">
        <f>+Datos!E3166</f>
        <v>0</v>
      </c>
      <c r="F3175" s="144">
        <f>+Datos!F3166</f>
        <v>5.4</v>
      </c>
      <c r="G3175" s="145">
        <f>+Datos!G3166</f>
        <v>1</v>
      </c>
      <c r="H3175" s="143">
        <f t="shared" si="591"/>
        <v>5.4</v>
      </c>
      <c r="I3175" s="146">
        <f t="shared" si="592"/>
        <v>-5.4</v>
      </c>
      <c r="J3175" s="29">
        <f t="shared" si="593"/>
        <v>82.724390457020277</v>
      </c>
      <c r="K3175" s="147">
        <f t="shared" si="588"/>
        <v>116.40620863883845</v>
      </c>
      <c r="L3175" s="29">
        <f t="shared" si="599"/>
        <v>-2.4326565990469931</v>
      </c>
      <c r="M3175" s="30">
        <f t="shared" si="597"/>
        <v>2.4326565990469931</v>
      </c>
      <c r="N3175" s="148">
        <f t="shared" si="598"/>
        <v>2.9673434009530073</v>
      </c>
      <c r="O3175" s="148">
        <f t="shared" si="594"/>
        <v>0</v>
      </c>
      <c r="P3175" s="148">
        <f t="shared" si="595"/>
        <v>-2.9673434009530073</v>
      </c>
      <c r="Q3175" s="149">
        <f t="shared" si="589"/>
        <v>2.40620863883845</v>
      </c>
      <c r="R3175" s="150">
        <f t="shared" si="590"/>
        <v>116.40620863883845</v>
      </c>
      <c r="S3175" s="13"/>
      <c r="T3175" s="13"/>
      <c r="U3175" s="13"/>
      <c r="V3175" s="13"/>
      <c r="W3175" s="49">
        <f t="shared" si="596"/>
        <v>40053</v>
      </c>
    </row>
    <row r="3176" spans="1:23" s="11" customFormat="1">
      <c r="A3176" s="13"/>
      <c r="B3176" s="140">
        <f>+Datos!B3167</f>
        <v>2009</v>
      </c>
      <c r="C3176" s="141">
        <f>+Datos!C3167</f>
        <v>8</v>
      </c>
      <c r="D3176" s="142">
        <f>+Datos!D3167</f>
        <v>29</v>
      </c>
      <c r="E3176" s="143">
        <f>+Datos!E3167</f>
        <v>0</v>
      </c>
      <c r="F3176" s="144">
        <f>+Datos!F3167</f>
        <v>4.0999999999999996</v>
      </c>
      <c r="G3176" s="145">
        <f>+Datos!G3167</f>
        <v>1</v>
      </c>
      <c r="H3176" s="143">
        <f t="shared" si="591"/>
        <v>4.0999999999999996</v>
      </c>
      <c r="I3176" s="146">
        <f t="shared" si="592"/>
        <v>-4.0999999999999996</v>
      </c>
      <c r="J3176" s="29">
        <f t="shared" si="593"/>
        <v>80.923892832277048</v>
      </c>
      <c r="K3176" s="147">
        <f t="shared" si="588"/>
        <v>114.60571101409522</v>
      </c>
      <c r="L3176" s="29">
        <f t="shared" si="599"/>
        <v>-1.8004976247432296</v>
      </c>
      <c r="M3176" s="30">
        <f t="shared" si="597"/>
        <v>1.8004976247432296</v>
      </c>
      <c r="N3176" s="148">
        <f t="shared" si="598"/>
        <v>2.29950237525677</v>
      </c>
      <c r="O3176" s="148">
        <f t="shared" si="594"/>
        <v>0</v>
      </c>
      <c r="P3176" s="148">
        <f t="shared" si="595"/>
        <v>-2.29950237525677</v>
      </c>
      <c r="Q3176" s="149">
        <f t="shared" si="589"/>
        <v>0.60571101409522043</v>
      </c>
      <c r="R3176" s="150">
        <f t="shared" si="590"/>
        <v>114.60571101409522</v>
      </c>
      <c r="S3176" s="13"/>
      <c r="T3176" s="13"/>
      <c r="U3176" s="13"/>
      <c r="V3176" s="13"/>
      <c r="W3176" s="49">
        <f t="shared" si="596"/>
        <v>40054</v>
      </c>
    </row>
    <row r="3177" spans="1:23" s="11" customFormat="1">
      <c r="A3177" s="13"/>
      <c r="B3177" s="140">
        <f>+Datos!B3168</f>
        <v>2009</v>
      </c>
      <c r="C3177" s="141">
        <f>+Datos!C3168</f>
        <v>8</v>
      </c>
      <c r="D3177" s="142">
        <f>+Datos!D3168</f>
        <v>30</v>
      </c>
      <c r="E3177" s="143">
        <f>+Datos!E3168</f>
        <v>0</v>
      </c>
      <c r="F3177" s="144">
        <f>+Datos!F3168</f>
        <v>2.7</v>
      </c>
      <c r="G3177" s="145">
        <f>+Datos!G3168</f>
        <v>1</v>
      </c>
      <c r="H3177" s="143">
        <f t="shared" si="591"/>
        <v>2.7</v>
      </c>
      <c r="I3177" s="146">
        <f t="shared" si="592"/>
        <v>-2.7</v>
      </c>
      <c r="J3177" s="29">
        <f t="shared" si="593"/>
        <v>79.759653308662124</v>
      </c>
      <c r="K3177" s="147">
        <f t="shared" si="588"/>
        <v>113.4414714904803</v>
      </c>
      <c r="L3177" s="29">
        <f t="shared" si="599"/>
        <v>-1.1642395236149241</v>
      </c>
      <c r="M3177" s="30">
        <f t="shared" si="597"/>
        <v>1.1642395236149241</v>
      </c>
      <c r="N3177" s="148">
        <f t="shared" si="598"/>
        <v>1.5357604763850761</v>
      </c>
      <c r="O3177" s="148">
        <f t="shared" si="594"/>
        <v>0</v>
      </c>
      <c r="P3177" s="148">
        <f t="shared" si="595"/>
        <v>-1.5357604763850761</v>
      </c>
      <c r="Q3177" s="149">
        <f t="shared" si="589"/>
        <v>0</v>
      </c>
      <c r="R3177" s="150">
        <f t="shared" si="590"/>
        <v>113.4414714904803</v>
      </c>
      <c r="S3177" s="13"/>
      <c r="T3177" s="13"/>
      <c r="U3177" s="13"/>
      <c r="V3177" s="13"/>
      <c r="W3177" s="49">
        <f t="shared" si="596"/>
        <v>40055</v>
      </c>
    </row>
    <row r="3178" spans="1:23" s="11" customFormat="1">
      <c r="A3178" s="13"/>
      <c r="B3178" s="140">
        <f>+Datos!B3169</f>
        <v>2009</v>
      </c>
      <c r="C3178" s="141">
        <f>+Datos!C3169</f>
        <v>8</v>
      </c>
      <c r="D3178" s="142">
        <f>+Datos!D3169</f>
        <v>31</v>
      </c>
      <c r="E3178" s="143">
        <f>+Datos!E3169</f>
        <v>0</v>
      </c>
      <c r="F3178" s="144">
        <f>+Datos!F3169</f>
        <v>2.5</v>
      </c>
      <c r="G3178" s="145">
        <f>+Datos!G3169</f>
        <v>1</v>
      </c>
      <c r="H3178" s="143">
        <f t="shared" si="591"/>
        <v>2.5</v>
      </c>
      <c r="I3178" s="146">
        <f t="shared" si="592"/>
        <v>-2.5</v>
      </c>
      <c r="J3178" s="29">
        <f t="shared" si="593"/>
        <v>78.696593680564362</v>
      </c>
      <c r="K3178" s="147">
        <f t="shared" si="588"/>
        <v>112.37841186238253</v>
      </c>
      <c r="L3178" s="29">
        <f t="shared" si="599"/>
        <v>-1.0630596280977613</v>
      </c>
      <c r="M3178" s="30">
        <f t="shared" si="597"/>
        <v>1.0630596280977613</v>
      </c>
      <c r="N3178" s="148">
        <f t="shared" si="598"/>
        <v>1.4369403719022387</v>
      </c>
      <c r="O3178" s="148">
        <f t="shared" si="594"/>
        <v>0</v>
      </c>
      <c r="P3178" s="148">
        <f t="shared" si="595"/>
        <v>-1.4369403719022387</v>
      </c>
      <c r="Q3178" s="149">
        <f t="shared" si="589"/>
        <v>0</v>
      </c>
      <c r="R3178" s="150">
        <f t="shared" si="590"/>
        <v>112.37841186238253</v>
      </c>
      <c r="S3178" s="13"/>
      <c r="T3178" s="13"/>
      <c r="U3178" s="13"/>
      <c r="V3178" s="13"/>
      <c r="W3178" s="49">
        <f t="shared" si="596"/>
        <v>40056</v>
      </c>
    </row>
    <row r="3179" spans="1:23" s="11" customFormat="1">
      <c r="A3179" s="13"/>
      <c r="B3179" s="140">
        <f>+Datos!B3170</f>
        <v>2009</v>
      </c>
      <c r="C3179" s="141">
        <f>+Datos!C3170</f>
        <v>9</v>
      </c>
      <c r="D3179" s="142">
        <f>+Datos!D3170</f>
        <v>1</v>
      </c>
      <c r="E3179" s="143">
        <f>+Datos!E3170</f>
        <v>2.1</v>
      </c>
      <c r="F3179" s="144">
        <f>+Datos!F3170</f>
        <v>2.1</v>
      </c>
      <c r="G3179" s="145">
        <f>+Datos!G3170</f>
        <v>1</v>
      </c>
      <c r="H3179" s="143">
        <f t="shared" si="591"/>
        <v>2.1</v>
      </c>
      <c r="I3179" s="146">
        <f t="shared" si="592"/>
        <v>0</v>
      </c>
      <c r="J3179" s="29">
        <f t="shared" si="593"/>
        <v>78.696593680564362</v>
      </c>
      <c r="K3179" s="147">
        <f t="shared" si="588"/>
        <v>112.37841186238253</v>
      </c>
      <c r="L3179" s="29">
        <f t="shared" si="599"/>
        <v>0</v>
      </c>
      <c r="M3179" s="30">
        <f t="shared" si="597"/>
        <v>2.1</v>
      </c>
      <c r="N3179" s="148">
        <f t="shared" si="598"/>
        <v>0</v>
      </c>
      <c r="O3179" s="148">
        <f t="shared" si="594"/>
        <v>0</v>
      </c>
      <c r="P3179" s="148">
        <f t="shared" si="595"/>
        <v>0</v>
      </c>
      <c r="Q3179" s="149">
        <f t="shared" si="589"/>
        <v>0</v>
      </c>
      <c r="R3179" s="150">
        <f t="shared" si="590"/>
        <v>112.37841186238253</v>
      </c>
      <c r="S3179" s="13"/>
      <c r="T3179" s="13"/>
      <c r="U3179" s="13"/>
      <c r="V3179" s="13"/>
      <c r="W3179" s="49">
        <f t="shared" si="596"/>
        <v>40057</v>
      </c>
    </row>
    <row r="3180" spans="1:23" s="11" customFormat="1">
      <c r="A3180" s="13"/>
      <c r="B3180" s="140">
        <f>+Datos!B3171</f>
        <v>2009</v>
      </c>
      <c r="C3180" s="141">
        <f>+Datos!C3171</f>
        <v>9</v>
      </c>
      <c r="D3180" s="142">
        <f>+Datos!D3171</f>
        <v>2</v>
      </c>
      <c r="E3180" s="143">
        <f>+Datos!E3171</f>
        <v>0</v>
      </c>
      <c r="F3180" s="144">
        <f>+Datos!F3171</f>
        <v>2.6</v>
      </c>
      <c r="G3180" s="145">
        <f>+Datos!G3171</f>
        <v>1</v>
      </c>
      <c r="H3180" s="143">
        <f t="shared" si="591"/>
        <v>2.6</v>
      </c>
      <c r="I3180" s="146">
        <f t="shared" si="592"/>
        <v>-2.6</v>
      </c>
      <c r="J3180" s="29">
        <f t="shared" si="593"/>
        <v>77.606039213486099</v>
      </c>
      <c r="K3180" s="147">
        <f t="shared" si="588"/>
        <v>111.28785739530429</v>
      </c>
      <c r="L3180" s="29">
        <f t="shared" si="599"/>
        <v>-1.090554467078249</v>
      </c>
      <c r="M3180" s="30">
        <f t="shared" si="597"/>
        <v>1.090554467078249</v>
      </c>
      <c r="N3180" s="148">
        <f t="shared" si="598"/>
        <v>1.5094455329217511</v>
      </c>
      <c r="O3180" s="148">
        <f t="shared" si="594"/>
        <v>0</v>
      </c>
      <c r="P3180" s="148">
        <f t="shared" si="595"/>
        <v>-1.5094455329217511</v>
      </c>
      <c r="Q3180" s="149">
        <f t="shared" si="589"/>
        <v>0</v>
      </c>
      <c r="R3180" s="150">
        <f t="shared" si="590"/>
        <v>111.28785739530429</v>
      </c>
      <c r="S3180" s="13"/>
      <c r="T3180" s="13"/>
      <c r="U3180" s="13"/>
      <c r="V3180" s="13"/>
      <c r="W3180" s="49">
        <f t="shared" si="596"/>
        <v>40058</v>
      </c>
    </row>
    <row r="3181" spans="1:23" s="11" customFormat="1">
      <c r="A3181" s="13"/>
      <c r="B3181" s="140">
        <f>+Datos!B3172</f>
        <v>2009</v>
      </c>
      <c r="C3181" s="141">
        <f>+Datos!C3172</f>
        <v>9</v>
      </c>
      <c r="D3181" s="142">
        <f>+Datos!D3172</f>
        <v>3</v>
      </c>
      <c r="E3181" s="143">
        <f>+Datos!E3172</f>
        <v>0</v>
      </c>
      <c r="F3181" s="144">
        <f>+Datos!F3172</f>
        <v>2.2999999999999998</v>
      </c>
      <c r="G3181" s="145">
        <f>+Datos!G3172</f>
        <v>1</v>
      </c>
      <c r="H3181" s="143">
        <f t="shared" si="591"/>
        <v>2.2999999999999998</v>
      </c>
      <c r="I3181" s="146">
        <f t="shared" si="592"/>
        <v>-2.2999999999999998</v>
      </c>
      <c r="J3181" s="29">
        <f t="shared" si="593"/>
        <v>76.653922242308425</v>
      </c>
      <c r="K3181" s="147">
        <f t="shared" si="588"/>
        <v>110.33574042412661</v>
      </c>
      <c r="L3181" s="29">
        <f t="shared" si="599"/>
        <v>-0.95211697117767358</v>
      </c>
      <c r="M3181" s="30">
        <f t="shared" si="597"/>
        <v>0.95211697117767358</v>
      </c>
      <c r="N3181" s="148">
        <f t="shared" si="598"/>
        <v>1.3478830288223262</v>
      </c>
      <c r="O3181" s="148">
        <f t="shared" si="594"/>
        <v>0</v>
      </c>
      <c r="P3181" s="148">
        <f t="shared" si="595"/>
        <v>-1.3478830288223262</v>
      </c>
      <c r="Q3181" s="149">
        <f t="shared" si="589"/>
        <v>0</v>
      </c>
      <c r="R3181" s="150">
        <f t="shared" si="590"/>
        <v>110.33574042412661</v>
      </c>
      <c r="S3181" s="13"/>
      <c r="T3181" s="13"/>
      <c r="U3181" s="13"/>
      <c r="V3181" s="13"/>
      <c r="W3181" s="49">
        <f t="shared" si="596"/>
        <v>40059</v>
      </c>
    </row>
    <row r="3182" spans="1:23" s="11" customFormat="1">
      <c r="A3182" s="13"/>
      <c r="B3182" s="140">
        <f>+Datos!B3173</f>
        <v>2009</v>
      </c>
      <c r="C3182" s="141">
        <f>+Datos!C3173</f>
        <v>9</v>
      </c>
      <c r="D3182" s="142">
        <f>+Datos!D3173</f>
        <v>4</v>
      </c>
      <c r="E3182" s="143">
        <f>+Datos!E3173</f>
        <v>0</v>
      </c>
      <c r="F3182" s="144">
        <f>+Datos!F3173</f>
        <v>1.7</v>
      </c>
      <c r="G3182" s="145">
        <f>+Datos!G3173</f>
        <v>1</v>
      </c>
      <c r="H3182" s="143">
        <f t="shared" si="591"/>
        <v>1.7</v>
      </c>
      <c r="I3182" s="146">
        <f t="shared" si="592"/>
        <v>-1.7</v>
      </c>
      <c r="J3182" s="29">
        <f t="shared" si="593"/>
        <v>75.957699376779544</v>
      </c>
      <c r="K3182" s="147">
        <f t="shared" si="588"/>
        <v>109.63951755859773</v>
      </c>
      <c r="L3182" s="29">
        <f t="shared" si="599"/>
        <v>-0.69622286552888113</v>
      </c>
      <c r="M3182" s="30">
        <f t="shared" si="597"/>
        <v>0.69622286552888113</v>
      </c>
      <c r="N3182" s="148">
        <f t="shared" si="598"/>
        <v>1.0037771344711188</v>
      </c>
      <c r="O3182" s="148">
        <f t="shared" si="594"/>
        <v>0</v>
      </c>
      <c r="P3182" s="148">
        <f t="shared" si="595"/>
        <v>-1.0037771344711188</v>
      </c>
      <c r="Q3182" s="149">
        <f t="shared" si="589"/>
        <v>0</v>
      </c>
      <c r="R3182" s="150">
        <f t="shared" si="590"/>
        <v>109.63951755859773</v>
      </c>
      <c r="S3182" s="13"/>
      <c r="T3182" s="13"/>
      <c r="U3182" s="13"/>
      <c r="V3182" s="13"/>
      <c r="W3182" s="49">
        <f t="shared" si="596"/>
        <v>40060</v>
      </c>
    </row>
    <row r="3183" spans="1:23" s="11" customFormat="1">
      <c r="A3183" s="13"/>
      <c r="B3183" s="140">
        <f>+Datos!B3174</f>
        <v>2009</v>
      </c>
      <c r="C3183" s="141">
        <f>+Datos!C3174</f>
        <v>9</v>
      </c>
      <c r="D3183" s="142">
        <f>+Datos!D3174</f>
        <v>5</v>
      </c>
      <c r="E3183" s="143">
        <f>+Datos!E3174</f>
        <v>2</v>
      </c>
      <c r="F3183" s="144">
        <f>+Datos!F3174</f>
        <v>2.1</v>
      </c>
      <c r="G3183" s="145">
        <f>+Datos!G3174</f>
        <v>1</v>
      </c>
      <c r="H3183" s="143">
        <f t="shared" si="591"/>
        <v>2.1</v>
      </c>
      <c r="I3183" s="146">
        <f t="shared" si="592"/>
        <v>-0.10000000000000009</v>
      </c>
      <c r="J3183" s="29">
        <f t="shared" si="593"/>
        <v>75.916942581916359</v>
      </c>
      <c r="K3183" s="147">
        <f t="shared" si="588"/>
        <v>109.59876076373453</v>
      </c>
      <c r="L3183" s="29">
        <f t="shared" si="599"/>
        <v>-4.0756794863199275E-2</v>
      </c>
      <c r="M3183" s="30">
        <f t="shared" si="597"/>
        <v>2.0407567948631993</v>
      </c>
      <c r="N3183" s="148">
        <f t="shared" si="598"/>
        <v>5.9243205136800814E-2</v>
      </c>
      <c r="O3183" s="148">
        <f t="shared" si="594"/>
        <v>0</v>
      </c>
      <c r="P3183" s="148">
        <f t="shared" si="595"/>
        <v>-5.9243205136800814E-2</v>
      </c>
      <c r="Q3183" s="149">
        <f t="shared" si="589"/>
        <v>0</v>
      </c>
      <c r="R3183" s="150">
        <f t="shared" si="590"/>
        <v>109.59876076373453</v>
      </c>
      <c r="S3183" s="13"/>
      <c r="T3183" s="13"/>
      <c r="U3183" s="13"/>
      <c r="V3183" s="13"/>
      <c r="W3183" s="49">
        <f t="shared" si="596"/>
        <v>40061</v>
      </c>
    </row>
    <row r="3184" spans="1:23" s="11" customFormat="1">
      <c r="A3184" s="13"/>
      <c r="B3184" s="140">
        <f>+Datos!B3175</f>
        <v>2009</v>
      </c>
      <c r="C3184" s="141">
        <f>+Datos!C3175</f>
        <v>9</v>
      </c>
      <c r="D3184" s="142">
        <f>+Datos!D3175</f>
        <v>6</v>
      </c>
      <c r="E3184" s="143">
        <f>+Datos!E3175</f>
        <v>3</v>
      </c>
      <c r="F3184" s="144">
        <f>+Datos!F3175</f>
        <v>1.5</v>
      </c>
      <c r="G3184" s="145">
        <f>+Datos!G3175</f>
        <v>1</v>
      </c>
      <c r="H3184" s="143">
        <f t="shared" si="591"/>
        <v>1.5</v>
      </c>
      <c r="I3184" s="146">
        <f t="shared" si="592"/>
        <v>1.5</v>
      </c>
      <c r="J3184" s="29">
        <f t="shared" si="593"/>
        <v>77.416942581916359</v>
      </c>
      <c r="K3184" s="147">
        <f t="shared" si="588"/>
        <v>111.09876076373453</v>
      </c>
      <c r="L3184" s="29">
        <f t="shared" si="599"/>
        <v>1.5</v>
      </c>
      <c r="M3184" s="30">
        <f t="shared" si="597"/>
        <v>1.5</v>
      </c>
      <c r="N3184" s="148">
        <f t="shared" si="598"/>
        <v>0</v>
      </c>
      <c r="O3184" s="148">
        <f t="shared" si="594"/>
        <v>0</v>
      </c>
      <c r="P3184" s="148">
        <f t="shared" si="595"/>
        <v>0</v>
      </c>
      <c r="Q3184" s="149">
        <f t="shared" si="589"/>
        <v>0</v>
      </c>
      <c r="R3184" s="150">
        <f t="shared" si="590"/>
        <v>111.09876076373453</v>
      </c>
      <c r="S3184" s="13"/>
      <c r="T3184" s="13"/>
      <c r="U3184" s="13"/>
      <c r="V3184" s="13"/>
      <c r="W3184" s="49">
        <f t="shared" si="596"/>
        <v>40062</v>
      </c>
    </row>
    <row r="3185" spans="1:23" s="11" customFormat="1">
      <c r="A3185" s="13"/>
      <c r="B3185" s="140">
        <f>+Datos!B3176</f>
        <v>2009</v>
      </c>
      <c r="C3185" s="141">
        <f>+Datos!C3176</f>
        <v>9</v>
      </c>
      <c r="D3185" s="142">
        <f>+Datos!D3176</f>
        <v>7</v>
      </c>
      <c r="E3185" s="143">
        <f>+Datos!E3176</f>
        <v>5</v>
      </c>
      <c r="F3185" s="144">
        <f>+Datos!F3176</f>
        <v>1.1000000000000001</v>
      </c>
      <c r="G3185" s="145">
        <f>+Datos!G3176</f>
        <v>1</v>
      </c>
      <c r="H3185" s="143">
        <f t="shared" si="591"/>
        <v>1.1000000000000001</v>
      </c>
      <c r="I3185" s="146">
        <f t="shared" si="592"/>
        <v>3.9</v>
      </c>
      <c r="J3185" s="29">
        <f t="shared" si="593"/>
        <v>81.316942581916365</v>
      </c>
      <c r="K3185" s="147">
        <f t="shared" si="588"/>
        <v>114.99876076373454</v>
      </c>
      <c r="L3185" s="29">
        <f t="shared" si="599"/>
        <v>3.9000000000000057</v>
      </c>
      <c r="M3185" s="30">
        <f t="shared" si="597"/>
        <v>1.1000000000000001</v>
      </c>
      <c r="N3185" s="148">
        <f t="shared" si="598"/>
        <v>0</v>
      </c>
      <c r="O3185" s="148">
        <f t="shared" si="594"/>
        <v>0</v>
      </c>
      <c r="P3185" s="148">
        <f t="shared" si="595"/>
        <v>0</v>
      </c>
      <c r="Q3185" s="149">
        <f t="shared" si="589"/>
        <v>0.9987607637345377</v>
      </c>
      <c r="R3185" s="150">
        <f t="shared" si="590"/>
        <v>114.99876076373454</v>
      </c>
      <c r="S3185" s="13"/>
      <c r="T3185" s="13"/>
      <c r="U3185" s="13"/>
      <c r="V3185" s="13"/>
      <c r="W3185" s="49">
        <f t="shared" si="596"/>
        <v>40063</v>
      </c>
    </row>
    <row r="3186" spans="1:23" s="11" customFormat="1">
      <c r="A3186" s="13"/>
      <c r="B3186" s="140">
        <f>+Datos!B3177</f>
        <v>2009</v>
      </c>
      <c r="C3186" s="141">
        <f>+Datos!C3177</f>
        <v>9</v>
      </c>
      <c r="D3186" s="142">
        <f>+Datos!D3177</f>
        <v>8</v>
      </c>
      <c r="E3186" s="143">
        <f>+Datos!E3177</f>
        <v>0.4</v>
      </c>
      <c r="F3186" s="144">
        <f>+Datos!F3177</f>
        <v>1.7</v>
      </c>
      <c r="G3186" s="145">
        <f>+Datos!G3177</f>
        <v>1</v>
      </c>
      <c r="H3186" s="143">
        <f t="shared" si="591"/>
        <v>1.7</v>
      </c>
      <c r="I3186" s="146">
        <f t="shared" si="592"/>
        <v>-1.2999999999999998</v>
      </c>
      <c r="J3186" s="29">
        <f t="shared" si="593"/>
        <v>80.751543715875428</v>
      </c>
      <c r="K3186" s="147">
        <f t="shared" si="588"/>
        <v>114.4333618976936</v>
      </c>
      <c r="L3186" s="29">
        <f t="shared" si="599"/>
        <v>-0.56539886604093681</v>
      </c>
      <c r="M3186" s="30">
        <f t="shared" si="597"/>
        <v>0.96539886604093683</v>
      </c>
      <c r="N3186" s="148">
        <f t="shared" si="598"/>
        <v>0.73460113395906312</v>
      </c>
      <c r="O3186" s="148">
        <f t="shared" si="594"/>
        <v>0</v>
      </c>
      <c r="P3186" s="148">
        <f t="shared" si="595"/>
        <v>-0.73460113395906312</v>
      </c>
      <c r="Q3186" s="149">
        <f t="shared" si="589"/>
        <v>0.43336189769360089</v>
      </c>
      <c r="R3186" s="150">
        <f t="shared" si="590"/>
        <v>114.4333618976936</v>
      </c>
      <c r="S3186" s="13"/>
      <c r="T3186" s="13"/>
      <c r="U3186" s="13"/>
      <c r="V3186" s="13"/>
      <c r="W3186" s="49">
        <f t="shared" si="596"/>
        <v>40064</v>
      </c>
    </row>
    <row r="3187" spans="1:23" s="11" customFormat="1">
      <c r="A3187" s="13"/>
      <c r="B3187" s="140">
        <f>+Datos!B3178</f>
        <v>2009</v>
      </c>
      <c r="C3187" s="141">
        <f>+Datos!C3178</f>
        <v>9</v>
      </c>
      <c r="D3187" s="142">
        <f>+Datos!D3178</f>
        <v>9</v>
      </c>
      <c r="E3187" s="143">
        <f>+Datos!E3178</f>
        <v>0</v>
      </c>
      <c r="F3187" s="144">
        <f>+Datos!F3178</f>
        <v>2.6</v>
      </c>
      <c r="G3187" s="145">
        <f>+Datos!G3178</f>
        <v>1</v>
      </c>
      <c r="H3187" s="143">
        <f t="shared" si="591"/>
        <v>2.6</v>
      </c>
      <c r="I3187" s="146">
        <f t="shared" si="592"/>
        <v>-2.6</v>
      </c>
      <c r="J3187" s="29">
        <f t="shared" si="593"/>
        <v>79.632512349914762</v>
      </c>
      <c r="K3187" s="147">
        <f t="shared" si="588"/>
        <v>113.31433053173294</v>
      </c>
      <c r="L3187" s="29">
        <f t="shared" si="599"/>
        <v>-1.1190313659606659</v>
      </c>
      <c r="M3187" s="30">
        <f t="shared" si="597"/>
        <v>1.1190313659606659</v>
      </c>
      <c r="N3187" s="148">
        <f t="shared" si="598"/>
        <v>1.4809686340393342</v>
      </c>
      <c r="O3187" s="148">
        <f t="shared" si="594"/>
        <v>0</v>
      </c>
      <c r="P3187" s="148">
        <f t="shared" si="595"/>
        <v>-1.4809686340393342</v>
      </c>
      <c r="Q3187" s="149">
        <f t="shared" si="589"/>
        <v>0</v>
      </c>
      <c r="R3187" s="150">
        <f t="shared" si="590"/>
        <v>113.31433053173294</v>
      </c>
      <c r="S3187" s="13"/>
      <c r="T3187" s="13"/>
      <c r="U3187" s="13"/>
      <c r="V3187" s="13"/>
      <c r="W3187" s="49">
        <f t="shared" si="596"/>
        <v>40065</v>
      </c>
    </row>
    <row r="3188" spans="1:23" s="11" customFormat="1">
      <c r="A3188" s="13"/>
      <c r="B3188" s="140">
        <f>+Datos!B3179</f>
        <v>2009</v>
      </c>
      <c r="C3188" s="141">
        <f>+Datos!C3179</f>
        <v>9</v>
      </c>
      <c r="D3188" s="142">
        <f>+Datos!D3179</f>
        <v>10</v>
      </c>
      <c r="E3188" s="143">
        <f>+Datos!E3179</f>
        <v>0</v>
      </c>
      <c r="F3188" s="144">
        <f>+Datos!F3179</f>
        <v>2.1</v>
      </c>
      <c r="G3188" s="145">
        <f>+Datos!G3179</f>
        <v>1</v>
      </c>
      <c r="H3188" s="143">
        <f t="shared" si="591"/>
        <v>2.1</v>
      </c>
      <c r="I3188" s="146">
        <f t="shared" si="592"/>
        <v>-2.1</v>
      </c>
      <c r="J3188" s="29">
        <f t="shared" si="593"/>
        <v>78.740010144280717</v>
      </c>
      <c r="K3188" s="147">
        <f t="shared" si="588"/>
        <v>112.4218283260989</v>
      </c>
      <c r="L3188" s="29">
        <f t="shared" si="599"/>
        <v>-0.89250220563403104</v>
      </c>
      <c r="M3188" s="30">
        <f t="shared" si="597"/>
        <v>0.89250220563403104</v>
      </c>
      <c r="N3188" s="148">
        <f t="shared" si="598"/>
        <v>1.207497794365969</v>
      </c>
      <c r="O3188" s="148">
        <f t="shared" si="594"/>
        <v>0</v>
      </c>
      <c r="P3188" s="148">
        <f t="shared" si="595"/>
        <v>-1.207497794365969</v>
      </c>
      <c r="Q3188" s="149">
        <f t="shared" si="589"/>
        <v>0</v>
      </c>
      <c r="R3188" s="150">
        <f t="shared" si="590"/>
        <v>112.4218283260989</v>
      </c>
      <c r="S3188" s="13"/>
      <c r="T3188" s="13"/>
      <c r="U3188" s="13"/>
      <c r="V3188" s="13"/>
      <c r="W3188" s="49">
        <f t="shared" si="596"/>
        <v>40066</v>
      </c>
    </row>
    <row r="3189" spans="1:23" s="11" customFormat="1">
      <c r="A3189" s="13"/>
      <c r="B3189" s="140">
        <f>+Datos!B3180</f>
        <v>2009</v>
      </c>
      <c r="C3189" s="141">
        <f>+Datos!C3180</f>
        <v>9</v>
      </c>
      <c r="D3189" s="142">
        <f>+Datos!D3180</f>
        <v>11</v>
      </c>
      <c r="E3189" s="143">
        <f>+Datos!E3180</f>
        <v>0</v>
      </c>
      <c r="F3189" s="144">
        <f>+Datos!F3180</f>
        <v>4</v>
      </c>
      <c r="G3189" s="145">
        <f>+Datos!G3180</f>
        <v>1</v>
      </c>
      <c r="H3189" s="143">
        <f t="shared" si="591"/>
        <v>4</v>
      </c>
      <c r="I3189" s="146">
        <f t="shared" si="592"/>
        <v>-4</v>
      </c>
      <c r="J3189" s="29">
        <f t="shared" si="593"/>
        <v>77.067584946720302</v>
      </c>
      <c r="K3189" s="147">
        <f t="shared" si="588"/>
        <v>110.74940312853849</v>
      </c>
      <c r="L3189" s="29">
        <f t="shared" si="599"/>
        <v>-1.6724251975604147</v>
      </c>
      <c r="M3189" s="30">
        <f t="shared" si="597"/>
        <v>1.6724251975604147</v>
      </c>
      <c r="N3189" s="148">
        <f t="shared" si="598"/>
        <v>2.3275748024395853</v>
      </c>
      <c r="O3189" s="148">
        <f t="shared" si="594"/>
        <v>0</v>
      </c>
      <c r="P3189" s="148">
        <f t="shared" si="595"/>
        <v>-2.3275748024395853</v>
      </c>
      <c r="Q3189" s="149">
        <f t="shared" si="589"/>
        <v>0</v>
      </c>
      <c r="R3189" s="150">
        <f t="shared" si="590"/>
        <v>110.74940312853849</v>
      </c>
      <c r="S3189" s="13"/>
      <c r="T3189" s="13"/>
      <c r="U3189" s="13"/>
      <c r="V3189" s="13"/>
      <c r="W3189" s="49">
        <f t="shared" si="596"/>
        <v>40067</v>
      </c>
    </row>
    <row r="3190" spans="1:23" s="11" customFormat="1">
      <c r="A3190" s="13"/>
      <c r="B3190" s="140">
        <f>+Datos!B3181</f>
        <v>2009</v>
      </c>
      <c r="C3190" s="141">
        <f>+Datos!C3181</f>
        <v>9</v>
      </c>
      <c r="D3190" s="142">
        <f>+Datos!D3181</f>
        <v>12</v>
      </c>
      <c r="E3190" s="143">
        <f>+Datos!E3181</f>
        <v>0</v>
      </c>
      <c r="F3190" s="144">
        <f>+Datos!F3181</f>
        <v>4.2</v>
      </c>
      <c r="G3190" s="145">
        <f>+Datos!G3181</f>
        <v>1</v>
      </c>
      <c r="H3190" s="143">
        <f t="shared" si="591"/>
        <v>4.2</v>
      </c>
      <c r="I3190" s="146">
        <f t="shared" si="592"/>
        <v>-4.2</v>
      </c>
      <c r="J3190" s="29">
        <f t="shared" si="593"/>
        <v>75.349755485898541</v>
      </c>
      <c r="K3190" s="147">
        <f t="shared" si="588"/>
        <v>109.03157366771671</v>
      </c>
      <c r="L3190" s="29">
        <f t="shared" si="599"/>
        <v>-1.7178294608217755</v>
      </c>
      <c r="M3190" s="30">
        <f t="shared" si="597"/>
        <v>1.7178294608217755</v>
      </c>
      <c r="N3190" s="148">
        <f t="shared" si="598"/>
        <v>2.4821705391782247</v>
      </c>
      <c r="O3190" s="148">
        <f t="shared" si="594"/>
        <v>0</v>
      </c>
      <c r="P3190" s="148">
        <f t="shared" si="595"/>
        <v>-2.4821705391782247</v>
      </c>
      <c r="Q3190" s="149">
        <f t="shared" si="589"/>
        <v>0</v>
      </c>
      <c r="R3190" s="150">
        <f t="shared" si="590"/>
        <v>109.03157366771671</v>
      </c>
      <c r="S3190" s="13"/>
      <c r="T3190" s="13"/>
      <c r="U3190" s="13"/>
      <c r="V3190" s="13"/>
      <c r="W3190" s="49">
        <f t="shared" si="596"/>
        <v>40068</v>
      </c>
    </row>
    <row r="3191" spans="1:23" s="11" customFormat="1">
      <c r="A3191" s="13"/>
      <c r="B3191" s="140">
        <f>+Datos!B3182</f>
        <v>2009</v>
      </c>
      <c r="C3191" s="141">
        <f>+Datos!C3182</f>
        <v>9</v>
      </c>
      <c r="D3191" s="142">
        <f>+Datos!D3182</f>
        <v>13</v>
      </c>
      <c r="E3191" s="143">
        <f>+Datos!E3182</f>
        <v>0</v>
      </c>
      <c r="F3191" s="144">
        <f>+Datos!F3182</f>
        <v>4.4000000000000004</v>
      </c>
      <c r="G3191" s="145">
        <f>+Datos!G3182</f>
        <v>1</v>
      </c>
      <c r="H3191" s="143">
        <f t="shared" si="591"/>
        <v>4.4000000000000004</v>
      </c>
      <c r="I3191" s="146">
        <f t="shared" si="592"/>
        <v>-4.4000000000000004</v>
      </c>
      <c r="J3191" s="29">
        <f t="shared" si="593"/>
        <v>73.591178708177978</v>
      </c>
      <c r="K3191" s="147">
        <f t="shared" si="588"/>
        <v>107.27299688999616</v>
      </c>
      <c r="L3191" s="29">
        <f t="shared" si="599"/>
        <v>-1.758576777720549</v>
      </c>
      <c r="M3191" s="30">
        <f t="shared" si="597"/>
        <v>1.758576777720549</v>
      </c>
      <c r="N3191" s="148">
        <f t="shared" si="598"/>
        <v>2.6414232222794514</v>
      </c>
      <c r="O3191" s="148">
        <f t="shared" si="594"/>
        <v>0</v>
      </c>
      <c r="P3191" s="148">
        <f t="shared" si="595"/>
        <v>-2.6414232222794514</v>
      </c>
      <c r="Q3191" s="149">
        <f t="shared" si="589"/>
        <v>0</v>
      </c>
      <c r="R3191" s="150">
        <f t="shared" si="590"/>
        <v>107.27299688999616</v>
      </c>
      <c r="S3191" s="13"/>
      <c r="T3191" s="13"/>
      <c r="U3191" s="13"/>
      <c r="V3191" s="13"/>
      <c r="W3191" s="49">
        <f t="shared" si="596"/>
        <v>40069</v>
      </c>
    </row>
    <row r="3192" spans="1:23" s="11" customFormat="1">
      <c r="A3192" s="13"/>
      <c r="B3192" s="140">
        <f>+Datos!B3183</f>
        <v>2009</v>
      </c>
      <c r="C3192" s="141">
        <f>+Datos!C3183</f>
        <v>9</v>
      </c>
      <c r="D3192" s="142">
        <f>+Datos!D3183</f>
        <v>14</v>
      </c>
      <c r="E3192" s="143">
        <f>+Datos!E3183</f>
        <v>0</v>
      </c>
      <c r="F3192" s="144">
        <f>+Datos!F3183</f>
        <v>3.9</v>
      </c>
      <c r="G3192" s="145">
        <f>+Datos!G3183</f>
        <v>1</v>
      </c>
      <c r="H3192" s="143">
        <f t="shared" si="591"/>
        <v>3.9</v>
      </c>
      <c r="I3192" s="146">
        <f t="shared" si="592"/>
        <v>-3.9</v>
      </c>
      <c r="J3192" s="29">
        <f t="shared" si="593"/>
        <v>72.066782902226294</v>
      </c>
      <c r="K3192" s="147">
        <f t="shared" si="588"/>
        <v>105.74860108404448</v>
      </c>
      <c r="L3192" s="29">
        <f t="shared" si="599"/>
        <v>-1.5243958059516842</v>
      </c>
      <c r="M3192" s="30">
        <f t="shared" si="597"/>
        <v>1.5243958059516842</v>
      </c>
      <c r="N3192" s="148">
        <f t="shared" si="598"/>
        <v>2.3756041940483157</v>
      </c>
      <c r="O3192" s="148">
        <f t="shared" si="594"/>
        <v>0</v>
      </c>
      <c r="P3192" s="148">
        <f t="shared" si="595"/>
        <v>-2.3756041940483157</v>
      </c>
      <c r="Q3192" s="149">
        <f t="shared" si="589"/>
        <v>0</v>
      </c>
      <c r="R3192" s="150">
        <f t="shared" si="590"/>
        <v>105.74860108404448</v>
      </c>
      <c r="S3192" s="13"/>
      <c r="T3192" s="13"/>
      <c r="U3192" s="13"/>
      <c r="V3192" s="13"/>
      <c r="W3192" s="49">
        <f t="shared" si="596"/>
        <v>40070</v>
      </c>
    </row>
    <row r="3193" spans="1:23" s="11" customFormat="1">
      <c r="A3193" s="13"/>
      <c r="B3193" s="140">
        <f>+Datos!B3184</f>
        <v>2009</v>
      </c>
      <c r="C3193" s="141">
        <f>+Datos!C3184</f>
        <v>9</v>
      </c>
      <c r="D3193" s="142">
        <f>+Datos!D3184</f>
        <v>15</v>
      </c>
      <c r="E3193" s="143">
        <f>+Datos!E3184</f>
        <v>5</v>
      </c>
      <c r="F3193" s="144">
        <f>+Datos!F3184</f>
        <v>1.8</v>
      </c>
      <c r="G3193" s="145">
        <f>+Datos!G3184</f>
        <v>1</v>
      </c>
      <c r="H3193" s="143">
        <f t="shared" si="591"/>
        <v>1.8</v>
      </c>
      <c r="I3193" s="146">
        <f t="shared" si="592"/>
        <v>3.2</v>
      </c>
      <c r="J3193" s="29">
        <f t="shared" si="593"/>
        <v>75.266782902226296</v>
      </c>
      <c r="K3193" s="147">
        <f t="shared" si="588"/>
        <v>108.94860108404447</v>
      </c>
      <c r="L3193" s="29">
        <f t="shared" si="599"/>
        <v>3.1999999999999886</v>
      </c>
      <c r="M3193" s="30">
        <f t="shared" si="597"/>
        <v>1.8</v>
      </c>
      <c r="N3193" s="148">
        <f t="shared" si="598"/>
        <v>0</v>
      </c>
      <c r="O3193" s="148">
        <f t="shared" si="594"/>
        <v>0</v>
      </c>
      <c r="P3193" s="148">
        <f t="shared" si="595"/>
        <v>0</v>
      </c>
      <c r="Q3193" s="149">
        <f t="shared" si="589"/>
        <v>0</v>
      </c>
      <c r="R3193" s="150">
        <f t="shared" si="590"/>
        <v>108.94860108404447</v>
      </c>
      <c r="S3193" s="13"/>
      <c r="T3193" s="13"/>
      <c r="U3193" s="13"/>
      <c r="V3193" s="13"/>
      <c r="W3193" s="49">
        <f t="shared" si="596"/>
        <v>40071</v>
      </c>
    </row>
    <row r="3194" spans="1:23" s="11" customFormat="1">
      <c r="A3194" s="13"/>
      <c r="B3194" s="140">
        <f>+Datos!B3185</f>
        <v>2009</v>
      </c>
      <c r="C3194" s="141">
        <f>+Datos!C3185</f>
        <v>9</v>
      </c>
      <c r="D3194" s="142">
        <f>+Datos!D3185</f>
        <v>16</v>
      </c>
      <c r="E3194" s="143">
        <f>+Datos!E3185</f>
        <v>0</v>
      </c>
      <c r="F3194" s="144">
        <f>+Datos!F3185</f>
        <v>3.2</v>
      </c>
      <c r="G3194" s="145">
        <f>+Datos!G3185</f>
        <v>1</v>
      </c>
      <c r="H3194" s="143">
        <f t="shared" si="591"/>
        <v>3.2</v>
      </c>
      <c r="I3194" s="146">
        <f t="shared" si="592"/>
        <v>-3.2</v>
      </c>
      <c r="J3194" s="29">
        <f t="shared" si="593"/>
        <v>73.985119611346661</v>
      </c>
      <c r="K3194" s="147">
        <f t="shared" si="588"/>
        <v>107.66693779316483</v>
      </c>
      <c r="L3194" s="29">
        <f t="shared" si="599"/>
        <v>-1.281663290879635</v>
      </c>
      <c r="M3194" s="30">
        <f t="shared" si="597"/>
        <v>1.281663290879635</v>
      </c>
      <c r="N3194" s="148">
        <f t="shared" si="598"/>
        <v>1.9183367091203651</v>
      </c>
      <c r="O3194" s="148">
        <f t="shared" si="594"/>
        <v>0</v>
      </c>
      <c r="P3194" s="148">
        <f t="shared" si="595"/>
        <v>-1.9183367091203651</v>
      </c>
      <c r="Q3194" s="149">
        <f t="shared" si="589"/>
        <v>0</v>
      </c>
      <c r="R3194" s="150">
        <f t="shared" si="590"/>
        <v>107.66693779316483</v>
      </c>
      <c r="S3194" s="13"/>
      <c r="T3194" s="13"/>
      <c r="U3194" s="13"/>
      <c r="V3194" s="13"/>
      <c r="W3194" s="49">
        <f t="shared" si="596"/>
        <v>40072</v>
      </c>
    </row>
    <row r="3195" spans="1:23" s="11" customFormat="1">
      <c r="A3195" s="13"/>
      <c r="B3195" s="140">
        <f>+Datos!B3186</f>
        <v>2009</v>
      </c>
      <c r="C3195" s="141">
        <f>+Datos!C3186</f>
        <v>9</v>
      </c>
      <c r="D3195" s="142">
        <f>+Datos!D3186</f>
        <v>17</v>
      </c>
      <c r="E3195" s="143">
        <f>+Datos!E3186</f>
        <v>2</v>
      </c>
      <c r="F3195" s="144">
        <f>+Datos!F3186</f>
        <v>2.2999999999999998</v>
      </c>
      <c r="G3195" s="145">
        <f>+Datos!G3186</f>
        <v>1</v>
      </c>
      <c r="H3195" s="143">
        <f t="shared" si="591"/>
        <v>2.2999999999999998</v>
      </c>
      <c r="I3195" s="146">
        <f t="shared" si="592"/>
        <v>-0.29999999999999982</v>
      </c>
      <c r="J3195" s="29">
        <f t="shared" si="593"/>
        <v>73.866088413232674</v>
      </c>
      <c r="K3195" s="147">
        <f t="shared" si="588"/>
        <v>107.54790659505085</v>
      </c>
      <c r="L3195" s="29">
        <f t="shared" si="599"/>
        <v>-0.1190311981139871</v>
      </c>
      <c r="M3195" s="30">
        <f t="shared" si="597"/>
        <v>2.1190311981139871</v>
      </c>
      <c r="N3195" s="148">
        <f t="shared" si="598"/>
        <v>0.18096880188601272</v>
      </c>
      <c r="O3195" s="148">
        <f t="shared" si="594"/>
        <v>0</v>
      </c>
      <c r="P3195" s="148">
        <f t="shared" si="595"/>
        <v>-0.18096880188601272</v>
      </c>
      <c r="Q3195" s="149">
        <f t="shared" si="589"/>
        <v>0</v>
      </c>
      <c r="R3195" s="150">
        <f t="shared" si="590"/>
        <v>107.54790659505085</v>
      </c>
      <c r="S3195" s="13"/>
      <c r="T3195" s="13"/>
      <c r="U3195" s="13"/>
      <c r="V3195" s="13"/>
      <c r="W3195" s="49">
        <f t="shared" si="596"/>
        <v>40073</v>
      </c>
    </row>
    <row r="3196" spans="1:23" s="11" customFormat="1">
      <c r="A3196" s="13"/>
      <c r="B3196" s="140">
        <f>+Datos!B3187</f>
        <v>2009</v>
      </c>
      <c r="C3196" s="141">
        <f>+Datos!C3187</f>
        <v>9</v>
      </c>
      <c r="D3196" s="142">
        <f>+Datos!D3187</f>
        <v>18</v>
      </c>
      <c r="E3196" s="143">
        <f>+Datos!E3187</f>
        <v>1.2</v>
      </c>
      <c r="F3196" s="144">
        <f>+Datos!F3187</f>
        <v>2.4</v>
      </c>
      <c r="G3196" s="145">
        <f>+Datos!G3187</f>
        <v>1</v>
      </c>
      <c r="H3196" s="143">
        <f t="shared" si="591"/>
        <v>2.4</v>
      </c>
      <c r="I3196" s="146">
        <f t="shared" si="592"/>
        <v>-1.2</v>
      </c>
      <c r="J3196" s="29">
        <f t="shared" si="593"/>
        <v>73.391875579507285</v>
      </c>
      <c r="K3196" s="147">
        <f t="shared" si="588"/>
        <v>107.07369376132547</v>
      </c>
      <c r="L3196" s="29">
        <f t="shared" si="599"/>
        <v>-0.47421283372537459</v>
      </c>
      <c r="M3196" s="30">
        <f t="shared" si="597"/>
        <v>1.6742128337253745</v>
      </c>
      <c r="N3196" s="148">
        <f t="shared" si="598"/>
        <v>0.72578716627462536</v>
      </c>
      <c r="O3196" s="148">
        <f t="shared" si="594"/>
        <v>0</v>
      </c>
      <c r="P3196" s="148">
        <f t="shared" si="595"/>
        <v>-0.72578716627462536</v>
      </c>
      <c r="Q3196" s="149">
        <f t="shared" si="589"/>
        <v>0</v>
      </c>
      <c r="R3196" s="150">
        <f t="shared" si="590"/>
        <v>107.07369376132547</v>
      </c>
      <c r="S3196" s="13"/>
      <c r="T3196" s="13"/>
      <c r="U3196" s="13"/>
      <c r="V3196" s="13"/>
      <c r="W3196" s="49">
        <f t="shared" si="596"/>
        <v>40074</v>
      </c>
    </row>
    <row r="3197" spans="1:23" s="11" customFormat="1">
      <c r="A3197" s="13"/>
      <c r="B3197" s="140">
        <f>+Datos!B3188</f>
        <v>2009</v>
      </c>
      <c r="C3197" s="141">
        <f>+Datos!C3188</f>
        <v>9</v>
      </c>
      <c r="D3197" s="142">
        <f>+Datos!D3188</f>
        <v>19</v>
      </c>
      <c r="E3197" s="143">
        <f>+Datos!E3188</f>
        <v>0.1</v>
      </c>
      <c r="F3197" s="144">
        <f>+Datos!F3188</f>
        <v>1.8</v>
      </c>
      <c r="G3197" s="145">
        <f>+Datos!G3188</f>
        <v>1</v>
      </c>
      <c r="H3197" s="143">
        <f t="shared" si="591"/>
        <v>1.8</v>
      </c>
      <c r="I3197" s="146">
        <f t="shared" si="592"/>
        <v>-1.7</v>
      </c>
      <c r="J3197" s="29">
        <f t="shared" si="593"/>
        <v>72.725280832261589</v>
      </c>
      <c r="K3197" s="147">
        <f t="shared" si="588"/>
        <v>106.40709901407976</v>
      </c>
      <c r="L3197" s="29">
        <f t="shared" si="599"/>
        <v>-0.66659474724571055</v>
      </c>
      <c r="M3197" s="30">
        <f t="shared" si="597"/>
        <v>0.76659474724571053</v>
      </c>
      <c r="N3197" s="148">
        <f t="shared" si="598"/>
        <v>1.0334052527542896</v>
      </c>
      <c r="O3197" s="148">
        <f t="shared" si="594"/>
        <v>0</v>
      </c>
      <c r="P3197" s="148">
        <f t="shared" si="595"/>
        <v>-1.0334052527542896</v>
      </c>
      <c r="Q3197" s="149">
        <f t="shared" si="589"/>
        <v>0</v>
      </c>
      <c r="R3197" s="150">
        <f t="shared" si="590"/>
        <v>106.40709901407976</v>
      </c>
      <c r="S3197" s="13"/>
      <c r="T3197" s="13"/>
      <c r="U3197" s="13"/>
      <c r="V3197" s="13"/>
      <c r="W3197" s="49">
        <f t="shared" si="596"/>
        <v>40075</v>
      </c>
    </row>
    <row r="3198" spans="1:23" s="11" customFormat="1">
      <c r="A3198" s="13"/>
      <c r="B3198" s="140">
        <f>+Datos!B3189</f>
        <v>2009</v>
      </c>
      <c r="C3198" s="141">
        <f>+Datos!C3189</f>
        <v>9</v>
      </c>
      <c r="D3198" s="142">
        <f>+Datos!D3189</f>
        <v>20</v>
      </c>
      <c r="E3198" s="143">
        <f>+Datos!E3189</f>
        <v>0</v>
      </c>
      <c r="F3198" s="144">
        <f>+Datos!F3189</f>
        <v>4.2</v>
      </c>
      <c r="G3198" s="145">
        <f>+Datos!G3189</f>
        <v>1</v>
      </c>
      <c r="H3198" s="143">
        <f t="shared" si="591"/>
        <v>4.2</v>
      </c>
      <c r="I3198" s="146">
        <f t="shared" si="592"/>
        <v>-4.2</v>
      </c>
      <c r="J3198" s="29">
        <f t="shared" si="593"/>
        <v>71.104240935311864</v>
      </c>
      <c r="K3198" s="147">
        <f t="shared" si="588"/>
        <v>104.78605911713004</v>
      </c>
      <c r="L3198" s="29">
        <f t="shared" si="599"/>
        <v>-1.6210398969497248</v>
      </c>
      <c r="M3198" s="30">
        <f t="shared" si="597"/>
        <v>1.6210398969497248</v>
      </c>
      <c r="N3198" s="148">
        <f t="shared" si="598"/>
        <v>2.5789601030502753</v>
      </c>
      <c r="O3198" s="148">
        <f t="shared" si="594"/>
        <v>0</v>
      </c>
      <c r="P3198" s="148">
        <f t="shared" si="595"/>
        <v>-2.5789601030502753</v>
      </c>
      <c r="Q3198" s="149">
        <f t="shared" si="589"/>
        <v>0</v>
      </c>
      <c r="R3198" s="150">
        <f t="shared" si="590"/>
        <v>104.78605911713004</v>
      </c>
      <c r="S3198" s="13"/>
      <c r="T3198" s="13"/>
      <c r="U3198" s="13"/>
      <c r="V3198" s="13"/>
      <c r="W3198" s="49">
        <f t="shared" si="596"/>
        <v>40076</v>
      </c>
    </row>
    <row r="3199" spans="1:23" s="11" customFormat="1">
      <c r="A3199" s="13"/>
      <c r="B3199" s="140">
        <f>+Datos!B3190</f>
        <v>2009</v>
      </c>
      <c r="C3199" s="141">
        <f>+Datos!C3190</f>
        <v>9</v>
      </c>
      <c r="D3199" s="142">
        <f>+Datos!D3190</f>
        <v>21</v>
      </c>
      <c r="E3199" s="143">
        <f>+Datos!E3190</f>
        <v>17</v>
      </c>
      <c r="F3199" s="144">
        <f>+Datos!F3190</f>
        <v>2.1</v>
      </c>
      <c r="G3199" s="145">
        <f>+Datos!G3190</f>
        <v>1</v>
      </c>
      <c r="H3199" s="143">
        <f t="shared" si="591"/>
        <v>2.1</v>
      </c>
      <c r="I3199" s="146">
        <f t="shared" si="592"/>
        <v>14.9</v>
      </c>
      <c r="J3199" s="29">
        <f t="shared" si="593"/>
        <v>86.00424093531187</v>
      </c>
      <c r="K3199" s="147">
        <f t="shared" si="588"/>
        <v>119.68605911713004</v>
      </c>
      <c r="L3199" s="29">
        <f t="shared" si="599"/>
        <v>14.900000000000006</v>
      </c>
      <c r="M3199" s="30">
        <f t="shared" si="597"/>
        <v>2.1</v>
      </c>
      <c r="N3199" s="148">
        <f t="shared" si="598"/>
        <v>0</v>
      </c>
      <c r="O3199" s="148">
        <f t="shared" si="594"/>
        <v>0</v>
      </c>
      <c r="P3199" s="148">
        <f t="shared" si="595"/>
        <v>0</v>
      </c>
      <c r="Q3199" s="149">
        <f t="shared" si="589"/>
        <v>5.6860591171300428</v>
      </c>
      <c r="R3199" s="150">
        <f t="shared" si="590"/>
        <v>119.68605911713004</v>
      </c>
      <c r="S3199" s="13"/>
      <c r="T3199" s="13"/>
      <c r="U3199" s="13"/>
      <c r="V3199" s="13"/>
      <c r="W3199" s="49">
        <f t="shared" si="596"/>
        <v>40077</v>
      </c>
    </row>
    <row r="3200" spans="1:23" s="11" customFormat="1">
      <c r="A3200" s="13"/>
      <c r="B3200" s="140">
        <f>+Datos!B3191</f>
        <v>2009</v>
      </c>
      <c r="C3200" s="141">
        <f>+Datos!C3191</f>
        <v>9</v>
      </c>
      <c r="D3200" s="142">
        <f>+Datos!D3191</f>
        <v>22</v>
      </c>
      <c r="E3200" s="143">
        <f>+Datos!E3191</f>
        <v>0</v>
      </c>
      <c r="F3200" s="144">
        <f>+Datos!F3191</f>
        <v>1.9</v>
      </c>
      <c r="G3200" s="145">
        <f>+Datos!G3191</f>
        <v>1</v>
      </c>
      <c r="H3200" s="143">
        <f t="shared" si="591"/>
        <v>1.9</v>
      </c>
      <c r="I3200" s="146">
        <f t="shared" si="592"/>
        <v>-1.9</v>
      </c>
      <c r="J3200" s="29">
        <f t="shared" si="593"/>
        <v>85.131659980527687</v>
      </c>
      <c r="K3200" s="147">
        <f t="shared" si="588"/>
        <v>118.81347816234586</v>
      </c>
      <c r="L3200" s="29">
        <f t="shared" si="599"/>
        <v>-0.8725809547841834</v>
      </c>
      <c r="M3200" s="30">
        <f t="shared" si="597"/>
        <v>0.8725809547841834</v>
      </c>
      <c r="N3200" s="148">
        <f t="shared" si="598"/>
        <v>1.0274190452158165</v>
      </c>
      <c r="O3200" s="148">
        <f t="shared" si="594"/>
        <v>0</v>
      </c>
      <c r="P3200" s="148">
        <f t="shared" si="595"/>
        <v>-1.0274190452158165</v>
      </c>
      <c r="Q3200" s="149">
        <f t="shared" si="589"/>
        <v>4.8134781623458593</v>
      </c>
      <c r="R3200" s="150">
        <f t="shared" si="590"/>
        <v>118.81347816234586</v>
      </c>
      <c r="S3200" s="13"/>
      <c r="T3200" s="13"/>
      <c r="U3200" s="13"/>
      <c r="V3200" s="13"/>
      <c r="W3200" s="49">
        <f t="shared" si="596"/>
        <v>40078</v>
      </c>
    </row>
    <row r="3201" spans="1:23" s="11" customFormat="1">
      <c r="A3201" s="13"/>
      <c r="B3201" s="140">
        <f>+Datos!B3192</f>
        <v>2009</v>
      </c>
      <c r="C3201" s="141">
        <f>+Datos!C3192</f>
        <v>9</v>
      </c>
      <c r="D3201" s="142">
        <f>+Datos!D3192</f>
        <v>23</v>
      </c>
      <c r="E3201" s="143">
        <f>+Datos!E3192</f>
        <v>0</v>
      </c>
      <c r="F3201" s="144">
        <f>+Datos!F3192</f>
        <v>2.7</v>
      </c>
      <c r="G3201" s="145">
        <f>+Datos!G3192</f>
        <v>1</v>
      </c>
      <c r="H3201" s="143">
        <f t="shared" si="591"/>
        <v>2.7</v>
      </c>
      <c r="I3201" s="146">
        <f t="shared" si="592"/>
        <v>-2.7</v>
      </c>
      <c r="J3201" s="29">
        <f t="shared" si="593"/>
        <v>83.906883962081565</v>
      </c>
      <c r="K3201" s="147">
        <f t="shared" si="588"/>
        <v>117.58870214389975</v>
      </c>
      <c r="L3201" s="29">
        <f t="shared" si="599"/>
        <v>-1.2247760184461072</v>
      </c>
      <c r="M3201" s="30">
        <f t="shared" si="597"/>
        <v>1.2247760184461072</v>
      </c>
      <c r="N3201" s="148">
        <f t="shared" si="598"/>
        <v>1.475223981553893</v>
      </c>
      <c r="O3201" s="148">
        <f t="shared" si="594"/>
        <v>0</v>
      </c>
      <c r="P3201" s="148">
        <f t="shared" si="595"/>
        <v>-1.475223981553893</v>
      </c>
      <c r="Q3201" s="149">
        <f t="shared" si="589"/>
        <v>3.5887021438997522</v>
      </c>
      <c r="R3201" s="150">
        <f t="shared" si="590"/>
        <v>117.58870214389975</v>
      </c>
      <c r="S3201" s="13"/>
      <c r="T3201" s="13"/>
      <c r="U3201" s="13"/>
      <c r="V3201" s="13"/>
      <c r="W3201" s="49">
        <f t="shared" si="596"/>
        <v>40079</v>
      </c>
    </row>
    <row r="3202" spans="1:23" s="11" customFormat="1">
      <c r="A3202" s="13"/>
      <c r="B3202" s="140">
        <f>+Datos!B3193</f>
        <v>2009</v>
      </c>
      <c r="C3202" s="141">
        <f>+Datos!C3193</f>
        <v>9</v>
      </c>
      <c r="D3202" s="142">
        <f>+Datos!D3193</f>
        <v>24</v>
      </c>
      <c r="E3202" s="143">
        <f>+Datos!E3193</f>
        <v>0</v>
      </c>
      <c r="F3202" s="144">
        <f>+Datos!F3193</f>
        <v>3.2</v>
      </c>
      <c r="G3202" s="145">
        <f>+Datos!G3193</f>
        <v>1</v>
      </c>
      <c r="H3202" s="143">
        <f t="shared" si="591"/>
        <v>3.2</v>
      </c>
      <c r="I3202" s="146">
        <f t="shared" si="592"/>
        <v>-3.2</v>
      </c>
      <c r="J3202" s="29">
        <f t="shared" si="593"/>
        <v>82.478094675763913</v>
      </c>
      <c r="K3202" s="147">
        <f t="shared" si="588"/>
        <v>116.1599128575821</v>
      </c>
      <c r="L3202" s="29">
        <f t="shared" si="599"/>
        <v>-1.4287892863176523</v>
      </c>
      <c r="M3202" s="30">
        <f t="shared" si="597"/>
        <v>1.4287892863176523</v>
      </c>
      <c r="N3202" s="148">
        <f t="shared" si="598"/>
        <v>1.7712107136823478</v>
      </c>
      <c r="O3202" s="148">
        <f t="shared" si="594"/>
        <v>0</v>
      </c>
      <c r="P3202" s="148">
        <f t="shared" si="595"/>
        <v>-1.7712107136823478</v>
      </c>
      <c r="Q3202" s="149">
        <f t="shared" si="589"/>
        <v>2.1599128575820998</v>
      </c>
      <c r="R3202" s="150">
        <f t="shared" si="590"/>
        <v>116.1599128575821</v>
      </c>
      <c r="S3202" s="13"/>
      <c r="T3202" s="13"/>
      <c r="U3202" s="13"/>
      <c r="V3202" s="13"/>
      <c r="W3202" s="49">
        <f t="shared" si="596"/>
        <v>40080</v>
      </c>
    </row>
    <row r="3203" spans="1:23" s="11" customFormat="1">
      <c r="A3203" s="13"/>
      <c r="B3203" s="140">
        <f>+Datos!B3194</f>
        <v>2009</v>
      </c>
      <c r="C3203" s="141">
        <f>+Datos!C3194</f>
        <v>9</v>
      </c>
      <c r="D3203" s="142">
        <f>+Datos!D3194</f>
        <v>25</v>
      </c>
      <c r="E3203" s="143">
        <f>+Datos!E3194</f>
        <v>0</v>
      </c>
      <c r="F3203" s="144">
        <f>+Datos!F3194</f>
        <v>3.6</v>
      </c>
      <c r="G3203" s="145">
        <f>+Datos!G3194</f>
        <v>1</v>
      </c>
      <c r="H3203" s="143">
        <f t="shared" si="591"/>
        <v>3.6</v>
      </c>
      <c r="I3203" s="146">
        <f t="shared" si="592"/>
        <v>-3.6</v>
      </c>
      <c r="J3203" s="29">
        <f t="shared" si="593"/>
        <v>80.899767747491794</v>
      </c>
      <c r="K3203" s="147">
        <f t="shared" si="588"/>
        <v>114.58158592930997</v>
      </c>
      <c r="L3203" s="29">
        <f t="shared" si="599"/>
        <v>-1.5783269282721335</v>
      </c>
      <c r="M3203" s="30">
        <f t="shared" si="597"/>
        <v>1.5783269282721335</v>
      </c>
      <c r="N3203" s="148">
        <f t="shared" si="598"/>
        <v>2.0216730717278666</v>
      </c>
      <c r="O3203" s="148">
        <f t="shared" si="594"/>
        <v>0</v>
      </c>
      <c r="P3203" s="148">
        <f t="shared" si="595"/>
        <v>-2.0216730717278666</v>
      </c>
      <c r="Q3203" s="149">
        <f t="shared" si="589"/>
        <v>0.58158592930996633</v>
      </c>
      <c r="R3203" s="150">
        <f t="shared" si="590"/>
        <v>114.58158592930997</v>
      </c>
      <c r="S3203" s="13"/>
      <c r="T3203" s="13"/>
      <c r="U3203" s="13"/>
      <c r="V3203" s="13"/>
      <c r="W3203" s="49">
        <f t="shared" si="596"/>
        <v>40081</v>
      </c>
    </row>
    <row r="3204" spans="1:23" s="11" customFormat="1">
      <c r="A3204" s="13"/>
      <c r="B3204" s="140">
        <f>+Datos!B3195</f>
        <v>2009</v>
      </c>
      <c r="C3204" s="141">
        <f>+Datos!C3195</f>
        <v>9</v>
      </c>
      <c r="D3204" s="142">
        <f>+Datos!D3195</f>
        <v>26</v>
      </c>
      <c r="E3204" s="143">
        <f>+Datos!E3195</f>
        <v>8</v>
      </c>
      <c r="F3204" s="144">
        <f>+Datos!F3195</f>
        <v>1.6</v>
      </c>
      <c r="G3204" s="145">
        <f>+Datos!G3195</f>
        <v>1</v>
      </c>
      <c r="H3204" s="143">
        <f t="shared" si="591"/>
        <v>1.6</v>
      </c>
      <c r="I3204" s="146">
        <f t="shared" si="592"/>
        <v>6.4</v>
      </c>
      <c r="J3204" s="29">
        <f t="shared" si="593"/>
        <v>87.299767747491799</v>
      </c>
      <c r="K3204" s="147">
        <f t="shared" si="588"/>
        <v>120.98158592930997</v>
      </c>
      <c r="L3204" s="29">
        <f t="shared" si="599"/>
        <v>6.4000000000000057</v>
      </c>
      <c r="M3204" s="30">
        <f t="shared" si="597"/>
        <v>1.6</v>
      </c>
      <c r="N3204" s="148">
        <f t="shared" si="598"/>
        <v>0</v>
      </c>
      <c r="O3204" s="148">
        <f t="shared" si="594"/>
        <v>0</v>
      </c>
      <c r="P3204" s="148">
        <f t="shared" si="595"/>
        <v>0</v>
      </c>
      <c r="Q3204" s="149">
        <f t="shared" si="589"/>
        <v>6.981585929309972</v>
      </c>
      <c r="R3204" s="150">
        <f t="shared" si="590"/>
        <v>120.98158592930997</v>
      </c>
      <c r="S3204" s="13"/>
      <c r="T3204" s="13"/>
      <c r="U3204" s="13"/>
      <c r="V3204" s="13"/>
      <c r="W3204" s="49">
        <f t="shared" si="596"/>
        <v>40082</v>
      </c>
    </row>
    <row r="3205" spans="1:23" s="11" customFormat="1">
      <c r="A3205" s="13"/>
      <c r="B3205" s="140">
        <f>+Datos!B3196</f>
        <v>2009</v>
      </c>
      <c r="C3205" s="141">
        <f>+Datos!C3196</f>
        <v>9</v>
      </c>
      <c r="D3205" s="142">
        <f>+Datos!D3196</f>
        <v>27</v>
      </c>
      <c r="E3205" s="143">
        <f>+Datos!E3196</f>
        <v>0</v>
      </c>
      <c r="F3205" s="144">
        <f>+Datos!F3196</f>
        <v>2.6</v>
      </c>
      <c r="G3205" s="145">
        <f>+Datos!G3196</f>
        <v>1</v>
      </c>
      <c r="H3205" s="143">
        <f t="shared" si="591"/>
        <v>2.6</v>
      </c>
      <c r="I3205" s="146">
        <f t="shared" si="592"/>
        <v>-2.6</v>
      </c>
      <c r="J3205" s="29">
        <f t="shared" si="593"/>
        <v>86.089993000717271</v>
      </c>
      <c r="K3205" s="147">
        <f t="shared" si="588"/>
        <v>119.77181118253546</v>
      </c>
      <c r="L3205" s="29">
        <f t="shared" si="599"/>
        <v>-1.2097747467745137</v>
      </c>
      <c r="M3205" s="30">
        <f t="shared" si="597"/>
        <v>1.2097747467745137</v>
      </c>
      <c r="N3205" s="148">
        <f t="shared" si="598"/>
        <v>1.3902252532254864</v>
      </c>
      <c r="O3205" s="148">
        <f t="shared" si="594"/>
        <v>0</v>
      </c>
      <c r="P3205" s="148">
        <f t="shared" si="595"/>
        <v>-1.3902252532254864</v>
      </c>
      <c r="Q3205" s="149">
        <f t="shared" si="589"/>
        <v>5.7718111825354583</v>
      </c>
      <c r="R3205" s="150">
        <f t="shared" si="590"/>
        <v>119.77181118253546</v>
      </c>
      <c r="S3205" s="13"/>
      <c r="T3205" s="13"/>
      <c r="U3205" s="13"/>
      <c r="V3205" s="13"/>
      <c r="W3205" s="49">
        <f t="shared" si="596"/>
        <v>40083</v>
      </c>
    </row>
    <row r="3206" spans="1:23" s="11" customFormat="1">
      <c r="A3206" s="13"/>
      <c r="B3206" s="140">
        <f>+Datos!B3197</f>
        <v>2009</v>
      </c>
      <c r="C3206" s="141">
        <f>+Datos!C3197</f>
        <v>9</v>
      </c>
      <c r="D3206" s="142">
        <f>+Datos!D3197</f>
        <v>28</v>
      </c>
      <c r="E3206" s="143">
        <f>+Datos!E3197</f>
        <v>0</v>
      </c>
      <c r="F3206" s="144">
        <f>+Datos!F3197</f>
        <v>2.5</v>
      </c>
      <c r="G3206" s="145">
        <f>+Datos!G3197</f>
        <v>1</v>
      </c>
      <c r="H3206" s="143">
        <f t="shared" si="591"/>
        <v>2.5</v>
      </c>
      <c r="I3206" s="146">
        <f t="shared" si="592"/>
        <v>-2.5</v>
      </c>
      <c r="J3206" s="29">
        <f t="shared" si="593"/>
        <v>84.94256078222314</v>
      </c>
      <c r="K3206" s="147">
        <f t="shared" si="588"/>
        <v>118.62437896404131</v>
      </c>
      <c r="L3206" s="29">
        <f t="shared" si="599"/>
        <v>-1.1474322184941457</v>
      </c>
      <c r="M3206" s="30">
        <f t="shared" si="597"/>
        <v>1.1474322184941457</v>
      </c>
      <c r="N3206" s="148">
        <f t="shared" si="598"/>
        <v>1.3525677815058543</v>
      </c>
      <c r="O3206" s="148">
        <f t="shared" si="594"/>
        <v>0</v>
      </c>
      <c r="P3206" s="148">
        <f t="shared" si="595"/>
        <v>-1.3525677815058543</v>
      </c>
      <c r="Q3206" s="149">
        <f t="shared" si="589"/>
        <v>4.6243789640413127</v>
      </c>
      <c r="R3206" s="150">
        <f t="shared" si="590"/>
        <v>118.62437896404131</v>
      </c>
      <c r="S3206" s="13"/>
      <c r="T3206" s="13"/>
      <c r="U3206" s="13"/>
      <c r="V3206" s="13"/>
      <c r="W3206" s="49">
        <f t="shared" si="596"/>
        <v>40084</v>
      </c>
    </row>
    <row r="3207" spans="1:23" s="11" customFormat="1">
      <c r="A3207" s="13"/>
      <c r="B3207" s="140">
        <f>+Datos!B3198</f>
        <v>2009</v>
      </c>
      <c r="C3207" s="141">
        <f>+Datos!C3198</f>
        <v>9</v>
      </c>
      <c r="D3207" s="142">
        <f>+Datos!D3198</f>
        <v>29</v>
      </c>
      <c r="E3207" s="143">
        <f>+Datos!E3198</f>
        <v>0</v>
      </c>
      <c r="F3207" s="144">
        <f>+Datos!F3198</f>
        <v>2.2000000000000002</v>
      </c>
      <c r="G3207" s="145">
        <f>+Datos!G3198</f>
        <v>1</v>
      </c>
      <c r="H3207" s="143">
        <f t="shared" si="591"/>
        <v>2.2000000000000002</v>
      </c>
      <c r="I3207" s="146">
        <f t="shared" si="592"/>
        <v>-2.2000000000000002</v>
      </c>
      <c r="J3207" s="29">
        <f t="shared" si="593"/>
        <v>83.945477823290986</v>
      </c>
      <c r="K3207" s="147">
        <f t="shared" si="588"/>
        <v>117.62729600510917</v>
      </c>
      <c r="L3207" s="29">
        <f t="shared" si="599"/>
        <v>-0.99708295893213972</v>
      </c>
      <c r="M3207" s="30">
        <f t="shared" si="597"/>
        <v>0.99708295893213972</v>
      </c>
      <c r="N3207" s="148">
        <f t="shared" si="598"/>
        <v>1.2029170410678605</v>
      </c>
      <c r="O3207" s="148">
        <f t="shared" si="594"/>
        <v>0</v>
      </c>
      <c r="P3207" s="148">
        <f t="shared" si="595"/>
        <v>-1.2029170410678605</v>
      </c>
      <c r="Q3207" s="149">
        <f t="shared" si="589"/>
        <v>3.6272960051091729</v>
      </c>
      <c r="R3207" s="150">
        <f t="shared" si="590"/>
        <v>117.62729600510917</v>
      </c>
      <c r="S3207" s="13"/>
      <c r="T3207" s="13"/>
      <c r="U3207" s="13"/>
      <c r="V3207" s="13"/>
      <c r="W3207" s="49">
        <f t="shared" si="596"/>
        <v>40085</v>
      </c>
    </row>
    <row r="3208" spans="1:23" s="11" customFormat="1">
      <c r="A3208" s="13"/>
      <c r="B3208" s="140">
        <f>+Datos!B3199</f>
        <v>2009</v>
      </c>
      <c r="C3208" s="141">
        <f>+Datos!C3199</f>
        <v>9</v>
      </c>
      <c r="D3208" s="142">
        <f>+Datos!D3199</f>
        <v>30</v>
      </c>
      <c r="E3208" s="143">
        <f>+Datos!E3199</f>
        <v>0</v>
      </c>
      <c r="F3208" s="144">
        <f>+Datos!F3199</f>
        <v>3.4</v>
      </c>
      <c r="G3208" s="145">
        <f>+Datos!G3199</f>
        <v>1</v>
      </c>
      <c r="H3208" s="143">
        <f t="shared" si="591"/>
        <v>3.4</v>
      </c>
      <c r="I3208" s="146">
        <f t="shared" si="592"/>
        <v>-3.4</v>
      </c>
      <c r="J3208" s="29">
        <f t="shared" si="593"/>
        <v>82.427503479540235</v>
      </c>
      <c r="K3208" s="147">
        <f t="shared" si="588"/>
        <v>116.10932166135842</v>
      </c>
      <c r="L3208" s="29">
        <f t="shared" si="599"/>
        <v>-1.5179743437507511</v>
      </c>
      <c r="M3208" s="30">
        <f t="shared" si="597"/>
        <v>1.5179743437507511</v>
      </c>
      <c r="N3208" s="148">
        <f t="shared" si="598"/>
        <v>1.8820256562492488</v>
      </c>
      <c r="O3208" s="148">
        <f t="shared" si="594"/>
        <v>0</v>
      </c>
      <c r="P3208" s="148">
        <f t="shared" si="595"/>
        <v>-1.8820256562492488</v>
      </c>
      <c r="Q3208" s="149">
        <f t="shared" si="589"/>
        <v>2.1093216613584218</v>
      </c>
      <c r="R3208" s="150">
        <f t="shared" si="590"/>
        <v>116.10932166135842</v>
      </c>
      <c r="S3208" s="13"/>
      <c r="T3208" s="13"/>
      <c r="U3208" s="13"/>
      <c r="V3208" s="13"/>
      <c r="W3208" s="49">
        <f t="shared" si="596"/>
        <v>40086</v>
      </c>
    </row>
    <row r="3209" spans="1:23" s="11" customFormat="1">
      <c r="A3209" s="13"/>
      <c r="B3209" s="140">
        <f>+Datos!B3200</f>
        <v>2009</v>
      </c>
      <c r="C3209" s="141">
        <f>+Datos!C3200</f>
        <v>10</v>
      </c>
      <c r="D3209" s="142">
        <f>+Datos!D3200</f>
        <v>1</v>
      </c>
      <c r="E3209" s="143">
        <f>+Datos!E3200</f>
        <v>0</v>
      </c>
      <c r="F3209" s="144">
        <f>+Datos!F3200</f>
        <v>3</v>
      </c>
      <c r="G3209" s="145">
        <f>+Datos!G3200</f>
        <v>1</v>
      </c>
      <c r="H3209" s="143">
        <f t="shared" si="591"/>
        <v>3</v>
      </c>
      <c r="I3209" s="146">
        <f t="shared" si="592"/>
        <v>-3</v>
      </c>
      <c r="J3209" s="29">
        <f t="shared" si="593"/>
        <v>81.110925881178417</v>
      </c>
      <c r="K3209" s="147">
        <f t="shared" si="588"/>
        <v>114.7927440629966</v>
      </c>
      <c r="L3209" s="29">
        <f t="shared" si="599"/>
        <v>-1.3165775983618175</v>
      </c>
      <c r="M3209" s="30">
        <f t="shared" si="597"/>
        <v>1.3165775983618175</v>
      </c>
      <c r="N3209" s="148">
        <f t="shared" si="598"/>
        <v>1.6834224016381825</v>
      </c>
      <c r="O3209" s="148">
        <f t="shared" si="594"/>
        <v>0</v>
      </c>
      <c r="P3209" s="148">
        <f t="shared" si="595"/>
        <v>-1.6834224016381825</v>
      </c>
      <c r="Q3209" s="149">
        <f t="shared" si="589"/>
        <v>0.79274406299660427</v>
      </c>
      <c r="R3209" s="150">
        <f t="shared" si="590"/>
        <v>114.7927440629966</v>
      </c>
      <c r="S3209" s="13"/>
      <c r="T3209" s="13"/>
      <c r="U3209" s="13"/>
      <c r="V3209" s="13"/>
      <c r="W3209" s="49">
        <f t="shared" si="596"/>
        <v>40087</v>
      </c>
    </row>
    <row r="3210" spans="1:23" s="11" customFormat="1">
      <c r="A3210" s="13"/>
      <c r="B3210" s="140">
        <f>+Datos!B3201</f>
        <v>2009</v>
      </c>
      <c r="C3210" s="141">
        <f>+Datos!C3201</f>
        <v>10</v>
      </c>
      <c r="D3210" s="142">
        <f>+Datos!D3201</f>
        <v>2</v>
      </c>
      <c r="E3210" s="143">
        <f>+Datos!E3201</f>
        <v>0</v>
      </c>
      <c r="F3210" s="144">
        <f>+Datos!F3201</f>
        <v>6.8</v>
      </c>
      <c r="G3210" s="145">
        <f>+Datos!G3201</f>
        <v>1</v>
      </c>
      <c r="H3210" s="143">
        <f t="shared" si="591"/>
        <v>6.8</v>
      </c>
      <c r="I3210" s="146">
        <f t="shared" si="592"/>
        <v>-6.8</v>
      </c>
      <c r="J3210" s="29">
        <f t="shared" si="593"/>
        <v>78.204013255178552</v>
      </c>
      <c r="K3210" s="147">
        <f t="shared" si="588"/>
        <v>111.88583143699674</v>
      </c>
      <c r="L3210" s="29">
        <f t="shared" si="599"/>
        <v>-2.9069126259998654</v>
      </c>
      <c r="M3210" s="30">
        <f t="shared" si="597"/>
        <v>2.9069126259998654</v>
      </c>
      <c r="N3210" s="148">
        <f t="shared" si="598"/>
        <v>3.8930873740001344</v>
      </c>
      <c r="O3210" s="148">
        <f t="shared" si="594"/>
        <v>0</v>
      </c>
      <c r="P3210" s="148">
        <f t="shared" si="595"/>
        <v>-3.8930873740001344</v>
      </c>
      <c r="Q3210" s="149">
        <f t="shared" si="589"/>
        <v>0</v>
      </c>
      <c r="R3210" s="150">
        <f t="shared" si="590"/>
        <v>111.88583143699674</v>
      </c>
      <c r="S3210" s="13"/>
      <c r="T3210" s="13"/>
      <c r="U3210" s="13"/>
      <c r="V3210" s="13"/>
      <c r="W3210" s="49">
        <f t="shared" si="596"/>
        <v>40088</v>
      </c>
    </row>
    <row r="3211" spans="1:23" s="11" customFormat="1">
      <c r="A3211" s="13"/>
      <c r="B3211" s="140">
        <f>+Datos!B3202</f>
        <v>2009</v>
      </c>
      <c r="C3211" s="141">
        <f>+Datos!C3202</f>
        <v>10</v>
      </c>
      <c r="D3211" s="142">
        <f>+Datos!D3202</f>
        <v>3</v>
      </c>
      <c r="E3211" s="143">
        <f>+Datos!E3202</f>
        <v>0</v>
      </c>
      <c r="F3211" s="144">
        <f>+Datos!F3202</f>
        <v>4.2</v>
      </c>
      <c r="G3211" s="145">
        <f>+Datos!G3202</f>
        <v>1</v>
      </c>
      <c r="H3211" s="143">
        <f t="shared" si="591"/>
        <v>4.2</v>
      </c>
      <c r="I3211" s="146">
        <f t="shared" si="592"/>
        <v>-4.2</v>
      </c>
      <c r="J3211" s="29">
        <f t="shared" si="593"/>
        <v>76.460852910694982</v>
      </c>
      <c r="K3211" s="147">
        <f t="shared" si="588"/>
        <v>110.14267109251315</v>
      </c>
      <c r="L3211" s="29">
        <f t="shared" si="599"/>
        <v>-1.7431603444835844</v>
      </c>
      <c r="M3211" s="30">
        <f t="shared" si="597"/>
        <v>1.7431603444835844</v>
      </c>
      <c r="N3211" s="148">
        <f t="shared" si="598"/>
        <v>2.4568396555164158</v>
      </c>
      <c r="O3211" s="148">
        <f t="shared" si="594"/>
        <v>0</v>
      </c>
      <c r="P3211" s="148">
        <f t="shared" si="595"/>
        <v>-2.4568396555164158</v>
      </c>
      <c r="Q3211" s="149">
        <f t="shared" si="589"/>
        <v>0</v>
      </c>
      <c r="R3211" s="150">
        <f t="shared" si="590"/>
        <v>110.14267109251315</v>
      </c>
      <c r="S3211" s="13"/>
      <c r="T3211" s="13"/>
      <c r="U3211" s="13"/>
      <c r="V3211" s="13"/>
      <c r="W3211" s="49">
        <f t="shared" si="596"/>
        <v>40089</v>
      </c>
    </row>
    <row r="3212" spans="1:23" s="11" customFormat="1">
      <c r="A3212" s="13"/>
      <c r="B3212" s="140">
        <f>+Datos!B3203</f>
        <v>2009</v>
      </c>
      <c r="C3212" s="141">
        <f>+Datos!C3203</f>
        <v>10</v>
      </c>
      <c r="D3212" s="142">
        <f>+Datos!D3203</f>
        <v>4</v>
      </c>
      <c r="E3212" s="143">
        <f>+Datos!E3203</f>
        <v>10.5</v>
      </c>
      <c r="F3212" s="144">
        <f>+Datos!F3203</f>
        <v>4.3</v>
      </c>
      <c r="G3212" s="145">
        <f>+Datos!G3203</f>
        <v>1</v>
      </c>
      <c r="H3212" s="143">
        <f t="shared" si="591"/>
        <v>4.3</v>
      </c>
      <c r="I3212" s="146">
        <f t="shared" si="592"/>
        <v>6.2</v>
      </c>
      <c r="J3212" s="29">
        <f t="shared" si="593"/>
        <v>82.660852910694985</v>
      </c>
      <c r="K3212" s="147">
        <f t="shared" si="588"/>
        <v>116.34267109251317</v>
      </c>
      <c r="L3212" s="29">
        <f t="shared" si="599"/>
        <v>6.2000000000000171</v>
      </c>
      <c r="M3212" s="30">
        <f t="shared" si="597"/>
        <v>4.3</v>
      </c>
      <c r="N3212" s="148">
        <f t="shared" si="598"/>
        <v>0</v>
      </c>
      <c r="O3212" s="148">
        <f t="shared" si="594"/>
        <v>0</v>
      </c>
      <c r="P3212" s="148">
        <f t="shared" si="595"/>
        <v>0</v>
      </c>
      <c r="Q3212" s="149">
        <f t="shared" si="589"/>
        <v>2.3426710925131715</v>
      </c>
      <c r="R3212" s="150">
        <f t="shared" si="590"/>
        <v>116.34267109251317</v>
      </c>
      <c r="S3212" s="13"/>
      <c r="T3212" s="13"/>
      <c r="U3212" s="13"/>
      <c r="V3212" s="13"/>
      <c r="W3212" s="49">
        <f t="shared" si="596"/>
        <v>40090</v>
      </c>
    </row>
    <row r="3213" spans="1:23" s="11" customFormat="1">
      <c r="A3213" s="13"/>
      <c r="B3213" s="140">
        <f>+Datos!B3204</f>
        <v>2009</v>
      </c>
      <c r="C3213" s="141">
        <f>+Datos!C3204</f>
        <v>10</v>
      </c>
      <c r="D3213" s="142">
        <f>+Datos!D3204</f>
        <v>5</v>
      </c>
      <c r="E3213" s="143">
        <f>+Datos!E3204</f>
        <v>0</v>
      </c>
      <c r="F3213" s="144">
        <f>+Datos!F3204</f>
        <v>4.5999999999999996</v>
      </c>
      <c r="G3213" s="145">
        <f>+Datos!G3204</f>
        <v>1</v>
      </c>
      <c r="H3213" s="143">
        <f t="shared" si="591"/>
        <v>4.5999999999999996</v>
      </c>
      <c r="I3213" s="146">
        <f t="shared" si="592"/>
        <v>-4.5999999999999996</v>
      </c>
      <c r="J3213" s="29">
        <f t="shared" si="593"/>
        <v>80.645030035218298</v>
      </c>
      <c r="K3213" s="147">
        <f t="shared" si="588"/>
        <v>114.32684821703648</v>
      </c>
      <c r="L3213" s="29">
        <f t="shared" si="599"/>
        <v>-2.0158228754766867</v>
      </c>
      <c r="M3213" s="30">
        <f t="shared" si="597"/>
        <v>2.0158228754766867</v>
      </c>
      <c r="N3213" s="148">
        <f t="shared" si="598"/>
        <v>2.5841771245233129</v>
      </c>
      <c r="O3213" s="148">
        <f t="shared" si="594"/>
        <v>0</v>
      </c>
      <c r="P3213" s="148">
        <f t="shared" si="595"/>
        <v>-2.5841771245233129</v>
      </c>
      <c r="Q3213" s="149">
        <f t="shared" si="589"/>
        <v>0.32684821703648481</v>
      </c>
      <c r="R3213" s="150">
        <f t="shared" si="590"/>
        <v>114.32684821703648</v>
      </c>
      <c r="S3213" s="13"/>
      <c r="T3213" s="13"/>
      <c r="U3213" s="13"/>
      <c r="V3213" s="13"/>
      <c r="W3213" s="49">
        <f t="shared" si="596"/>
        <v>40091</v>
      </c>
    </row>
    <row r="3214" spans="1:23" s="11" customFormat="1">
      <c r="A3214" s="13"/>
      <c r="B3214" s="140">
        <f>+Datos!B3205</f>
        <v>2009</v>
      </c>
      <c r="C3214" s="141">
        <f>+Datos!C3205</f>
        <v>10</v>
      </c>
      <c r="D3214" s="142">
        <f>+Datos!D3205</f>
        <v>6</v>
      </c>
      <c r="E3214" s="143">
        <f>+Datos!E3205</f>
        <v>0</v>
      </c>
      <c r="F3214" s="144">
        <f>+Datos!F3205</f>
        <v>4.2</v>
      </c>
      <c r="G3214" s="145">
        <f>+Datos!G3205</f>
        <v>1</v>
      </c>
      <c r="H3214" s="143">
        <f t="shared" si="591"/>
        <v>4.2</v>
      </c>
      <c r="I3214" s="146">
        <f t="shared" si="592"/>
        <v>-4.2</v>
      </c>
      <c r="J3214" s="29">
        <f t="shared" si="593"/>
        <v>78.847459648665662</v>
      </c>
      <c r="K3214" s="147">
        <f t="shared" ref="K3214:K3277" si="600">+J3214+$U$21</f>
        <v>112.52927783048384</v>
      </c>
      <c r="L3214" s="29">
        <f t="shared" si="599"/>
        <v>-1.7975703865526498</v>
      </c>
      <c r="M3214" s="30">
        <f t="shared" si="597"/>
        <v>1.7975703865526498</v>
      </c>
      <c r="N3214" s="148">
        <f t="shared" si="598"/>
        <v>2.4024296134473504</v>
      </c>
      <c r="O3214" s="148">
        <f t="shared" si="594"/>
        <v>0</v>
      </c>
      <c r="P3214" s="148">
        <f t="shared" si="595"/>
        <v>-2.4024296134473504</v>
      </c>
      <c r="Q3214" s="149">
        <f t="shared" ref="Q3214:Q3277" si="601">IF(K3214-$U$15&gt;0,K3214-$U$15,0)</f>
        <v>0</v>
      </c>
      <c r="R3214" s="150">
        <f t="shared" ref="R3214:R3277" si="602">+O3214+K3214</f>
        <v>112.52927783048384</v>
      </c>
      <c r="S3214" s="13"/>
      <c r="T3214" s="13"/>
      <c r="U3214" s="13"/>
      <c r="V3214" s="13"/>
      <c r="W3214" s="49">
        <f t="shared" si="596"/>
        <v>40092</v>
      </c>
    </row>
    <row r="3215" spans="1:23" s="11" customFormat="1">
      <c r="A3215" s="13"/>
      <c r="B3215" s="140">
        <f>+Datos!B3206</f>
        <v>2009</v>
      </c>
      <c r="C3215" s="141">
        <f>+Datos!C3206</f>
        <v>10</v>
      </c>
      <c r="D3215" s="142">
        <f>+Datos!D3206</f>
        <v>7</v>
      </c>
      <c r="E3215" s="143">
        <f>+Datos!E3206</f>
        <v>0</v>
      </c>
      <c r="F3215" s="144">
        <f>+Datos!F3206</f>
        <v>3.1</v>
      </c>
      <c r="G3215" s="145">
        <f>+Datos!G3206</f>
        <v>1</v>
      </c>
      <c r="H3215" s="143">
        <f t="shared" ref="H3215:H3278" si="603">+F3215*G3215</f>
        <v>3.1</v>
      </c>
      <c r="I3215" s="146">
        <f t="shared" ref="I3215:I3278" si="604">+E3215-H3215</f>
        <v>-3.1</v>
      </c>
      <c r="J3215" s="29">
        <f t="shared" ref="J3215:J3278" si="605">IF(I3215&lt;0,J3214*EXP(I3215/$U$20),IF((I3215+J3214)&gt;$U$20,+$U$20,I3215+J3214))</f>
        <v>77.546432883546316</v>
      </c>
      <c r="K3215" s="147">
        <f t="shared" si="600"/>
        <v>111.2282510653645</v>
      </c>
      <c r="L3215" s="29">
        <f t="shared" si="599"/>
        <v>-1.3010267651193317</v>
      </c>
      <c r="M3215" s="30">
        <f t="shared" si="597"/>
        <v>1.3010267651193317</v>
      </c>
      <c r="N3215" s="148">
        <f t="shared" si="598"/>
        <v>1.7989732348806684</v>
      </c>
      <c r="O3215" s="148">
        <f t="shared" ref="O3215:O3278" si="606">IF(K3214+I3215-$U$14&gt;0,K3214+I3215-$U$14,0)</f>
        <v>0</v>
      </c>
      <c r="P3215" s="148">
        <f t="shared" ref="P3215:P3278" si="607">+IF(N3215&gt;0,(-1)*N3215,O3215)</f>
        <v>-1.7989732348806684</v>
      </c>
      <c r="Q3215" s="149">
        <f t="shared" si="601"/>
        <v>0</v>
      </c>
      <c r="R3215" s="150">
        <f t="shared" si="602"/>
        <v>111.2282510653645</v>
      </c>
      <c r="S3215" s="13"/>
      <c r="T3215" s="13"/>
      <c r="U3215" s="13"/>
      <c r="V3215" s="13"/>
      <c r="W3215" s="49">
        <f t="shared" ref="W3215:W3278" si="608">+DATE(B3215,C3215,D3215)</f>
        <v>40093</v>
      </c>
    </row>
    <row r="3216" spans="1:23" s="11" customFormat="1">
      <c r="A3216" s="13"/>
      <c r="B3216" s="140">
        <f>+Datos!B3207</f>
        <v>2009</v>
      </c>
      <c r="C3216" s="141">
        <f>+Datos!C3207</f>
        <v>10</v>
      </c>
      <c r="D3216" s="142">
        <f>+Datos!D3207</f>
        <v>8</v>
      </c>
      <c r="E3216" s="143">
        <f>+Datos!E3207</f>
        <v>0</v>
      </c>
      <c r="F3216" s="144">
        <f>+Datos!F3207</f>
        <v>3.6</v>
      </c>
      <c r="G3216" s="145">
        <f>+Datos!G3207</f>
        <v>1</v>
      </c>
      <c r="H3216" s="143">
        <f t="shared" si="603"/>
        <v>3.6</v>
      </c>
      <c r="I3216" s="146">
        <f t="shared" si="604"/>
        <v>-3.6</v>
      </c>
      <c r="J3216" s="29">
        <f t="shared" si="605"/>
        <v>76.062479796454539</v>
      </c>
      <c r="K3216" s="147">
        <f t="shared" si="600"/>
        <v>109.74429797827273</v>
      </c>
      <c r="L3216" s="29">
        <f t="shared" si="599"/>
        <v>-1.483953087091777</v>
      </c>
      <c r="M3216" s="30">
        <f t="shared" ref="M3216:M3279" si="609">IF(I3216&gt;=0,+H3216,+E3216+ABS(L3216))</f>
        <v>1.483953087091777</v>
      </c>
      <c r="N3216" s="148">
        <f t="shared" ref="N3216:N3279" si="610">+H3216-M3216</f>
        <v>2.1160469129082231</v>
      </c>
      <c r="O3216" s="148">
        <f t="shared" si="606"/>
        <v>0</v>
      </c>
      <c r="P3216" s="148">
        <f t="shared" si="607"/>
        <v>-2.1160469129082231</v>
      </c>
      <c r="Q3216" s="149">
        <f t="shared" si="601"/>
        <v>0</v>
      </c>
      <c r="R3216" s="150">
        <f t="shared" si="602"/>
        <v>109.74429797827273</v>
      </c>
      <c r="S3216" s="13"/>
      <c r="T3216" s="13"/>
      <c r="U3216" s="13"/>
      <c r="V3216" s="13"/>
      <c r="W3216" s="49">
        <f t="shared" si="608"/>
        <v>40094</v>
      </c>
    </row>
    <row r="3217" spans="1:23" s="11" customFormat="1">
      <c r="A3217" s="13"/>
      <c r="B3217" s="140">
        <f>+Datos!B3208</f>
        <v>2009</v>
      </c>
      <c r="C3217" s="141">
        <f>+Datos!C3208</f>
        <v>10</v>
      </c>
      <c r="D3217" s="142">
        <f>+Datos!D3208</f>
        <v>9</v>
      </c>
      <c r="E3217" s="143">
        <f>+Datos!E3208</f>
        <v>0</v>
      </c>
      <c r="F3217" s="144">
        <f>+Datos!F3208</f>
        <v>5.3</v>
      </c>
      <c r="G3217" s="145">
        <f>+Datos!G3208</f>
        <v>1</v>
      </c>
      <c r="H3217" s="143">
        <f t="shared" si="603"/>
        <v>5.3</v>
      </c>
      <c r="I3217" s="146">
        <f t="shared" si="604"/>
        <v>-5.3</v>
      </c>
      <c r="J3217" s="29">
        <f t="shared" si="605"/>
        <v>73.929293464062226</v>
      </c>
      <c r="K3217" s="147">
        <f t="shared" si="600"/>
        <v>107.61111164588041</v>
      </c>
      <c r="L3217" s="29">
        <f t="shared" ref="L3217:L3280" si="611">+K3217-K3216</f>
        <v>-2.133186332392313</v>
      </c>
      <c r="M3217" s="30">
        <f t="shared" si="609"/>
        <v>2.133186332392313</v>
      </c>
      <c r="N3217" s="148">
        <f t="shared" si="610"/>
        <v>3.1668136676076868</v>
      </c>
      <c r="O3217" s="148">
        <f t="shared" si="606"/>
        <v>0</v>
      </c>
      <c r="P3217" s="148">
        <f t="shared" si="607"/>
        <v>-3.1668136676076868</v>
      </c>
      <c r="Q3217" s="149">
        <f t="shared" si="601"/>
        <v>0</v>
      </c>
      <c r="R3217" s="150">
        <f t="shared" si="602"/>
        <v>107.61111164588041</v>
      </c>
      <c r="S3217" s="13"/>
      <c r="T3217" s="13"/>
      <c r="U3217" s="13"/>
      <c r="V3217" s="13"/>
      <c r="W3217" s="49">
        <f t="shared" si="608"/>
        <v>40095</v>
      </c>
    </row>
    <row r="3218" spans="1:23" s="11" customFormat="1">
      <c r="A3218" s="13"/>
      <c r="B3218" s="140">
        <f>+Datos!B3209</f>
        <v>2009</v>
      </c>
      <c r="C3218" s="141">
        <f>+Datos!C3209</f>
        <v>10</v>
      </c>
      <c r="D3218" s="142">
        <f>+Datos!D3209</f>
        <v>10</v>
      </c>
      <c r="E3218" s="143">
        <f>+Datos!E3209</f>
        <v>27.5</v>
      </c>
      <c r="F3218" s="144">
        <f>+Datos!F3209</f>
        <v>1.9</v>
      </c>
      <c r="G3218" s="145">
        <f>+Datos!G3209</f>
        <v>1</v>
      </c>
      <c r="H3218" s="143">
        <f t="shared" si="603"/>
        <v>1.9</v>
      </c>
      <c r="I3218" s="146">
        <f t="shared" si="604"/>
        <v>25.6</v>
      </c>
      <c r="J3218" s="29">
        <f t="shared" si="605"/>
        <v>99.529293464062221</v>
      </c>
      <c r="K3218" s="147">
        <f t="shared" si="600"/>
        <v>133.21111164588041</v>
      </c>
      <c r="L3218" s="29">
        <f t="shared" si="611"/>
        <v>25.599999999999994</v>
      </c>
      <c r="M3218" s="30">
        <f t="shared" si="609"/>
        <v>1.9</v>
      </c>
      <c r="N3218" s="148">
        <f t="shared" si="610"/>
        <v>0</v>
      </c>
      <c r="O3218" s="148">
        <f t="shared" si="606"/>
        <v>0</v>
      </c>
      <c r="P3218" s="148">
        <f t="shared" si="607"/>
        <v>0</v>
      </c>
      <c r="Q3218" s="149">
        <f t="shared" si="601"/>
        <v>19.211111645880408</v>
      </c>
      <c r="R3218" s="150">
        <f t="shared" si="602"/>
        <v>133.21111164588041</v>
      </c>
      <c r="S3218" s="13"/>
      <c r="T3218" s="13"/>
      <c r="U3218" s="13"/>
      <c r="V3218" s="13"/>
      <c r="W3218" s="49">
        <f t="shared" si="608"/>
        <v>40096</v>
      </c>
    </row>
    <row r="3219" spans="1:23" s="11" customFormat="1">
      <c r="A3219" s="13"/>
      <c r="B3219" s="140">
        <f>+Datos!B3210</f>
        <v>2009</v>
      </c>
      <c r="C3219" s="141">
        <f>+Datos!C3210</f>
        <v>10</v>
      </c>
      <c r="D3219" s="142">
        <f>+Datos!D3210</f>
        <v>11</v>
      </c>
      <c r="E3219" s="143">
        <f>+Datos!E3210</f>
        <v>5.4</v>
      </c>
      <c r="F3219" s="144">
        <f>+Datos!F3210</f>
        <v>4.8</v>
      </c>
      <c r="G3219" s="145">
        <f>+Datos!G3210</f>
        <v>1</v>
      </c>
      <c r="H3219" s="143">
        <f t="shared" si="603"/>
        <v>4.8</v>
      </c>
      <c r="I3219" s="146">
        <f t="shared" si="604"/>
        <v>0.60000000000000053</v>
      </c>
      <c r="J3219" s="29">
        <f t="shared" si="605"/>
        <v>100.12929346406221</v>
      </c>
      <c r="K3219" s="147">
        <f t="shared" si="600"/>
        <v>133.8111116458804</v>
      </c>
      <c r="L3219" s="29">
        <f t="shared" si="611"/>
        <v>0.59999999999999432</v>
      </c>
      <c r="M3219" s="30">
        <f t="shared" si="609"/>
        <v>4.8</v>
      </c>
      <c r="N3219" s="148">
        <f t="shared" si="610"/>
        <v>0</v>
      </c>
      <c r="O3219" s="148">
        <f t="shared" si="606"/>
        <v>0</v>
      </c>
      <c r="P3219" s="148">
        <f t="shared" si="607"/>
        <v>0</v>
      </c>
      <c r="Q3219" s="149">
        <f t="shared" si="601"/>
        <v>19.811111645880402</v>
      </c>
      <c r="R3219" s="150">
        <f t="shared" si="602"/>
        <v>133.8111116458804</v>
      </c>
      <c r="S3219" s="13"/>
      <c r="T3219" s="13"/>
      <c r="U3219" s="13"/>
      <c r="V3219" s="13"/>
      <c r="W3219" s="49">
        <f t="shared" si="608"/>
        <v>40097</v>
      </c>
    </row>
    <row r="3220" spans="1:23" s="11" customFormat="1">
      <c r="A3220" s="13"/>
      <c r="B3220" s="140">
        <f>+Datos!B3211</f>
        <v>2009</v>
      </c>
      <c r="C3220" s="141">
        <f>+Datos!C3211</f>
        <v>10</v>
      </c>
      <c r="D3220" s="142">
        <f>+Datos!D3211</f>
        <v>12</v>
      </c>
      <c r="E3220" s="143">
        <f>+Datos!E3211</f>
        <v>0</v>
      </c>
      <c r="F3220" s="144">
        <f>+Datos!F3211</f>
        <v>3.9</v>
      </c>
      <c r="G3220" s="145">
        <f>+Datos!G3211</f>
        <v>1</v>
      </c>
      <c r="H3220" s="143">
        <f t="shared" si="603"/>
        <v>3.9</v>
      </c>
      <c r="I3220" s="146">
        <f t="shared" si="604"/>
        <v>-3.9</v>
      </c>
      <c r="J3220" s="29">
        <f t="shared" si="605"/>
        <v>98.055177004876327</v>
      </c>
      <c r="K3220" s="147">
        <f t="shared" si="600"/>
        <v>131.73699518669451</v>
      </c>
      <c r="L3220" s="29">
        <f t="shared" si="611"/>
        <v>-2.0741164591858876</v>
      </c>
      <c r="M3220" s="30">
        <f t="shared" si="609"/>
        <v>2.0741164591858876</v>
      </c>
      <c r="N3220" s="148">
        <f t="shared" si="610"/>
        <v>1.8258835408141123</v>
      </c>
      <c r="O3220" s="148">
        <f t="shared" si="606"/>
        <v>0</v>
      </c>
      <c r="P3220" s="148">
        <f t="shared" si="607"/>
        <v>-1.8258835408141123</v>
      </c>
      <c r="Q3220" s="149">
        <f t="shared" si="601"/>
        <v>17.736995186694514</v>
      </c>
      <c r="R3220" s="150">
        <f t="shared" si="602"/>
        <v>131.73699518669451</v>
      </c>
      <c r="S3220" s="13"/>
      <c r="T3220" s="13"/>
      <c r="U3220" s="13"/>
      <c r="V3220" s="13"/>
      <c r="W3220" s="49">
        <f t="shared" si="608"/>
        <v>40098</v>
      </c>
    </row>
    <row r="3221" spans="1:23" s="11" customFormat="1">
      <c r="A3221" s="13"/>
      <c r="B3221" s="140">
        <f>+Datos!B3212</f>
        <v>2009</v>
      </c>
      <c r="C3221" s="141">
        <f>+Datos!C3212</f>
        <v>10</v>
      </c>
      <c r="D3221" s="142">
        <f>+Datos!D3212</f>
        <v>13</v>
      </c>
      <c r="E3221" s="143">
        <f>+Datos!E3212</f>
        <v>0</v>
      </c>
      <c r="F3221" s="144">
        <f>+Datos!F3212</f>
        <v>3.6</v>
      </c>
      <c r="G3221" s="145">
        <f>+Datos!G3212</f>
        <v>1</v>
      </c>
      <c r="H3221" s="143">
        <f t="shared" si="603"/>
        <v>3.6</v>
      </c>
      <c r="I3221" s="146">
        <f t="shared" si="604"/>
        <v>-3.6</v>
      </c>
      <c r="J3221" s="29">
        <f t="shared" si="605"/>
        <v>96.178762098207031</v>
      </c>
      <c r="K3221" s="147">
        <f t="shared" si="600"/>
        <v>129.8605802800252</v>
      </c>
      <c r="L3221" s="29">
        <f t="shared" si="611"/>
        <v>-1.8764149066693108</v>
      </c>
      <c r="M3221" s="30">
        <f t="shared" si="609"/>
        <v>1.8764149066693108</v>
      </c>
      <c r="N3221" s="148">
        <f t="shared" si="610"/>
        <v>1.7235850933306893</v>
      </c>
      <c r="O3221" s="148">
        <f t="shared" si="606"/>
        <v>0</v>
      </c>
      <c r="P3221" s="148">
        <f t="shared" si="607"/>
        <v>-1.7235850933306893</v>
      </c>
      <c r="Q3221" s="149">
        <f t="shared" si="601"/>
        <v>15.860580280025204</v>
      </c>
      <c r="R3221" s="150">
        <f t="shared" si="602"/>
        <v>129.8605802800252</v>
      </c>
      <c r="S3221" s="13"/>
      <c r="T3221" s="13"/>
      <c r="U3221" s="13"/>
      <c r="V3221" s="13"/>
      <c r="W3221" s="49">
        <f t="shared" si="608"/>
        <v>40099</v>
      </c>
    </row>
    <row r="3222" spans="1:23" s="11" customFormat="1">
      <c r="A3222" s="13"/>
      <c r="B3222" s="140">
        <f>+Datos!B3213</f>
        <v>2009</v>
      </c>
      <c r="C3222" s="141">
        <f>+Datos!C3213</f>
        <v>10</v>
      </c>
      <c r="D3222" s="142">
        <f>+Datos!D3213</f>
        <v>14</v>
      </c>
      <c r="E3222" s="143">
        <f>+Datos!E3213</f>
        <v>0</v>
      </c>
      <c r="F3222" s="144">
        <f>+Datos!F3213</f>
        <v>2.6</v>
      </c>
      <c r="G3222" s="145">
        <f>+Datos!G3213</f>
        <v>1</v>
      </c>
      <c r="H3222" s="143">
        <f t="shared" si="603"/>
        <v>2.6</v>
      </c>
      <c r="I3222" s="146">
        <f t="shared" si="604"/>
        <v>-2.6</v>
      </c>
      <c r="J3222" s="29">
        <f t="shared" si="605"/>
        <v>94.845944834603387</v>
      </c>
      <c r="K3222" s="147">
        <f t="shared" si="600"/>
        <v>128.52776301642157</v>
      </c>
      <c r="L3222" s="29">
        <f t="shared" si="611"/>
        <v>-1.33281726360363</v>
      </c>
      <c r="M3222" s="30">
        <f t="shared" si="609"/>
        <v>1.33281726360363</v>
      </c>
      <c r="N3222" s="148">
        <f t="shared" si="610"/>
        <v>1.2671827363963701</v>
      </c>
      <c r="O3222" s="148">
        <f t="shared" si="606"/>
        <v>0</v>
      </c>
      <c r="P3222" s="148">
        <f t="shared" si="607"/>
        <v>-1.2671827363963701</v>
      </c>
      <c r="Q3222" s="149">
        <f t="shared" si="601"/>
        <v>14.527763016421574</v>
      </c>
      <c r="R3222" s="150">
        <f t="shared" si="602"/>
        <v>128.52776301642157</v>
      </c>
      <c r="S3222" s="13"/>
      <c r="T3222" s="13"/>
      <c r="U3222" s="13"/>
      <c r="V3222" s="13"/>
      <c r="W3222" s="49">
        <f t="shared" si="608"/>
        <v>40100</v>
      </c>
    </row>
    <row r="3223" spans="1:23" s="11" customFormat="1">
      <c r="A3223" s="13"/>
      <c r="B3223" s="140">
        <f>+Datos!B3214</f>
        <v>2009</v>
      </c>
      <c r="C3223" s="141">
        <f>+Datos!C3214</f>
        <v>10</v>
      </c>
      <c r="D3223" s="142">
        <f>+Datos!D3214</f>
        <v>15</v>
      </c>
      <c r="E3223" s="143">
        <f>+Datos!E3214</f>
        <v>0</v>
      </c>
      <c r="F3223" s="144">
        <f>+Datos!F3214</f>
        <v>2.7</v>
      </c>
      <c r="G3223" s="145">
        <f>+Datos!G3214</f>
        <v>1</v>
      </c>
      <c r="H3223" s="143">
        <f t="shared" si="603"/>
        <v>2.7</v>
      </c>
      <c r="I3223" s="146">
        <f t="shared" si="604"/>
        <v>-2.7</v>
      </c>
      <c r="J3223" s="29">
        <f t="shared" si="605"/>
        <v>93.48141090319811</v>
      </c>
      <c r="K3223" s="147">
        <f t="shared" si="600"/>
        <v>127.1632290850163</v>
      </c>
      <c r="L3223" s="29">
        <f t="shared" si="611"/>
        <v>-1.3645339314052762</v>
      </c>
      <c r="M3223" s="30">
        <f t="shared" si="609"/>
        <v>1.3645339314052762</v>
      </c>
      <c r="N3223" s="148">
        <f t="shared" si="610"/>
        <v>1.3354660685947239</v>
      </c>
      <c r="O3223" s="148">
        <f t="shared" si="606"/>
        <v>0</v>
      </c>
      <c r="P3223" s="148">
        <f t="shared" si="607"/>
        <v>-1.3354660685947239</v>
      </c>
      <c r="Q3223" s="149">
        <f t="shared" si="601"/>
        <v>13.163229085016297</v>
      </c>
      <c r="R3223" s="150">
        <f t="shared" si="602"/>
        <v>127.1632290850163</v>
      </c>
      <c r="S3223" s="13"/>
      <c r="T3223" s="13"/>
      <c r="U3223" s="13"/>
      <c r="V3223" s="13"/>
      <c r="W3223" s="49">
        <f t="shared" si="608"/>
        <v>40101</v>
      </c>
    </row>
    <row r="3224" spans="1:23" s="11" customFormat="1">
      <c r="A3224" s="13"/>
      <c r="B3224" s="140">
        <f>+Datos!B3215</f>
        <v>2009</v>
      </c>
      <c r="C3224" s="141">
        <f>+Datos!C3215</f>
        <v>10</v>
      </c>
      <c r="D3224" s="142">
        <f>+Datos!D3215</f>
        <v>16</v>
      </c>
      <c r="E3224" s="143">
        <f>+Datos!E3215</f>
        <v>0</v>
      </c>
      <c r="F3224" s="144">
        <f>+Datos!F3215</f>
        <v>4.5</v>
      </c>
      <c r="G3224" s="145">
        <f>+Datos!G3215</f>
        <v>1</v>
      </c>
      <c r="H3224" s="143">
        <f t="shared" si="603"/>
        <v>4.5</v>
      </c>
      <c r="I3224" s="146">
        <f t="shared" si="604"/>
        <v>-4.5</v>
      </c>
      <c r="J3224" s="29">
        <f t="shared" si="605"/>
        <v>91.250673239931544</v>
      </c>
      <c r="K3224" s="147">
        <f t="shared" si="600"/>
        <v>124.93249142174972</v>
      </c>
      <c r="L3224" s="29">
        <f t="shared" si="611"/>
        <v>-2.2307376632665807</v>
      </c>
      <c r="M3224" s="30">
        <f t="shared" si="609"/>
        <v>2.2307376632665807</v>
      </c>
      <c r="N3224" s="148">
        <f t="shared" si="610"/>
        <v>2.2692623367334193</v>
      </c>
      <c r="O3224" s="148">
        <f t="shared" si="606"/>
        <v>0</v>
      </c>
      <c r="P3224" s="148">
        <f t="shared" si="607"/>
        <v>-2.2692623367334193</v>
      </c>
      <c r="Q3224" s="149">
        <f t="shared" si="601"/>
        <v>10.932491421749717</v>
      </c>
      <c r="R3224" s="150">
        <f t="shared" si="602"/>
        <v>124.93249142174972</v>
      </c>
      <c r="S3224" s="13"/>
      <c r="T3224" s="13"/>
      <c r="U3224" s="13"/>
      <c r="V3224" s="13"/>
      <c r="W3224" s="49">
        <f t="shared" si="608"/>
        <v>40102</v>
      </c>
    </row>
    <row r="3225" spans="1:23" s="11" customFormat="1">
      <c r="A3225" s="13"/>
      <c r="B3225" s="140">
        <f>+Datos!B3216</f>
        <v>2009</v>
      </c>
      <c r="C3225" s="141">
        <f>+Datos!C3216</f>
        <v>10</v>
      </c>
      <c r="D3225" s="142">
        <f>+Datos!D3216</f>
        <v>17</v>
      </c>
      <c r="E3225" s="143">
        <f>+Datos!E3216</f>
        <v>0.7</v>
      </c>
      <c r="F3225" s="144">
        <f>+Datos!F3216</f>
        <v>5.2</v>
      </c>
      <c r="G3225" s="145">
        <f>+Datos!G3216</f>
        <v>1</v>
      </c>
      <c r="H3225" s="143">
        <f t="shared" si="603"/>
        <v>5.2</v>
      </c>
      <c r="I3225" s="146">
        <f t="shared" si="604"/>
        <v>-4.5</v>
      </c>
      <c r="J3225" s="29">
        <f t="shared" si="605"/>
        <v>89.073167448908208</v>
      </c>
      <c r="K3225" s="147">
        <f t="shared" si="600"/>
        <v>122.7549856307264</v>
      </c>
      <c r="L3225" s="29">
        <f t="shared" si="611"/>
        <v>-2.1775057910233215</v>
      </c>
      <c r="M3225" s="30">
        <f t="shared" si="609"/>
        <v>2.8775057910233217</v>
      </c>
      <c r="N3225" s="148">
        <f t="shared" si="610"/>
        <v>2.3224942089766785</v>
      </c>
      <c r="O3225" s="148">
        <f t="shared" si="606"/>
        <v>0</v>
      </c>
      <c r="P3225" s="148">
        <f t="shared" si="607"/>
        <v>-2.3224942089766785</v>
      </c>
      <c r="Q3225" s="149">
        <f t="shared" si="601"/>
        <v>8.7549856307263951</v>
      </c>
      <c r="R3225" s="150">
        <f t="shared" si="602"/>
        <v>122.7549856307264</v>
      </c>
      <c r="S3225" s="13"/>
      <c r="T3225" s="13"/>
      <c r="U3225" s="13"/>
      <c r="V3225" s="13"/>
      <c r="W3225" s="49">
        <f t="shared" si="608"/>
        <v>40103</v>
      </c>
    </row>
    <row r="3226" spans="1:23" s="11" customFormat="1">
      <c r="A3226" s="13"/>
      <c r="B3226" s="140">
        <f>+Datos!B3217</f>
        <v>2009</v>
      </c>
      <c r="C3226" s="141">
        <f>+Datos!C3217</f>
        <v>10</v>
      </c>
      <c r="D3226" s="142">
        <f>+Datos!D3217</f>
        <v>18</v>
      </c>
      <c r="E3226" s="143">
        <f>+Datos!E3217</f>
        <v>15</v>
      </c>
      <c r="F3226" s="144">
        <f>+Datos!F3217</f>
        <v>4.4000000000000004</v>
      </c>
      <c r="G3226" s="145">
        <f>+Datos!G3217</f>
        <v>1</v>
      </c>
      <c r="H3226" s="143">
        <f t="shared" si="603"/>
        <v>4.4000000000000004</v>
      </c>
      <c r="I3226" s="146">
        <f t="shared" si="604"/>
        <v>10.6</v>
      </c>
      <c r="J3226" s="29">
        <f t="shared" si="605"/>
        <v>99.673167448908202</v>
      </c>
      <c r="K3226" s="147">
        <f t="shared" si="600"/>
        <v>133.35498563072639</v>
      </c>
      <c r="L3226" s="29">
        <f t="shared" si="611"/>
        <v>10.599999999999994</v>
      </c>
      <c r="M3226" s="30">
        <f t="shared" si="609"/>
        <v>4.4000000000000004</v>
      </c>
      <c r="N3226" s="148">
        <f t="shared" si="610"/>
        <v>0</v>
      </c>
      <c r="O3226" s="148">
        <f t="shared" si="606"/>
        <v>0</v>
      </c>
      <c r="P3226" s="148">
        <f t="shared" si="607"/>
        <v>0</v>
      </c>
      <c r="Q3226" s="149">
        <f t="shared" si="601"/>
        <v>19.354985630726389</v>
      </c>
      <c r="R3226" s="150">
        <f t="shared" si="602"/>
        <v>133.35498563072639</v>
      </c>
      <c r="S3226" s="13"/>
      <c r="T3226" s="13"/>
      <c r="U3226" s="13"/>
      <c r="V3226" s="13"/>
      <c r="W3226" s="49">
        <f t="shared" si="608"/>
        <v>40104</v>
      </c>
    </row>
    <row r="3227" spans="1:23" s="11" customFormat="1">
      <c r="A3227" s="13"/>
      <c r="B3227" s="140">
        <f>+Datos!B3218</f>
        <v>2009</v>
      </c>
      <c r="C3227" s="141">
        <f>+Datos!C3218</f>
        <v>10</v>
      </c>
      <c r="D3227" s="142">
        <f>+Datos!D3218</f>
        <v>19</v>
      </c>
      <c r="E3227" s="143">
        <f>+Datos!E3218</f>
        <v>1</v>
      </c>
      <c r="F3227" s="144">
        <f>+Datos!F3218</f>
        <v>3.2</v>
      </c>
      <c r="G3227" s="145">
        <f>+Datos!G3218</f>
        <v>1</v>
      </c>
      <c r="H3227" s="143">
        <f t="shared" si="603"/>
        <v>3.2</v>
      </c>
      <c r="I3227" s="146">
        <f t="shared" si="604"/>
        <v>-2.2000000000000002</v>
      </c>
      <c r="J3227" s="29">
        <f t="shared" si="605"/>
        <v>98.503171915327641</v>
      </c>
      <c r="K3227" s="147">
        <f t="shared" si="600"/>
        <v>132.18499009714583</v>
      </c>
      <c r="L3227" s="29">
        <f t="shared" si="611"/>
        <v>-1.1699955335805612</v>
      </c>
      <c r="M3227" s="30">
        <f t="shared" si="609"/>
        <v>2.1699955335805612</v>
      </c>
      <c r="N3227" s="148">
        <f t="shared" si="610"/>
        <v>1.030004466419439</v>
      </c>
      <c r="O3227" s="148">
        <f t="shared" si="606"/>
        <v>0</v>
      </c>
      <c r="P3227" s="148">
        <f t="shared" si="607"/>
        <v>-1.030004466419439</v>
      </c>
      <c r="Q3227" s="149">
        <f t="shared" si="601"/>
        <v>18.184990097145828</v>
      </c>
      <c r="R3227" s="150">
        <f t="shared" si="602"/>
        <v>132.18499009714583</v>
      </c>
      <c r="S3227" s="13"/>
      <c r="T3227" s="13"/>
      <c r="U3227" s="13"/>
      <c r="V3227" s="13"/>
      <c r="W3227" s="49">
        <f t="shared" si="608"/>
        <v>40105</v>
      </c>
    </row>
    <row r="3228" spans="1:23" s="11" customFormat="1">
      <c r="A3228" s="13"/>
      <c r="B3228" s="140">
        <f>+Datos!B3219</f>
        <v>2009</v>
      </c>
      <c r="C3228" s="141">
        <f>+Datos!C3219</f>
        <v>10</v>
      </c>
      <c r="D3228" s="142">
        <f>+Datos!D3219</f>
        <v>20</v>
      </c>
      <c r="E3228" s="143">
        <f>+Datos!E3219</f>
        <v>0.5</v>
      </c>
      <c r="F3228" s="144">
        <f>+Datos!F3219</f>
        <v>3.8</v>
      </c>
      <c r="G3228" s="145">
        <f>+Datos!G3219</f>
        <v>1</v>
      </c>
      <c r="H3228" s="143">
        <f t="shared" si="603"/>
        <v>3.8</v>
      </c>
      <c r="I3228" s="146">
        <f t="shared" si="604"/>
        <v>-3.3</v>
      </c>
      <c r="J3228" s="29">
        <f t="shared" si="605"/>
        <v>96.773879003340255</v>
      </c>
      <c r="K3228" s="147">
        <f t="shared" si="600"/>
        <v>130.45569718515844</v>
      </c>
      <c r="L3228" s="29">
        <f t="shared" si="611"/>
        <v>-1.7292929119873861</v>
      </c>
      <c r="M3228" s="30">
        <f t="shared" si="609"/>
        <v>2.2292929119873861</v>
      </c>
      <c r="N3228" s="148">
        <f t="shared" si="610"/>
        <v>1.5707070880126137</v>
      </c>
      <c r="O3228" s="148">
        <f t="shared" si="606"/>
        <v>0</v>
      </c>
      <c r="P3228" s="148">
        <f t="shared" si="607"/>
        <v>-1.5707070880126137</v>
      </c>
      <c r="Q3228" s="149">
        <f t="shared" si="601"/>
        <v>16.455697185158442</v>
      </c>
      <c r="R3228" s="150">
        <f t="shared" si="602"/>
        <v>130.45569718515844</v>
      </c>
      <c r="S3228" s="13"/>
      <c r="T3228" s="13"/>
      <c r="U3228" s="13"/>
      <c r="V3228" s="13"/>
      <c r="W3228" s="49">
        <f t="shared" si="608"/>
        <v>40106</v>
      </c>
    </row>
    <row r="3229" spans="1:23" s="11" customFormat="1">
      <c r="A3229" s="13"/>
      <c r="B3229" s="140">
        <f>+Datos!B3220</f>
        <v>2009</v>
      </c>
      <c r="C3229" s="141">
        <f>+Datos!C3220</f>
        <v>10</v>
      </c>
      <c r="D3229" s="142">
        <f>+Datos!D3220</f>
        <v>21</v>
      </c>
      <c r="E3229" s="143">
        <f>+Datos!E3220</f>
        <v>0.2</v>
      </c>
      <c r="F3229" s="144">
        <f>+Datos!F3220</f>
        <v>3.3</v>
      </c>
      <c r="G3229" s="145">
        <f>+Datos!G3220</f>
        <v>1</v>
      </c>
      <c r="H3229" s="143">
        <f t="shared" si="603"/>
        <v>3.3</v>
      </c>
      <c r="I3229" s="146">
        <f t="shared" si="604"/>
        <v>-3.0999999999999996</v>
      </c>
      <c r="J3229" s="29">
        <f t="shared" si="605"/>
        <v>95.177056387763486</v>
      </c>
      <c r="K3229" s="147">
        <f t="shared" si="600"/>
        <v>128.85887456958167</v>
      </c>
      <c r="L3229" s="29">
        <f t="shared" si="611"/>
        <v>-1.5968226155767695</v>
      </c>
      <c r="M3229" s="30">
        <f t="shared" si="609"/>
        <v>1.7968226155767695</v>
      </c>
      <c r="N3229" s="148">
        <f t="shared" si="610"/>
        <v>1.5031773844232303</v>
      </c>
      <c r="O3229" s="148">
        <f t="shared" si="606"/>
        <v>0</v>
      </c>
      <c r="P3229" s="148">
        <f t="shared" si="607"/>
        <v>-1.5031773844232303</v>
      </c>
      <c r="Q3229" s="149">
        <f t="shared" si="601"/>
        <v>14.858874569581673</v>
      </c>
      <c r="R3229" s="150">
        <f t="shared" si="602"/>
        <v>128.85887456958167</v>
      </c>
      <c r="S3229" s="13"/>
      <c r="T3229" s="13"/>
      <c r="U3229" s="13"/>
      <c r="V3229" s="13"/>
      <c r="W3229" s="49">
        <f t="shared" si="608"/>
        <v>40107</v>
      </c>
    </row>
    <row r="3230" spans="1:23" s="11" customFormat="1">
      <c r="A3230" s="13"/>
      <c r="B3230" s="140">
        <f>+Datos!B3221</f>
        <v>2009</v>
      </c>
      <c r="C3230" s="141">
        <f>+Datos!C3221</f>
        <v>10</v>
      </c>
      <c r="D3230" s="142">
        <f>+Datos!D3221</f>
        <v>22</v>
      </c>
      <c r="E3230" s="143">
        <f>+Datos!E3221</f>
        <v>0</v>
      </c>
      <c r="F3230" s="144">
        <f>+Datos!F3221</f>
        <v>5.3</v>
      </c>
      <c r="G3230" s="145">
        <f>+Datos!G3221</f>
        <v>1</v>
      </c>
      <c r="H3230" s="143">
        <f t="shared" si="603"/>
        <v>5.3</v>
      </c>
      <c r="I3230" s="146">
        <f t="shared" si="604"/>
        <v>-5.3</v>
      </c>
      <c r="J3230" s="29">
        <f t="shared" si="605"/>
        <v>92.507798214916306</v>
      </c>
      <c r="K3230" s="147">
        <f t="shared" si="600"/>
        <v>126.18961639673449</v>
      </c>
      <c r="L3230" s="29">
        <f t="shared" si="611"/>
        <v>-2.6692581728471794</v>
      </c>
      <c r="M3230" s="30">
        <f t="shared" si="609"/>
        <v>2.6692581728471794</v>
      </c>
      <c r="N3230" s="148">
        <f t="shared" si="610"/>
        <v>2.6307418271528205</v>
      </c>
      <c r="O3230" s="148">
        <f t="shared" si="606"/>
        <v>0</v>
      </c>
      <c r="P3230" s="148">
        <f t="shared" si="607"/>
        <v>-2.6307418271528205</v>
      </c>
      <c r="Q3230" s="149">
        <f t="shared" si="601"/>
        <v>12.189616396734493</v>
      </c>
      <c r="R3230" s="150">
        <f t="shared" si="602"/>
        <v>126.18961639673449</v>
      </c>
      <c r="S3230" s="13"/>
      <c r="T3230" s="13"/>
      <c r="U3230" s="13"/>
      <c r="V3230" s="13"/>
      <c r="W3230" s="49">
        <f t="shared" si="608"/>
        <v>40108</v>
      </c>
    </row>
    <row r="3231" spans="1:23" s="11" customFormat="1">
      <c r="A3231" s="13"/>
      <c r="B3231" s="140">
        <f>+Datos!B3222</f>
        <v>2009</v>
      </c>
      <c r="C3231" s="141">
        <f>+Datos!C3222</f>
        <v>10</v>
      </c>
      <c r="D3231" s="142">
        <f>+Datos!D3222</f>
        <v>23</v>
      </c>
      <c r="E3231" s="143">
        <f>+Datos!E3222</f>
        <v>0</v>
      </c>
      <c r="F3231" s="144">
        <f>+Datos!F3222</f>
        <v>5.0999999999999996</v>
      </c>
      <c r="G3231" s="145">
        <f>+Datos!G3222</f>
        <v>1</v>
      </c>
      <c r="H3231" s="143">
        <f t="shared" si="603"/>
        <v>5.0999999999999996</v>
      </c>
      <c r="I3231" s="146">
        <f t="shared" si="604"/>
        <v>-5.0999999999999996</v>
      </c>
      <c r="J3231" s="29">
        <f t="shared" si="605"/>
        <v>90.009967671717249</v>
      </c>
      <c r="K3231" s="147">
        <f t="shared" si="600"/>
        <v>123.69178585353544</v>
      </c>
      <c r="L3231" s="29">
        <f t="shared" si="611"/>
        <v>-2.4978305431990577</v>
      </c>
      <c r="M3231" s="30">
        <f t="shared" si="609"/>
        <v>2.4978305431990577</v>
      </c>
      <c r="N3231" s="148">
        <f t="shared" si="610"/>
        <v>2.6021694568009419</v>
      </c>
      <c r="O3231" s="148">
        <f t="shared" si="606"/>
        <v>0</v>
      </c>
      <c r="P3231" s="148">
        <f t="shared" si="607"/>
        <v>-2.6021694568009419</v>
      </c>
      <c r="Q3231" s="149">
        <f t="shared" si="601"/>
        <v>9.6917858535354355</v>
      </c>
      <c r="R3231" s="150">
        <f t="shared" si="602"/>
        <v>123.69178585353544</v>
      </c>
      <c r="S3231" s="13"/>
      <c r="T3231" s="13"/>
      <c r="U3231" s="13"/>
      <c r="V3231" s="13"/>
      <c r="W3231" s="49">
        <f t="shared" si="608"/>
        <v>40109</v>
      </c>
    </row>
    <row r="3232" spans="1:23" s="11" customFormat="1">
      <c r="A3232" s="13"/>
      <c r="B3232" s="140">
        <f>+Datos!B3223</f>
        <v>2009</v>
      </c>
      <c r="C3232" s="141">
        <f>+Datos!C3223</f>
        <v>10</v>
      </c>
      <c r="D3232" s="142">
        <f>+Datos!D3223</f>
        <v>24</v>
      </c>
      <c r="E3232" s="143">
        <f>+Datos!E3223</f>
        <v>0</v>
      </c>
      <c r="F3232" s="144">
        <f>+Datos!F3223</f>
        <v>5.9</v>
      </c>
      <c r="G3232" s="145">
        <f>+Datos!G3223</f>
        <v>1</v>
      </c>
      <c r="H3232" s="143">
        <f t="shared" si="603"/>
        <v>5.9</v>
      </c>
      <c r="I3232" s="146">
        <f t="shared" si="604"/>
        <v>-5.9</v>
      </c>
      <c r="J3232" s="29">
        <f t="shared" si="605"/>
        <v>87.204344859343919</v>
      </c>
      <c r="K3232" s="147">
        <f t="shared" si="600"/>
        <v>120.88616304116209</v>
      </c>
      <c r="L3232" s="29">
        <f t="shared" si="611"/>
        <v>-2.8056228123733433</v>
      </c>
      <c r="M3232" s="30">
        <f t="shared" si="609"/>
        <v>2.8056228123733433</v>
      </c>
      <c r="N3232" s="148">
        <f t="shared" si="610"/>
        <v>3.094377187626657</v>
      </c>
      <c r="O3232" s="148">
        <f t="shared" si="606"/>
        <v>0</v>
      </c>
      <c r="P3232" s="148">
        <f t="shared" si="607"/>
        <v>-3.094377187626657</v>
      </c>
      <c r="Q3232" s="149">
        <f t="shared" si="601"/>
        <v>6.8861630411620922</v>
      </c>
      <c r="R3232" s="150">
        <f t="shared" si="602"/>
        <v>120.88616304116209</v>
      </c>
      <c r="S3232" s="13"/>
      <c r="T3232" s="13"/>
      <c r="U3232" s="13"/>
      <c r="V3232" s="13"/>
      <c r="W3232" s="49">
        <f t="shared" si="608"/>
        <v>40110</v>
      </c>
    </row>
    <row r="3233" spans="1:23" s="11" customFormat="1">
      <c r="A3233" s="13"/>
      <c r="B3233" s="140">
        <f>+Datos!B3224</f>
        <v>2009</v>
      </c>
      <c r="C3233" s="141">
        <f>+Datos!C3224</f>
        <v>10</v>
      </c>
      <c r="D3233" s="142">
        <f>+Datos!D3224</f>
        <v>25</v>
      </c>
      <c r="E3233" s="143">
        <f>+Datos!E3224</f>
        <v>0</v>
      </c>
      <c r="F3233" s="144">
        <f>+Datos!F3224</f>
        <v>6.7</v>
      </c>
      <c r="G3233" s="145">
        <f>+Datos!G3224</f>
        <v>1</v>
      </c>
      <c r="H3233" s="143">
        <f t="shared" si="603"/>
        <v>6.7</v>
      </c>
      <c r="I3233" s="146">
        <f t="shared" si="604"/>
        <v>-6.7</v>
      </c>
      <c r="J3233" s="29">
        <f t="shared" si="605"/>
        <v>84.124190539335302</v>
      </c>
      <c r="K3233" s="147">
        <f t="shared" si="600"/>
        <v>117.80600872115349</v>
      </c>
      <c r="L3233" s="29">
        <f t="shared" si="611"/>
        <v>-3.080154320008603</v>
      </c>
      <c r="M3233" s="30">
        <f t="shared" si="609"/>
        <v>3.080154320008603</v>
      </c>
      <c r="N3233" s="148">
        <f t="shared" si="610"/>
        <v>3.6198456799913972</v>
      </c>
      <c r="O3233" s="148">
        <f t="shared" si="606"/>
        <v>0</v>
      </c>
      <c r="P3233" s="148">
        <f t="shared" si="607"/>
        <v>-3.6198456799913972</v>
      </c>
      <c r="Q3233" s="149">
        <f t="shared" si="601"/>
        <v>3.8060087211534892</v>
      </c>
      <c r="R3233" s="150">
        <f t="shared" si="602"/>
        <v>117.80600872115349</v>
      </c>
      <c r="S3233" s="13"/>
      <c r="T3233" s="13"/>
      <c r="U3233" s="13"/>
      <c r="V3233" s="13"/>
      <c r="W3233" s="49">
        <f t="shared" si="608"/>
        <v>40111</v>
      </c>
    </row>
    <row r="3234" spans="1:23" s="11" customFormat="1">
      <c r="A3234" s="13"/>
      <c r="B3234" s="140">
        <f>+Datos!B3225</f>
        <v>2009</v>
      </c>
      <c r="C3234" s="141">
        <f>+Datos!C3225</f>
        <v>10</v>
      </c>
      <c r="D3234" s="142">
        <f>+Datos!D3225</f>
        <v>26</v>
      </c>
      <c r="E3234" s="143">
        <f>+Datos!E3225</f>
        <v>0</v>
      </c>
      <c r="F3234" s="144">
        <f>+Datos!F3225</f>
        <v>4.5</v>
      </c>
      <c r="G3234" s="145">
        <f>+Datos!G3225</f>
        <v>1</v>
      </c>
      <c r="H3234" s="143">
        <f t="shared" si="603"/>
        <v>4.5</v>
      </c>
      <c r="I3234" s="146">
        <f t="shared" si="604"/>
        <v>-4.5</v>
      </c>
      <c r="J3234" s="29">
        <f t="shared" si="605"/>
        <v>82.116743300202032</v>
      </c>
      <c r="K3234" s="147">
        <f t="shared" si="600"/>
        <v>115.7985614820202</v>
      </c>
      <c r="L3234" s="29">
        <f t="shared" si="611"/>
        <v>-2.0074472391332847</v>
      </c>
      <c r="M3234" s="30">
        <f t="shared" si="609"/>
        <v>2.0074472391332847</v>
      </c>
      <c r="N3234" s="148">
        <f t="shared" si="610"/>
        <v>2.4925527608667153</v>
      </c>
      <c r="O3234" s="148">
        <f t="shared" si="606"/>
        <v>0</v>
      </c>
      <c r="P3234" s="148">
        <f t="shared" si="607"/>
        <v>-2.4925527608667153</v>
      </c>
      <c r="Q3234" s="149">
        <f t="shared" si="601"/>
        <v>1.7985614820202045</v>
      </c>
      <c r="R3234" s="150">
        <f t="shared" si="602"/>
        <v>115.7985614820202</v>
      </c>
      <c r="S3234" s="13"/>
      <c r="T3234" s="13"/>
      <c r="U3234" s="13"/>
      <c r="V3234" s="13"/>
      <c r="W3234" s="49">
        <f t="shared" si="608"/>
        <v>40112</v>
      </c>
    </row>
    <row r="3235" spans="1:23" s="11" customFormat="1">
      <c r="A3235" s="13"/>
      <c r="B3235" s="140">
        <f>+Datos!B3226</f>
        <v>2009</v>
      </c>
      <c r="C3235" s="141">
        <f>+Datos!C3226</f>
        <v>10</v>
      </c>
      <c r="D3235" s="142">
        <f>+Datos!D3226</f>
        <v>27</v>
      </c>
      <c r="E3235" s="143">
        <f>+Datos!E3226</f>
        <v>0</v>
      </c>
      <c r="F3235" s="144">
        <f>+Datos!F3226</f>
        <v>5.9</v>
      </c>
      <c r="G3235" s="145">
        <f>+Datos!G3226</f>
        <v>1</v>
      </c>
      <c r="H3235" s="143">
        <f t="shared" si="603"/>
        <v>5.9</v>
      </c>
      <c r="I3235" s="146">
        <f t="shared" si="604"/>
        <v>-5.9</v>
      </c>
      <c r="J3235" s="29">
        <f t="shared" si="605"/>
        <v>79.557153354329358</v>
      </c>
      <c r="K3235" s="147">
        <f t="shared" si="600"/>
        <v>113.23897153614755</v>
      </c>
      <c r="L3235" s="29">
        <f t="shared" si="611"/>
        <v>-2.5595899458726592</v>
      </c>
      <c r="M3235" s="30">
        <f t="shared" si="609"/>
        <v>2.5595899458726592</v>
      </c>
      <c r="N3235" s="148">
        <f t="shared" si="610"/>
        <v>3.3404100541273412</v>
      </c>
      <c r="O3235" s="148">
        <f t="shared" si="606"/>
        <v>0</v>
      </c>
      <c r="P3235" s="148">
        <f t="shared" si="607"/>
        <v>-3.3404100541273412</v>
      </c>
      <c r="Q3235" s="149">
        <f t="shared" si="601"/>
        <v>0</v>
      </c>
      <c r="R3235" s="150">
        <f t="shared" si="602"/>
        <v>113.23897153614755</v>
      </c>
      <c r="S3235" s="13"/>
      <c r="T3235" s="13"/>
      <c r="U3235" s="13"/>
      <c r="V3235" s="13"/>
      <c r="W3235" s="49">
        <f t="shared" si="608"/>
        <v>40113</v>
      </c>
    </row>
    <row r="3236" spans="1:23" s="11" customFormat="1">
      <c r="A3236" s="13"/>
      <c r="B3236" s="140">
        <f>+Datos!B3227</f>
        <v>2009</v>
      </c>
      <c r="C3236" s="141">
        <f>+Datos!C3227</f>
        <v>10</v>
      </c>
      <c r="D3236" s="142">
        <f>+Datos!D3227</f>
        <v>28</v>
      </c>
      <c r="E3236" s="143">
        <f>+Datos!E3227</f>
        <v>0</v>
      </c>
      <c r="F3236" s="144">
        <f>+Datos!F3227</f>
        <v>8.6</v>
      </c>
      <c r="G3236" s="145">
        <f>+Datos!G3227</f>
        <v>1</v>
      </c>
      <c r="H3236" s="143">
        <f t="shared" si="603"/>
        <v>8.6</v>
      </c>
      <c r="I3236" s="146">
        <f t="shared" si="604"/>
        <v>-8.6</v>
      </c>
      <c r="J3236" s="29">
        <f t="shared" si="605"/>
        <v>75.968446319680936</v>
      </c>
      <c r="K3236" s="147">
        <f t="shared" si="600"/>
        <v>109.65026450149912</v>
      </c>
      <c r="L3236" s="29">
        <f t="shared" si="611"/>
        <v>-3.5887070346484222</v>
      </c>
      <c r="M3236" s="30">
        <f t="shared" si="609"/>
        <v>3.5887070346484222</v>
      </c>
      <c r="N3236" s="148">
        <f t="shared" si="610"/>
        <v>5.0112929653515774</v>
      </c>
      <c r="O3236" s="148">
        <f t="shared" si="606"/>
        <v>0</v>
      </c>
      <c r="P3236" s="148">
        <f t="shared" si="607"/>
        <v>-5.0112929653515774</v>
      </c>
      <c r="Q3236" s="149">
        <f t="shared" si="601"/>
        <v>0</v>
      </c>
      <c r="R3236" s="150">
        <f t="shared" si="602"/>
        <v>109.65026450149912</v>
      </c>
      <c r="S3236" s="13"/>
      <c r="T3236" s="13"/>
      <c r="U3236" s="13"/>
      <c r="V3236" s="13"/>
      <c r="W3236" s="49">
        <f t="shared" si="608"/>
        <v>40114</v>
      </c>
    </row>
    <row r="3237" spans="1:23" s="11" customFormat="1">
      <c r="A3237" s="13"/>
      <c r="B3237" s="140">
        <f>+Datos!B3228</f>
        <v>2009</v>
      </c>
      <c r="C3237" s="141">
        <f>+Datos!C3228</f>
        <v>10</v>
      </c>
      <c r="D3237" s="142">
        <f>+Datos!D3228</f>
        <v>29</v>
      </c>
      <c r="E3237" s="143">
        <f>+Datos!E3228</f>
        <v>0</v>
      </c>
      <c r="F3237" s="144">
        <f>+Datos!F3228</f>
        <v>5.5</v>
      </c>
      <c r="G3237" s="145">
        <f>+Datos!G3228</f>
        <v>1</v>
      </c>
      <c r="H3237" s="143">
        <f t="shared" si="603"/>
        <v>5.5</v>
      </c>
      <c r="I3237" s="146">
        <f t="shared" si="604"/>
        <v>-5.5</v>
      </c>
      <c r="J3237" s="29">
        <f t="shared" si="605"/>
        <v>73.758679696629642</v>
      </c>
      <c r="K3237" s="147">
        <f t="shared" si="600"/>
        <v>107.44049787844781</v>
      </c>
      <c r="L3237" s="29">
        <f t="shared" si="611"/>
        <v>-2.2097666230513084</v>
      </c>
      <c r="M3237" s="30">
        <f t="shared" si="609"/>
        <v>2.2097666230513084</v>
      </c>
      <c r="N3237" s="148">
        <f t="shared" si="610"/>
        <v>3.2902333769486916</v>
      </c>
      <c r="O3237" s="148">
        <f t="shared" si="606"/>
        <v>0</v>
      </c>
      <c r="P3237" s="148">
        <f t="shared" si="607"/>
        <v>-3.2902333769486916</v>
      </c>
      <c r="Q3237" s="149">
        <f t="shared" si="601"/>
        <v>0</v>
      </c>
      <c r="R3237" s="150">
        <f t="shared" si="602"/>
        <v>107.44049787844781</v>
      </c>
      <c r="S3237" s="13"/>
      <c r="T3237" s="13"/>
      <c r="U3237" s="13"/>
      <c r="V3237" s="13"/>
      <c r="W3237" s="49">
        <f t="shared" si="608"/>
        <v>40115</v>
      </c>
    </row>
    <row r="3238" spans="1:23" s="11" customFormat="1">
      <c r="A3238" s="13"/>
      <c r="B3238" s="140">
        <f>+Datos!B3229</f>
        <v>2009</v>
      </c>
      <c r="C3238" s="141">
        <f>+Datos!C3229</f>
        <v>10</v>
      </c>
      <c r="D3238" s="142">
        <f>+Datos!D3229</f>
        <v>30</v>
      </c>
      <c r="E3238" s="143">
        <f>+Datos!E3229</f>
        <v>0</v>
      </c>
      <c r="F3238" s="144">
        <f>+Datos!F3229</f>
        <v>7.2</v>
      </c>
      <c r="G3238" s="145">
        <f>+Datos!G3229</f>
        <v>1</v>
      </c>
      <c r="H3238" s="143">
        <f t="shared" si="603"/>
        <v>7.2</v>
      </c>
      <c r="I3238" s="146">
        <f t="shared" si="604"/>
        <v>-7.2</v>
      </c>
      <c r="J3238" s="29">
        <f t="shared" si="605"/>
        <v>70.962751136518534</v>
      </c>
      <c r="K3238" s="147">
        <f t="shared" si="600"/>
        <v>104.64456931833672</v>
      </c>
      <c r="L3238" s="29">
        <f t="shared" si="611"/>
        <v>-2.7959285601110935</v>
      </c>
      <c r="M3238" s="30">
        <f t="shared" si="609"/>
        <v>2.7959285601110935</v>
      </c>
      <c r="N3238" s="148">
        <f t="shared" si="610"/>
        <v>4.4040714398889067</v>
      </c>
      <c r="O3238" s="148">
        <f t="shared" si="606"/>
        <v>0</v>
      </c>
      <c r="P3238" s="148">
        <f t="shared" si="607"/>
        <v>-4.4040714398889067</v>
      </c>
      <c r="Q3238" s="149">
        <f t="shared" si="601"/>
        <v>0</v>
      </c>
      <c r="R3238" s="150">
        <f t="shared" si="602"/>
        <v>104.64456931833672</v>
      </c>
      <c r="S3238" s="13"/>
      <c r="T3238" s="13"/>
      <c r="U3238" s="13"/>
      <c r="V3238" s="13"/>
      <c r="W3238" s="49">
        <f t="shared" si="608"/>
        <v>40116</v>
      </c>
    </row>
    <row r="3239" spans="1:23" s="11" customFormat="1">
      <c r="A3239" s="13"/>
      <c r="B3239" s="140">
        <f>+Datos!B3230</f>
        <v>2009</v>
      </c>
      <c r="C3239" s="141">
        <f>+Datos!C3230</f>
        <v>10</v>
      </c>
      <c r="D3239" s="142">
        <f>+Datos!D3230</f>
        <v>31</v>
      </c>
      <c r="E3239" s="143">
        <f>+Datos!E3230</f>
        <v>0</v>
      </c>
      <c r="F3239" s="144">
        <f>+Datos!F3230</f>
        <v>7.1</v>
      </c>
      <c r="G3239" s="145">
        <f>+Datos!G3230</f>
        <v>1</v>
      </c>
      <c r="H3239" s="143">
        <f t="shared" si="603"/>
        <v>7.1</v>
      </c>
      <c r="I3239" s="146">
        <f t="shared" si="604"/>
        <v>-7.1</v>
      </c>
      <c r="J3239" s="29">
        <f t="shared" si="605"/>
        <v>68.309459220527415</v>
      </c>
      <c r="K3239" s="147">
        <f t="shared" si="600"/>
        <v>101.99127740234559</v>
      </c>
      <c r="L3239" s="29">
        <f t="shared" si="611"/>
        <v>-2.653291915991133</v>
      </c>
      <c r="M3239" s="30">
        <f t="shared" si="609"/>
        <v>2.653291915991133</v>
      </c>
      <c r="N3239" s="148">
        <f t="shared" si="610"/>
        <v>4.4467080840088666</v>
      </c>
      <c r="O3239" s="148">
        <f t="shared" si="606"/>
        <v>0</v>
      </c>
      <c r="P3239" s="148">
        <f t="shared" si="607"/>
        <v>-4.4467080840088666</v>
      </c>
      <c r="Q3239" s="149">
        <f t="shared" si="601"/>
        <v>0</v>
      </c>
      <c r="R3239" s="150">
        <f t="shared" si="602"/>
        <v>101.99127740234559</v>
      </c>
      <c r="S3239" s="13"/>
      <c r="T3239" s="13"/>
      <c r="U3239" s="13"/>
      <c r="V3239" s="13"/>
      <c r="W3239" s="49">
        <f t="shared" si="608"/>
        <v>40117</v>
      </c>
    </row>
    <row r="3240" spans="1:23" s="11" customFormat="1">
      <c r="A3240" s="13"/>
      <c r="B3240" s="140">
        <f>+Datos!B3231</f>
        <v>2009</v>
      </c>
      <c r="C3240" s="141">
        <f>+Datos!C3231</f>
        <v>11</v>
      </c>
      <c r="D3240" s="142">
        <f>+Datos!D3231</f>
        <v>1</v>
      </c>
      <c r="E3240" s="143">
        <f>+Datos!E3231</f>
        <v>0</v>
      </c>
      <c r="F3240" s="144">
        <f>+Datos!F3231</f>
        <v>4.2</v>
      </c>
      <c r="G3240" s="145">
        <f>+Datos!G3231</f>
        <v>1</v>
      </c>
      <c r="H3240" s="143">
        <f t="shared" si="603"/>
        <v>4.2</v>
      </c>
      <c r="I3240" s="146">
        <f t="shared" si="604"/>
        <v>-4.2</v>
      </c>
      <c r="J3240" s="29">
        <f t="shared" si="605"/>
        <v>66.786847585779171</v>
      </c>
      <c r="K3240" s="147">
        <f t="shared" si="600"/>
        <v>100.46866576759734</v>
      </c>
      <c r="L3240" s="29">
        <f t="shared" si="611"/>
        <v>-1.5226116347482446</v>
      </c>
      <c r="M3240" s="30">
        <f t="shared" si="609"/>
        <v>1.5226116347482446</v>
      </c>
      <c r="N3240" s="148">
        <f t="shared" si="610"/>
        <v>2.6773883652517556</v>
      </c>
      <c r="O3240" s="148">
        <f t="shared" si="606"/>
        <v>0</v>
      </c>
      <c r="P3240" s="148">
        <f t="shared" si="607"/>
        <v>-2.6773883652517556</v>
      </c>
      <c r="Q3240" s="149">
        <f t="shared" si="601"/>
        <v>0</v>
      </c>
      <c r="R3240" s="150">
        <f t="shared" si="602"/>
        <v>100.46866576759734</v>
      </c>
      <c r="S3240" s="13"/>
      <c r="T3240" s="13"/>
      <c r="U3240" s="13"/>
      <c r="V3240" s="13"/>
      <c r="W3240" s="49">
        <f t="shared" si="608"/>
        <v>40118</v>
      </c>
    </row>
    <row r="3241" spans="1:23" s="11" customFormat="1">
      <c r="A3241" s="13"/>
      <c r="B3241" s="140">
        <f>+Datos!B3232</f>
        <v>2009</v>
      </c>
      <c r="C3241" s="141">
        <f>+Datos!C3232</f>
        <v>11</v>
      </c>
      <c r="D3241" s="142">
        <f>+Datos!D3232</f>
        <v>2</v>
      </c>
      <c r="E3241" s="143">
        <f>+Datos!E3232</f>
        <v>4.9000000000000004</v>
      </c>
      <c r="F3241" s="144">
        <f>+Datos!F3232</f>
        <v>3.1</v>
      </c>
      <c r="G3241" s="145">
        <f>+Datos!G3232</f>
        <v>1</v>
      </c>
      <c r="H3241" s="143">
        <f t="shared" si="603"/>
        <v>3.1</v>
      </c>
      <c r="I3241" s="146">
        <f t="shared" si="604"/>
        <v>1.8000000000000003</v>
      </c>
      <c r="J3241" s="29">
        <f t="shared" si="605"/>
        <v>68.586847585779168</v>
      </c>
      <c r="K3241" s="147">
        <f t="shared" si="600"/>
        <v>102.26866576759735</v>
      </c>
      <c r="L3241" s="29">
        <f t="shared" si="611"/>
        <v>1.8000000000000114</v>
      </c>
      <c r="M3241" s="30">
        <f t="shared" si="609"/>
        <v>3.1</v>
      </c>
      <c r="N3241" s="148">
        <f t="shared" si="610"/>
        <v>0</v>
      </c>
      <c r="O3241" s="148">
        <f t="shared" si="606"/>
        <v>0</v>
      </c>
      <c r="P3241" s="148">
        <f t="shared" si="607"/>
        <v>0</v>
      </c>
      <c r="Q3241" s="149">
        <f t="shared" si="601"/>
        <v>0</v>
      </c>
      <c r="R3241" s="150">
        <f t="shared" si="602"/>
        <v>102.26866576759735</v>
      </c>
      <c r="S3241" s="13"/>
      <c r="T3241" s="13"/>
      <c r="U3241" s="13"/>
      <c r="V3241" s="13"/>
      <c r="W3241" s="49">
        <f t="shared" si="608"/>
        <v>40119</v>
      </c>
    </row>
    <row r="3242" spans="1:23" s="11" customFormat="1">
      <c r="A3242" s="13"/>
      <c r="B3242" s="140">
        <f>+Datos!B3233</f>
        <v>2009</v>
      </c>
      <c r="C3242" s="141">
        <f>+Datos!C3233</f>
        <v>11</v>
      </c>
      <c r="D3242" s="142">
        <f>+Datos!D3233</f>
        <v>3</v>
      </c>
      <c r="E3242" s="143">
        <f>+Datos!E3233</f>
        <v>0</v>
      </c>
      <c r="F3242" s="144">
        <f>+Datos!F3233</f>
        <v>6.1</v>
      </c>
      <c r="G3242" s="145">
        <f>+Datos!G3233</f>
        <v>1</v>
      </c>
      <c r="H3242" s="143">
        <f t="shared" si="603"/>
        <v>6.1</v>
      </c>
      <c r="I3242" s="146">
        <f t="shared" si="604"/>
        <v>-6.1</v>
      </c>
      <c r="J3242" s="29">
        <f t="shared" si="605"/>
        <v>66.377696076173748</v>
      </c>
      <c r="K3242" s="147">
        <f t="shared" si="600"/>
        <v>100.05951425799194</v>
      </c>
      <c r="L3242" s="29">
        <f t="shared" si="611"/>
        <v>-2.2091515096054195</v>
      </c>
      <c r="M3242" s="30">
        <f t="shared" si="609"/>
        <v>2.2091515096054195</v>
      </c>
      <c r="N3242" s="148">
        <f t="shared" si="610"/>
        <v>3.8908484903945801</v>
      </c>
      <c r="O3242" s="148">
        <f t="shared" si="606"/>
        <v>0</v>
      </c>
      <c r="P3242" s="148">
        <f t="shared" si="607"/>
        <v>-3.8908484903945801</v>
      </c>
      <c r="Q3242" s="149">
        <f t="shared" si="601"/>
        <v>0</v>
      </c>
      <c r="R3242" s="150">
        <f t="shared" si="602"/>
        <v>100.05951425799194</v>
      </c>
      <c r="S3242" s="13"/>
      <c r="T3242" s="13"/>
      <c r="U3242" s="13"/>
      <c r="V3242" s="13"/>
      <c r="W3242" s="49">
        <f t="shared" si="608"/>
        <v>40120</v>
      </c>
    </row>
    <row r="3243" spans="1:23" s="11" customFormat="1">
      <c r="A3243" s="13"/>
      <c r="B3243" s="140">
        <f>+Datos!B3234</f>
        <v>2009</v>
      </c>
      <c r="C3243" s="141">
        <f>+Datos!C3234</f>
        <v>11</v>
      </c>
      <c r="D3243" s="142">
        <f>+Datos!D3234</f>
        <v>4</v>
      </c>
      <c r="E3243" s="143">
        <f>+Datos!E3234</f>
        <v>0</v>
      </c>
      <c r="F3243" s="144">
        <f>+Datos!F3234</f>
        <v>6.6</v>
      </c>
      <c r="G3243" s="145">
        <f>+Datos!G3234</f>
        <v>1</v>
      </c>
      <c r="H3243" s="143">
        <f t="shared" si="603"/>
        <v>6.6</v>
      </c>
      <c r="I3243" s="146">
        <f t="shared" si="604"/>
        <v>-6.6</v>
      </c>
      <c r="J3243" s="29">
        <f t="shared" si="605"/>
        <v>64.067538988316329</v>
      </c>
      <c r="K3243" s="147">
        <f t="shared" si="600"/>
        <v>97.749357170134516</v>
      </c>
      <c r="L3243" s="29">
        <f t="shared" si="611"/>
        <v>-2.3101570878574194</v>
      </c>
      <c r="M3243" s="30">
        <f t="shared" si="609"/>
        <v>2.3101570878574194</v>
      </c>
      <c r="N3243" s="148">
        <f t="shared" si="610"/>
        <v>4.2898429121425803</v>
      </c>
      <c r="O3243" s="148">
        <f t="shared" si="606"/>
        <v>0</v>
      </c>
      <c r="P3243" s="148">
        <f t="shared" si="607"/>
        <v>-4.2898429121425803</v>
      </c>
      <c r="Q3243" s="149">
        <f t="shared" si="601"/>
        <v>0</v>
      </c>
      <c r="R3243" s="150">
        <f t="shared" si="602"/>
        <v>97.749357170134516</v>
      </c>
      <c r="S3243" s="13"/>
      <c r="T3243" s="13"/>
      <c r="U3243" s="13"/>
      <c r="V3243" s="13"/>
      <c r="W3243" s="49">
        <f t="shared" si="608"/>
        <v>40121</v>
      </c>
    </row>
    <row r="3244" spans="1:23" s="11" customFormat="1">
      <c r="A3244" s="13"/>
      <c r="B3244" s="140">
        <f>+Datos!B3235</f>
        <v>2009</v>
      </c>
      <c r="C3244" s="141">
        <f>+Datos!C3235</f>
        <v>11</v>
      </c>
      <c r="D3244" s="142">
        <f>+Datos!D3235</f>
        <v>5</v>
      </c>
      <c r="E3244" s="143">
        <f>+Datos!E3235</f>
        <v>0</v>
      </c>
      <c r="F3244" s="144">
        <f>+Datos!F3235</f>
        <v>6.8</v>
      </c>
      <c r="G3244" s="145">
        <f>+Datos!G3235</f>
        <v>1</v>
      </c>
      <c r="H3244" s="143">
        <f t="shared" si="603"/>
        <v>6.8</v>
      </c>
      <c r="I3244" s="146">
        <f t="shared" si="604"/>
        <v>-6.8</v>
      </c>
      <c r="J3244" s="29">
        <f t="shared" si="605"/>
        <v>61.771439714653724</v>
      </c>
      <c r="K3244" s="147">
        <f t="shared" si="600"/>
        <v>95.453257896471911</v>
      </c>
      <c r="L3244" s="29">
        <f t="shared" si="611"/>
        <v>-2.2960992736626054</v>
      </c>
      <c r="M3244" s="30">
        <f t="shared" si="609"/>
        <v>2.2960992736626054</v>
      </c>
      <c r="N3244" s="148">
        <f t="shared" si="610"/>
        <v>4.5039007263373945</v>
      </c>
      <c r="O3244" s="148">
        <f t="shared" si="606"/>
        <v>0</v>
      </c>
      <c r="P3244" s="148">
        <f t="shared" si="607"/>
        <v>-4.5039007263373945</v>
      </c>
      <c r="Q3244" s="149">
        <f t="shared" si="601"/>
        <v>0</v>
      </c>
      <c r="R3244" s="150">
        <f t="shared" si="602"/>
        <v>95.453257896471911</v>
      </c>
      <c r="S3244" s="13"/>
      <c r="T3244" s="13"/>
      <c r="U3244" s="13"/>
      <c r="V3244" s="13"/>
      <c r="W3244" s="49">
        <f t="shared" si="608"/>
        <v>40122</v>
      </c>
    </row>
    <row r="3245" spans="1:23" s="11" customFormat="1">
      <c r="A3245" s="13"/>
      <c r="B3245" s="140">
        <f>+Datos!B3236</f>
        <v>2009</v>
      </c>
      <c r="C3245" s="141">
        <f>+Datos!C3236</f>
        <v>11</v>
      </c>
      <c r="D3245" s="142">
        <f>+Datos!D3236</f>
        <v>6</v>
      </c>
      <c r="E3245" s="143">
        <f>+Datos!E3236</f>
        <v>1.9</v>
      </c>
      <c r="F3245" s="144">
        <f>+Datos!F3236</f>
        <v>4.3</v>
      </c>
      <c r="G3245" s="145">
        <f>+Datos!G3236</f>
        <v>1</v>
      </c>
      <c r="H3245" s="143">
        <f t="shared" si="603"/>
        <v>4.3</v>
      </c>
      <c r="I3245" s="146">
        <f t="shared" si="604"/>
        <v>-2.4</v>
      </c>
      <c r="J3245" s="29">
        <f t="shared" si="605"/>
        <v>60.980852811862405</v>
      </c>
      <c r="K3245" s="147">
        <f t="shared" si="600"/>
        <v>94.662670993680592</v>
      </c>
      <c r="L3245" s="29">
        <f t="shared" si="611"/>
        <v>-0.79058690279131838</v>
      </c>
      <c r="M3245" s="30">
        <f t="shared" si="609"/>
        <v>2.6905869027913183</v>
      </c>
      <c r="N3245" s="148">
        <f t="shared" si="610"/>
        <v>1.6094130972086815</v>
      </c>
      <c r="O3245" s="148">
        <f t="shared" si="606"/>
        <v>0</v>
      </c>
      <c r="P3245" s="148">
        <f t="shared" si="607"/>
        <v>-1.6094130972086815</v>
      </c>
      <c r="Q3245" s="149">
        <f t="shared" si="601"/>
        <v>0</v>
      </c>
      <c r="R3245" s="150">
        <f t="shared" si="602"/>
        <v>94.662670993680592</v>
      </c>
      <c r="S3245" s="13"/>
      <c r="T3245" s="13"/>
      <c r="U3245" s="13"/>
      <c r="V3245" s="13"/>
      <c r="W3245" s="49">
        <f t="shared" si="608"/>
        <v>40123</v>
      </c>
    </row>
    <row r="3246" spans="1:23" s="11" customFormat="1">
      <c r="A3246" s="13"/>
      <c r="B3246" s="140">
        <f>+Datos!B3237</f>
        <v>2009</v>
      </c>
      <c r="C3246" s="141">
        <f>+Datos!C3237</f>
        <v>11</v>
      </c>
      <c r="D3246" s="142">
        <f>+Datos!D3237</f>
        <v>7</v>
      </c>
      <c r="E3246" s="143">
        <f>+Datos!E3237</f>
        <v>0</v>
      </c>
      <c r="F3246" s="144">
        <f>+Datos!F3237</f>
        <v>5.4</v>
      </c>
      <c r="G3246" s="145">
        <f>+Datos!G3237</f>
        <v>1</v>
      </c>
      <c r="H3246" s="143">
        <f t="shared" si="603"/>
        <v>5.4</v>
      </c>
      <c r="I3246" s="146">
        <f t="shared" si="604"/>
        <v>-5.4</v>
      </c>
      <c r="J3246" s="29">
        <f t="shared" si="605"/>
        <v>59.238830523200619</v>
      </c>
      <c r="K3246" s="147">
        <f t="shared" si="600"/>
        <v>92.920648705018806</v>
      </c>
      <c r="L3246" s="29">
        <f t="shared" si="611"/>
        <v>-1.7420222886617864</v>
      </c>
      <c r="M3246" s="30">
        <f t="shared" si="609"/>
        <v>1.7420222886617864</v>
      </c>
      <c r="N3246" s="148">
        <f t="shared" si="610"/>
        <v>3.6579777113382139</v>
      </c>
      <c r="O3246" s="148">
        <f t="shared" si="606"/>
        <v>0</v>
      </c>
      <c r="P3246" s="148">
        <f t="shared" si="607"/>
        <v>-3.6579777113382139</v>
      </c>
      <c r="Q3246" s="149">
        <f t="shared" si="601"/>
        <v>0</v>
      </c>
      <c r="R3246" s="150">
        <f t="shared" si="602"/>
        <v>92.920648705018806</v>
      </c>
      <c r="S3246" s="13"/>
      <c r="T3246" s="13"/>
      <c r="U3246" s="13"/>
      <c r="V3246" s="13"/>
      <c r="W3246" s="49">
        <f t="shared" si="608"/>
        <v>40124</v>
      </c>
    </row>
    <row r="3247" spans="1:23" s="11" customFormat="1">
      <c r="A3247" s="13"/>
      <c r="B3247" s="140">
        <f>+Datos!B3238</f>
        <v>2009</v>
      </c>
      <c r="C3247" s="141">
        <f>+Datos!C3238</f>
        <v>11</v>
      </c>
      <c r="D3247" s="142">
        <f>+Datos!D3238</f>
        <v>8</v>
      </c>
      <c r="E3247" s="143">
        <f>+Datos!E3238</f>
        <v>0</v>
      </c>
      <c r="F3247" s="144">
        <f>+Datos!F3238</f>
        <v>8</v>
      </c>
      <c r="G3247" s="145">
        <f>+Datos!G3238</f>
        <v>1</v>
      </c>
      <c r="H3247" s="143">
        <f t="shared" si="603"/>
        <v>8</v>
      </c>
      <c r="I3247" s="146">
        <f t="shared" si="604"/>
        <v>-8</v>
      </c>
      <c r="J3247" s="29">
        <f t="shared" si="605"/>
        <v>56.74910844891842</v>
      </c>
      <c r="K3247" s="147">
        <f t="shared" si="600"/>
        <v>90.430926630736593</v>
      </c>
      <c r="L3247" s="29">
        <f t="shared" si="611"/>
        <v>-2.4897220742822128</v>
      </c>
      <c r="M3247" s="30">
        <f t="shared" si="609"/>
        <v>2.4897220742822128</v>
      </c>
      <c r="N3247" s="148">
        <f t="shared" si="610"/>
        <v>5.5102779257177872</v>
      </c>
      <c r="O3247" s="148">
        <f t="shared" si="606"/>
        <v>0</v>
      </c>
      <c r="P3247" s="148">
        <f t="shared" si="607"/>
        <v>-5.5102779257177872</v>
      </c>
      <c r="Q3247" s="149">
        <f t="shared" si="601"/>
        <v>0</v>
      </c>
      <c r="R3247" s="150">
        <f t="shared" si="602"/>
        <v>90.430926630736593</v>
      </c>
      <c r="S3247" s="13"/>
      <c r="T3247" s="13"/>
      <c r="U3247" s="13"/>
      <c r="V3247" s="13"/>
      <c r="W3247" s="49">
        <f t="shared" si="608"/>
        <v>40125</v>
      </c>
    </row>
    <row r="3248" spans="1:23" s="11" customFormat="1">
      <c r="A3248" s="13"/>
      <c r="B3248" s="140">
        <f>+Datos!B3239</f>
        <v>2009</v>
      </c>
      <c r="C3248" s="141">
        <f>+Datos!C3239</f>
        <v>11</v>
      </c>
      <c r="D3248" s="142">
        <f>+Datos!D3239</f>
        <v>9</v>
      </c>
      <c r="E3248" s="143">
        <f>+Datos!E3239</f>
        <v>0</v>
      </c>
      <c r="F3248" s="144">
        <f>+Datos!F3239</f>
        <v>6.6</v>
      </c>
      <c r="G3248" s="145">
        <f>+Datos!G3239</f>
        <v>1</v>
      </c>
      <c r="H3248" s="143">
        <f t="shared" si="603"/>
        <v>6.6</v>
      </c>
      <c r="I3248" s="146">
        <f t="shared" si="604"/>
        <v>-6.6</v>
      </c>
      <c r="J3248" s="29">
        <f t="shared" si="605"/>
        <v>54.774057146107133</v>
      </c>
      <c r="K3248" s="147">
        <f t="shared" si="600"/>
        <v>88.455875327925312</v>
      </c>
      <c r="L3248" s="29">
        <f t="shared" si="611"/>
        <v>-1.9750513028112806</v>
      </c>
      <c r="M3248" s="30">
        <f t="shared" si="609"/>
        <v>1.9750513028112806</v>
      </c>
      <c r="N3248" s="148">
        <f t="shared" si="610"/>
        <v>4.624948697188719</v>
      </c>
      <c r="O3248" s="148">
        <f t="shared" si="606"/>
        <v>0</v>
      </c>
      <c r="P3248" s="148">
        <f t="shared" si="607"/>
        <v>-4.624948697188719</v>
      </c>
      <c r="Q3248" s="149">
        <f t="shared" si="601"/>
        <v>0</v>
      </c>
      <c r="R3248" s="150">
        <f t="shared" si="602"/>
        <v>88.455875327925312</v>
      </c>
      <c r="S3248" s="13"/>
      <c r="T3248" s="13"/>
      <c r="U3248" s="13"/>
      <c r="V3248" s="13"/>
      <c r="W3248" s="49">
        <f t="shared" si="608"/>
        <v>40126</v>
      </c>
    </row>
    <row r="3249" spans="1:23" s="11" customFormat="1">
      <c r="A3249" s="13"/>
      <c r="B3249" s="140">
        <f>+Datos!B3240</f>
        <v>2009</v>
      </c>
      <c r="C3249" s="141">
        <f>+Datos!C3240</f>
        <v>11</v>
      </c>
      <c r="D3249" s="142">
        <f>+Datos!D3240</f>
        <v>10</v>
      </c>
      <c r="E3249" s="143">
        <f>+Datos!E3240</f>
        <v>0</v>
      </c>
      <c r="F3249" s="144">
        <f>+Datos!F3240</f>
        <v>6</v>
      </c>
      <c r="G3249" s="145">
        <f>+Datos!G3240</f>
        <v>1</v>
      </c>
      <c r="H3249" s="143">
        <f t="shared" si="603"/>
        <v>6</v>
      </c>
      <c r="I3249" s="146">
        <f t="shared" si="604"/>
        <v>-6</v>
      </c>
      <c r="J3249" s="29">
        <f t="shared" si="605"/>
        <v>53.038268267196408</v>
      </c>
      <c r="K3249" s="147">
        <f t="shared" si="600"/>
        <v>86.720086449014588</v>
      </c>
      <c r="L3249" s="29">
        <f t="shared" si="611"/>
        <v>-1.735788878910725</v>
      </c>
      <c r="M3249" s="30">
        <f t="shared" si="609"/>
        <v>1.735788878910725</v>
      </c>
      <c r="N3249" s="148">
        <f t="shared" si="610"/>
        <v>4.264211121089275</v>
      </c>
      <c r="O3249" s="148">
        <f t="shared" si="606"/>
        <v>0</v>
      </c>
      <c r="P3249" s="148">
        <f t="shared" si="607"/>
        <v>-4.264211121089275</v>
      </c>
      <c r="Q3249" s="149">
        <f t="shared" si="601"/>
        <v>0</v>
      </c>
      <c r="R3249" s="150">
        <f t="shared" si="602"/>
        <v>86.720086449014588</v>
      </c>
      <c r="S3249" s="13"/>
      <c r="T3249" s="13"/>
      <c r="U3249" s="13"/>
      <c r="V3249" s="13"/>
      <c r="W3249" s="49">
        <f t="shared" si="608"/>
        <v>40127</v>
      </c>
    </row>
    <row r="3250" spans="1:23" s="11" customFormat="1">
      <c r="A3250" s="13"/>
      <c r="B3250" s="140">
        <f>+Datos!B3241</f>
        <v>2009</v>
      </c>
      <c r="C3250" s="141">
        <f>+Datos!C3241</f>
        <v>11</v>
      </c>
      <c r="D3250" s="142">
        <f>+Datos!D3241</f>
        <v>11</v>
      </c>
      <c r="E3250" s="143">
        <f>+Datos!E3241</f>
        <v>0</v>
      </c>
      <c r="F3250" s="144">
        <f>+Datos!F3241</f>
        <v>8</v>
      </c>
      <c r="G3250" s="145">
        <f>+Datos!G3241</f>
        <v>1</v>
      </c>
      <c r="H3250" s="143">
        <f t="shared" si="603"/>
        <v>8</v>
      </c>
      <c r="I3250" s="146">
        <f t="shared" si="604"/>
        <v>-8</v>
      </c>
      <c r="J3250" s="29">
        <f t="shared" si="605"/>
        <v>50.809146825732043</v>
      </c>
      <c r="K3250" s="147">
        <f t="shared" si="600"/>
        <v>84.490965007550216</v>
      </c>
      <c r="L3250" s="29">
        <f t="shared" si="611"/>
        <v>-2.2291214414643719</v>
      </c>
      <c r="M3250" s="30">
        <f t="shared" si="609"/>
        <v>2.2291214414643719</v>
      </c>
      <c r="N3250" s="148">
        <f t="shared" si="610"/>
        <v>5.7708785585356281</v>
      </c>
      <c r="O3250" s="148">
        <f t="shared" si="606"/>
        <v>0</v>
      </c>
      <c r="P3250" s="148">
        <f t="shared" si="607"/>
        <v>-5.7708785585356281</v>
      </c>
      <c r="Q3250" s="149">
        <f t="shared" si="601"/>
        <v>0</v>
      </c>
      <c r="R3250" s="150">
        <f t="shared" si="602"/>
        <v>84.490965007550216</v>
      </c>
      <c r="S3250" s="13"/>
      <c r="T3250" s="13"/>
      <c r="U3250" s="13"/>
      <c r="V3250" s="13"/>
      <c r="W3250" s="49">
        <f t="shared" si="608"/>
        <v>40128</v>
      </c>
    </row>
    <row r="3251" spans="1:23" s="11" customFormat="1">
      <c r="A3251" s="13"/>
      <c r="B3251" s="140">
        <f>+Datos!B3242</f>
        <v>2009</v>
      </c>
      <c r="C3251" s="141">
        <f>+Datos!C3242</f>
        <v>11</v>
      </c>
      <c r="D3251" s="142">
        <f>+Datos!D3242</f>
        <v>12</v>
      </c>
      <c r="E3251" s="143">
        <f>+Datos!E3242</f>
        <v>0</v>
      </c>
      <c r="F3251" s="144">
        <f>+Datos!F3242</f>
        <v>9.4</v>
      </c>
      <c r="G3251" s="145">
        <f>+Datos!G3242</f>
        <v>1</v>
      </c>
      <c r="H3251" s="143">
        <f t="shared" si="603"/>
        <v>9.4</v>
      </c>
      <c r="I3251" s="146">
        <f t="shared" si="604"/>
        <v>-9.4</v>
      </c>
      <c r="J3251" s="29">
        <f t="shared" si="605"/>
        <v>48.309347135444064</v>
      </c>
      <c r="K3251" s="147">
        <f t="shared" si="600"/>
        <v>81.991165317262244</v>
      </c>
      <c r="L3251" s="29">
        <f t="shared" si="611"/>
        <v>-2.499799690287972</v>
      </c>
      <c r="M3251" s="30">
        <f t="shared" si="609"/>
        <v>2.499799690287972</v>
      </c>
      <c r="N3251" s="148">
        <f t="shared" si="610"/>
        <v>6.9002003097120284</v>
      </c>
      <c r="O3251" s="148">
        <f t="shared" si="606"/>
        <v>0</v>
      </c>
      <c r="P3251" s="148">
        <f t="shared" si="607"/>
        <v>-6.9002003097120284</v>
      </c>
      <c r="Q3251" s="149">
        <f t="shared" si="601"/>
        <v>0</v>
      </c>
      <c r="R3251" s="150">
        <f t="shared" si="602"/>
        <v>81.991165317262244</v>
      </c>
      <c r="S3251" s="13"/>
      <c r="T3251" s="13"/>
      <c r="U3251" s="13"/>
      <c r="V3251" s="13"/>
      <c r="W3251" s="49">
        <f t="shared" si="608"/>
        <v>40129</v>
      </c>
    </row>
    <row r="3252" spans="1:23" s="11" customFormat="1">
      <c r="A3252" s="13"/>
      <c r="B3252" s="140">
        <f>+Datos!B3243</f>
        <v>2009</v>
      </c>
      <c r="C3252" s="141">
        <f>+Datos!C3243</f>
        <v>11</v>
      </c>
      <c r="D3252" s="142">
        <f>+Datos!D3243</f>
        <v>13</v>
      </c>
      <c r="E3252" s="143">
        <f>+Datos!E3243</f>
        <v>0</v>
      </c>
      <c r="F3252" s="144">
        <f>+Datos!F3243</f>
        <v>8.5</v>
      </c>
      <c r="G3252" s="145">
        <f>+Datos!G3243</f>
        <v>1</v>
      </c>
      <c r="H3252" s="143">
        <f t="shared" si="603"/>
        <v>8.5</v>
      </c>
      <c r="I3252" s="146">
        <f t="shared" si="604"/>
        <v>-8.5</v>
      </c>
      <c r="J3252" s="29">
        <f t="shared" si="605"/>
        <v>46.154948482929441</v>
      </c>
      <c r="K3252" s="147">
        <f t="shared" si="600"/>
        <v>79.836766664747614</v>
      </c>
      <c r="L3252" s="29">
        <f t="shared" si="611"/>
        <v>-2.1543986525146295</v>
      </c>
      <c r="M3252" s="30">
        <f t="shared" si="609"/>
        <v>2.1543986525146295</v>
      </c>
      <c r="N3252" s="148">
        <f t="shared" si="610"/>
        <v>6.3456013474853705</v>
      </c>
      <c r="O3252" s="148">
        <f t="shared" si="606"/>
        <v>0</v>
      </c>
      <c r="P3252" s="148">
        <f t="shared" si="607"/>
        <v>-6.3456013474853705</v>
      </c>
      <c r="Q3252" s="149">
        <f t="shared" si="601"/>
        <v>0</v>
      </c>
      <c r="R3252" s="150">
        <f t="shared" si="602"/>
        <v>79.836766664747614</v>
      </c>
      <c r="S3252" s="13"/>
      <c r="T3252" s="13"/>
      <c r="U3252" s="13"/>
      <c r="V3252" s="13"/>
      <c r="W3252" s="49">
        <f t="shared" si="608"/>
        <v>40130</v>
      </c>
    </row>
    <row r="3253" spans="1:23" s="11" customFormat="1">
      <c r="A3253" s="13"/>
      <c r="B3253" s="140">
        <f>+Datos!B3244</f>
        <v>2009</v>
      </c>
      <c r="C3253" s="141">
        <f>+Datos!C3244</f>
        <v>11</v>
      </c>
      <c r="D3253" s="142">
        <f>+Datos!D3244</f>
        <v>14</v>
      </c>
      <c r="E3253" s="143">
        <f>+Datos!E3244</f>
        <v>0</v>
      </c>
      <c r="F3253" s="144">
        <f>+Datos!F3244</f>
        <v>5.2</v>
      </c>
      <c r="G3253" s="145">
        <f>+Datos!G3244</f>
        <v>1</v>
      </c>
      <c r="H3253" s="143">
        <f t="shared" si="603"/>
        <v>5.2</v>
      </c>
      <c r="I3253" s="146">
        <f t="shared" si="604"/>
        <v>-5.2</v>
      </c>
      <c r="J3253" s="29">
        <f t="shared" si="605"/>
        <v>44.884608240938903</v>
      </c>
      <c r="K3253" s="147">
        <f t="shared" si="600"/>
        <v>78.566426422757075</v>
      </c>
      <c r="L3253" s="29">
        <f t="shared" si="611"/>
        <v>-1.2703402419905387</v>
      </c>
      <c r="M3253" s="30">
        <f t="shared" si="609"/>
        <v>1.2703402419905387</v>
      </c>
      <c r="N3253" s="148">
        <f t="shared" si="610"/>
        <v>3.9296597580094614</v>
      </c>
      <c r="O3253" s="148">
        <f t="shared" si="606"/>
        <v>0</v>
      </c>
      <c r="P3253" s="148">
        <f t="shared" si="607"/>
        <v>-3.9296597580094614</v>
      </c>
      <c r="Q3253" s="149">
        <f t="shared" si="601"/>
        <v>0</v>
      </c>
      <c r="R3253" s="150">
        <f t="shared" si="602"/>
        <v>78.566426422757075</v>
      </c>
      <c r="S3253" s="13"/>
      <c r="T3253" s="13"/>
      <c r="U3253" s="13"/>
      <c r="V3253" s="13"/>
      <c r="W3253" s="49">
        <f t="shared" si="608"/>
        <v>40131</v>
      </c>
    </row>
    <row r="3254" spans="1:23" s="11" customFormat="1">
      <c r="A3254" s="13"/>
      <c r="B3254" s="140">
        <f>+Datos!B3245</f>
        <v>2009</v>
      </c>
      <c r="C3254" s="141">
        <f>+Datos!C3245</f>
        <v>11</v>
      </c>
      <c r="D3254" s="142">
        <f>+Datos!D3245</f>
        <v>15</v>
      </c>
      <c r="E3254" s="143">
        <f>+Datos!E3245</f>
        <v>0</v>
      </c>
      <c r="F3254" s="144">
        <f>+Datos!F3245</f>
        <v>7.4</v>
      </c>
      <c r="G3254" s="145">
        <f>+Datos!G3245</f>
        <v>1</v>
      </c>
      <c r="H3254" s="143">
        <f t="shared" si="603"/>
        <v>7.4</v>
      </c>
      <c r="I3254" s="146">
        <f t="shared" si="604"/>
        <v>-7.4</v>
      </c>
      <c r="J3254" s="29">
        <f t="shared" si="605"/>
        <v>43.136863404642575</v>
      </c>
      <c r="K3254" s="147">
        <f t="shared" si="600"/>
        <v>76.818681586460755</v>
      </c>
      <c r="L3254" s="29">
        <f t="shared" si="611"/>
        <v>-1.7477448362963202</v>
      </c>
      <c r="M3254" s="30">
        <f t="shared" si="609"/>
        <v>1.7477448362963202</v>
      </c>
      <c r="N3254" s="148">
        <f t="shared" si="610"/>
        <v>5.6522551637036802</v>
      </c>
      <c r="O3254" s="148">
        <f t="shared" si="606"/>
        <v>0</v>
      </c>
      <c r="P3254" s="148">
        <f t="shared" si="607"/>
        <v>-5.6522551637036802</v>
      </c>
      <c r="Q3254" s="149">
        <f t="shared" si="601"/>
        <v>0</v>
      </c>
      <c r="R3254" s="150">
        <f t="shared" si="602"/>
        <v>76.818681586460755</v>
      </c>
      <c r="S3254" s="13"/>
      <c r="T3254" s="13"/>
      <c r="U3254" s="13"/>
      <c r="V3254" s="13"/>
      <c r="W3254" s="49">
        <f t="shared" si="608"/>
        <v>40132</v>
      </c>
    </row>
    <row r="3255" spans="1:23" s="11" customFormat="1">
      <c r="A3255" s="13"/>
      <c r="B3255" s="140">
        <f>+Datos!B3246</f>
        <v>2009</v>
      </c>
      <c r="C3255" s="141">
        <f>+Datos!C3246</f>
        <v>11</v>
      </c>
      <c r="D3255" s="142">
        <f>+Datos!D3246</f>
        <v>16</v>
      </c>
      <c r="E3255" s="143">
        <f>+Datos!E3246</f>
        <v>44</v>
      </c>
      <c r="F3255" s="144">
        <f>+Datos!F3246</f>
        <v>6.8</v>
      </c>
      <c r="G3255" s="145">
        <f>+Datos!G3246</f>
        <v>1</v>
      </c>
      <c r="H3255" s="143">
        <f t="shared" si="603"/>
        <v>6.8</v>
      </c>
      <c r="I3255" s="146">
        <f t="shared" si="604"/>
        <v>37.200000000000003</v>
      </c>
      <c r="J3255" s="29">
        <f t="shared" si="605"/>
        <v>80.336863404642571</v>
      </c>
      <c r="K3255" s="147">
        <f t="shared" si="600"/>
        <v>114.01868158646076</v>
      </c>
      <c r="L3255" s="29">
        <f t="shared" si="611"/>
        <v>37.200000000000003</v>
      </c>
      <c r="M3255" s="30">
        <f t="shared" si="609"/>
        <v>6.8</v>
      </c>
      <c r="N3255" s="148">
        <f t="shared" si="610"/>
        <v>0</v>
      </c>
      <c r="O3255" s="148">
        <f t="shared" si="606"/>
        <v>0</v>
      </c>
      <c r="P3255" s="148">
        <f t="shared" si="607"/>
        <v>0</v>
      </c>
      <c r="Q3255" s="149">
        <f t="shared" si="601"/>
        <v>1.8681586460758126E-2</v>
      </c>
      <c r="R3255" s="150">
        <f t="shared" si="602"/>
        <v>114.01868158646076</v>
      </c>
      <c r="S3255" s="13"/>
      <c r="T3255" s="13"/>
      <c r="U3255" s="13"/>
      <c r="V3255" s="13"/>
      <c r="W3255" s="49">
        <f t="shared" si="608"/>
        <v>40133</v>
      </c>
    </row>
    <row r="3256" spans="1:23" s="11" customFormat="1">
      <c r="A3256" s="13"/>
      <c r="B3256" s="140">
        <f>+Datos!B3247</f>
        <v>2009</v>
      </c>
      <c r="C3256" s="141">
        <f>+Datos!C3247</f>
        <v>11</v>
      </c>
      <c r="D3256" s="142">
        <f>+Datos!D3247</f>
        <v>17</v>
      </c>
      <c r="E3256" s="143">
        <f>+Datos!E3247</f>
        <v>0</v>
      </c>
      <c r="F3256" s="144">
        <f>+Datos!F3247</f>
        <v>5.5</v>
      </c>
      <c r="G3256" s="145">
        <f>+Datos!G3247</f>
        <v>1</v>
      </c>
      <c r="H3256" s="143">
        <f t="shared" si="603"/>
        <v>5.5</v>
      </c>
      <c r="I3256" s="146">
        <f t="shared" si="604"/>
        <v>-5.5</v>
      </c>
      <c r="J3256" s="29">
        <f t="shared" si="605"/>
        <v>78.000028469185708</v>
      </c>
      <c r="K3256" s="147">
        <f t="shared" si="600"/>
        <v>111.68184665100389</v>
      </c>
      <c r="L3256" s="29">
        <f t="shared" si="611"/>
        <v>-2.3368349354568636</v>
      </c>
      <c r="M3256" s="30">
        <f t="shared" si="609"/>
        <v>2.3368349354568636</v>
      </c>
      <c r="N3256" s="148">
        <f t="shared" si="610"/>
        <v>3.1631650645431364</v>
      </c>
      <c r="O3256" s="148">
        <f t="shared" si="606"/>
        <v>0</v>
      </c>
      <c r="P3256" s="148">
        <f t="shared" si="607"/>
        <v>-3.1631650645431364</v>
      </c>
      <c r="Q3256" s="149">
        <f t="shared" si="601"/>
        <v>0</v>
      </c>
      <c r="R3256" s="150">
        <f t="shared" si="602"/>
        <v>111.68184665100389</v>
      </c>
      <c r="S3256" s="13"/>
      <c r="T3256" s="13"/>
      <c r="U3256" s="13"/>
      <c r="V3256" s="13"/>
      <c r="W3256" s="49">
        <f t="shared" si="608"/>
        <v>40134</v>
      </c>
    </row>
    <row r="3257" spans="1:23" s="11" customFormat="1">
      <c r="A3257" s="13"/>
      <c r="B3257" s="140">
        <f>+Datos!B3248</f>
        <v>2009</v>
      </c>
      <c r="C3257" s="141">
        <f>+Datos!C3248</f>
        <v>11</v>
      </c>
      <c r="D3257" s="142">
        <f>+Datos!D3248</f>
        <v>18</v>
      </c>
      <c r="E3257" s="143">
        <f>+Datos!E3248</f>
        <v>1</v>
      </c>
      <c r="F3257" s="144">
        <f>+Datos!F3248</f>
        <v>5.0999999999999996</v>
      </c>
      <c r="G3257" s="145">
        <f>+Datos!G3248</f>
        <v>1</v>
      </c>
      <c r="H3257" s="143">
        <f t="shared" si="603"/>
        <v>5.0999999999999996</v>
      </c>
      <c r="I3257" s="146">
        <f t="shared" si="604"/>
        <v>-4.0999999999999996</v>
      </c>
      <c r="J3257" s="29">
        <f t="shared" si="605"/>
        <v>76.302356655434011</v>
      </c>
      <c r="K3257" s="147">
        <f t="shared" si="600"/>
        <v>109.9841748372522</v>
      </c>
      <c r="L3257" s="29">
        <f t="shared" si="611"/>
        <v>-1.6976718137516968</v>
      </c>
      <c r="M3257" s="30">
        <f t="shared" si="609"/>
        <v>2.6976718137516968</v>
      </c>
      <c r="N3257" s="148">
        <f t="shared" si="610"/>
        <v>2.4023281862483028</v>
      </c>
      <c r="O3257" s="148">
        <f t="shared" si="606"/>
        <v>0</v>
      </c>
      <c r="P3257" s="148">
        <f t="shared" si="607"/>
        <v>-2.4023281862483028</v>
      </c>
      <c r="Q3257" s="149">
        <f t="shared" si="601"/>
        <v>0</v>
      </c>
      <c r="R3257" s="150">
        <f t="shared" si="602"/>
        <v>109.9841748372522</v>
      </c>
      <c r="S3257" s="13"/>
      <c r="T3257" s="13"/>
      <c r="U3257" s="13"/>
      <c r="V3257" s="13"/>
      <c r="W3257" s="49">
        <f t="shared" si="608"/>
        <v>40135</v>
      </c>
    </row>
    <row r="3258" spans="1:23" s="11" customFormat="1">
      <c r="A3258" s="13"/>
      <c r="B3258" s="140">
        <f>+Datos!B3249</f>
        <v>2009</v>
      </c>
      <c r="C3258" s="141">
        <f>+Datos!C3249</f>
        <v>11</v>
      </c>
      <c r="D3258" s="142">
        <f>+Datos!D3249</f>
        <v>19</v>
      </c>
      <c r="E3258" s="143">
        <f>+Datos!E3249</f>
        <v>3</v>
      </c>
      <c r="F3258" s="144">
        <f>+Datos!F3249</f>
        <v>5.9</v>
      </c>
      <c r="G3258" s="145">
        <f>+Datos!G3249</f>
        <v>1</v>
      </c>
      <c r="H3258" s="143">
        <f t="shared" si="603"/>
        <v>5.9</v>
      </c>
      <c r="I3258" s="146">
        <f t="shared" si="604"/>
        <v>-2.9000000000000004</v>
      </c>
      <c r="J3258" s="29">
        <f t="shared" si="605"/>
        <v>75.123922697600591</v>
      </c>
      <c r="K3258" s="147">
        <f t="shared" si="600"/>
        <v>108.80574087941878</v>
      </c>
      <c r="L3258" s="29">
        <f t="shared" si="611"/>
        <v>-1.1784339578334198</v>
      </c>
      <c r="M3258" s="30">
        <f t="shared" si="609"/>
        <v>4.1784339578334198</v>
      </c>
      <c r="N3258" s="148">
        <f t="shared" si="610"/>
        <v>1.7215660421665806</v>
      </c>
      <c r="O3258" s="148">
        <f t="shared" si="606"/>
        <v>0</v>
      </c>
      <c r="P3258" s="148">
        <f t="shared" si="607"/>
        <v>-1.7215660421665806</v>
      </c>
      <c r="Q3258" s="149">
        <f t="shared" si="601"/>
        <v>0</v>
      </c>
      <c r="R3258" s="150">
        <f t="shared" si="602"/>
        <v>108.80574087941878</v>
      </c>
      <c r="S3258" s="13"/>
      <c r="T3258" s="13"/>
      <c r="U3258" s="13"/>
      <c r="V3258" s="13"/>
      <c r="W3258" s="49">
        <f t="shared" si="608"/>
        <v>40136</v>
      </c>
    </row>
    <row r="3259" spans="1:23" s="11" customFormat="1">
      <c r="A3259" s="13"/>
      <c r="B3259" s="140">
        <f>+Datos!B3250</f>
        <v>2009</v>
      </c>
      <c r="C3259" s="141">
        <f>+Datos!C3250</f>
        <v>11</v>
      </c>
      <c r="D3259" s="142">
        <f>+Datos!D3250</f>
        <v>20</v>
      </c>
      <c r="E3259" s="143">
        <f>+Datos!E3250</f>
        <v>0</v>
      </c>
      <c r="F3259" s="144">
        <f>+Datos!F3250</f>
        <v>6.1</v>
      </c>
      <c r="G3259" s="145">
        <f>+Datos!G3250</f>
        <v>1</v>
      </c>
      <c r="H3259" s="143">
        <f t="shared" si="603"/>
        <v>6.1</v>
      </c>
      <c r="I3259" s="146">
        <f t="shared" si="604"/>
        <v>-6.1</v>
      </c>
      <c r="J3259" s="29">
        <f t="shared" si="605"/>
        <v>72.704214939093021</v>
      </c>
      <c r="K3259" s="147">
        <f t="shared" si="600"/>
        <v>106.38603312091121</v>
      </c>
      <c r="L3259" s="29">
        <f t="shared" si="611"/>
        <v>-2.4197077585075704</v>
      </c>
      <c r="M3259" s="30">
        <f t="shared" si="609"/>
        <v>2.4197077585075704</v>
      </c>
      <c r="N3259" s="148">
        <f t="shared" si="610"/>
        <v>3.6802922414924293</v>
      </c>
      <c r="O3259" s="148">
        <f t="shared" si="606"/>
        <v>0</v>
      </c>
      <c r="P3259" s="148">
        <f t="shared" si="607"/>
        <v>-3.6802922414924293</v>
      </c>
      <c r="Q3259" s="149">
        <f t="shared" si="601"/>
        <v>0</v>
      </c>
      <c r="R3259" s="150">
        <f t="shared" si="602"/>
        <v>106.38603312091121</v>
      </c>
      <c r="S3259" s="13"/>
      <c r="T3259" s="13"/>
      <c r="U3259" s="13"/>
      <c r="V3259" s="13"/>
      <c r="W3259" s="49">
        <f t="shared" si="608"/>
        <v>40137</v>
      </c>
    </row>
    <row r="3260" spans="1:23" s="11" customFormat="1">
      <c r="A3260" s="13"/>
      <c r="B3260" s="140">
        <f>+Datos!B3251</f>
        <v>2009</v>
      </c>
      <c r="C3260" s="141">
        <f>+Datos!C3251</f>
        <v>11</v>
      </c>
      <c r="D3260" s="142">
        <f>+Datos!D3251</f>
        <v>21</v>
      </c>
      <c r="E3260" s="143">
        <f>+Datos!E3251</f>
        <v>0</v>
      </c>
      <c r="F3260" s="144">
        <f>+Datos!F3251</f>
        <v>5.6</v>
      </c>
      <c r="G3260" s="145">
        <f>+Datos!G3251</f>
        <v>1</v>
      </c>
      <c r="H3260" s="143">
        <f t="shared" si="603"/>
        <v>5.6</v>
      </c>
      <c r="I3260" s="146">
        <f t="shared" si="604"/>
        <v>-5.6</v>
      </c>
      <c r="J3260" s="29">
        <f t="shared" si="605"/>
        <v>70.551521812885056</v>
      </c>
      <c r="K3260" s="147">
        <f t="shared" si="600"/>
        <v>104.23333999470324</v>
      </c>
      <c r="L3260" s="29">
        <f t="shared" si="611"/>
        <v>-2.1526931262079643</v>
      </c>
      <c r="M3260" s="30">
        <f t="shared" si="609"/>
        <v>2.1526931262079643</v>
      </c>
      <c r="N3260" s="148">
        <f t="shared" si="610"/>
        <v>3.4473068737920354</v>
      </c>
      <c r="O3260" s="148">
        <f t="shared" si="606"/>
        <v>0</v>
      </c>
      <c r="P3260" s="148">
        <f t="shared" si="607"/>
        <v>-3.4473068737920354</v>
      </c>
      <c r="Q3260" s="149">
        <f t="shared" si="601"/>
        <v>0</v>
      </c>
      <c r="R3260" s="150">
        <f t="shared" si="602"/>
        <v>104.23333999470324</v>
      </c>
      <c r="S3260" s="13"/>
      <c r="T3260" s="13"/>
      <c r="U3260" s="13"/>
      <c r="V3260" s="13"/>
      <c r="W3260" s="49">
        <f t="shared" si="608"/>
        <v>40138</v>
      </c>
    </row>
    <row r="3261" spans="1:23" s="11" customFormat="1">
      <c r="A3261" s="13"/>
      <c r="B3261" s="140">
        <f>+Datos!B3252</f>
        <v>2009</v>
      </c>
      <c r="C3261" s="141">
        <f>+Datos!C3252</f>
        <v>11</v>
      </c>
      <c r="D3261" s="142">
        <f>+Datos!D3252</f>
        <v>22</v>
      </c>
      <c r="E3261" s="143">
        <f>+Datos!E3252</f>
        <v>3</v>
      </c>
      <c r="F3261" s="144">
        <f>+Datos!F3252</f>
        <v>5.9</v>
      </c>
      <c r="G3261" s="145">
        <f>+Datos!G3252</f>
        <v>1</v>
      </c>
      <c r="H3261" s="143">
        <f t="shared" si="603"/>
        <v>5.9</v>
      </c>
      <c r="I3261" s="146">
        <f t="shared" si="604"/>
        <v>-2.9000000000000004</v>
      </c>
      <c r="J3261" s="29">
        <f t="shared" si="605"/>
        <v>69.461905282997606</v>
      </c>
      <c r="K3261" s="147">
        <f t="shared" si="600"/>
        <v>103.14372346481579</v>
      </c>
      <c r="L3261" s="29">
        <f t="shared" si="611"/>
        <v>-1.0896165298874507</v>
      </c>
      <c r="M3261" s="30">
        <f t="shared" si="609"/>
        <v>4.0896165298874507</v>
      </c>
      <c r="N3261" s="148">
        <f t="shared" si="610"/>
        <v>1.8103834701125496</v>
      </c>
      <c r="O3261" s="148">
        <f t="shared" si="606"/>
        <v>0</v>
      </c>
      <c r="P3261" s="148">
        <f t="shared" si="607"/>
        <v>-1.8103834701125496</v>
      </c>
      <c r="Q3261" s="149">
        <f t="shared" si="601"/>
        <v>0</v>
      </c>
      <c r="R3261" s="150">
        <f t="shared" si="602"/>
        <v>103.14372346481579</v>
      </c>
      <c r="S3261" s="13"/>
      <c r="T3261" s="13"/>
      <c r="U3261" s="13"/>
      <c r="V3261" s="13"/>
      <c r="W3261" s="49">
        <f t="shared" si="608"/>
        <v>40139</v>
      </c>
    </row>
    <row r="3262" spans="1:23" s="11" customFormat="1">
      <c r="A3262" s="13"/>
      <c r="B3262" s="140">
        <f>+Datos!B3253</f>
        <v>2009</v>
      </c>
      <c r="C3262" s="141">
        <f>+Datos!C3253</f>
        <v>11</v>
      </c>
      <c r="D3262" s="142">
        <f>+Datos!D3253</f>
        <v>23</v>
      </c>
      <c r="E3262" s="143">
        <f>+Datos!E3253</f>
        <v>0.1</v>
      </c>
      <c r="F3262" s="144">
        <f>+Datos!F3253</f>
        <v>3.9</v>
      </c>
      <c r="G3262" s="145">
        <f>+Datos!G3253</f>
        <v>1</v>
      </c>
      <c r="H3262" s="143">
        <f t="shared" si="603"/>
        <v>3.9</v>
      </c>
      <c r="I3262" s="146">
        <f t="shared" si="604"/>
        <v>-3.8</v>
      </c>
      <c r="J3262" s="29">
        <f t="shared" si="605"/>
        <v>68.059563699494618</v>
      </c>
      <c r="K3262" s="147">
        <f t="shared" si="600"/>
        <v>101.7413818813128</v>
      </c>
      <c r="L3262" s="29">
        <f t="shared" si="611"/>
        <v>-1.402341583502988</v>
      </c>
      <c r="M3262" s="30">
        <f t="shared" si="609"/>
        <v>1.5023415835029881</v>
      </c>
      <c r="N3262" s="148">
        <f t="shared" si="610"/>
        <v>2.3976584164970118</v>
      </c>
      <c r="O3262" s="148">
        <f t="shared" si="606"/>
        <v>0</v>
      </c>
      <c r="P3262" s="148">
        <f t="shared" si="607"/>
        <v>-2.3976584164970118</v>
      </c>
      <c r="Q3262" s="149">
        <f t="shared" si="601"/>
        <v>0</v>
      </c>
      <c r="R3262" s="150">
        <f t="shared" si="602"/>
        <v>101.7413818813128</v>
      </c>
      <c r="S3262" s="13"/>
      <c r="T3262" s="13"/>
      <c r="U3262" s="13"/>
      <c r="V3262" s="13"/>
      <c r="W3262" s="49">
        <f t="shared" si="608"/>
        <v>40140</v>
      </c>
    </row>
    <row r="3263" spans="1:23" s="11" customFormat="1">
      <c r="A3263" s="13"/>
      <c r="B3263" s="140">
        <f>+Datos!B3254</f>
        <v>2009</v>
      </c>
      <c r="C3263" s="141">
        <f>+Datos!C3254</f>
        <v>11</v>
      </c>
      <c r="D3263" s="142">
        <f>+Datos!D3254</f>
        <v>24</v>
      </c>
      <c r="E3263" s="143">
        <f>+Datos!E3254</f>
        <v>9</v>
      </c>
      <c r="F3263" s="144">
        <f>+Datos!F3254</f>
        <v>1.8</v>
      </c>
      <c r="G3263" s="145">
        <f>+Datos!G3254</f>
        <v>1</v>
      </c>
      <c r="H3263" s="143">
        <f t="shared" si="603"/>
        <v>1.8</v>
      </c>
      <c r="I3263" s="146">
        <f t="shared" si="604"/>
        <v>7.2</v>
      </c>
      <c r="J3263" s="29">
        <f t="shared" si="605"/>
        <v>75.25956369949462</v>
      </c>
      <c r="K3263" s="147">
        <f t="shared" si="600"/>
        <v>108.94138188131279</v>
      </c>
      <c r="L3263" s="29">
        <f t="shared" si="611"/>
        <v>7.1999999999999886</v>
      </c>
      <c r="M3263" s="30">
        <f t="shared" si="609"/>
        <v>1.8</v>
      </c>
      <c r="N3263" s="148">
        <f t="shared" si="610"/>
        <v>0</v>
      </c>
      <c r="O3263" s="148">
        <f t="shared" si="606"/>
        <v>0</v>
      </c>
      <c r="P3263" s="148">
        <f t="shared" si="607"/>
        <v>0</v>
      </c>
      <c r="Q3263" s="149">
        <f t="shared" si="601"/>
        <v>0</v>
      </c>
      <c r="R3263" s="150">
        <f t="shared" si="602"/>
        <v>108.94138188131279</v>
      </c>
      <c r="S3263" s="13"/>
      <c r="T3263" s="13"/>
      <c r="U3263" s="13"/>
      <c r="V3263" s="13"/>
      <c r="W3263" s="49">
        <f t="shared" si="608"/>
        <v>40141</v>
      </c>
    </row>
    <row r="3264" spans="1:23" s="11" customFormat="1">
      <c r="A3264" s="13"/>
      <c r="B3264" s="140">
        <f>+Datos!B3255</f>
        <v>2009</v>
      </c>
      <c r="C3264" s="141">
        <f>+Datos!C3255</f>
        <v>11</v>
      </c>
      <c r="D3264" s="142">
        <f>+Datos!D3255</f>
        <v>25</v>
      </c>
      <c r="E3264" s="143">
        <f>+Datos!E3255</f>
        <v>0</v>
      </c>
      <c r="F3264" s="144">
        <f>+Datos!F3255</f>
        <v>5.7</v>
      </c>
      <c r="G3264" s="145">
        <f>+Datos!G3255</f>
        <v>1</v>
      </c>
      <c r="H3264" s="143">
        <f t="shared" si="603"/>
        <v>5.7</v>
      </c>
      <c r="I3264" s="146">
        <f t="shared" si="604"/>
        <v>-5.7</v>
      </c>
      <c r="J3264" s="29">
        <f t="shared" si="605"/>
        <v>72.992022940268029</v>
      </c>
      <c r="K3264" s="147">
        <f t="shared" si="600"/>
        <v>106.6738411220862</v>
      </c>
      <c r="L3264" s="29">
        <f t="shared" si="611"/>
        <v>-2.2675407592265913</v>
      </c>
      <c r="M3264" s="30">
        <f t="shared" si="609"/>
        <v>2.2675407592265913</v>
      </c>
      <c r="N3264" s="148">
        <f t="shared" si="610"/>
        <v>3.4324592407734089</v>
      </c>
      <c r="O3264" s="148">
        <f t="shared" si="606"/>
        <v>0</v>
      </c>
      <c r="P3264" s="148">
        <f t="shared" si="607"/>
        <v>-3.4324592407734089</v>
      </c>
      <c r="Q3264" s="149">
        <f t="shared" si="601"/>
        <v>0</v>
      </c>
      <c r="R3264" s="150">
        <f t="shared" si="602"/>
        <v>106.6738411220862</v>
      </c>
      <c r="S3264" s="13"/>
      <c r="T3264" s="13"/>
      <c r="U3264" s="13"/>
      <c r="V3264" s="13"/>
      <c r="W3264" s="49">
        <f t="shared" si="608"/>
        <v>40142</v>
      </c>
    </row>
    <row r="3265" spans="1:23" s="11" customFormat="1">
      <c r="A3265" s="13"/>
      <c r="B3265" s="140">
        <f>+Datos!B3256</f>
        <v>2009</v>
      </c>
      <c r="C3265" s="141">
        <f>+Datos!C3256</f>
        <v>11</v>
      </c>
      <c r="D3265" s="142">
        <f>+Datos!D3256</f>
        <v>26</v>
      </c>
      <c r="E3265" s="143">
        <f>+Datos!E3256</f>
        <v>0</v>
      </c>
      <c r="F3265" s="144">
        <f>+Datos!F3256</f>
        <v>6.5</v>
      </c>
      <c r="G3265" s="145">
        <f>+Datos!G3256</f>
        <v>1</v>
      </c>
      <c r="H3265" s="143">
        <f t="shared" si="603"/>
        <v>6.5</v>
      </c>
      <c r="I3265" s="146">
        <f t="shared" si="604"/>
        <v>-6.5</v>
      </c>
      <c r="J3265" s="29">
        <f t="shared" si="605"/>
        <v>70.489488731105382</v>
      </c>
      <c r="K3265" s="147">
        <f t="shared" si="600"/>
        <v>104.17130691292357</v>
      </c>
      <c r="L3265" s="29">
        <f t="shared" si="611"/>
        <v>-2.5025342091626328</v>
      </c>
      <c r="M3265" s="30">
        <f t="shared" si="609"/>
        <v>2.5025342091626328</v>
      </c>
      <c r="N3265" s="148">
        <f t="shared" si="610"/>
        <v>3.9974657908373672</v>
      </c>
      <c r="O3265" s="148">
        <f t="shared" si="606"/>
        <v>0</v>
      </c>
      <c r="P3265" s="148">
        <f t="shared" si="607"/>
        <v>-3.9974657908373672</v>
      </c>
      <c r="Q3265" s="149">
        <f t="shared" si="601"/>
        <v>0</v>
      </c>
      <c r="R3265" s="150">
        <f t="shared" si="602"/>
        <v>104.17130691292357</v>
      </c>
      <c r="S3265" s="13"/>
      <c r="T3265" s="13"/>
      <c r="U3265" s="13"/>
      <c r="V3265" s="13"/>
      <c r="W3265" s="49">
        <f t="shared" si="608"/>
        <v>40143</v>
      </c>
    </row>
    <row r="3266" spans="1:23" s="11" customFormat="1">
      <c r="A3266" s="13"/>
      <c r="B3266" s="140">
        <f>+Datos!B3257</f>
        <v>2009</v>
      </c>
      <c r="C3266" s="141">
        <f>+Datos!C3257</f>
        <v>11</v>
      </c>
      <c r="D3266" s="142">
        <f>+Datos!D3257</f>
        <v>27</v>
      </c>
      <c r="E3266" s="143">
        <f>+Datos!E3257</f>
        <v>15</v>
      </c>
      <c r="F3266" s="144">
        <f>+Datos!F3257</f>
        <v>7.3</v>
      </c>
      <c r="G3266" s="145">
        <f>+Datos!G3257</f>
        <v>1</v>
      </c>
      <c r="H3266" s="143">
        <f t="shared" si="603"/>
        <v>7.3</v>
      </c>
      <c r="I3266" s="146">
        <f t="shared" si="604"/>
        <v>7.7</v>
      </c>
      <c r="J3266" s="29">
        <f t="shared" si="605"/>
        <v>78.189488731105385</v>
      </c>
      <c r="K3266" s="147">
        <f t="shared" si="600"/>
        <v>111.87130691292356</v>
      </c>
      <c r="L3266" s="29">
        <f t="shared" si="611"/>
        <v>7.6999999999999886</v>
      </c>
      <c r="M3266" s="30">
        <f t="shared" si="609"/>
        <v>7.3</v>
      </c>
      <c r="N3266" s="148">
        <f t="shared" si="610"/>
        <v>0</v>
      </c>
      <c r="O3266" s="148">
        <f t="shared" si="606"/>
        <v>0</v>
      </c>
      <c r="P3266" s="148">
        <f t="shared" si="607"/>
        <v>0</v>
      </c>
      <c r="Q3266" s="149">
        <f t="shared" si="601"/>
        <v>0</v>
      </c>
      <c r="R3266" s="150">
        <f t="shared" si="602"/>
        <v>111.87130691292356</v>
      </c>
      <c r="S3266" s="13"/>
      <c r="T3266" s="13"/>
      <c r="U3266" s="13"/>
      <c r="V3266" s="13"/>
      <c r="W3266" s="49">
        <f t="shared" si="608"/>
        <v>40144</v>
      </c>
    </row>
    <row r="3267" spans="1:23" s="11" customFormat="1">
      <c r="A3267" s="13"/>
      <c r="B3267" s="140">
        <f>+Datos!B3258</f>
        <v>2009</v>
      </c>
      <c r="C3267" s="141">
        <f>+Datos!C3258</f>
        <v>11</v>
      </c>
      <c r="D3267" s="142">
        <f>+Datos!D3258</f>
        <v>28</v>
      </c>
      <c r="E3267" s="143">
        <f>+Datos!E3258</f>
        <v>0</v>
      </c>
      <c r="F3267" s="144">
        <f>+Datos!F3258</f>
        <v>5.2</v>
      </c>
      <c r="G3267" s="145">
        <f>+Datos!G3258</f>
        <v>1</v>
      </c>
      <c r="H3267" s="143">
        <f t="shared" si="603"/>
        <v>5.2</v>
      </c>
      <c r="I3267" s="146">
        <f t="shared" si="604"/>
        <v>-5.2</v>
      </c>
      <c r="J3267" s="29">
        <f t="shared" si="605"/>
        <v>76.037449625861328</v>
      </c>
      <c r="K3267" s="147">
        <f t="shared" si="600"/>
        <v>109.7192678076795</v>
      </c>
      <c r="L3267" s="29">
        <f t="shared" si="611"/>
        <v>-2.1520391052440573</v>
      </c>
      <c r="M3267" s="30">
        <f t="shared" si="609"/>
        <v>2.1520391052440573</v>
      </c>
      <c r="N3267" s="148">
        <f t="shared" si="610"/>
        <v>3.0479608947559429</v>
      </c>
      <c r="O3267" s="148">
        <f t="shared" si="606"/>
        <v>0</v>
      </c>
      <c r="P3267" s="148">
        <f t="shared" si="607"/>
        <v>-3.0479608947559429</v>
      </c>
      <c r="Q3267" s="149">
        <f t="shared" si="601"/>
        <v>0</v>
      </c>
      <c r="R3267" s="150">
        <f t="shared" si="602"/>
        <v>109.7192678076795</v>
      </c>
      <c r="S3267" s="13"/>
      <c r="T3267" s="13"/>
      <c r="U3267" s="13"/>
      <c r="V3267" s="13"/>
      <c r="W3267" s="49">
        <f t="shared" si="608"/>
        <v>40145</v>
      </c>
    </row>
    <row r="3268" spans="1:23" s="11" customFormat="1">
      <c r="A3268" s="13"/>
      <c r="B3268" s="140">
        <f>+Datos!B3259</f>
        <v>2009</v>
      </c>
      <c r="C3268" s="141">
        <f>+Datos!C3259</f>
        <v>11</v>
      </c>
      <c r="D3268" s="142">
        <f>+Datos!D3259</f>
        <v>29</v>
      </c>
      <c r="E3268" s="143">
        <f>+Datos!E3259</f>
        <v>0</v>
      </c>
      <c r="F3268" s="144">
        <f>+Datos!F3259</f>
        <v>5.3</v>
      </c>
      <c r="G3268" s="145">
        <f>+Datos!G3259</f>
        <v>1</v>
      </c>
      <c r="H3268" s="143">
        <f t="shared" si="603"/>
        <v>5.3</v>
      </c>
      <c r="I3268" s="146">
        <f t="shared" si="604"/>
        <v>-5.3</v>
      </c>
      <c r="J3268" s="29">
        <f t="shared" si="605"/>
        <v>73.904965269238801</v>
      </c>
      <c r="K3268" s="147">
        <f t="shared" si="600"/>
        <v>107.58678345105699</v>
      </c>
      <c r="L3268" s="29">
        <f t="shared" si="611"/>
        <v>-2.1324843566225127</v>
      </c>
      <c r="M3268" s="30">
        <f t="shared" si="609"/>
        <v>2.1324843566225127</v>
      </c>
      <c r="N3268" s="148">
        <f t="shared" si="610"/>
        <v>3.1675156433774871</v>
      </c>
      <c r="O3268" s="148">
        <f t="shared" si="606"/>
        <v>0</v>
      </c>
      <c r="P3268" s="148">
        <f t="shared" si="607"/>
        <v>-3.1675156433774871</v>
      </c>
      <c r="Q3268" s="149">
        <f t="shared" si="601"/>
        <v>0</v>
      </c>
      <c r="R3268" s="150">
        <f t="shared" si="602"/>
        <v>107.58678345105699</v>
      </c>
      <c r="S3268" s="13"/>
      <c r="T3268" s="13"/>
      <c r="U3268" s="13"/>
      <c r="V3268" s="13"/>
      <c r="W3268" s="49">
        <f t="shared" si="608"/>
        <v>40146</v>
      </c>
    </row>
    <row r="3269" spans="1:23" s="11" customFormat="1">
      <c r="A3269" s="13"/>
      <c r="B3269" s="140">
        <f>+Datos!B3260</f>
        <v>2009</v>
      </c>
      <c r="C3269" s="141">
        <f>+Datos!C3260</f>
        <v>11</v>
      </c>
      <c r="D3269" s="142">
        <f>+Datos!D3260</f>
        <v>30</v>
      </c>
      <c r="E3269" s="143">
        <f>+Datos!E3260</f>
        <v>0</v>
      </c>
      <c r="F3269" s="144">
        <f>+Datos!F3260</f>
        <v>7.4</v>
      </c>
      <c r="G3269" s="145">
        <f>+Datos!G3260</f>
        <v>1</v>
      </c>
      <c r="H3269" s="143">
        <f t="shared" si="603"/>
        <v>7.4</v>
      </c>
      <c r="I3269" s="146">
        <f t="shared" si="604"/>
        <v>-7.4</v>
      </c>
      <c r="J3269" s="29">
        <f t="shared" si="605"/>
        <v>71.027207692908675</v>
      </c>
      <c r="K3269" s="147">
        <f t="shared" si="600"/>
        <v>104.70902587472685</v>
      </c>
      <c r="L3269" s="29">
        <f t="shared" si="611"/>
        <v>-2.87775757633014</v>
      </c>
      <c r="M3269" s="30">
        <f t="shared" si="609"/>
        <v>2.87775757633014</v>
      </c>
      <c r="N3269" s="148">
        <f t="shared" si="610"/>
        <v>4.5222424236698604</v>
      </c>
      <c r="O3269" s="148">
        <f t="shared" si="606"/>
        <v>0</v>
      </c>
      <c r="P3269" s="148">
        <f t="shared" si="607"/>
        <v>-4.5222424236698604</v>
      </c>
      <c r="Q3269" s="149">
        <f t="shared" si="601"/>
        <v>0</v>
      </c>
      <c r="R3269" s="150">
        <f t="shared" si="602"/>
        <v>104.70902587472685</v>
      </c>
      <c r="S3269" s="13"/>
      <c r="T3269" s="13"/>
      <c r="U3269" s="13"/>
      <c r="V3269" s="13"/>
      <c r="W3269" s="49">
        <f t="shared" si="608"/>
        <v>40147</v>
      </c>
    </row>
    <row r="3270" spans="1:23" s="11" customFormat="1">
      <c r="A3270" s="13"/>
      <c r="B3270" s="140">
        <f>+Datos!B3261</f>
        <v>2009</v>
      </c>
      <c r="C3270" s="141">
        <f>+Datos!C3261</f>
        <v>12</v>
      </c>
      <c r="D3270" s="142">
        <f>+Datos!D3261</f>
        <v>1</v>
      </c>
      <c r="E3270" s="143">
        <f>+Datos!E3261</f>
        <v>0</v>
      </c>
      <c r="F3270" s="144">
        <f>+Datos!F3261</f>
        <v>6.6</v>
      </c>
      <c r="G3270" s="145">
        <f>+Datos!G3261</f>
        <v>1</v>
      </c>
      <c r="H3270" s="143">
        <f t="shared" si="603"/>
        <v>6.6</v>
      </c>
      <c r="I3270" s="146">
        <f t="shared" si="604"/>
        <v>-6.6</v>
      </c>
      <c r="J3270" s="29">
        <f t="shared" si="605"/>
        <v>68.555232662407548</v>
      </c>
      <c r="K3270" s="147">
        <f t="shared" si="600"/>
        <v>102.23705084422573</v>
      </c>
      <c r="L3270" s="29">
        <f t="shared" si="611"/>
        <v>-2.4719750305011132</v>
      </c>
      <c r="M3270" s="30">
        <f t="shared" si="609"/>
        <v>2.4719750305011132</v>
      </c>
      <c r="N3270" s="148">
        <f t="shared" si="610"/>
        <v>4.1280249694988864</v>
      </c>
      <c r="O3270" s="148">
        <f t="shared" si="606"/>
        <v>0</v>
      </c>
      <c r="P3270" s="148">
        <f t="shared" si="607"/>
        <v>-4.1280249694988864</v>
      </c>
      <c r="Q3270" s="149">
        <f t="shared" si="601"/>
        <v>0</v>
      </c>
      <c r="R3270" s="150">
        <f t="shared" si="602"/>
        <v>102.23705084422573</v>
      </c>
      <c r="S3270" s="13"/>
      <c r="T3270" s="13"/>
      <c r="U3270" s="13"/>
      <c r="V3270" s="13"/>
      <c r="W3270" s="49">
        <f t="shared" si="608"/>
        <v>40148</v>
      </c>
    </row>
    <row r="3271" spans="1:23" s="11" customFormat="1">
      <c r="A3271" s="13"/>
      <c r="B3271" s="140">
        <f>+Datos!B3262</f>
        <v>2009</v>
      </c>
      <c r="C3271" s="141">
        <f>+Datos!C3262</f>
        <v>12</v>
      </c>
      <c r="D3271" s="142">
        <f>+Datos!D3262</f>
        <v>2</v>
      </c>
      <c r="E3271" s="143">
        <f>+Datos!E3262</f>
        <v>0</v>
      </c>
      <c r="F3271" s="144">
        <f>+Datos!F3262</f>
        <v>5.0999999999999996</v>
      </c>
      <c r="G3271" s="145">
        <f>+Datos!G3262</f>
        <v>1</v>
      </c>
      <c r="H3271" s="143">
        <f t="shared" si="603"/>
        <v>5.0999999999999996</v>
      </c>
      <c r="I3271" s="146">
        <f t="shared" si="604"/>
        <v>-5.0999999999999996</v>
      </c>
      <c r="J3271" s="29">
        <f t="shared" si="605"/>
        <v>66.70415245787764</v>
      </c>
      <c r="K3271" s="147">
        <f t="shared" si="600"/>
        <v>100.38597063969581</v>
      </c>
      <c r="L3271" s="29">
        <f t="shared" si="611"/>
        <v>-1.8510802045299215</v>
      </c>
      <c r="M3271" s="30">
        <f t="shared" si="609"/>
        <v>1.8510802045299215</v>
      </c>
      <c r="N3271" s="148">
        <f t="shared" si="610"/>
        <v>3.2489197954700781</v>
      </c>
      <c r="O3271" s="148">
        <f t="shared" si="606"/>
        <v>0</v>
      </c>
      <c r="P3271" s="148">
        <f t="shared" si="607"/>
        <v>-3.2489197954700781</v>
      </c>
      <c r="Q3271" s="149">
        <f t="shared" si="601"/>
        <v>0</v>
      </c>
      <c r="R3271" s="150">
        <f t="shared" si="602"/>
        <v>100.38597063969581</v>
      </c>
      <c r="S3271" s="13"/>
      <c r="T3271" s="13"/>
      <c r="U3271" s="13"/>
      <c r="V3271" s="13"/>
      <c r="W3271" s="49">
        <f t="shared" si="608"/>
        <v>40149</v>
      </c>
    </row>
    <row r="3272" spans="1:23" s="11" customFormat="1">
      <c r="A3272" s="13"/>
      <c r="B3272" s="140">
        <f>+Datos!B3263</f>
        <v>2009</v>
      </c>
      <c r="C3272" s="141">
        <f>+Datos!C3263</f>
        <v>12</v>
      </c>
      <c r="D3272" s="142">
        <f>+Datos!D3263</f>
        <v>3</v>
      </c>
      <c r="E3272" s="143">
        <f>+Datos!E3263</f>
        <v>0</v>
      </c>
      <c r="F3272" s="144">
        <f>+Datos!F3263</f>
        <v>5</v>
      </c>
      <c r="G3272" s="145">
        <f>+Datos!G3263</f>
        <v>1</v>
      </c>
      <c r="H3272" s="143">
        <f t="shared" si="603"/>
        <v>5</v>
      </c>
      <c r="I3272" s="146">
        <f t="shared" si="604"/>
        <v>-5</v>
      </c>
      <c r="J3272" s="29">
        <f t="shared" si="605"/>
        <v>64.937897694802288</v>
      </c>
      <c r="K3272" s="147">
        <f t="shared" si="600"/>
        <v>98.619715876620461</v>
      </c>
      <c r="L3272" s="29">
        <f t="shared" si="611"/>
        <v>-1.7662547630753522</v>
      </c>
      <c r="M3272" s="30">
        <f t="shared" si="609"/>
        <v>1.7662547630753522</v>
      </c>
      <c r="N3272" s="148">
        <f t="shared" si="610"/>
        <v>3.2337452369246478</v>
      </c>
      <c r="O3272" s="148">
        <f t="shared" si="606"/>
        <v>0</v>
      </c>
      <c r="P3272" s="148">
        <f t="shared" si="607"/>
        <v>-3.2337452369246478</v>
      </c>
      <c r="Q3272" s="149">
        <f t="shared" si="601"/>
        <v>0</v>
      </c>
      <c r="R3272" s="150">
        <f t="shared" si="602"/>
        <v>98.619715876620461</v>
      </c>
      <c r="S3272" s="13"/>
      <c r="T3272" s="13"/>
      <c r="U3272" s="13"/>
      <c r="V3272" s="13"/>
      <c r="W3272" s="49">
        <f t="shared" si="608"/>
        <v>40150</v>
      </c>
    </row>
    <row r="3273" spans="1:23" s="11" customFormat="1">
      <c r="A3273" s="13"/>
      <c r="B3273" s="140">
        <f>+Datos!B3264</f>
        <v>2009</v>
      </c>
      <c r="C3273" s="141">
        <f>+Datos!C3264</f>
        <v>12</v>
      </c>
      <c r="D3273" s="142">
        <f>+Datos!D3264</f>
        <v>4</v>
      </c>
      <c r="E3273" s="143">
        <f>+Datos!E3264</f>
        <v>0</v>
      </c>
      <c r="F3273" s="144">
        <f>+Datos!F3264</f>
        <v>7.1</v>
      </c>
      <c r="G3273" s="145">
        <f>+Datos!G3264</f>
        <v>1</v>
      </c>
      <c r="H3273" s="143">
        <f t="shared" si="603"/>
        <v>7.1</v>
      </c>
      <c r="I3273" s="146">
        <f t="shared" si="604"/>
        <v>-7.1</v>
      </c>
      <c r="J3273" s="29">
        <f t="shared" si="605"/>
        <v>62.50987459485782</v>
      </c>
      <c r="K3273" s="147">
        <f t="shared" si="600"/>
        <v>96.191692776676007</v>
      </c>
      <c r="L3273" s="29">
        <f t="shared" si="611"/>
        <v>-2.4280230999444541</v>
      </c>
      <c r="M3273" s="30">
        <f t="shared" si="609"/>
        <v>2.4280230999444541</v>
      </c>
      <c r="N3273" s="148">
        <f t="shared" si="610"/>
        <v>4.6719769000555456</v>
      </c>
      <c r="O3273" s="148">
        <f t="shared" si="606"/>
        <v>0</v>
      </c>
      <c r="P3273" s="148">
        <f t="shared" si="607"/>
        <v>-4.6719769000555456</v>
      </c>
      <c r="Q3273" s="149">
        <f t="shared" si="601"/>
        <v>0</v>
      </c>
      <c r="R3273" s="150">
        <f t="shared" si="602"/>
        <v>96.191692776676007</v>
      </c>
      <c r="S3273" s="13"/>
      <c r="T3273" s="13"/>
      <c r="U3273" s="13"/>
      <c r="V3273" s="13"/>
      <c r="W3273" s="49">
        <f t="shared" si="608"/>
        <v>40151</v>
      </c>
    </row>
    <row r="3274" spans="1:23" s="11" customFormat="1">
      <c r="A3274" s="13"/>
      <c r="B3274" s="140">
        <f>+Datos!B3265</f>
        <v>2009</v>
      </c>
      <c r="C3274" s="141">
        <f>+Datos!C3265</f>
        <v>12</v>
      </c>
      <c r="D3274" s="142">
        <f>+Datos!D3265</f>
        <v>5</v>
      </c>
      <c r="E3274" s="143">
        <f>+Datos!E3265</f>
        <v>16</v>
      </c>
      <c r="F3274" s="144">
        <f>+Datos!F3265</f>
        <v>3.4</v>
      </c>
      <c r="G3274" s="145">
        <f>+Datos!G3265</f>
        <v>1</v>
      </c>
      <c r="H3274" s="143">
        <f t="shared" si="603"/>
        <v>3.4</v>
      </c>
      <c r="I3274" s="146">
        <f t="shared" si="604"/>
        <v>12.6</v>
      </c>
      <c r="J3274" s="29">
        <f t="shared" si="605"/>
        <v>75.109874594857814</v>
      </c>
      <c r="K3274" s="147">
        <f t="shared" si="600"/>
        <v>108.791692776676</v>
      </c>
      <c r="L3274" s="29">
        <f t="shared" si="611"/>
        <v>12.599999999999994</v>
      </c>
      <c r="M3274" s="30">
        <f t="shared" si="609"/>
        <v>3.4</v>
      </c>
      <c r="N3274" s="148">
        <f t="shared" si="610"/>
        <v>0</v>
      </c>
      <c r="O3274" s="148">
        <f t="shared" si="606"/>
        <v>0</v>
      </c>
      <c r="P3274" s="148">
        <f t="shared" si="607"/>
        <v>0</v>
      </c>
      <c r="Q3274" s="149">
        <f t="shared" si="601"/>
        <v>0</v>
      </c>
      <c r="R3274" s="150">
        <f t="shared" si="602"/>
        <v>108.791692776676</v>
      </c>
      <c r="S3274" s="13"/>
      <c r="T3274" s="13"/>
      <c r="U3274" s="13"/>
      <c r="V3274" s="13"/>
      <c r="W3274" s="49">
        <f t="shared" si="608"/>
        <v>40152</v>
      </c>
    </row>
    <row r="3275" spans="1:23" s="11" customFormat="1">
      <c r="A3275" s="13"/>
      <c r="B3275" s="140">
        <f>+Datos!B3266</f>
        <v>2009</v>
      </c>
      <c r="C3275" s="141">
        <f>+Datos!C3266</f>
        <v>12</v>
      </c>
      <c r="D3275" s="142">
        <f>+Datos!D3266</f>
        <v>6</v>
      </c>
      <c r="E3275" s="143">
        <f>+Datos!E3266</f>
        <v>0</v>
      </c>
      <c r="F3275" s="144">
        <f>+Datos!F3266</f>
        <v>4.7</v>
      </c>
      <c r="G3275" s="145">
        <f>+Datos!G3266</f>
        <v>1</v>
      </c>
      <c r="H3275" s="143">
        <f t="shared" si="603"/>
        <v>4.7</v>
      </c>
      <c r="I3275" s="146">
        <f t="shared" si="604"/>
        <v>-4.7</v>
      </c>
      <c r="J3275" s="29">
        <f t="shared" si="605"/>
        <v>73.238875882592666</v>
      </c>
      <c r="K3275" s="147">
        <f t="shared" si="600"/>
        <v>106.92069406441084</v>
      </c>
      <c r="L3275" s="29">
        <f t="shared" si="611"/>
        <v>-1.8709987122651626</v>
      </c>
      <c r="M3275" s="30">
        <f t="shared" si="609"/>
        <v>1.8709987122651626</v>
      </c>
      <c r="N3275" s="148">
        <f t="shared" si="610"/>
        <v>2.8290012877348376</v>
      </c>
      <c r="O3275" s="148">
        <f t="shared" si="606"/>
        <v>0</v>
      </c>
      <c r="P3275" s="148">
        <f t="shared" si="607"/>
        <v>-2.8290012877348376</v>
      </c>
      <c r="Q3275" s="149">
        <f t="shared" si="601"/>
        <v>0</v>
      </c>
      <c r="R3275" s="150">
        <f t="shared" si="602"/>
        <v>106.92069406441084</v>
      </c>
      <c r="S3275" s="13"/>
      <c r="T3275" s="13"/>
      <c r="U3275" s="13"/>
      <c r="V3275" s="13"/>
      <c r="W3275" s="49">
        <f t="shared" si="608"/>
        <v>40153</v>
      </c>
    </row>
    <row r="3276" spans="1:23" s="11" customFormat="1">
      <c r="A3276" s="13"/>
      <c r="B3276" s="140">
        <f>+Datos!B3267</f>
        <v>2009</v>
      </c>
      <c r="C3276" s="141">
        <f>+Datos!C3267</f>
        <v>12</v>
      </c>
      <c r="D3276" s="142">
        <f>+Datos!D3267</f>
        <v>7</v>
      </c>
      <c r="E3276" s="143">
        <f>+Datos!E3267</f>
        <v>0</v>
      </c>
      <c r="F3276" s="144">
        <f>+Datos!F3267</f>
        <v>6.6</v>
      </c>
      <c r="G3276" s="145">
        <f>+Datos!G3267</f>
        <v>1</v>
      </c>
      <c r="H3276" s="143">
        <f t="shared" si="603"/>
        <v>6.6</v>
      </c>
      <c r="I3276" s="146">
        <f t="shared" si="604"/>
        <v>-6.6</v>
      </c>
      <c r="J3276" s="29">
        <f t="shared" si="605"/>
        <v>70.689927693238232</v>
      </c>
      <c r="K3276" s="147">
        <f t="shared" si="600"/>
        <v>104.3717458750564</v>
      </c>
      <c r="L3276" s="29">
        <f t="shared" si="611"/>
        <v>-2.5489481893544337</v>
      </c>
      <c r="M3276" s="30">
        <f t="shared" si="609"/>
        <v>2.5489481893544337</v>
      </c>
      <c r="N3276" s="148">
        <f t="shared" si="610"/>
        <v>4.051051810645566</v>
      </c>
      <c r="O3276" s="148">
        <f t="shared" si="606"/>
        <v>0</v>
      </c>
      <c r="P3276" s="148">
        <f t="shared" si="607"/>
        <v>-4.051051810645566</v>
      </c>
      <c r="Q3276" s="149">
        <f t="shared" si="601"/>
        <v>0</v>
      </c>
      <c r="R3276" s="150">
        <f t="shared" si="602"/>
        <v>104.3717458750564</v>
      </c>
      <c r="S3276" s="13"/>
      <c r="T3276" s="13"/>
      <c r="U3276" s="13"/>
      <c r="V3276" s="13"/>
      <c r="W3276" s="49">
        <f t="shared" si="608"/>
        <v>40154</v>
      </c>
    </row>
    <row r="3277" spans="1:23" s="11" customFormat="1">
      <c r="A3277" s="13"/>
      <c r="B3277" s="140">
        <f>+Datos!B3268</f>
        <v>2009</v>
      </c>
      <c r="C3277" s="141">
        <f>+Datos!C3268</f>
        <v>12</v>
      </c>
      <c r="D3277" s="142">
        <f>+Datos!D3268</f>
        <v>8</v>
      </c>
      <c r="E3277" s="143">
        <f>+Datos!E3268</f>
        <v>0</v>
      </c>
      <c r="F3277" s="144">
        <f>+Datos!F3268</f>
        <v>5.6</v>
      </c>
      <c r="G3277" s="145">
        <f>+Datos!G3268</f>
        <v>1</v>
      </c>
      <c r="H3277" s="143">
        <f t="shared" si="603"/>
        <v>5.6</v>
      </c>
      <c r="I3277" s="146">
        <f t="shared" si="604"/>
        <v>-5.6</v>
      </c>
      <c r="J3277" s="29">
        <f t="shared" si="605"/>
        <v>68.596875432583843</v>
      </c>
      <c r="K3277" s="147">
        <f t="shared" si="600"/>
        <v>102.27869361440202</v>
      </c>
      <c r="L3277" s="29">
        <f t="shared" si="611"/>
        <v>-2.0930522606543889</v>
      </c>
      <c r="M3277" s="30">
        <f t="shared" si="609"/>
        <v>2.0930522606543889</v>
      </c>
      <c r="N3277" s="148">
        <f t="shared" si="610"/>
        <v>3.5069477393456108</v>
      </c>
      <c r="O3277" s="148">
        <f t="shared" si="606"/>
        <v>0</v>
      </c>
      <c r="P3277" s="148">
        <f t="shared" si="607"/>
        <v>-3.5069477393456108</v>
      </c>
      <c r="Q3277" s="149">
        <f t="shared" si="601"/>
        <v>0</v>
      </c>
      <c r="R3277" s="150">
        <f t="shared" si="602"/>
        <v>102.27869361440202</v>
      </c>
      <c r="S3277" s="13"/>
      <c r="T3277" s="13"/>
      <c r="U3277" s="13"/>
      <c r="V3277" s="13"/>
      <c r="W3277" s="49">
        <f t="shared" si="608"/>
        <v>40155</v>
      </c>
    </row>
    <row r="3278" spans="1:23" s="11" customFormat="1">
      <c r="A3278" s="13"/>
      <c r="B3278" s="140">
        <f>+Datos!B3269</f>
        <v>2009</v>
      </c>
      <c r="C3278" s="141">
        <f>+Datos!C3269</f>
        <v>12</v>
      </c>
      <c r="D3278" s="142">
        <f>+Datos!D3269</f>
        <v>9</v>
      </c>
      <c r="E3278" s="143">
        <f>+Datos!E3269</f>
        <v>0</v>
      </c>
      <c r="F3278" s="144">
        <f>+Datos!F3269</f>
        <v>6</v>
      </c>
      <c r="G3278" s="145">
        <f>+Datos!G3269</f>
        <v>1</v>
      </c>
      <c r="H3278" s="143">
        <f t="shared" si="603"/>
        <v>6</v>
      </c>
      <c r="I3278" s="146">
        <f t="shared" si="604"/>
        <v>-6</v>
      </c>
      <c r="J3278" s="29">
        <f t="shared" si="605"/>
        <v>66.42304169252894</v>
      </c>
      <c r="K3278" s="147">
        <f t="shared" ref="K3278:K3341" si="612">+J3278+$U$21</f>
        <v>100.10485987434711</v>
      </c>
      <c r="L3278" s="29">
        <f t="shared" si="611"/>
        <v>-2.1738337400549028</v>
      </c>
      <c r="M3278" s="30">
        <f t="shared" si="609"/>
        <v>2.1738337400549028</v>
      </c>
      <c r="N3278" s="148">
        <f t="shared" si="610"/>
        <v>3.8261662599450972</v>
      </c>
      <c r="O3278" s="148">
        <f t="shared" si="606"/>
        <v>0</v>
      </c>
      <c r="P3278" s="148">
        <f t="shared" si="607"/>
        <v>-3.8261662599450972</v>
      </c>
      <c r="Q3278" s="149">
        <f t="shared" ref="Q3278:Q3341" si="613">IF(K3278-$U$15&gt;0,K3278-$U$15,0)</f>
        <v>0</v>
      </c>
      <c r="R3278" s="150">
        <f t="shared" ref="R3278:R3341" si="614">+O3278+K3278</f>
        <v>100.10485987434711</v>
      </c>
      <c r="S3278" s="13"/>
      <c r="T3278" s="13"/>
      <c r="U3278" s="13"/>
      <c r="V3278" s="13"/>
      <c r="W3278" s="49">
        <f t="shared" si="608"/>
        <v>40156</v>
      </c>
    </row>
    <row r="3279" spans="1:23" s="11" customFormat="1">
      <c r="A3279" s="13"/>
      <c r="B3279" s="140">
        <f>+Datos!B3270</f>
        <v>2009</v>
      </c>
      <c r="C3279" s="141">
        <f>+Datos!C3270</f>
        <v>12</v>
      </c>
      <c r="D3279" s="142">
        <f>+Datos!D3270</f>
        <v>10</v>
      </c>
      <c r="E3279" s="143">
        <f>+Datos!E3270</f>
        <v>0</v>
      </c>
      <c r="F3279" s="144">
        <f>+Datos!F3270</f>
        <v>8.5</v>
      </c>
      <c r="G3279" s="145">
        <f>+Datos!G3270</f>
        <v>1</v>
      </c>
      <c r="H3279" s="143">
        <f t="shared" ref="H3279:H3342" si="615">+F3279*G3279</f>
        <v>8.5</v>
      </c>
      <c r="I3279" s="146">
        <f t="shared" ref="I3279:I3342" si="616">+E3279-H3279</f>
        <v>-8.5</v>
      </c>
      <c r="J3279" s="29">
        <f t="shared" ref="J3279:J3342" si="617">IF(I3279&lt;0,J3278*EXP(I3279/$U$20),IF((I3279+J3278)&gt;$U$20,+$U$20,I3279+J3278))</f>
        <v>63.460846589434396</v>
      </c>
      <c r="K3279" s="147">
        <f t="shared" si="612"/>
        <v>97.142664771252583</v>
      </c>
      <c r="L3279" s="29">
        <f t="shared" si="611"/>
        <v>-2.9621951030945297</v>
      </c>
      <c r="M3279" s="30">
        <f t="shared" si="609"/>
        <v>2.9621951030945297</v>
      </c>
      <c r="N3279" s="148">
        <f t="shared" si="610"/>
        <v>5.5378048969054703</v>
      </c>
      <c r="O3279" s="148">
        <f t="shared" ref="O3279:O3342" si="618">IF(K3278+I3279-$U$14&gt;0,K3278+I3279-$U$14,0)</f>
        <v>0</v>
      </c>
      <c r="P3279" s="148">
        <f t="shared" ref="P3279:P3342" si="619">+IF(N3279&gt;0,(-1)*N3279,O3279)</f>
        <v>-5.5378048969054703</v>
      </c>
      <c r="Q3279" s="149">
        <f t="shared" si="613"/>
        <v>0</v>
      </c>
      <c r="R3279" s="150">
        <f t="shared" si="614"/>
        <v>97.142664771252583</v>
      </c>
      <c r="S3279" s="13"/>
      <c r="T3279" s="13"/>
      <c r="U3279" s="13"/>
      <c r="V3279" s="13"/>
      <c r="W3279" s="49">
        <f t="shared" ref="W3279:W3342" si="620">+DATE(B3279,C3279,D3279)</f>
        <v>40157</v>
      </c>
    </row>
    <row r="3280" spans="1:23" s="11" customFormat="1">
      <c r="A3280" s="13"/>
      <c r="B3280" s="140">
        <f>+Datos!B3271</f>
        <v>2009</v>
      </c>
      <c r="C3280" s="141">
        <f>+Datos!C3271</f>
        <v>12</v>
      </c>
      <c r="D3280" s="142">
        <f>+Datos!D3271</f>
        <v>11</v>
      </c>
      <c r="E3280" s="143">
        <f>+Datos!E3271</f>
        <v>0</v>
      </c>
      <c r="F3280" s="144">
        <f>+Datos!F3271</f>
        <v>5.6</v>
      </c>
      <c r="G3280" s="145">
        <f>+Datos!G3271</f>
        <v>1</v>
      </c>
      <c r="H3280" s="143">
        <f t="shared" si="615"/>
        <v>5.6</v>
      </c>
      <c r="I3280" s="146">
        <f t="shared" si="616"/>
        <v>-5.6</v>
      </c>
      <c r="J3280" s="29">
        <f t="shared" si="617"/>
        <v>61.581839597187006</v>
      </c>
      <c r="K3280" s="147">
        <f t="shared" si="612"/>
        <v>95.263657779005186</v>
      </c>
      <c r="L3280" s="29">
        <f t="shared" si="611"/>
        <v>-1.8790069922473975</v>
      </c>
      <c r="M3280" s="30">
        <f t="shared" ref="M3280:M3343" si="621">IF(I3280&gt;=0,+H3280,+E3280+ABS(L3280))</f>
        <v>1.8790069922473975</v>
      </c>
      <c r="N3280" s="148">
        <f t="shared" ref="N3280:N3343" si="622">+H3280-M3280</f>
        <v>3.7209930077526021</v>
      </c>
      <c r="O3280" s="148">
        <f t="shared" si="618"/>
        <v>0</v>
      </c>
      <c r="P3280" s="148">
        <f t="shared" si="619"/>
        <v>-3.7209930077526021</v>
      </c>
      <c r="Q3280" s="149">
        <f t="shared" si="613"/>
        <v>0</v>
      </c>
      <c r="R3280" s="150">
        <f t="shared" si="614"/>
        <v>95.263657779005186</v>
      </c>
      <c r="S3280" s="13"/>
      <c r="T3280" s="13"/>
      <c r="U3280" s="13"/>
      <c r="V3280" s="13"/>
      <c r="W3280" s="49">
        <f t="shared" si="620"/>
        <v>40158</v>
      </c>
    </row>
    <row r="3281" spans="1:23" s="11" customFormat="1">
      <c r="A3281" s="13"/>
      <c r="B3281" s="140">
        <f>+Datos!B3272</f>
        <v>2009</v>
      </c>
      <c r="C3281" s="141">
        <f>+Datos!C3272</f>
        <v>12</v>
      </c>
      <c r="D3281" s="142">
        <f>+Datos!D3272</f>
        <v>12</v>
      </c>
      <c r="E3281" s="143">
        <f>+Datos!E3272</f>
        <v>0</v>
      </c>
      <c r="F3281" s="144">
        <f>+Datos!F3272</f>
        <v>7.4</v>
      </c>
      <c r="G3281" s="145">
        <f>+Datos!G3272</f>
        <v>1</v>
      </c>
      <c r="H3281" s="143">
        <f t="shared" si="615"/>
        <v>7.4</v>
      </c>
      <c r="I3281" s="146">
        <f t="shared" si="616"/>
        <v>-7.4</v>
      </c>
      <c r="J3281" s="29">
        <f t="shared" si="617"/>
        <v>59.183927564896074</v>
      </c>
      <c r="K3281" s="147">
        <f t="shared" si="612"/>
        <v>92.865745746714254</v>
      </c>
      <c r="L3281" s="29">
        <f t="shared" ref="L3281:L3344" si="623">+K3281-K3280</f>
        <v>-2.3979120322909324</v>
      </c>
      <c r="M3281" s="30">
        <f t="shared" si="621"/>
        <v>2.3979120322909324</v>
      </c>
      <c r="N3281" s="148">
        <f t="shared" si="622"/>
        <v>5.0020879677090679</v>
      </c>
      <c r="O3281" s="148">
        <f t="shared" si="618"/>
        <v>0</v>
      </c>
      <c r="P3281" s="148">
        <f t="shared" si="619"/>
        <v>-5.0020879677090679</v>
      </c>
      <c r="Q3281" s="149">
        <f t="shared" si="613"/>
        <v>0</v>
      </c>
      <c r="R3281" s="150">
        <f t="shared" si="614"/>
        <v>92.865745746714254</v>
      </c>
      <c r="S3281" s="13"/>
      <c r="T3281" s="13"/>
      <c r="U3281" s="13"/>
      <c r="V3281" s="13"/>
      <c r="W3281" s="49">
        <f t="shared" si="620"/>
        <v>40159</v>
      </c>
    </row>
    <row r="3282" spans="1:23" s="11" customFormat="1">
      <c r="A3282" s="13"/>
      <c r="B3282" s="140">
        <f>+Datos!B3273</f>
        <v>2009</v>
      </c>
      <c r="C3282" s="141">
        <f>+Datos!C3273</f>
        <v>12</v>
      </c>
      <c r="D3282" s="142">
        <f>+Datos!D3273</f>
        <v>13</v>
      </c>
      <c r="E3282" s="143">
        <f>+Datos!E3273</f>
        <v>1</v>
      </c>
      <c r="F3282" s="144">
        <f>+Datos!F3273</f>
        <v>3.2</v>
      </c>
      <c r="G3282" s="145">
        <f>+Datos!G3273</f>
        <v>1</v>
      </c>
      <c r="H3282" s="143">
        <f t="shared" si="615"/>
        <v>3.2</v>
      </c>
      <c r="I3282" s="146">
        <f t="shared" si="616"/>
        <v>-2.2000000000000002</v>
      </c>
      <c r="J3282" s="29">
        <f t="shared" si="617"/>
        <v>58.489207685083095</v>
      </c>
      <c r="K3282" s="147">
        <f t="shared" si="612"/>
        <v>92.171025866901275</v>
      </c>
      <c r="L3282" s="29">
        <f t="shared" si="623"/>
        <v>-0.694719879812979</v>
      </c>
      <c r="M3282" s="30">
        <f t="shared" si="621"/>
        <v>1.694719879812979</v>
      </c>
      <c r="N3282" s="148">
        <f t="shared" si="622"/>
        <v>1.5052801201870212</v>
      </c>
      <c r="O3282" s="148">
        <f t="shared" si="618"/>
        <v>0</v>
      </c>
      <c r="P3282" s="148">
        <f t="shared" si="619"/>
        <v>-1.5052801201870212</v>
      </c>
      <c r="Q3282" s="149">
        <f t="shared" si="613"/>
        <v>0</v>
      </c>
      <c r="R3282" s="150">
        <f t="shared" si="614"/>
        <v>92.171025866901275</v>
      </c>
      <c r="S3282" s="13"/>
      <c r="T3282" s="13"/>
      <c r="U3282" s="13"/>
      <c r="V3282" s="13"/>
      <c r="W3282" s="49">
        <f t="shared" si="620"/>
        <v>40160</v>
      </c>
    </row>
    <row r="3283" spans="1:23" s="11" customFormat="1">
      <c r="A3283" s="13"/>
      <c r="B3283" s="140">
        <f>+Datos!B3274</f>
        <v>2009</v>
      </c>
      <c r="C3283" s="141">
        <f>+Datos!C3274</f>
        <v>12</v>
      </c>
      <c r="D3283" s="142">
        <f>+Datos!D3274</f>
        <v>14</v>
      </c>
      <c r="E3283" s="143">
        <f>+Datos!E3274</f>
        <v>0</v>
      </c>
      <c r="F3283" s="144">
        <f>+Datos!F3274</f>
        <v>6.2</v>
      </c>
      <c r="G3283" s="145">
        <f>+Datos!G3274</f>
        <v>1</v>
      </c>
      <c r="H3283" s="143">
        <f t="shared" si="615"/>
        <v>6.2</v>
      </c>
      <c r="I3283" s="146">
        <f t="shared" si="616"/>
        <v>-6.2</v>
      </c>
      <c r="J3283" s="29">
        <f t="shared" si="617"/>
        <v>56.574923782384019</v>
      </c>
      <c r="K3283" s="147">
        <f t="shared" si="612"/>
        <v>90.256741964202206</v>
      </c>
      <c r="L3283" s="29">
        <f t="shared" si="623"/>
        <v>-1.9142839026990686</v>
      </c>
      <c r="M3283" s="30">
        <f t="shared" si="621"/>
        <v>1.9142839026990686</v>
      </c>
      <c r="N3283" s="148">
        <f t="shared" si="622"/>
        <v>4.2857160973009316</v>
      </c>
      <c r="O3283" s="148">
        <f t="shared" si="618"/>
        <v>0</v>
      </c>
      <c r="P3283" s="148">
        <f t="shared" si="619"/>
        <v>-4.2857160973009316</v>
      </c>
      <c r="Q3283" s="149">
        <f t="shared" si="613"/>
        <v>0</v>
      </c>
      <c r="R3283" s="150">
        <f t="shared" si="614"/>
        <v>90.256741964202206</v>
      </c>
      <c r="S3283" s="13"/>
      <c r="T3283" s="13"/>
      <c r="U3283" s="13"/>
      <c r="V3283" s="13"/>
      <c r="W3283" s="49">
        <f t="shared" si="620"/>
        <v>40161</v>
      </c>
    </row>
    <row r="3284" spans="1:23" s="11" customFormat="1">
      <c r="A3284" s="13"/>
      <c r="B3284" s="140">
        <f>+Datos!B3275</f>
        <v>2009</v>
      </c>
      <c r="C3284" s="141">
        <f>+Datos!C3275</f>
        <v>12</v>
      </c>
      <c r="D3284" s="142">
        <f>+Datos!D3275</f>
        <v>15</v>
      </c>
      <c r="E3284" s="143">
        <f>+Datos!E3275</f>
        <v>0</v>
      </c>
      <c r="F3284" s="144">
        <f>+Datos!F3275</f>
        <v>6.6</v>
      </c>
      <c r="G3284" s="145">
        <f>+Datos!G3275</f>
        <v>1</v>
      </c>
      <c r="H3284" s="143">
        <f t="shared" si="615"/>
        <v>6.6</v>
      </c>
      <c r="I3284" s="146">
        <f t="shared" si="616"/>
        <v>-6.6</v>
      </c>
      <c r="J3284" s="29">
        <f t="shared" si="617"/>
        <v>54.60593466560475</v>
      </c>
      <c r="K3284" s="147">
        <f t="shared" si="612"/>
        <v>88.287752847422922</v>
      </c>
      <c r="L3284" s="29">
        <f t="shared" si="623"/>
        <v>-1.9689891167792837</v>
      </c>
      <c r="M3284" s="30">
        <f t="shared" si="621"/>
        <v>1.9689891167792837</v>
      </c>
      <c r="N3284" s="148">
        <f t="shared" si="622"/>
        <v>4.631010883220716</v>
      </c>
      <c r="O3284" s="148">
        <f t="shared" si="618"/>
        <v>0</v>
      </c>
      <c r="P3284" s="148">
        <f t="shared" si="619"/>
        <v>-4.631010883220716</v>
      </c>
      <c r="Q3284" s="149">
        <f t="shared" si="613"/>
        <v>0</v>
      </c>
      <c r="R3284" s="150">
        <f t="shared" si="614"/>
        <v>88.287752847422922</v>
      </c>
      <c r="S3284" s="13"/>
      <c r="T3284" s="13"/>
      <c r="U3284" s="13"/>
      <c r="V3284" s="13"/>
      <c r="W3284" s="49">
        <f t="shared" si="620"/>
        <v>40162</v>
      </c>
    </row>
    <row r="3285" spans="1:23" s="11" customFormat="1">
      <c r="A3285" s="13"/>
      <c r="B3285" s="140">
        <f>+Datos!B3276</f>
        <v>2009</v>
      </c>
      <c r="C3285" s="141">
        <f>+Datos!C3276</f>
        <v>12</v>
      </c>
      <c r="D3285" s="142">
        <f>+Datos!D3276</f>
        <v>16</v>
      </c>
      <c r="E3285" s="143">
        <f>+Datos!E3276</f>
        <v>0</v>
      </c>
      <c r="F3285" s="144">
        <f>+Datos!F3276</f>
        <v>9.1999999999999993</v>
      </c>
      <c r="G3285" s="145">
        <f>+Datos!G3276</f>
        <v>1</v>
      </c>
      <c r="H3285" s="143">
        <f t="shared" si="615"/>
        <v>9.1999999999999993</v>
      </c>
      <c r="I3285" s="146">
        <f t="shared" si="616"/>
        <v>-9.1999999999999993</v>
      </c>
      <c r="J3285" s="29">
        <f t="shared" si="617"/>
        <v>51.975095611284182</v>
      </c>
      <c r="K3285" s="147">
        <f t="shared" si="612"/>
        <v>85.656913793102362</v>
      </c>
      <c r="L3285" s="29">
        <f t="shared" si="623"/>
        <v>-2.6308390543205604</v>
      </c>
      <c r="M3285" s="30">
        <f t="shared" si="621"/>
        <v>2.6308390543205604</v>
      </c>
      <c r="N3285" s="148">
        <f t="shared" si="622"/>
        <v>6.5691609456794389</v>
      </c>
      <c r="O3285" s="148">
        <f t="shared" si="618"/>
        <v>0</v>
      </c>
      <c r="P3285" s="148">
        <f t="shared" si="619"/>
        <v>-6.5691609456794389</v>
      </c>
      <c r="Q3285" s="149">
        <f t="shared" si="613"/>
        <v>0</v>
      </c>
      <c r="R3285" s="150">
        <f t="shared" si="614"/>
        <v>85.656913793102362</v>
      </c>
      <c r="S3285" s="13"/>
      <c r="T3285" s="13"/>
      <c r="U3285" s="13"/>
      <c r="V3285" s="13"/>
      <c r="W3285" s="49">
        <f t="shared" si="620"/>
        <v>40163</v>
      </c>
    </row>
    <row r="3286" spans="1:23" s="11" customFormat="1">
      <c r="A3286" s="13"/>
      <c r="B3286" s="140">
        <f>+Datos!B3277</f>
        <v>2009</v>
      </c>
      <c r="C3286" s="141">
        <f>+Datos!C3277</f>
        <v>12</v>
      </c>
      <c r="D3286" s="142">
        <f>+Datos!D3277</f>
        <v>17</v>
      </c>
      <c r="E3286" s="143">
        <f>+Datos!E3277</f>
        <v>0</v>
      </c>
      <c r="F3286" s="144">
        <f>+Datos!F3277</f>
        <v>9</v>
      </c>
      <c r="G3286" s="145">
        <f>+Datos!G3277</f>
        <v>1</v>
      </c>
      <c r="H3286" s="143">
        <f t="shared" si="615"/>
        <v>9</v>
      </c>
      <c r="I3286" s="146">
        <f t="shared" si="616"/>
        <v>-9</v>
      </c>
      <c r="J3286" s="29">
        <f t="shared" si="617"/>
        <v>49.524139075638914</v>
      </c>
      <c r="K3286" s="147">
        <f t="shared" si="612"/>
        <v>83.205957257457101</v>
      </c>
      <c r="L3286" s="29">
        <f t="shared" si="623"/>
        <v>-2.4509565356452612</v>
      </c>
      <c r="M3286" s="30">
        <f t="shared" si="621"/>
        <v>2.4509565356452612</v>
      </c>
      <c r="N3286" s="148">
        <f t="shared" si="622"/>
        <v>6.5490434643547388</v>
      </c>
      <c r="O3286" s="148">
        <f t="shared" si="618"/>
        <v>0</v>
      </c>
      <c r="P3286" s="148">
        <f t="shared" si="619"/>
        <v>-6.5490434643547388</v>
      </c>
      <c r="Q3286" s="149">
        <f t="shared" si="613"/>
        <v>0</v>
      </c>
      <c r="R3286" s="150">
        <f t="shared" si="614"/>
        <v>83.205957257457101</v>
      </c>
      <c r="S3286" s="13"/>
      <c r="T3286" s="13"/>
      <c r="U3286" s="13"/>
      <c r="V3286" s="13"/>
      <c r="W3286" s="49">
        <f t="shared" si="620"/>
        <v>40164</v>
      </c>
    </row>
    <row r="3287" spans="1:23" s="11" customFormat="1">
      <c r="A3287" s="13"/>
      <c r="B3287" s="140">
        <f>+Datos!B3278</f>
        <v>2009</v>
      </c>
      <c r="C3287" s="141">
        <f>+Datos!C3278</f>
        <v>12</v>
      </c>
      <c r="D3287" s="142">
        <f>+Datos!D3278</f>
        <v>18</v>
      </c>
      <c r="E3287" s="143">
        <f>+Datos!E3278</f>
        <v>3</v>
      </c>
      <c r="F3287" s="144">
        <f>+Datos!F3278</f>
        <v>4.5</v>
      </c>
      <c r="G3287" s="145">
        <f>+Datos!G3278</f>
        <v>1</v>
      </c>
      <c r="H3287" s="143">
        <f t="shared" si="615"/>
        <v>4.5</v>
      </c>
      <c r="I3287" s="146">
        <f t="shared" si="616"/>
        <v>-1.5</v>
      </c>
      <c r="J3287" s="29">
        <f t="shared" si="617"/>
        <v>49.127033548298513</v>
      </c>
      <c r="K3287" s="147">
        <f t="shared" si="612"/>
        <v>82.808851730116686</v>
      </c>
      <c r="L3287" s="29">
        <f t="shared" si="623"/>
        <v>-0.39710552734041471</v>
      </c>
      <c r="M3287" s="30">
        <f t="shared" si="621"/>
        <v>3.3971055273404147</v>
      </c>
      <c r="N3287" s="148">
        <f t="shared" si="622"/>
        <v>1.1028944726595853</v>
      </c>
      <c r="O3287" s="148">
        <f t="shared" si="618"/>
        <v>0</v>
      </c>
      <c r="P3287" s="148">
        <f t="shared" si="619"/>
        <v>-1.1028944726595853</v>
      </c>
      <c r="Q3287" s="149">
        <f t="shared" si="613"/>
        <v>0</v>
      </c>
      <c r="R3287" s="150">
        <f t="shared" si="614"/>
        <v>82.808851730116686</v>
      </c>
      <c r="S3287" s="13"/>
      <c r="T3287" s="13"/>
      <c r="U3287" s="13"/>
      <c r="V3287" s="13"/>
      <c r="W3287" s="49">
        <f t="shared" si="620"/>
        <v>40165</v>
      </c>
    </row>
    <row r="3288" spans="1:23" s="11" customFormat="1">
      <c r="A3288" s="13"/>
      <c r="B3288" s="140">
        <f>+Datos!B3279</f>
        <v>2009</v>
      </c>
      <c r="C3288" s="141">
        <f>+Datos!C3279</f>
        <v>12</v>
      </c>
      <c r="D3288" s="142">
        <f>+Datos!D3279</f>
        <v>19</v>
      </c>
      <c r="E3288" s="143">
        <f>+Datos!E3279</f>
        <v>9</v>
      </c>
      <c r="F3288" s="144">
        <f>+Datos!F3279</f>
        <v>3.1</v>
      </c>
      <c r="G3288" s="145">
        <f>+Datos!G3279</f>
        <v>1</v>
      </c>
      <c r="H3288" s="143">
        <f t="shared" si="615"/>
        <v>3.1</v>
      </c>
      <c r="I3288" s="146">
        <f t="shared" si="616"/>
        <v>5.9</v>
      </c>
      <c r="J3288" s="29">
        <f t="shared" si="617"/>
        <v>55.027033548298512</v>
      </c>
      <c r="K3288" s="147">
        <f t="shared" si="612"/>
        <v>88.708851730116692</v>
      </c>
      <c r="L3288" s="29">
        <f t="shared" si="623"/>
        <v>5.9000000000000057</v>
      </c>
      <c r="M3288" s="30">
        <f t="shared" si="621"/>
        <v>3.1</v>
      </c>
      <c r="N3288" s="148">
        <f t="shared" si="622"/>
        <v>0</v>
      </c>
      <c r="O3288" s="148">
        <f t="shared" si="618"/>
        <v>0</v>
      </c>
      <c r="P3288" s="148">
        <f t="shared" si="619"/>
        <v>0</v>
      </c>
      <c r="Q3288" s="149">
        <f t="shared" si="613"/>
        <v>0</v>
      </c>
      <c r="R3288" s="150">
        <f t="shared" si="614"/>
        <v>88.708851730116692</v>
      </c>
      <c r="S3288" s="13"/>
      <c r="T3288" s="13"/>
      <c r="U3288" s="13"/>
      <c r="V3288" s="13"/>
      <c r="W3288" s="49">
        <f t="shared" si="620"/>
        <v>40166</v>
      </c>
    </row>
    <row r="3289" spans="1:23" s="11" customFormat="1">
      <c r="A3289" s="13"/>
      <c r="B3289" s="140">
        <f>+Datos!B3280</f>
        <v>2009</v>
      </c>
      <c r="C3289" s="141">
        <f>+Datos!C3280</f>
        <v>12</v>
      </c>
      <c r="D3289" s="142">
        <f>+Datos!D3280</f>
        <v>20</v>
      </c>
      <c r="E3289" s="143">
        <f>+Datos!E3280</f>
        <v>0</v>
      </c>
      <c r="F3289" s="144">
        <f>+Datos!F3280</f>
        <v>6.1</v>
      </c>
      <c r="G3289" s="145">
        <f>+Datos!G3280</f>
        <v>1</v>
      </c>
      <c r="H3289" s="143">
        <f t="shared" si="615"/>
        <v>6.1</v>
      </c>
      <c r="I3289" s="146">
        <f t="shared" si="616"/>
        <v>-6.1</v>
      </c>
      <c r="J3289" s="29">
        <f t="shared" si="617"/>
        <v>53.254637549484052</v>
      </c>
      <c r="K3289" s="147">
        <f t="shared" si="612"/>
        <v>86.936455731302232</v>
      </c>
      <c r="L3289" s="29">
        <f t="shared" si="623"/>
        <v>-1.77239599881446</v>
      </c>
      <c r="M3289" s="30">
        <f t="shared" si="621"/>
        <v>1.77239599881446</v>
      </c>
      <c r="N3289" s="148">
        <f t="shared" si="622"/>
        <v>4.3276040011855397</v>
      </c>
      <c r="O3289" s="148">
        <f t="shared" si="618"/>
        <v>0</v>
      </c>
      <c r="P3289" s="148">
        <f t="shared" si="619"/>
        <v>-4.3276040011855397</v>
      </c>
      <c r="Q3289" s="149">
        <f t="shared" si="613"/>
        <v>0</v>
      </c>
      <c r="R3289" s="150">
        <f t="shared" si="614"/>
        <v>86.936455731302232</v>
      </c>
      <c r="S3289" s="13"/>
      <c r="T3289" s="13"/>
      <c r="U3289" s="13"/>
      <c r="V3289" s="13"/>
      <c r="W3289" s="49">
        <f t="shared" si="620"/>
        <v>40167</v>
      </c>
    </row>
    <row r="3290" spans="1:23" s="11" customFormat="1">
      <c r="A3290" s="13"/>
      <c r="B3290" s="140">
        <f>+Datos!B3281</f>
        <v>2009</v>
      </c>
      <c r="C3290" s="141">
        <f>+Datos!C3281</f>
        <v>12</v>
      </c>
      <c r="D3290" s="142">
        <f>+Datos!D3281</f>
        <v>21</v>
      </c>
      <c r="E3290" s="143">
        <f>+Datos!E3281</f>
        <v>0</v>
      </c>
      <c r="F3290" s="144">
        <f>+Datos!F3281</f>
        <v>8.8000000000000007</v>
      </c>
      <c r="G3290" s="145">
        <f>+Datos!G3281</f>
        <v>1</v>
      </c>
      <c r="H3290" s="143">
        <f t="shared" si="615"/>
        <v>8.8000000000000007</v>
      </c>
      <c r="I3290" s="146">
        <f t="shared" si="616"/>
        <v>-8.8000000000000007</v>
      </c>
      <c r="J3290" s="29">
        <f t="shared" si="617"/>
        <v>50.797841268632446</v>
      </c>
      <c r="K3290" s="147">
        <f t="shared" si="612"/>
        <v>84.479659450450626</v>
      </c>
      <c r="L3290" s="29">
        <f t="shared" si="623"/>
        <v>-2.4567962808516057</v>
      </c>
      <c r="M3290" s="30">
        <f t="shared" si="621"/>
        <v>2.4567962808516057</v>
      </c>
      <c r="N3290" s="148">
        <f t="shared" si="622"/>
        <v>6.343203719148395</v>
      </c>
      <c r="O3290" s="148">
        <f t="shared" si="618"/>
        <v>0</v>
      </c>
      <c r="P3290" s="148">
        <f t="shared" si="619"/>
        <v>-6.343203719148395</v>
      </c>
      <c r="Q3290" s="149">
        <f t="shared" si="613"/>
        <v>0</v>
      </c>
      <c r="R3290" s="150">
        <f t="shared" si="614"/>
        <v>84.479659450450626</v>
      </c>
      <c r="S3290" s="13"/>
      <c r="T3290" s="13"/>
      <c r="U3290" s="13"/>
      <c r="V3290" s="13"/>
      <c r="W3290" s="49">
        <f t="shared" si="620"/>
        <v>40168</v>
      </c>
    </row>
    <row r="3291" spans="1:23" s="11" customFormat="1">
      <c r="A3291" s="13"/>
      <c r="B3291" s="140">
        <f>+Datos!B3282</f>
        <v>2009</v>
      </c>
      <c r="C3291" s="141">
        <f>+Datos!C3282</f>
        <v>12</v>
      </c>
      <c r="D3291" s="142">
        <f>+Datos!D3282</f>
        <v>22</v>
      </c>
      <c r="E3291" s="143">
        <f>+Datos!E3282</f>
        <v>3</v>
      </c>
      <c r="F3291" s="144">
        <f>+Datos!F3282</f>
        <v>7.1</v>
      </c>
      <c r="G3291" s="145">
        <f>+Datos!G3282</f>
        <v>1</v>
      </c>
      <c r="H3291" s="143">
        <f t="shared" si="615"/>
        <v>7.1</v>
      </c>
      <c r="I3291" s="146">
        <f t="shared" si="616"/>
        <v>-4.0999999999999996</v>
      </c>
      <c r="J3291" s="29">
        <f t="shared" si="617"/>
        <v>49.692225475745154</v>
      </c>
      <c r="K3291" s="147">
        <f t="shared" si="612"/>
        <v>83.374043657563334</v>
      </c>
      <c r="L3291" s="29">
        <f t="shared" si="623"/>
        <v>-1.1056157928872921</v>
      </c>
      <c r="M3291" s="30">
        <f t="shared" si="621"/>
        <v>4.1056157928872921</v>
      </c>
      <c r="N3291" s="148">
        <f t="shared" si="622"/>
        <v>2.9943842071127076</v>
      </c>
      <c r="O3291" s="148">
        <f t="shared" si="618"/>
        <v>0</v>
      </c>
      <c r="P3291" s="148">
        <f t="shared" si="619"/>
        <v>-2.9943842071127076</v>
      </c>
      <c r="Q3291" s="149">
        <f t="shared" si="613"/>
        <v>0</v>
      </c>
      <c r="R3291" s="150">
        <f t="shared" si="614"/>
        <v>83.374043657563334</v>
      </c>
      <c r="S3291" s="13"/>
      <c r="T3291" s="13"/>
      <c r="U3291" s="13"/>
      <c r="V3291" s="13"/>
      <c r="W3291" s="49">
        <f t="shared" si="620"/>
        <v>40169</v>
      </c>
    </row>
    <row r="3292" spans="1:23" s="11" customFormat="1">
      <c r="A3292" s="13"/>
      <c r="B3292" s="140">
        <f>+Datos!B3283</f>
        <v>2009</v>
      </c>
      <c r="C3292" s="141">
        <f>+Datos!C3283</f>
        <v>12</v>
      </c>
      <c r="D3292" s="142">
        <f>+Datos!D3283</f>
        <v>23</v>
      </c>
      <c r="E3292" s="143">
        <f>+Datos!E3283</f>
        <v>21</v>
      </c>
      <c r="F3292" s="144">
        <f>+Datos!F3283</f>
        <v>6.6</v>
      </c>
      <c r="G3292" s="145">
        <f>+Datos!G3283</f>
        <v>1</v>
      </c>
      <c r="H3292" s="143">
        <f t="shared" si="615"/>
        <v>6.6</v>
      </c>
      <c r="I3292" s="146">
        <f t="shared" si="616"/>
        <v>14.4</v>
      </c>
      <c r="J3292" s="29">
        <f t="shared" si="617"/>
        <v>64.092225475745153</v>
      </c>
      <c r="K3292" s="147">
        <f t="shared" si="612"/>
        <v>97.77404365756334</v>
      </c>
      <c r="L3292" s="29">
        <f t="shared" si="623"/>
        <v>14.400000000000006</v>
      </c>
      <c r="M3292" s="30">
        <f t="shared" si="621"/>
        <v>6.6</v>
      </c>
      <c r="N3292" s="148">
        <f t="shared" si="622"/>
        <v>0</v>
      </c>
      <c r="O3292" s="148">
        <f t="shared" si="618"/>
        <v>0</v>
      </c>
      <c r="P3292" s="148">
        <f t="shared" si="619"/>
        <v>0</v>
      </c>
      <c r="Q3292" s="149">
        <f t="shared" si="613"/>
        <v>0</v>
      </c>
      <c r="R3292" s="150">
        <f t="shared" si="614"/>
        <v>97.77404365756334</v>
      </c>
      <c r="S3292" s="13"/>
      <c r="T3292" s="13"/>
      <c r="U3292" s="13"/>
      <c r="V3292" s="13"/>
      <c r="W3292" s="49">
        <f t="shared" si="620"/>
        <v>40170</v>
      </c>
    </row>
    <row r="3293" spans="1:23" s="11" customFormat="1">
      <c r="A3293" s="13"/>
      <c r="B3293" s="140">
        <f>+Datos!B3284</f>
        <v>2009</v>
      </c>
      <c r="C3293" s="141">
        <f>+Datos!C3284</f>
        <v>12</v>
      </c>
      <c r="D3293" s="142">
        <f>+Datos!D3284</f>
        <v>24</v>
      </c>
      <c r="E3293" s="143">
        <f>+Datos!E3284</f>
        <v>0</v>
      </c>
      <c r="F3293" s="144">
        <f>+Datos!F3284</f>
        <v>7.9</v>
      </c>
      <c r="G3293" s="145">
        <f>+Datos!G3284</f>
        <v>1</v>
      </c>
      <c r="H3293" s="143">
        <f t="shared" si="615"/>
        <v>7.9</v>
      </c>
      <c r="I3293" s="146">
        <f t="shared" si="616"/>
        <v>-7.9</v>
      </c>
      <c r="J3293" s="29">
        <f t="shared" si="617"/>
        <v>61.431484686214162</v>
      </c>
      <c r="K3293" s="147">
        <f t="shared" si="612"/>
        <v>95.113302868032349</v>
      </c>
      <c r="L3293" s="29">
        <f t="shared" si="623"/>
        <v>-2.6607407895309905</v>
      </c>
      <c r="M3293" s="30">
        <f t="shared" si="621"/>
        <v>2.6607407895309905</v>
      </c>
      <c r="N3293" s="148">
        <f t="shared" si="622"/>
        <v>5.2392592104690099</v>
      </c>
      <c r="O3293" s="148">
        <f t="shared" si="618"/>
        <v>0</v>
      </c>
      <c r="P3293" s="148">
        <f t="shared" si="619"/>
        <v>-5.2392592104690099</v>
      </c>
      <c r="Q3293" s="149">
        <f t="shared" si="613"/>
        <v>0</v>
      </c>
      <c r="R3293" s="150">
        <f t="shared" si="614"/>
        <v>95.113302868032349</v>
      </c>
      <c r="S3293" s="13"/>
      <c r="T3293" s="13"/>
      <c r="U3293" s="13"/>
      <c r="V3293" s="13"/>
      <c r="W3293" s="49">
        <f t="shared" si="620"/>
        <v>40171</v>
      </c>
    </row>
    <row r="3294" spans="1:23" s="11" customFormat="1">
      <c r="A3294" s="13"/>
      <c r="B3294" s="140">
        <f>+Datos!B3285</f>
        <v>2009</v>
      </c>
      <c r="C3294" s="141">
        <f>+Datos!C3285</f>
        <v>12</v>
      </c>
      <c r="D3294" s="142">
        <f>+Datos!D3285</f>
        <v>25</v>
      </c>
      <c r="E3294" s="143">
        <f>+Datos!E3285</f>
        <v>0</v>
      </c>
      <c r="F3294" s="144">
        <f>+Datos!F3285</f>
        <v>7.4</v>
      </c>
      <c r="G3294" s="145">
        <f>+Datos!G3285</f>
        <v>1</v>
      </c>
      <c r="H3294" s="143">
        <f t="shared" si="615"/>
        <v>7.4</v>
      </c>
      <c r="I3294" s="146">
        <f t="shared" si="616"/>
        <v>-7.4</v>
      </c>
      <c r="J3294" s="29">
        <f t="shared" si="617"/>
        <v>59.039427267109424</v>
      </c>
      <c r="K3294" s="147">
        <f t="shared" si="612"/>
        <v>92.721245448927604</v>
      </c>
      <c r="L3294" s="29">
        <f t="shared" si="623"/>
        <v>-2.392057419104745</v>
      </c>
      <c r="M3294" s="30">
        <f t="shared" si="621"/>
        <v>2.392057419104745</v>
      </c>
      <c r="N3294" s="148">
        <f t="shared" si="622"/>
        <v>5.0079425808952553</v>
      </c>
      <c r="O3294" s="148">
        <f t="shared" si="618"/>
        <v>0</v>
      </c>
      <c r="P3294" s="148">
        <f t="shared" si="619"/>
        <v>-5.0079425808952553</v>
      </c>
      <c r="Q3294" s="149">
        <f t="shared" si="613"/>
        <v>0</v>
      </c>
      <c r="R3294" s="150">
        <f t="shared" si="614"/>
        <v>92.721245448927604</v>
      </c>
      <c r="S3294" s="13"/>
      <c r="T3294" s="13"/>
      <c r="U3294" s="13"/>
      <c r="V3294" s="13"/>
      <c r="W3294" s="49">
        <f t="shared" si="620"/>
        <v>40172</v>
      </c>
    </row>
    <row r="3295" spans="1:23" s="11" customFormat="1">
      <c r="A3295" s="13"/>
      <c r="B3295" s="140">
        <f>+Datos!B3286</f>
        <v>2009</v>
      </c>
      <c r="C3295" s="141">
        <f>+Datos!C3286</f>
        <v>12</v>
      </c>
      <c r="D3295" s="142">
        <f>+Datos!D3286</f>
        <v>26</v>
      </c>
      <c r="E3295" s="143">
        <f>+Datos!E3286</f>
        <v>0</v>
      </c>
      <c r="F3295" s="144">
        <f>+Datos!F3286</f>
        <v>8.3000000000000007</v>
      </c>
      <c r="G3295" s="145">
        <f>+Datos!G3286</f>
        <v>1</v>
      </c>
      <c r="H3295" s="143">
        <f t="shared" si="615"/>
        <v>8.3000000000000007</v>
      </c>
      <c r="I3295" s="146">
        <f t="shared" si="616"/>
        <v>-8.3000000000000007</v>
      </c>
      <c r="J3295" s="29">
        <f t="shared" si="617"/>
        <v>56.467092163647735</v>
      </c>
      <c r="K3295" s="147">
        <f t="shared" si="612"/>
        <v>90.148910345465907</v>
      </c>
      <c r="L3295" s="29">
        <f t="shared" si="623"/>
        <v>-2.5723351034616968</v>
      </c>
      <c r="M3295" s="30">
        <f t="shared" si="621"/>
        <v>2.5723351034616968</v>
      </c>
      <c r="N3295" s="148">
        <f t="shared" si="622"/>
        <v>5.7276648965383039</v>
      </c>
      <c r="O3295" s="148">
        <f t="shared" si="618"/>
        <v>0</v>
      </c>
      <c r="P3295" s="148">
        <f t="shared" si="619"/>
        <v>-5.7276648965383039</v>
      </c>
      <c r="Q3295" s="149">
        <f t="shared" si="613"/>
        <v>0</v>
      </c>
      <c r="R3295" s="150">
        <f t="shared" si="614"/>
        <v>90.148910345465907</v>
      </c>
      <c r="S3295" s="13"/>
      <c r="T3295" s="13"/>
      <c r="U3295" s="13"/>
      <c r="V3295" s="13"/>
      <c r="W3295" s="49">
        <f t="shared" si="620"/>
        <v>40173</v>
      </c>
    </row>
    <row r="3296" spans="1:23" s="11" customFormat="1">
      <c r="A3296" s="13"/>
      <c r="B3296" s="140">
        <f>+Datos!B3287</f>
        <v>2009</v>
      </c>
      <c r="C3296" s="141">
        <f>+Datos!C3287</f>
        <v>12</v>
      </c>
      <c r="D3296" s="142">
        <f>+Datos!D3287</f>
        <v>27</v>
      </c>
      <c r="E3296" s="143">
        <f>+Datos!E3287</f>
        <v>6</v>
      </c>
      <c r="F3296" s="144">
        <f>+Datos!F3287</f>
        <v>8.6</v>
      </c>
      <c r="G3296" s="145">
        <f>+Datos!G3287</f>
        <v>1</v>
      </c>
      <c r="H3296" s="143">
        <f t="shared" si="615"/>
        <v>8.6</v>
      </c>
      <c r="I3296" s="146">
        <f t="shared" si="616"/>
        <v>-2.5999999999999996</v>
      </c>
      <c r="J3296" s="29">
        <f t="shared" si="617"/>
        <v>55.684587652055455</v>
      </c>
      <c r="K3296" s="147">
        <f t="shared" si="612"/>
        <v>89.366405833873642</v>
      </c>
      <c r="L3296" s="29">
        <f t="shared" si="623"/>
        <v>-0.78250451159226486</v>
      </c>
      <c r="M3296" s="30">
        <f t="shared" si="621"/>
        <v>6.7825045115922649</v>
      </c>
      <c r="N3296" s="148">
        <f t="shared" si="622"/>
        <v>1.8174954884077348</v>
      </c>
      <c r="O3296" s="148">
        <f t="shared" si="618"/>
        <v>0</v>
      </c>
      <c r="P3296" s="148">
        <f t="shared" si="619"/>
        <v>-1.8174954884077348</v>
      </c>
      <c r="Q3296" s="149">
        <f t="shared" si="613"/>
        <v>0</v>
      </c>
      <c r="R3296" s="150">
        <f t="shared" si="614"/>
        <v>89.366405833873642</v>
      </c>
      <c r="S3296" s="13"/>
      <c r="T3296" s="13"/>
      <c r="U3296" s="13"/>
      <c r="V3296" s="13"/>
      <c r="W3296" s="49">
        <f t="shared" si="620"/>
        <v>40174</v>
      </c>
    </row>
    <row r="3297" spans="1:23" s="11" customFormat="1">
      <c r="A3297" s="13"/>
      <c r="B3297" s="140">
        <f>+Datos!B3288</f>
        <v>2009</v>
      </c>
      <c r="C3297" s="141">
        <f>+Datos!C3288</f>
        <v>12</v>
      </c>
      <c r="D3297" s="142">
        <f>+Datos!D3288</f>
        <v>28</v>
      </c>
      <c r="E3297" s="143">
        <f>+Datos!E3288</f>
        <v>0</v>
      </c>
      <c r="F3297" s="144">
        <f>+Datos!F3288</f>
        <v>5.3</v>
      </c>
      <c r="G3297" s="145">
        <f>+Datos!G3288</f>
        <v>1</v>
      </c>
      <c r="H3297" s="143">
        <f t="shared" si="615"/>
        <v>5.3</v>
      </c>
      <c r="I3297" s="146">
        <f t="shared" si="616"/>
        <v>-5.3</v>
      </c>
      <c r="J3297" s="29">
        <f t="shared" si="617"/>
        <v>54.122903078765965</v>
      </c>
      <c r="K3297" s="147">
        <f t="shared" si="612"/>
        <v>87.804721260584145</v>
      </c>
      <c r="L3297" s="29">
        <f t="shared" si="623"/>
        <v>-1.5616845732894973</v>
      </c>
      <c r="M3297" s="30">
        <f t="shared" si="621"/>
        <v>1.5616845732894973</v>
      </c>
      <c r="N3297" s="148">
        <f t="shared" si="622"/>
        <v>3.7383154267105025</v>
      </c>
      <c r="O3297" s="148">
        <f t="shared" si="618"/>
        <v>0</v>
      </c>
      <c r="P3297" s="148">
        <f t="shared" si="619"/>
        <v>-3.7383154267105025</v>
      </c>
      <c r="Q3297" s="149">
        <f t="shared" si="613"/>
        <v>0</v>
      </c>
      <c r="R3297" s="150">
        <f t="shared" si="614"/>
        <v>87.804721260584145</v>
      </c>
      <c r="S3297" s="13"/>
      <c r="T3297" s="13"/>
      <c r="U3297" s="13"/>
      <c r="V3297" s="13"/>
      <c r="W3297" s="49">
        <f t="shared" si="620"/>
        <v>40175</v>
      </c>
    </row>
    <row r="3298" spans="1:23" s="11" customFormat="1">
      <c r="A3298" s="13"/>
      <c r="B3298" s="140">
        <f>+Datos!B3289</f>
        <v>2009</v>
      </c>
      <c r="C3298" s="141">
        <f>+Datos!C3289</f>
        <v>12</v>
      </c>
      <c r="D3298" s="142">
        <f>+Datos!D3289</f>
        <v>29</v>
      </c>
      <c r="E3298" s="143">
        <f>+Datos!E3289</f>
        <v>2</v>
      </c>
      <c r="F3298" s="144">
        <f>+Datos!F3289</f>
        <v>5.2</v>
      </c>
      <c r="G3298" s="145">
        <f>+Datos!G3289</f>
        <v>1</v>
      </c>
      <c r="H3298" s="143">
        <f t="shared" si="615"/>
        <v>5.2</v>
      </c>
      <c r="I3298" s="146">
        <f t="shared" si="616"/>
        <v>-3.2</v>
      </c>
      <c r="J3298" s="29">
        <f t="shared" si="617"/>
        <v>53.201283535626985</v>
      </c>
      <c r="K3298" s="147">
        <f t="shared" si="612"/>
        <v>86.883101717445157</v>
      </c>
      <c r="L3298" s="29">
        <f t="shared" si="623"/>
        <v>-0.92161954313898775</v>
      </c>
      <c r="M3298" s="30">
        <f t="shared" si="621"/>
        <v>2.9216195431389878</v>
      </c>
      <c r="N3298" s="148">
        <f t="shared" si="622"/>
        <v>2.2783804568610124</v>
      </c>
      <c r="O3298" s="148">
        <f t="shared" si="618"/>
        <v>0</v>
      </c>
      <c r="P3298" s="148">
        <f t="shared" si="619"/>
        <v>-2.2783804568610124</v>
      </c>
      <c r="Q3298" s="149">
        <f t="shared" si="613"/>
        <v>0</v>
      </c>
      <c r="R3298" s="150">
        <f t="shared" si="614"/>
        <v>86.883101717445157</v>
      </c>
      <c r="S3298" s="13"/>
      <c r="T3298" s="13"/>
      <c r="U3298" s="13"/>
      <c r="V3298" s="13"/>
      <c r="W3298" s="49">
        <f t="shared" si="620"/>
        <v>40176</v>
      </c>
    </row>
    <row r="3299" spans="1:23" s="11" customFormat="1">
      <c r="A3299" s="13"/>
      <c r="B3299" s="140">
        <f>+Datos!B3290</f>
        <v>2009</v>
      </c>
      <c r="C3299" s="141">
        <f>+Datos!C3290</f>
        <v>12</v>
      </c>
      <c r="D3299" s="142">
        <f>+Datos!D3290</f>
        <v>30</v>
      </c>
      <c r="E3299" s="143">
        <f>+Datos!E3290</f>
        <v>0</v>
      </c>
      <c r="F3299" s="144">
        <f>+Datos!F3290</f>
        <v>6.7</v>
      </c>
      <c r="G3299" s="145">
        <f>+Datos!G3290</f>
        <v>1</v>
      </c>
      <c r="H3299" s="143">
        <f t="shared" si="615"/>
        <v>6.7</v>
      </c>
      <c r="I3299" s="146">
        <f t="shared" si="616"/>
        <v>-6.7</v>
      </c>
      <c r="J3299" s="29">
        <f t="shared" si="617"/>
        <v>51.322155109439329</v>
      </c>
      <c r="K3299" s="147">
        <f t="shared" si="612"/>
        <v>85.003973291257509</v>
      </c>
      <c r="L3299" s="29">
        <f t="shared" si="623"/>
        <v>-1.8791284261876484</v>
      </c>
      <c r="M3299" s="30">
        <f t="shared" si="621"/>
        <v>1.8791284261876484</v>
      </c>
      <c r="N3299" s="148">
        <f t="shared" si="622"/>
        <v>4.8208715738123518</v>
      </c>
      <c r="O3299" s="148">
        <f t="shared" si="618"/>
        <v>0</v>
      </c>
      <c r="P3299" s="148">
        <f t="shared" si="619"/>
        <v>-4.8208715738123518</v>
      </c>
      <c r="Q3299" s="149">
        <f t="shared" si="613"/>
        <v>0</v>
      </c>
      <c r="R3299" s="150">
        <f t="shared" si="614"/>
        <v>85.003973291257509</v>
      </c>
      <c r="S3299" s="13"/>
      <c r="T3299" s="13"/>
      <c r="U3299" s="13"/>
      <c r="V3299" s="13"/>
      <c r="W3299" s="49">
        <f t="shared" si="620"/>
        <v>40177</v>
      </c>
    </row>
    <row r="3300" spans="1:23" s="11" customFormat="1">
      <c r="A3300" s="13"/>
      <c r="B3300" s="140">
        <f>+Datos!B3291</f>
        <v>2009</v>
      </c>
      <c r="C3300" s="141">
        <f>+Datos!C3291</f>
        <v>12</v>
      </c>
      <c r="D3300" s="142">
        <f>+Datos!D3291</f>
        <v>31</v>
      </c>
      <c r="E3300" s="143">
        <f>+Datos!E3291</f>
        <v>0.2</v>
      </c>
      <c r="F3300" s="144">
        <f>+Datos!F3291</f>
        <v>7.1</v>
      </c>
      <c r="G3300" s="145">
        <f>+Datos!G3291</f>
        <v>1</v>
      </c>
      <c r="H3300" s="143">
        <f t="shared" si="615"/>
        <v>7.1</v>
      </c>
      <c r="I3300" s="146">
        <f t="shared" si="616"/>
        <v>-6.8999999999999995</v>
      </c>
      <c r="J3300" s="29">
        <f t="shared" si="617"/>
        <v>49.456283099256858</v>
      </c>
      <c r="K3300" s="147">
        <f t="shared" si="612"/>
        <v>83.138101281075038</v>
      </c>
      <c r="L3300" s="29">
        <f t="shared" si="623"/>
        <v>-1.8658720101824713</v>
      </c>
      <c r="M3300" s="30">
        <f t="shared" si="621"/>
        <v>2.0658720101824715</v>
      </c>
      <c r="N3300" s="148">
        <f t="shared" si="622"/>
        <v>5.0341279898175282</v>
      </c>
      <c r="O3300" s="148">
        <f t="shared" si="618"/>
        <v>0</v>
      </c>
      <c r="P3300" s="148">
        <f t="shared" si="619"/>
        <v>-5.0341279898175282</v>
      </c>
      <c r="Q3300" s="149">
        <f t="shared" si="613"/>
        <v>0</v>
      </c>
      <c r="R3300" s="150">
        <f t="shared" si="614"/>
        <v>83.138101281075038</v>
      </c>
      <c r="S3300" s="13"/>
      <c r="T3300" s="13"/>
      <c r="U3300" s="13"/>
      <c r="V3300" s="13"/>
      <c r="W3300" s="49">
        <f t="shared" si="620"/>
        <v>40178</v>
      </c>
    </row>
    <row r="3301" spans="1:23" s="11" customFormat="1">
      <c r="A3301" s="13"/>
      <c r="B3301" s="140">
        <f>+Datos!B3292</f>
        <v>2010</v>
      </c>
      <c r="C3301" s="141">
        <f>+Datos!C3292</f>
        <v>1</v>
      </c>
      <c r="D3301" s="142">
        <f>+Datos!D3292</f>
        <v>1</v>
      </c>
      <c r="E3301" s="143">
        <f>+Datos!E3292</f>
        <v>0</v>
      </c>
      <c r="F3301" s="144">
        <f>+Datos!F3292</f>
        <v>8.6</v>
      </c>
      <c r="G3301" s="145">
        <f>+Datos!G3292</f>
        <v>1</v>
      </c>
      <c r="H3301" s="143">
        <f t="shared" si="615"/>
        <v>8.6</v>
      </c>
      <c r="I3301" s="146">
        <f t="shared" si="616"/>
        <v>-8.6</v>
      </c>
      <c r="J3301" s="29">
        <f t="shared" si="617"/>
        <v>47.225382374649563</v>
      </c>
      <c r="K3301" s="147">
        <f t="shared" si="612"/>
        <v>80.907200556467743</v>
      </c>
      <c r="L3301" s="29">
        <f t="shared" si="623"/>
        <v>-2.2309007246072952</v>
      </c>
      <c r="M3301" s="30">
        <f t="shared" si="621"/>
        <v>2.2309007246072952</v>
      </c>
      <c r="N3301" s="148">
        <f t="shared" si="622"/>
        <v>6.3690992753927045</v>
      </c>
      <c r="O3301" s="148">
        <f t="shared" si="618"/>
        <v>0</v>
      </c>
      <c r="P3301" s="148">
        <f t="shared" si="619"/>
        <v>-6.3690992753927045</v>
      </c>
      <c r="Q3301" s="149">
        <f t="shared" si="613"/>
        <v>0</v>
      </c>
      <c r="R3301" s="150">
        <f t="shared" si="614"/>
        <v>80.907200556467743</v>
      </c>
      <c r="S3301" s="13"/>
      <c r="T3301" s="13"/>
      <c r="U3301" s="13"/>
      <c r="V3301" s="13"/>
      <c r="W3301" s="49">
        <f t="shared" si="620"/>
        <v>40179</v>
      </c>
    </row>
    <row r="3302" spans="1:23" s="11" customFormat="1">
      <c r="A3302" s="13"/>
      <c r="B3302" s="140">
        <f>+Datos!B3293</f>
        <v>2010</v>
      </c>
      <c r="C3302" s="141">
        <f>+Datos!C3293</f>
        <v>1</v>
      </c>
      <c r="D3302" s="142">
        <f>+Datos!D3293</f>
        <v>2</v>
      </c>
      <c r="E3302" s="143">
        <f>+Datos!E3293</f>
        <v>0</v>
      </c>
      <c r="F3302" s="144">
        <f>+Datos!F3293</f>
        <v>9.4</v>
      </c>
      <c r="G3302" s="145">
        <f>+Datos!G3293</f>
        <v>1</v>
      </c>
      <c r="H3302" s="143">
        <f t="shared" si="615"/>
        <v>9.4</v>
      </c>
      <c r="I3302" s="146">
        <f t="shared" si="616"/>
        <v>-9.4</v>
      </c>
      <c r="J3302" s="29">
        <f t="shared" si="617"/>
        <v>44.901903166490676</v>
      </c>
      <c r="K3302" s="147">
        <f t="shared" si="612"/>
        <v>78.583721348308856</v>
      </c>
      <c r="L3302" s="29">
        <f t="shared" si="623"/>
        <v>-2.3234792081588864</v>
      </c>
      <c r="M3302" s="30">
        <f t="shared" si="621"/>
        <v>2.3234792081588864</v>
      </c>
      <c r="N3302" s="148">
        <f t="shared" si="622"/>
        <v>7.0765207918411139</v>
      </c>
      <c r="O3302" s="148">
        <f t="shared" si="618"/>
        <v>0</v>
      </c>
      <c r="P3302" s="148">
        <f t="shared" si="619"/>
        <v>-7.0765207918411139</v>
      </c>
      <c r="Q3302" s="149">
        <f t="shared" si="613"/>
        <v>0</v>
      </c>
      <c r="R3302" s="150">
        <f t="shared" si="614"/>
        <v>78.583721348308856</v>
      </c>
      <c r="S3302" s="13"/>
      <c r="T3302" s="13"/>
      <c r="U3302" s="13"/>
      <c r="V3302" s="13"/>
      <c r="W3302" s="49">
        <f t="shared" si="620"/>
        <v>40180</v>
      </c>
    </row>
    <row r="3303" spans="1:23" s="11" customFormat="1">
      <c r="A3303" s="13"/>
      <c r="B3303" s="140">
        <f>+Datos!B3294</f>
        <v>2010</v>
      </c>
      <c r="C3303" s="141">
        <f>+Datos!C3294</f>
        <v>1</v>
      </c>
      <c r="D3303" s="142">
        <f>+Datos!D3294</f>
        <v>3</v>
      </c>
      <c r="E3303" s="143">
        <f>+Datos!E3294</f>
        <v>0</v>
      </c>
      <c r="F3303" s="144">
        <f>+Datos!F3294</f>
        <v>10.1</v>
      </c>
      <c r="G3303" s="145">
        <f>+Datos!G3294</f>
        <v>1</v>
      </c>
      <c r="H3303" s="143">
        <f t="shared" si="615"/>
        <v>10.1</v>
      </c>
      <c r="I3303" s="146">
        <f t="shared" si="616"/>
        <v>-10.1</v>
      </c>
      <c r="J3303" s="29">
        <f t="shared" si="617"/>
        <v>42.53264238028612</v>
      </c>
      <c r="K3303" s="147">
        <f t="shared" si="612"/>
        <v>76.214460562104307</v>
      </c>
      <c r="L3303" s="29">
        <f t="shared" si="623"/>
        <v>-2.3692607862045492</v>
      </c>
      <c r="M3303" s="30">
        <f t="shared" si="621"/>
        <v>2.3692607862045492</v>
      </c>
      <c r="N3303" s="148">
        <f t="shared" si="622"/>
        <v>7.7307392137954505</v>
      </c>
      <c r="O3303" s="148">
        <f t="shared" si="618"/>
        <v>0</v>
      </c>
      <c r="P3303" s="148">
        <f t="shared" si="619"/>
        <v>-7.7307392137954505</v>
      </c>
      <c r="Q3303" s="149">
        <f t="shared" si="613"/>
        <v>0</v>
      </c>
      <c r="R3303" s="150">
        <f t="shared" si="614"/>
        <v>76.214460562104307</v>
      </c>
      <c r="S3303" s="13"/>
      <c r="T3303" s="13"/>
      <c r="U3303" s="13"/>
      <c r="V3303" s="13"/>
      <c r="W3303" s="49">
        <f t="shared" si="620"/>
        <v>40181</v>
      </c>
    </row>
    <row r="3304" spans="1:23" s="11" customFormat="1">
      <c r="A3304" s="13"/>
      <c r="B3304" s="140">
        <f>+Datos!B3295</f>
        <v>2010</v>
      </c>
      <c r="C3304" s="141">
        <f>+Datos!C3295</f>
        <v>1</v>
      </c>
      <c r="D3304" s="142">
        <f>+Datos!D3295</f>
        <v>4</v>
      </c>
      <c r="E3304" s="143">
        <f>+Datos!E3295</f>
        <v>0</v>
      </c>
      <c r="F3304" s="144">
        <f>+Datos!F3295</f>
        <v>8.4</v>
      </c>
      <c r="G3304" s="145">
        <f>+Datos!G3295</f>
        <v>1</v>
      </c>
      <c r="H3304" s="143">
        <f t="shared" si="615"/>
        <v>8.4</v>
      </c>
      <c r="I3304" s="146">
        <f t="shared" si="616"/>
        <v>-8.4</v>
      </c>
      <c r="J3304" s="29">
        <f t="shared" si="617"/>
        <v>40.6576768378469</v>
      </c>
      <c r="K3304" s="147">
        <f t="shared" si="612"/>
        <v>74.33949501966508</v>
      </c>
      <c r="L3304" s="29">
        <f t="shared" si="623"/>
        <v>-1.8749655424392273</v>
      </c>
      <c r="M3304" s="30">
        <f t="shared" si="621"/>
        <v>1.8749655424392273</v>
      </c>
      <c r="N3304" s="148">
        <f t="shared" si="622"/>
        <v>6.525034457560773</v>
      </c>
      <c r="O3304" s="148">
        <f t="shared" si="618"/>
        <v>0</v>
      </c>
      <c r="P3304" s="148">
        <f t="shared" si="619"/>
        <v>-6.525034457560773</v>
      </c>
      <c r="Q3304" s="149">
        <f t="shared" si="613"/>
        <v>0</v>
      </c>
      <c r="R3304" s="150">
        <f t="shared" si="614"/>
        <v>74.33949501966508</v>
      </c>
      <c r="S3304" s="13"/>
      <c r="T3304" s="13"/>
      <c r="U3304" s="13"/>
      <c r="V3304" s="13"/>
      <c r="W3304" s="49">
        <f t="shared" si="620"/>
        <v>40182</v>
      </c>
    </row>
    <row r="3305" spans="1:23" s="11" customFormat="1">
      <c r="A3305" s="13"/>
      <c r="B3305" s="140">
        <f>+Datos!B3296</f>
        <v>2010</v>
      </c>
      <c r="C3305" s="141">
        <f>+Datos!C3296</f>
        <v>1</v>
      </c>
      <c r="D3305" s="142">
        <f>+Datos!D3296</f>
        <v>5</v>
      </c>
      <c r="E3305" s="143">
        <f>+Datos!E3296</f>
        <v>0</v>
      </c>
      <c r="F3305" s="144">
        <f>+Datos!F3296</f>
        <v>9</v>
      </c>
      <c r="G3305" s="145">
        <f>+Datos!G3296</f>
        <v>1</v>
      </c>
      <c r="H3305" s="143">
        <f t="shared" si="615"/>
        <v>9</v>
      </c>
      <c r="I3305" s="146">
        <f t="shared" si="616"/>
        <v>-9</v>
      </c>
      <c r="J3305" s="29">
        <f t="shared" si="617"/>
        <v>38.740408623178347</v>
      </c>
      <c r="K3305" s="147">
        <f t="shared" si="612"/>
        <v>72.422226804996527</v>
      </c>
      <c r="L3305" s="29">
        <f t="shared" si="623"/>
        <v>-1.9172682146685531</v>
      </c>
      <c r="M3305" s="30">
        <f t="shared" si="621"/>
        <v>1.9172682146685531</v>
      </c>
      <c r="N3305" s="148">
        <f t="shared" si="622"/>
        <v>7.0827317853314469</v>
      </c>
      <c r="O3305" s="148">
        <f t="shared" si="618"/>
        <v>0</v>
      </c>
      <c r="P3305" s="148">
        <f t="shared" si="619"/>
        <v>-7.0827317853314469</v>
      </c>
      <c r="Q3305" s="149">
        <f t="shared" si="613"/>
        <v>0</v>
      </c>
      <c r="R3305" s="150">
        <f t="shared" si="614"/>
        <v>72.422226804996527</v>
      </c>
      <c r="S3305" s="13"/>
      <c r="T3305" s="13"/>
      <c r="U3305" s="13"/>
      <c r="V3305" s="13"/>
      <c r="W3305" s="49">
        <f t="shared" si="620"/>
        <v>40183</v>
      </c>
    </row>
    <row r="3306" spans="1:23" s="11" customFormat="1">
      <c r="A3306" s="13"/>
      <c r="B3306" s="140">
        <f>+Datos!B3297</f>
        <v>2010</v>
      </c>
      <c r="C3306" s="141">
        <f>+Datos!C3297</f>
        <v>1</v>
      </c>
      <c r="D3306" s="142">
        <f>+Datos!D3297</f>
        <v>6</v>
      </c>
      <c r="E3306" s="143">
        <f>+Datos!E3297</f>
        <v>0</v>
      </c>
      <c r="F3306" s="144">
        <f>+Datos!F3297</f>
        <v>6.6</v>
      </c>
      <c r="G3306" s="145">
        <f>+Datos!G3297</f>
        <v>1</v>
      </c>
      <c r="H3306" s="143">
        <f t="shared" si="615"/>
        <v>6.6</v>
      </c>
      <c r="I3306" s="146">
        <f t="shared" si="616"/>
        <v>-6.6</v>
      </c>
      <c r="J3306" s="29">
        <f t="shared" si="617"/>
        <v>37.392117934320694</v>
      </c>
      <c r="K3306" s="147">
        <f t="shared" si="612"/>
        <v>71.073936116138867</v>
      </c>
      <c r="L3306" s="29">
        <f t="shared" si="623"/>
        <v>-1.3482906888576593</v>
      </c>
      <c r="M3306" s="30">
        <f t="shared" si="621"/>
        <v>1.3482906888576593</v>
      </c>
      <c r="N3306" s="148">
        <f t="shared" si="622"/>
        <v>5.2517093111423403</v>
      </c>
      <c r="O3306" s="148">
        <f t="shared" si="618"/>
        <v>0</v>
      </c>
      <c r="P3306" s="148">
        <f t="shared" si="619"/>
        <v>-5.2517093111423403</v>
      </c>
      <c r="Q3306" s="149">
        <f t="shared" si="613"/>
        <v>0</v>
      </c>
      <c r="R3306" s="150">
        <f t="shared" si="614"/>
        <v>71.073936116138867</v>
      </c>
      <c r="S3306" s="13"/>
      <c r="T3306" s="13"/>
      <c r="U3306" s="13"/>
      <c r="V3306" s="13"/>
      <c r="W3306" s="49">
        <f t="shared" si="620"/>
        <v>40184</v>
      </c>
    </row>
    <row r="3307" spans="1:23" s="11" customFormat="1">
      <c r="A3307" s="13"/>
      <c r="B3307" s="140">
        <f>+Datos!B3298</f>
        <v>2010</v>
      </c>
      <c r="C3307" s="141">
        <f>+Datos!C3298</f>
        <v>1</v>
      </c>
      <c r="D3307" s="142">
        <f>+Datos!D3298</f>
        <v>7</v>
      </c>
      <c r="E3307" s="143">
        <f>+Datos!E3298</f>
        <v>0</v>
      </c>
      <c r="F3307" s="144">
        <f>+Datos!F3298</f>
        <v>7.1</v>
      </c>
      <c r="G3307" s="145">
        <f>+Datos!G3298</f>
        <v>1</v>
      </c>
      <c r="H3307" s="143">
        <f t="shared" si="615"/>
        <v>7.1</v>
      </c>
      <c r="I3307" s="146">
        <f t="shared" si="616"/>
        <v>-7.1</v>
      </c>
      <c r="J3307" s="29">
        <f t="shared" si="617"/>
        <v>35.994029463285308</v>
      </c>
      <c r="K3307" s="147">
        <f t="shared" si="612"/>
        <v>69.675847645103488</v>
      </c>
      <c r="L3307" s="29">
        <f t="shared" si="623"/>
        <v>-1.3980884710353791</v>
      </c>
      <c r="M3307" s="30">
        <f t="shared" si="621"/>
        <v>1.3980884710353791</v>
      </c>
      <c r="N3307" s="148">
        <f t="shared" si="622"/>
        <v>5.7019115289646205</v>
      </c>
      <c r="O3307" s="148">
        <f t="shared" si="618"/>
        <v>0</v>
      </c>
      <c r="P3307" s="148">
        <f t="shared" si="619"/>
        <v>-5.7019115289646205</v>
      </c>
      <c r="Q3307" s="149">
        <f t="shared" si="613"/>
        <v>0</v>
      </c>
      <c r="R3307" s="150">
        <f t="shared" si="614"/>
        <v>69.675847645103488</v>
      </c>
      <c r="S3307" s="13"/>
      <c r="T3307" s="13"/>
      <c r="U3307" s="13"/>
      <c r="V3307" s="13"/>
      <c r="W3307" s="49">
        <f t="shared" si="620"/>
        <v>40185</v>
      </c>
    </row>
    <row r="3308" spans="1:23" s="11" customFormat="1">
      <c r="A3308" s="13"/>
      <c r="B3308" s="140">
        <f>+Datos!B3299</f>
        <v>2010</v>
      </c>
      <c r="C3308" s="141">
        <f>+Datos!C3299</f>
        <v>1</v>
      </c>
      <c r="D3308" s="142">
        <f>+Datos!D3299</f>
        <v>8</v>
      </c>
      <c r="E3308" s="143">
        <f>+Datos!E3299</f>
        <v>0</v>
      </c>
      <c r="F3308" s="144">
        <f>+Datos!F3299</f>
        <v>9.5</v>
      </c>
      <c r="G3308" s="145">
        <f>+Datos!G3299</f>
        <v>1</v>
      </c>
      <c r="H3308" s="143">
        <f t="shared" si="615"/>
        <v>9.5</v>
      </c>
      <c r="I3308" s="146">
        <f t="shared" si="616"/>
        <v>-9.5</v>
      </c>
      <c r="J3308" s="29">
        <f t="shared" si="617"/>
        <v>34.204767351443685</v>
      </c>
      <c r="K3308" s="147">
        <f t="shared" si="612"/>
        <v>67.886585533261865</v>
      </c>
      <c r="L3308" s="29">
        <f t="shared" si="623"/>
        <v>-1.789262111841623</v>
      </c>
      <c r="M3308" s="30">
        <f t="shared" si="621"/>
        <v>1.789262111841623</v>
      </c>
      <c r="N3308" s="148">
        <f t="shared" si="622"/>
        <v>7.710737888158377</v>
      </c>
      <c r="O3308" s="148">
        <f t="shared" si="618"/>
        <v>0</v>
      </c>
      <c r="P3308" s="148">
        <f t="shared" si="619"/>
        <v>-7.710737888158377</v>
      </c>
      <c r="Q3308" s="149">
        <f t="shared" si="613"/>
        <v>0</v>
      </c>
      <c r="R3308" s="150">
        <f t="shared" si="614"/>
        <v>67.886585533261865</v>
      </c>
      <c r="S3308" s="13"/>
      <c r="T3308" s="13"/>
      <c r="U3308" s="13"/>
      <c r="V3308" s="13"/>
      <c r="W3308" s="49">
        <f t="shared" si="620"/>
        <v>40186</v>
      </c>
    </row>
    <row r="3309" spans="1:23" s="11" customFormat="1">
      <c r="A3309" s="13"/>
      <c r="B3309" s="140">
        <f>+Datos!B3300</f>
        <v>2010</v>
      </c>
      <c r="C3309" s="141">
        <f>+Datos!C3300</f>
        <v>1</v>
      </c>
      <c r="D3309" s="142">
        <f>+Datos!D3300</f>
        <v>9</v>
      </c>
      <c r="E3309" s="143">
        <f>+Datos!E3300</f>
        <v>0</v>
      </c>
      <c r="F3309" s="144">
        <f>+Datos!F3300</f>
        <v>8.5</v>
      </c>
      <c r="G3309" s="145">
        <f>+Datos!G3300</f>
        <v>1</v>
      </c>
      <c r="H3309" s="143">
        <f t="shared" si="615"/>
        <v>8.5</v>
      </c>
      <c r="I3309" s="146">
        <f t="shared" si="616"/>
        <v>-8.5</v>
      </c>
      <c r="J3309" s="29">
        <f t="shared" si="617"/>
        <v>32.679375081394554</v>
      </c>
      <c r="K3309" s="147">
        <f t="shared" si="612"/>
        <v>66.361193263212726</v>
      </c>
      <c r="L3309" s="29">
        <f t="shared" si="623"/>
        <v>-1.5253922700491387</v>
      </c>
      <c r="M3309" s="30">
        <f t="shared" si="621"/>
        <v>1.5253922700491387</v>
      </c>
      <c r="N3309" s="148">
        <f t="shared" si="622"/>
        <v>6.9746077299508613</v>
      </c>
      <c r="O3309" s="148">
        <f t="shared" si="618"/>
        <v>0</v>
      </c>
      <c r="P3309" s="148">
        <f t="shared" si="619"/>
        <v>-6.9746077299508613</v>
      </c>
      <c r="Q3309" s="149">
        <f t="shared" si="613"/>
        <v>0</v>
      </c>
      <c r="R3309" s="150">
        <f t="shared" si="614"/>
        <v>66.361193263212726</v>
      </c>
      <c r="S3309" s="13"/>
      <c r="T3309" s="13"/>
      <c r="U3309" s="13"/>
      <c r="V3309" s="13"/>
      <c r="W3309" s="49">
        <f t="shared" si="620"/>
        <v>40187</v>
      </c>
    </row>
    <row r="3310" spans="1:23" s="11" customFormat="1">
      <c r="A3310" s="13"/>
      <c r="B3310" s="140">
        <f>+Datos!B3301</f>
        <v>2010</v>
      </c>
      <c r="C3310" s="141">
        <f>+Datos!C3301</f>
        <v>1</v>
      </c>
      <c r="D3310" s="142">
        <f>+Datos!D3301</f>
        <v>10</v>
      </c>
      <c r="E3310" s="143">
        <f>+Datos!E3301</f>
        <v>0</v>
      </c>
      <c r="F3310" s="144">
        <f>+Datos!F3301</f>
        <v>8.3000000000000007</v>
      </c>
      <c r="G3310" s="145">
        <f>+Datos!G3301</f>
        <v>1</v>
      </c>
      <c r="H3310" s="143">
        <f t="shared" si="615"/>
        <v>8.3000000000000007</v>
      </c>
      <c r="I3310" s="146">
        <f t="shared" si="616"/>
        <v>-8.3000000000000007</v>
      </c>
      <c r="J3310" s="29">
        <f t="shared" si="617"/>
        <v>31.255541762335696</v>
      </c>
      <c r="K3310" s="147">
        <f t="shared" si="612"/>
        <v>64.937359944153883</v>
      </c>
      <c r="L3310" s="29">
        <f t="shared" si="623"/>
        <v>-1.4238333190588435</v>
      </c>
      <c r="M3310" s="30">
        <f t="shared" si="621"/>
        <v>1.4238333190588435</v>
      </c>
      <c r="N3310" s="148">
        <f t="shared" si="622"/>
        <v>6.8761666809411572</v>
      </c>
      <c r="O3310" s="148">
        <f t="shared" si="618"/>
        <v>0</v>
      </c>
      <c r="P3310" s="148">
        <f t="shared" si="619"/>
        <v>-6.8761666809411572</v>
      </c>
      <c r="Q3310" s="149">
        <f t="shared" si="613"/>
        <v>0</v>
      </c>
      <c r="R3310" s="150">
        <f t="shared" si="614"/>
        <v>64.937359944153883</v>
      </c>
      <c r="S3310" s="13"/>
      <c r="T3310" s="13"/>
      <c r="U3310" s="13"/>
      <c r="V3310" s="13"/>
      <c r="W3310" s="49">
        <f t="shared" si="620"/>
        <v>40188</v>
      </c>
    </row>
    <row r="3311" spans="1:23" s="11" customFormat="1">
      <c r="A3311" s="13"/>
      <c r="B3311" s="140">
        <f>+Datos!B3302</f>
        <v>2010</v>
      </c>
      <c r="C3311" s="141">
        <f>+Datos!C3302</f>
        <v>1</v>
      </c>
      <c r="D3311" s="142">
        <f>+Datos!D3302</f>
        <v>11</v>
      </c>
      <c r="E3311" s="143">
        <f>+Datos!E3302</f>
        <v>39</v>
      </c>
      <c r="F3311" s="144">
        <f>+Datos!F3302</f>
        <v>7.5</v>
      </c>
      <c r="G3311" s="145">
        <f>+Datos!G3302</f>
        <v>1</v>
      </c>
      <c r="H3311" s="143">
        <f t="shared" si="615"/>
        <v>7.5</v>
      </c>
      <c r="I3311" s="146">
        <f t="shared" si="616"/>
        <v>31.5</v>
      </c>
      <c r="J3311" s="29">
        <f t="shared" si="617"/>
        <v>62.755541762335696</v>
      </c>
      <c r="K3311" s="147">
        <f t="shared" si="612"/>
        <v>96.437359944153883</v>
      </c>
      <c r="L3311" s="29">
        <f t="shared" si="623"/>
        <v>31.5</v>
      </c>
      <c r="M3311" s="30">
        <f t="shared" si="621"/>
        <v>7.5</v>
      </c>
      <c r="N3311" s="148">
        <f t="shared" si="622"/>
        <v>0</v>
      </c>
      <c r="O3311" s="148">
        <f t="shared" si="618"/>
        <v>0</v>
      </c>
      <c r="P3311" s="148">
        <f t="shared" si="619"/>
        <v>0</v>
      </c>
      <c r="Q3311" s="149">
        <f t="shared" si="613"/>
        <v>0</v>
      </c>
      <c r="R3311" s="150">
        <f t="shared" si="614"/>
        <v>96.437359944153883</v>
      </c>
      <c r="S3311" s="13"/>
      <c r="T3311" s="13"/>
      <c r="U3311" s="13"/>
      <c r="V3311" s="13"/>
      <c r="W3311" s="49">
        <f t="shared" si="620"/>
        <v>40189</v>
      </c>
    </row>
    <row r="3312" spans="1:23" s="11" customFormat="1">
      <c r="A3312" s="13"/>
      <c r="B3312" s="140">
        <f>+Datos!B3303</f>
        <v>2010</v>
      </c>
      <c r="C3312" s="141">
        <f>+Datos!C3303</f>
        <v>1</v>
      </c>
      <c r="D3312" s="142">
        <f>+Datos!D3303</f>
        <v>12</v>
      </c>
      <c r="E3312" s="143">
        <f>+Datos!E3303</f>
        <v>0</v>
      </c>
      <c r="F3312" s="144">
        <f>+Datos!F3303</f>
        <v>7.7</v>
      </c>
      <c r="G3312" s="145">
        <f>+Datos!G3303</f>
        <v>1</v>
      </c>
      <c r="H3312" s="143">
        <f t="shared" si="615"/>
        <v>7.7</v>
      </c>
      <c r="I3312" s="146">
        <f t="shared" si="616"/>
        <v>-7.7</v>
      </c>
      <c r="J3312" s="29">
        <f t="shared" si="617"/>
        <v>60.214894345251892</v>
      </c>
      <c r="K3312" s="147">
        <f t="shared" si="612"/>
        <v>93.896712527070065</v>
      </c>
      <c r="L3312" s="29">
        <f t="shared" si="623"/>
        <v>-2.540647417083818</v>
      </c>
      <c r="M3312" s="30">
        <f t="shared" si="621"/>
        <v>2.540647417083818</v>
      </c>
      <c r="N3312" s="148">
        <f t="shared" si="622"/>
        <v>5.1593525829161822</v>
      </c>
      <c r="O3312" s="148">
        <f t="shared" si="618"/>
        <v>0</v>
      </c>
      <c r="P3312" s="148">
        <f t="shared" si="619"/>
        <v>-5.1593525829161822</v>
      </c>
      <c r="Q3312" s="149">
        <f t="shared" si="613"/>
        <v>0</v>
      </c>
      <c r="R3312" s="150">
        <f t="shared" si="614"/>
        <v>93.896712527070065</v>
      </c>
      <c r="S3312" s="13"/>
      <c r="T3312" s="13"/>
      <c r="U3312" s="13"/>
      <c r="V3312" s="13"/>
      <c r="W3312" s="49">
        <f t="shared" si="620"/>
        <v>40190</v>
      </c>
    </row>
    <row r="3313" spans="1:23" s="11" customFormat="1">
      <c r="A3313" s="13"/>
      <c r="B3313" s="140">
        <f>+Datos!B3304</f>
        <v>2010</v>
      </c>
      <c r="C3313" s="141">
        <f>+Datos!C3304</f>
        <v>1</v>
      </c>
      <c r="D3313" s="142">
        <f>+Datos!D3304</f>
        <v>13</v>
      </c>
      <c r="E3313" s="143">
        <f>+Datos!E3304</f>
        <v>0</v>
      </c>
      <c r="F3313" s="144">
        <f>+Datos!F3304</f>
        <v>7.2</v>
      </c>
      <c r="G3313" s="145">
        <f>+Datos!G3304</f>
        <v>1</v>
      </c>
      <c r="H3313" s="143">
        <f t="shared" si="615"/>
        <v>7.2</v>
      </c>
      <c r="I3313" s="146">
        <f t="shared" si="616"/>
        <v>-7.2</v>
      </c>
      <c r="J3313" s="29">
        <f t="shared" si="617"/>
        <v>57.932362397331786</v>
      </c>
      <c r="K3313" s="147">
        <f t="shared" si="612"/>
        <v>91.614180579149973</v>
      </c>
      <c r="L3313" s="29">
        <f t="shared" si="623"/>
        <v>-2.2825319479200914</v>
      </c>
      <c r="M3313" s="30">
        <f t="shared" si="621"/>
        <v>2.2825319479200914</v>
      </c>
      <c r="N3313" s="148">
        <f t="shared" si="622"/>
        <v>4.9174680520799088</v>
      </c>
      <c r="O3313" s="148">
        <f t="shared" si="618"/>
        <v>0</v>
      </c>
      <c r="P3313" s="148">
        <f t="shared" si="619"/>
        <v>-4.9174680520799088</v>
      </c>
      <c r="Q3313" s="149">
        <f t="shared" si="613"/>
        <v>0</v>
      </c>
      <c r="R3313" s="150">
        <f t="shared" si="614"/>
        <v>91.614180579149973</v>
      </c>
      <c r="S3313" s="13"/>
      <c r="T3313" s="13"/>
      <c r="U3313" s="13"/>
      <c r="V3313" s="13"/>
      <c r="W3313" s="49">
        <f t="shared" si="620"/>
        <v>40191</v>
      </c>
    </row>
    <row r="3314" spans="1:23" s="11" customFormat="1">
      <c r="A3314" s="13"/>
      <c r="B3314" s="140">
        <f>+Datos!B3305</f>
        <v>2010</v>
      </c>
      <c r="C3314" s="141">
        <f>+Datos!C3305</f>
        <v>1</v>
      </c>
      <c r="D3314" s="142">
        <f>+Datos!D3305</f>
        <v>14</v>
      </c>
      <c r="E3314" s="143">
        <f>+Datos!E3305</f>
        <v>0</v>
      </c>
      <c r="F3314" s="144">
        <f>+Datos!F3305</f>
        <v>6.2</v>
      </c>
      <c r="G3314" s="145">
        <f>+Datos!G3305</f>
        <v>1</v>
      </c>
      <c r="H3314" s="143">
        <f t="shared" si="615"/>
        <v>6.2</v>
      </c>
      <c r="I3314" s="146">
        <f t="shared" si="616"/>
        <v>-6.2</v>
      </c>
      <c r="J3314" s="29">
        <f t="shared" si="617"/>
        <v>56.03630339479507</v>
      </c>
      <c r="K3314" s="147">
        <f t="shared" si="612"/>
        <v>89.718121576613242</v>
      </c>
      <c r="L3314" s="29">
        <f t="shared" si="623"/>
        <v>-1.896059002536731</v>
      </c>
      <c r="M3314" s="30">
        <f t="shared" si="621"/>
        <v>1.896059002536731</v>
      </c>
      <c r="N3314" s="148">
        <f t="shared" si="622"/>
        <v>4.3039409974632692</v>
      </c>
      <c r="O3314" s="148">
        <f t="shared" si="618"/>
        <v>0</v>
      </c>
      <c r="P3314" s="148">
        <f t="shared" si="619"/>
        <v>-4.3039409974632692</v>
      </c>
      <c r="Q3314" s="149">
        <f t="shared" si="613"/>
        <v>0</v>
      </c>
      <c r="R3314" s="150">
        <f t="shared" si="614"/>
        <v>89.718121576613242</v>
      </c>
      <c r="S3314" s="13"/>
      <c r="T3314" s="13"/>
      <c r="U3314" s="13"/>
      <c r="V3314" s="13"/>
      <c r="W3314" s="49">
        <f t="shared" si="620"/>
        <v>40192</v>
      </c>
    </row>
    <row r="3315" spans="1:23" s="11" customFormat="1">
      <c r="A3315" s="13"/>
      <c r="B3315" s="140">
        <f>+Datos!B3306</f>
        <v>2010</v>
      </c>
      <c r="C3315" s="141">
        <f>+Datos!C3306</f>
        <v>1</v>
      </c>
      <c r="D3315" s="142">
        <f>+Datos!D3306</f>
        <v>15</v>
      </c>
      <c r="E3315" s="143">
        <f>+Datos!E3306</f>
        <v>0</v>
      </c>
      <c r="F3315" s="144">
        <f>+Datos!F3306</f>
        <v>6.7</v>
      </c>
      <c r="G3315" s="145">
        <f>+Datos!G3306</f>
        <v>1</v>
      </c>
      <c r="H3315" s="143">
        <f t="shared" si="615"/>
        <v>6.7</v>
      </c>
      <c r="I3315" s="146">
        <f t="shared" si="616"/>
        <v>-6.7</v>
      </c>
      <c r="J3315" s="29">
        <f t="shared" si="617"/>
        <v>54.05703891826942</v>
      </c>
      <c r="K3315" s="147">
        <f t="shared" si="612"/>
        <v>87.7388571000876</v>
      </c>
      <c r="L3315" s="29">
        <f t="shared" si="623"/>
        <v>-1.9792644765256426</v>
      </c>
      <c r="M3315" s="30">
        <f t="shared" si="621"/>
        <v>1.9792644765256426</v>
      </c>
      <c r="N3315" s="148">
        <f t="shared" si="622"/>
        <v>4.7207355234743575</v>
      </c>
      <c r="O3315" s="148">
        <f t="shared" si="618"/>
        <v>0</v>
      </c>
      <c r="P3315" s="148">
        <f t="shared" si="619"/>
        <v>-4.7207355234743575</v>
      </c>
      <c r="Q3315" s="149">
        <f t="shared" si="613"/>
        <v>0</v>
      </c>
      <c r="R3315" s="150">
        <f t="shared" si="614"/>
        <v>87.7388571000876</v>
      </c>
      <c r="S3315" s="13"/>
      <c r="T3315" s="13"/>
      <c r="U3315" s="13"/>
      <c r="V3315" s="13"/>
      <c r="W3315" s="49">
        <f t="shared" si="620"/>
        <v>40193</v>
      </c>
    </row>
    <row r="3316" spans="1:23" s="11" customFormat="1">
      <c r="A3316" s="13"/>
      <c r="B3316" s="140">
        <f>+Datos!B3307</f>
        <v>2010</v>
      </c>
      <c r="C3316" s="141">
        <f>+Datos!C3307</f>
        <v>1</v>
      </c>
      <c r="D3316" s="142">
        <f>+Datos!D3307</f>
        <v>16</v>
      </c>
      <c r="E3316" s="143">
        <f>+Datos!E3307</f>
        <v>0</v>
      </c>
      <c r="F3316" s="144">
        <f>+Datos!F3307</f>
        <v>7.1</v>
      </c>
      <c r="G3316" s="145">
        <f>+Datos!G3307</f>
        <v>1</v>
      </c>
      <c r="H3316" s="143">
        <f t="shared" si="615"/>
        <v>7.1</v>
      </c>
      <c r="I3316" s="146">
        <f t="shared" si="616"/>
        <v>-7.1</v>
      </c>
      <c r="J3316" s="29">
        <f t="shared" si="617"/>
        <v>52.035850307806278</v>
      </c>
      <c r="K3316" s="147">
        <f t="shared" si="612"/>
        <v>85.717668489624458</v>
      </c>
      <c r="L3316" s="29">
        <f t="shared" si="623"/>
        <v>-2.0211886104631418</v>
      </c>
      <c r="M3316" s="30">
        <f t="shared" si="621"/>
        <v>2.0211886104631418</v>
      </c>
      <c r="N3316" s="148">
        <f t="shared" si="622"/>
        <v>5.0788113895368578</v>
      </c>
      <c r="O3316" s="148">
        <f t="shared" si="618"/>
        <v>0</v>
      </c>
      <c r="P3316" s="148">
        <f t="shared" si="619"/>
        <v>-5.0788113895368578</v>
      </c>
      <c r="Q3316" s="149">
        <f t="shared" si="613"/>
        <v>0</v>
      </c>
      <c r="R3316" s="150">
        <f t="shared" si="614"/>
        <v>85.717668489624458</v>
      </c>
      <c r="S3316" s="13"/>
      <c r="T3316" s="13"/>
      <c r="U3316" s="13"/>
      <c r="V3316" s="13"/>
      <c r="W3316" s="49">
        <f t="shared" si="620"/>
        <v>40194</v>
      </c>
    </row>
    <row r="3317" spans="1:23" s="11" customFormat="1">
      <c r="A3317" s="13"/>
      <c r="B3317" s="140">
        <f>+Datos!B3308</f>
        <v>2010</v>
      </c>
      <c r="C3317" s="141">
        <f>+Datos!C3308</f>
        <v>1</v>
      </c>
      <c r="D3317" s="142">
        <f>+Datos!D3308</f>
        <v>17</v>
      </c>
      <c r="E3317" s="143">
        <f>+Datos!E3308</f>
        <v>0</v>
      </c>
      <c r="F3317" s="144">
        <f>+Datos!F3308</f>
        <v>7.1</v>
      </c>
      <c r="G3317" s="145">
        <f>+Datos!G3308</f>
        <v>1</v>
      </c>
      <c r="H3317" s="143">
        <f t="shared" si="615"/>
        <v>7.1</v>
      </c>
      <c r="I3317" s="146">
        <f t="shared" si="616"/>
        <v>-7.1</v>
      </c>
      <c r="J3317" s="29">
        <f t="shared" si="617"/>
        <v>50.090233787135965</v>
      </c>
      <c r="K3317" s="147">
        <f t="shared" si="612"/>
        <v>83.772051968954145</v>
      </c>
      <c r="L3317" s="29">
        <f t="shared" si="623"/>
        <v>-1.9456165206703133</v>
      </c>
      <c r="M3317" s="30">
        <f t="shared" si="621"/>
        <v>1.9456165206703133</v>
      </c>
      <c r="N3317" s="148">
        <f t="shared" si="622"/>
        <v>5.1543834793296863</v>
      </c>
      <c r="O3317" s="148">
        <f t="shared" si="618"/>
        <v>0</v>
      </c>
      <c r="P3317" s="148">
        <f t="shared" si="619"/>
        <v>-5.1543834793296863</v>
      </c>
      <c r="Q3317" s="149">
        <f t="shared" si="613"/>
        <v>0</v>
      </c>
      <c r="R3317" s="150">
        <f t="shared" si="614"/>
        <v>83.772051968954145</v>
      </c>
      <c r="S3317" s="13"/>
      <c r="T3317" s="13"/>
      <c r="U3317" s="13"/>
      <c r="V3317" s="13"/>
      <c r="W3317" s="49">
        <f t="shared" si="620"/>
        <v>40195</v>
      </c>
    </row>
    <row r="3318" spans="1:23" s="11" customFormat="1">
      <c r="A3318" s="13"/>
      <c r="B3318" s="140">
        <f>+Datos!B3309</f>
        <v>2010</v>
      </c>
      <c r="C3318" s="141">
        <f>+Datos!C3309</f>
        <v>1</v>
      </c>
      <c r="D3318" s="142">
        <f>+Datos!D3309</f>
        <v>18</v>
      </c>
      <c r="E3318" s="143">
        <f>+Datos!E3309</f>
        <v>0</v>
      </c>
      <c r="F3318" s="144">
        <f>+Datos!F3309</f>
        <v>7.4</v>
      </c>
      <c r="G3318" s="145">
        <f>+Datos!G3309</f>
        <v>1</v>
      </c>
      <c r="H3318" s="143">
        <f t="shared" si="615"/>
        <v>7.4</v>
      </c>
      <c r="I3318" s="146">
        <f t="shared" si="616"/>
        <v>-7.4</v>
      </c>
      <c r="J3318" s="29">
        <f t="shared" si="617"/>
        <v>48.139789060507084</v>
      </c>
      <c r="K3318" s="147">
        <f t="shared" si="612"/>
        <v>81.821607242325257</v>
      </c>
      <c r="L3318" s="29">
        <f t="shared" si="623"/>
        <v>-1.9504447266288878</v>
      </c>
      <c r="M3318" s="30">
        <f t="shared" si="621"/>
        <v>1.9504447266288878</v>
      </c>
      <c r="N3318" s="148">
        <f t="shared" si="622"/>
        <v>5.4495552733711126</v>
      </c>
      <c r="O3318" s="148">
        <f t="shared" si="618"/>
        <v>0</v>
      </c>
      <c r="P3318" s="148">
        <f t="shared" si="619"/>
        <v>-5.4495552733711126</v>
      </c>
      <c r="Q3318" s="149">
        <f t="shared" si="613"/>
        <v>0</v>
      </c>
      <c r="R3318" s="150">
        <f t="shared" si="614"/>
        <v>81.821607242325257</v>
      </c>
      <c r="S3318" s="13"/>
      <c r="T3318" s="13"/>
      <c r="U3318" s="13"/>
      <c r="V3318" s="13"/>
      <c r="W3318" s="49">
        <f t="shared" si="620"/>
        <v>40196</v>
      </c>
    </row>
    <row r="3319" spans="1:23" s="11" customFormat="1">
      <c r="A3319" s="13"/>
      <c r="B3319" s="140">
        <f>+Datos!B3310</f>
        <v>2010</v>
      </c>
      <c r="C3319" s="141">
        <f>+Datos!C3310</f>
        <v>1</v>
      </c>
      <c r="D3319" s="142">
        <f>+Datos!D3310</f>
        <v>19</v>
      </c>
      <c r="E3319" s="143">
        <f>+Datos!E3310</f>
        <v>0</v>
      </c>
      <c r="F3319" s="144">
        <f>+Datos!F3310</f>
        <v>6.3</v>
      </c>
      <c r="G3319" s="145">
        <f>+Datos!G3310</f>
        <v>1</v>
      </c>
      <c r="H3319" s="143">
        <f t="shared" si="615"/>
        <v>6.3</v>
      </c>
      <c r="I3319" s="146">
        <f t="shared" si="616"/>
        <v>-6.3</v>
      </c>
      <c r="J3319" s="29">
        <f t="shared" si="617"/>
        <v>46.539244546799083</v>
      </c>
      <c r="K3319" s="147">
        <f t="shared" si="612"/>
        <v>80.221062728617255</v>
      </c>
      <c r="L3319" s="29">
        <f t="shared" si="623"/>
        <v>-1.6005445137080017</v>
      </c>
      <c r="M3319" s="30">
        <f t="shared" si="621"/>
        <v>1.6005445137080017</v>
      </c>
      <c r="N3319" s="148">
        <f t="shared" si="622"/>
        <v>4.6994554862919982</v>
      </c>
      <c r="O3319" s="148">
        <f t="shared" si="618"/>
        <v>0</v>
      </c>
      <c r="P3319" s="148">
        <f t="shared" si="619"/>
        <v>-4.6994554862919982</v>
      </c>
      <c r="Q3319" s="149">
        <f t="shared" si="613"/>
        <v>0</v>
      </c>
      <c r="R3319" s="150">
        <f t="shared" si="614"/>
        <v>80.221062728617255</v>
      </c>
      <c r="S3319" s="13"/>
      <c r="T3319" s="13"/>
      <c r="U3319" s="13"/>
      <c r="V3319" s="13"/>
      <c r="W3319" s="49">
        <f t="shared" si="620"/>
        <v>40197</v>
      </c>
    </row>
    <row r="3320" spans="1:23" s="11" customFormat="1">
      <c r="A3320" s="13"/>
      <c r="B3320" s="140">
        <f>+Datos!B3311</f>
        <v>2010</v>
      </c>
      <c r="C3320" s="141">
        <f>+Datos!C3311</f>
        <v>1</v>
      </c>
      <c r="D3320" s="142">
        <f>+Datos!D3311</f>
        <v>20</v>
      </c>
      <c r="E3320" s="143">
        <f>+Datos!E3311</f>
        <v>0</v>
      </c>
      <c r="F3320" s="144">
        <f>+Datos!F3311</f>
        <v>7.4</v>
      </c>
      <c r="G3320" s="145">
        <f>+Datos!G3311</f>
        <v>1</v>
      </c>
      <c r="H3320" s="143">
        <f t="shared" si="615"/>
        <v>7.4</v>
      </c>
      <c r="I3320" s="146">
        <f t="shared" si="616"/>
        <v>-7.4</v>
      </c>
      <c r="J3320" s="29">
        <f t="shared" si="617"/>
        <v>44.727070451278927</v>
      </c>
      <c r="K3320" s="147">
        <f t="shared" si="612"/>
        <v>78.408888633097106</v>
      </c>
      <c r="L3320" s="29">
        <f t="shared" si="623"/>
        <v>-1.8121740955201489</v>
      </c>
      <c r="M3320" s="30">
        <f t="shared" si="621"/>
        <v>1.8121740955201489</v>
      </c>
      <c r="N3320" s="148">
        <f t="shared" si="622"/>
        <v>5.5878259044798515</v>
      </c>
      <c r="O3320" s="148">
        <f t="shared" si="618"/>
        <v>0</v>
      </c>
      <c r="P3320" s="148">
        <f t="shared" si="619"/>
        <v>-5.5878259044798515</v>
      </c>
      <c r="Q3320" s="149">
        <f t="shared" si="613"/>
        <v>0</v>
      </c>
      <c r="R3320" s="150">
        <f t="shared" si="614"/>
        <v>78.408888633097106</v>
      </c>
      <c r="S3320" s="13"/>
      <c r="T3320" s="13"/>
      <c r="U3320" s="13"/>
      <c r="V3320" s="13"/>
      <c r="W3320" s="49">
        <f t="shared" si="620"/>
        <v>40198</v>
      </c>
    </row>
    <row r="3321" spans="1:23" s="11" customFormat="1">
      <c r="A3321" s="13"/>
      <c r="B3321" s="140">
        <f>+Datos!B3312</f>
        <v>2010</v>
      </c>
      <c r="C3321" s="141">
        <f>+Datos!C3312</f>
        <v>1</v>
      </c>
      <c r="D3321" s="142">
        <f>+Datos!D3312</f>
        <v>21</v>
      </c>
      <c r="E3321" s="143">
        <f>+Datos!E3312</f>
        <v>0</v>
      </c>
      <c r="F3321" s="144">
        <f>+Datos!F3312</f>
        <v>7.7</v>
      </c>
      <c r="G3321" s="145">
        <f>+Datos!G3312</f>
        <v>1</v>
      </c>
      <c r="H3321" s="143">
        <f t="shared" si="615"/>
        <v>7.7</v>
      </c>
      <c r="I3321" s="146">
        <f t="shared" si="616"/>
        <v>-7.7</v>
      </c>
      <c r="J3321" s="29">
        <f t="shared" si="617"/>
        <v>42.916302623855458</v>
      </c>
      <c r="K3321" s="147">
        <f t="shared" si="612"/>
        <v>76.598120805673631</v>
      </c>
      <c r="L3321" s="29">
        <f t="shared" si="623"/>
        <v>-1.8107678274234758</v>
      </c>
      <c r="M3321" s="30">
        <f t="shared" si="621"/>
        <v>1.8107678274234758</v>
      </c>
      <c r="N3321" s="148">
        <f t="shared" si="622"/>
        <v>5.8892321725765244</v>
      </c>
      <c r="O3321" s="148">
        <f t="shared" si="618"/>
        <v>0</v>
      </c>
      <c r="P3321" s="148">
        <f t="shared" si="619"/>
        <v>-5.8892321725765244</v>
      </c>
      <c r="Q3321" s="149">
        <f t="shared" si="613"/>
        <v>0</v>
      </c>
      <c r="R3321" s="150">
        <f t="shared" si="614"/>
        <v>76.598120805673631</v>
      </c>
      <c r="S3321" s="13"/>
      <c r="T3321" s="13"/>
      <c r="U3321" s="13"/>
      <c r="V3321" s="13"/>
      <c r="W3321" s="49">
        <f t="shared" si="620"/>
        <v>40199</v>
      </c>
    </row>
    <row r="3322" spans="1:23" s="11" customFormat="1">
      <c r="A3322" s="13"/>
      <c r="B3322" s="140">
        <f>+Datos!B3313</f>
        <v>2010</v>
      </c>
      <c r="C3322" s="141">
        <f>+Datos!C3313</f>
        <v>1</v>
      </c>
      <c r="D3322" s="142">
        <f>+Datos!D3313</f>
        <v>22</v>
      </c>
      <c r="E3322" s="143">
        <f>+Datos!E3313</f>
        <v>0</v>
      </c>
      <c r="F3322" s="144">
        <f>+Datos!F3313</f>
        <v>6.2</v>
      </c>
      <c r="G3322" s="145">
        <f>+Datos!G3313</f>
        <v>1</v>
      </c>
      <c r="H3322" s="143">
        <f t="shared" si="615"/>
        <v>6.2</v>
      </c>
      <c r="I3322" s="146">
        <f t="shared" si="616"/>
        <v>-6.2</v>
      </c>
      <c r="J3322" s="29">
        <f t="shared" si="617"/>
        <v>41.511701834620268</v>
      </c>
      <c r="K3322" s="147">
        <f t="shared" si="612"/>
        <v>75.193520016438441</v>
      </c>
      <c r="L3322" s="29">
        <f t="shared" si="623"/>
        <v>-1.4046007892351895</v>
      </c>
      <c r="M3322" s="30">
        <f t="shared" si="621"/>
        <v>1.4046007892351895</v>
      </c>
      <c r="N3322" s="148">
        <f t="shared" si="622"/>
        <v>4.7953992107648107</v>
      </c>
      <c r="O3322" s="148">
        <f t="shared" si="618"/>
        <v>0</v>
      </c>
      <c r="P3322" s="148">
        <f t="shared" si="619"/>
        <v>-4.7953992107648107</v>
      </c>
      <c r="Q3322" s="149">
        <f t="shared" si="613"/>
        <v>0</v>
      </c>
      <c r="R3322" s="150">
        <f t="shared" si="614"/>
        <v>75.193520016438441</v>
      </c>
      <c r="S3322" s="13"/>
      <c r="T3322" s="13"/>
      <c r="U3322" s="13"/>
      <c r="V3322" s="13"/>
      <c r="W3322" s="49">
        <f t="shared" si="620"/>
        <v>40200</v>
      </c>
    </row>
    <row r="3323" spans="1:23" s="11" customFormat="1">
      <c r="A3323" s="13"/>
      <c r="B3323" s="140">
        <f>+Datos!B3314</f>
        <v>2010</v>
      </c>
      <c r="C3323" s="141">
        <f>+Datos!C3314</f>
        <v>1</v>
      </c>
      <c r="D3323" s="142">
        <f>+Datos!D3314</f>
        <v>23</v>
      </c>
      <c r="E3323" s="143">
        <f>+Datos!E3314</f>
        <v>0</v>
      </c>
      <c r="F3323" s="144">
        <f>+Datos!F3314</f>
        <v>6.6</v>
      </c>
      <c r="G3323" s="145">
        <f>+Datos!G3314</f>
        <v>1</v>
      </c>
      <c r="H3323" s="143">
        <f t="shared" si="615"/>
        <v>6.6</v>
      </c>
      <c r="I3323" s="146">
        <f t="shared" si="616"/>
        <v>-6.6</v>
      </c>
      <c r="J3323" s="29">
        <f t="shared" si="617"/>
        <v>40.066961238137068</v>
      </c>
      <c r="K3323" s="147">
        <f t="shared" si="612"/>
        <v>73.748779419955241</v>
      </c>
      <c r="L3323" s="29">
        <f t="shared" si="623"/>
        <v>-1.4447405964832001</v>
      </c>
      <c r="M3323" s="30">
        <f t="shared" si="621"/>
        <v>1.4447405964832001</v>
      </c>
      <c r="N3323" s="148">
        <f t="shared" si="622"/>
        <v>5.1552594035167996</v>
      </c>
      <c r="O3323" s="148">
        <f t="shared" si="618"/>
        <v>0</v>
      </c>
      <c r="P3323" s="148">
        <f t="shared" si="619"/>
        <v>-5.1552594035167996</v>
      </c>
      <c r="Q3323" s="149">
        <f t="shared" si="613"/>
        <v>0</v>
      </c>
      <c r="R3323" s="150">
        <f t="shared" si="614"/>
        <v>73.748779419955241</v>
      </c>
      <c r="S3323" s="13"/>
      <c r="T3323" s="13"/>
      <c r="U3323" s="13"/>
      <c r="V3323" s="13"/>
      <c r="W3323" s="49">
        <f t="shared" si="620"/>
        <v>40201</v>
      </c>
    </row>
    <row r="3324" spans="1:23" s="11" customFormat="1">
      <c r="A3324" s="13"/>
      <c r="B3324" s="140">
        <f>+Datos!B3315</f>
        <v>2010</v>
      </c>
      <c r="C3324" s="141">
        <f>+Datos!C3315</f>
        <v>1</v>
      </c>
      <c r="D3324" s="142">
        <f>+Datos!D3315</f>
        <v>24</v>
      </c>
      <c r="E3324" s="143">
        <f>+Datos!E3315</f>
        <v>12</v>
      </c>
      <c r="F3324" s="144">
        <f>+Datos!F3315</f>
        <v>10.6</v>
      </c>
      <c r="G3324" s="145">
        <f>+Datos!G3315</f>
        <v>1</v>
      </c>
      <c r="H3324" s="143">
        <f t="shared" si="615"/>
        <v>10.6</v>
      </c>
      <c r="I3324" s="146">
        <f t="shared" si="616"/>
        <v>1.4000000000000004</v>
      </c>
      <c r="J3324" s="29">
        <f t="shared" si="617"/>
        <v>41.466961238137067</v>
      </c>
      <c r="K3324" s="147">
        <f t="shared" si="612"/>
        <v>75.148779419955247</v>
      </c>
      <c r="L3324" s="29">
        <f t="shared" si="623"/>
        <v>1.4000000000000057</v>
      </c>
      <c r="M3324" s="30">
        <f t="shared" si="621"/>
        <v>10.6</v>
      </c>
      <c r="N3324" s="148">
        <f t="shared" si="622"/>
        <v>0</v>
      </c>
      <c r="O3324" s="148">
        <f t="shared" si="618"/>
        <v>0</v>
      </c>
      <c r="P3324" s="148">
        <f t="shared" si="619"/>
        <v>0</v>
      </c>
      <c r="Q3324" s="149">
        <f t="shared" si="613"/>
        <v>0</v>
      </c>
      <c r="R3324" s="150">
        <f t="shared" si="614"/>
        <v>75.148779419955247</v>
      </c>
      <c r="S3324" s="13"/>
      <c r="T3324" s="13"/>
      <c r="U3324" s="13"/>
      <c r="V3324" s="13"/>
      <c r="W3324" s="49">
        <f t="shared" si="620"/>
        <v>40202</v>
      </c>
    </row>
    <row r="3325" spans="1:23" s="11" customFormat="1">
      <c r="A3325" s="13"/>
      <c r="B3325" s="140">
        <f>+Datos!B3316</f>
        <v>2010</v>
      </c>
      <c r="C3325" s="141">
        <f>+Datos!C3316</f>
        <v>1</v>
      </c>
      <c r="D3325" s="142">
        <f>+Datos!D3316</f>
        <v>25</v>
      </c>
      <c r="E3325" s="143">
        <f>+Datos!E3316</f>
        <v>0</v>
      </c>
      <c r="F3325" s="144">
        <f>+Datos!F3316</f>
        <v>7.1</v>
      </c>
      <c r="G3325" s="145">
        <f>+Datos!G3316</f>
        <v>1</v>
      </c>
      <c r="H3325" s="143">
        <f t="shared" si="615"/>
        <v>7.1</v>
      </c>
      <c r="I3325" s="146">
        <f t="shared" si="616"/>
        <v>-7.1</v>
      </c>
      <c r="J3325" s="29">
        <f t="shared" si="617"/>
        <v>39.916514683123978</v>
      </c>
      <c r="K3325" s="147">
        <f t="shared" si="612"/>
        <v>73.598332864942165</v>
      </c>
      <c r="L3325" s="29">
        <f t="shared" si="623"/>
        <v>-1.5504465550130817</v>
      </c>
      <c r="M3325" s="30">
        <f t="shared" si="621"/>
        <v>1.5504465550130817</v>
      </c>
      <c r="N3325" s="148">
        <f t="shared" si="622"/>
        <v>5.5495534449869179</v>
      </c>
      <c r="O3325" s="148">
        <f t="shared" si="618"/>
        <v>0</v>
      </c>
      <c r="P3325" s="148">
        <f t="shared" si="619"/>
        <v>-5.5495534449869179</v>
      </c>
      <c r="Q3325" s="149">
        <f t="shared" si="613"/>
        <v>0</v>
      </c>
      <c r="R3325" s="150">
        <f t="shared" si="614"/>
        <v>73.598332864942165</v>
      </c>
      <c r="S3325" s="13"/>
      <c r="T3325" s="13"/>
      <c r="U3325" s="13"/>
      <c r="V3325" s="13"/>
      <c r="W3325" s="49">
        <f t="shared" si="620"/>
        <v>40203</v>
      </c>
    </row>
    <row r="3326" spans="1:23" s="11" customFormat="1">
      <c r="A3326" s="13"/>
      <c r="B3326" s="140">
        <f>+Datos!B3317</f>
        <v>2010</v>
      </c>
      <c r="C3326" s="141">
        <f>+Datos!C3317</f>
        <v>1</v>
      </c>
      <c r="D3326" s="142">
        <f>+Datos!D3317</f>
        <v>26</v>
      </c>
      <c r="E3326" s="143">
        <f>+Datos!E3317</f>
        <v>0</v>
      </c>
      <c r="F3326" s="144">
        <f>+Datos!F3317</f>
        <v>9.3000000000000007</v>
      </c>
      <c r="G3326" s="145">
        <f>+Datos!G3317</f>
        <v>1</v>
      </c>
      <c r="H3326" s="143">
        <f t="shared" si="615"/>
        <v>9.3000000000000007</v>
      </c>
      <c r="I3326" s="146">
        <f t="shared" si="616"/>
        <v>-9.3000000000000007</v>
      </c>
      <c r="J3326" s="29">
        <f t="shared" si="617"/>
        <v>37.973005540538352</v>
      </c>
      <c r="K3326" s="147">
        <f t="shared" si="612"/>
        <v>71.654823722356525</v>
      </c>
      <c r="L3326" s="29">
        <f t="shared" si="623"/>
        <v>-1.9435091425856399</v>
      </c>
      <c r="M3326" s="30">
        <f t="shared" si="621"/>
        <v>1.9435091425856399</v>
      </c>
      <c r="N3326" s="148">
        <f t="shared" si="622"/>
        <v>7.3564908574143608</v>
      </c>
      <c r="O3326" s="148">
        <f t="shared" si="618"/>
        <v>0</v>
      </c>
      <c r="P3326" s="148">
        <f t="shared" si="619"/>
        <v>-7.3564908574143608</v>
      </c>
      <c r="Q3326" s="149">
        <f t="shared" si="613"/>
        <v>0</v>
      </c>
      <c r="R3326" s="150">
        <f t="shared" si="614"/>
        <v>71.654823722356525</v>
      </c>
      <c r="S3326" s="13"/>
      <c r="T3326" s="13"/>
      <c r="U3326" s="13"/>
      <c r="V3326" s="13"/>
      <c r="W3326" s="49">
        <f t="shared" si="620"/>
        <v>40204</v>
      </c>
    </row>
    <row r="3327" spans="1:23" s="11" customFormat="1">
      <c r="A3327" s="13"/>
      <c r="B3327" s="140">
        <f>+Datos!B3318</f>
        <v>2010</v>
      </c>
      <c r="C3327" s="141">
        <f>+Datos!C3318</f>
        <v>1</v>
      </c>
      <c r="D3327" s="142">
        <f>+Datos!D3318</f>
        <v>27</v>
      </c>
      <c r="E3327" s="143">
        <f>+Datos!E3318</f>
        <v>0</v>
      </c>
      <c r="F3327" s="144">
        <f>+Datos!F3318</f>
        <v>8</v>
      </c>
      <c r="G3327" s="145">
        <f>+Datos!G3318</f>
        <v>1</v>
      </c>
      <c r="H3327" s="143">
        <f t="shared" si="615"/>
        <v>8</v>
      </c>
      <c r="I3327" s="146">
        <f t="shared" si="616"/>
        <v>-8</v>
      </c>
      <c r="J3327" s="29">
        <f t="shared" si="617"/>
        <v>36.377055227439385</v>
      </c>
      <c r="K3327" s="147">
        <f t="shared" si="612"/>
        <v>70.058873409257558</v>
      </c>
      <c r="L3327" s="29">
        <f t="shared" si="623"/>
        <v>-1.5959503130989674</v>
      </c>
      <c r="M3327" s="30">
        <f t="shared" si="621"/>
        <v>1.5959503130989674</v>
      </c>
      <c r="N3327" s="148">
        <f t="shared" si="622"/>
        <v>6.4040496869010326</v>
      </c>
      <c r="O3327" s="148">
        <f t="shared" si="618"/>
        <v>0</v>
      </c>
      <c r="P3327" s="148">
        <f t="shared" si="619"/>
        <v>-6.4040496869010326</v>
      </c>
      <c r="Q3327" s="149">
        <f t="shared" si="613"/>
        <v>0</v>
      </c>
      <c r="R3327" s="150">
        <f t="shared" si="614"/>
        <v>70.058873409257558</v>
      </c>
      <c r="S3327" s="13"/>
      <c r="T3327" s="13"/>
      <c r="U3327" s="13"/>
      <c r="V3327" s="13"/>
      <c r="W3327" s="49">
        <f t="shared" si="620"/>
        <v>40205</v>
      </c>
    </row>
    <row r="3328" spans="1:23" s="11" customFormat="1">
      <c r="A3328" s="13"/>
      <c r="B3328" s="140">
        <f>+Datos!B3319</f>
        <v>2010</v>
      </c>
      <c r="C3328" s="141">
        <f>+Datos!C3319</f>
        <v>1</v>
      </c>
      <c r="D3328" s="142">
        <f>+Datos!D3319</f>
        <v>28</v>
      </c>
      <c r="E3328" s="143">
        <f>+Datos!E3319</f>
        <v>0</v>
      </c>
      <c r="F3328" s="144">
        <f>+Datos!F3319</f>
        <v>10.8</v>
      </c>
      <c r="G3328" s="145">
        <f>+Datos!G3319</f>
        <v>1</v>
      </c>
      <c r="H3328" s="143">
        <f t="shared" si="615"/>
        <v>10.8</v>
      </c>
      <c r="I3328" s="146">
        <f t="shared" si="616"/>
        <v>-10.8</v>
      </c>
      <c r="J3328" s="29">
        <f t="shared" si="617"/>
        <v>34.328395457406764</v>
      </c>
      <c r="K3328" s="147">
        <f t="shared" si="612"/>
        <v>68.010213639224943</v>
      </c>
      <c r="L3328" s="29">
        <f t="shared" si="623"/>
        <v>-2.0486597700326143</v>
      </c>
      <c r="M3328" s="30">
        <f t="shared" si="621"/>
        <v>2.0486597700326143</v>
      </c>
      <c r="N3328" s="148">
        <f t="shared" si="622"/>
        <v>8.7513402299673864</v>
      </c>
      <c r="O3328" s="148">
        <f t="shared" si="618"/>
        <v>0</v>
      </c>
      <c r="P3328" s="148">
        <f t="shared" si="619"/>
        <v>-8.7513402299673864</v>
      </c>
      <c r="Q3328" s="149">
        <f t="shared" si="613"/>
        <v>0</v>
      </c>
      <c r="R3328" s="150">
        <f t="shared" si="614"/>
        <v>68.010213639224943</v>
      </c>
      <c r="S3328" s="13"/>
      <c r="T3328" s="13"/>
      <c r="U3328" s="13"/>
      <c r="V3328" s="13"/>
      <c r="W3328" s="49">
        <f t="shared" si="620"/>
        <v>40206</v>
      </c>
    </row>
    <row r="3329" spans="1:23" s="11" customFormat="1">
      <c r="A3329" s="13"/>
      <c r="B3329" s="140">
        <f>+Datos!B3320</f>
        <v>2010</v>
      </c>
      <c r="C3329" s="141">
        <f>+Datos!C3320</f>
        <v>1</v>
      </c>
      <c r="D3329" s="142">
        <f>+Datos!D3320</f>
        <v>29</v>
      </c>
      <c r="E3329" s="143">
        <f>+Datos!E3320</f>
        <v>15.5</v>
      </c>
      <c r="F3329" s="144">
        <f>+Datos!F3320</f>
        <v>7.2</v>
      </c>
      <c r="G3329" s="145">
        <f>+Datos!G3320</f>
        <v>1</v>
      </c>
      <c r="H3329" s="143">
        <f t="shared" si="615"/>
        <v>7.2</v>
      </c>
      <c r="I3329" s="146">
        <f t="shared" si="616"/>
        <v>8.3000000000000007</v>
      </c>
      <c r="J3329" s="29">
        <f t="shared" si="617"/>
        <v>42.628395457406768</v>
      </c>
      <c r="K3329" s="147">
        <f t="shared" si="612"/>
        <v>76.310213639224941</v>
      </c>
      <c r="L3329" s="29">
        <f t="shared" si="623"/>
        <v>8.2999999999999972</v>
      </c>
      <c r="M3329" s="30">
        <f t="shared" si="621"/>
        <v>7.2</v>
      </c>
      <c r="N3329" s="148">
        <f t="shared" si="622"/>
        <v>0</v>
      </c>
      <c r="O3329" s="148">
        <f t="shared" si="618"/>
        <v>0</v>
      </c>
      <c r="P3329" s="148">
        <f t="shared" si="619"/>
        <v>0</v>
      </c>
      <c r="Q3329" s="149">
        <f t="shared" si="613"/>
        <v>0</v>
      </c>
      <c r="R3329" s="150">
        <f t="shared" si="614"/>
        <v>76.310213639224941</v>
      </c>
      <c r="S3329" s="13"/>
      <c r="T3329" s="13"/>
      <c r="U3329" s="13"/>
      <c r="V3329" s="13"/>
      <c r="W3329" s="49">
        <f t="shared" si="620"/>
        <v>40207</v>
      </c>
    </row>
    <row r="3330" spans="1:23" s="11" customFormat="1">
      <c r="A3330" s="13"/>
      <c r="B3330" s="140">
        <f>+Datos!B3321</f>
        <v>2010</v>
      </c>
      <c r="C3330" s="141">
        <f>+Datos!C3321</f>
        <v>1</v>
      </c>
      <c r="D3330" s="142">
        <f>+Datos!D3321</f>
        <v>30</v>
      </c>
      <c r="E3330" s="143">
        <f>+Datos!E3321</f>
        <v>0</v>
      </c>
      <c r="F3330" s="144">
        <f>+Datos!F3321</f>
        <v>4.5</v>
      </c>
      <c r="G3330" s="145">
        <f>+Datos!G3321</f>
        <v>1</v>
      </c>
      <c r="H3330" s="143">
        <f t="shared" si="615"/>
        <v>4.5</v>
      </c>
      <c r="I3330" s="146">
        <f t="shared" si="616"/>
        <v>-4.5</v>
      </c>
      <c r="J3330" s="29">
        <f t="shared" si="617"/>
        <v>41.611158272466021</v>
      </c>
      <c r="K3330" s="147">
        <f t="shared" si="612"/>
        <v>75.292976454284201</v>
      </c>
      <c r="L3330" s="29">
        <f t="shared" si="623"/>
        <v>-1.0172371849407398</v>
      </c>
      <c r="M3330" s="30">
        <f t="shared" si="621"/>
        <v>1.0172371849407398</v>
      </c>
      <c r="N3330" s="148">
        <f t="shared" si="622"/>
        <v>3.4827628150592602</v>
      </c>
      <c r="O3330" s="148">
        <f t="shared" si="618"/>
        <v>0</v>
      </c>
      <c r="P3330" s="148">
        <f t="shared" si="619"/>
        <v>-3.4827628150592602</v>
      </c>
      <c r="Q3330" s="149">
        <f t="shared" si="613"/>
        <v>0</v>
      </c>
      <c r="R3330" s="150">
        <f t="shared" si="614"/>
        <v>75.292976454284201</v>
      </c>
      <c r="S3330" s="13"/>
      <c r="T3330" s="13"/>
      <c r="U3330" s="13"/>
      <c r="V3330" s="13"/>
      <c r="W3330" s="49">
        <f t="shared" si="620"/>
        <v>40208</v>
      </c>
    </row>
    <row r="3331" spans="1:23" s="11" customFormat="1">
      <c r="A3331" s="13"/>
      <c r="B3331" s="140">
        <f>+Datos!B3322</f>
        <v>2010</v>
      </c>
      <c r="C3331" s="141">
        <f>+Datos!C3322</f>
        <v>1</v>
      </c>
      <c r="D3331" s="142">
        <f>+Datos!D3322</f>
        <v>31</v>
      </c>
      <c r="E3331" s="143">
        <f>+Datos!E3322</f>
        <v>0</v>
      </c>
      <c r="F3331" s="144">
        <f>+Datos!F3322</f>
        <v>3.2</v>
      </c>
      <c r="G3331" s="145">
        <f>+Datos!G3322</f>
        <v>1</v>
      </c>
      <c r="H3331" s="143">
        <f t="shared" si="615"/>
        <v>3.2</v>
      </c>
      <c r="I3331" s="146">
        <f t="shared" si="616"/>
        <v>-3.2</v>
      </c>
      <c r="J3331" s="29">
        <f t="shared" si="617"/>
        <v>40.902592129575588</v>
      </c>
      <c r="K3331" s="147">
        <f t="shared" si="612"/>
        <v>74.584410311393768</v>
      </c>
      <c r="L3331" s="29">
        <f t="shared" si="623"/>
        <v>-0.70856614289043307</v>
      </c>
      <c r="M3331" s="30">
        <f t="shared" si="621"/>
        <v>0.70856614289043307</v>
      </c>
      <c r="N3331" s="148">
        <f t="shared" si="622"/>
        <v>2.4914338571095671</v>
      </c>
      <c r="O3331" s="148">
        <f t="shared" si="618"/>
        <v>0</v>
      </c>
      <c r="P3331" s="148">
        <f t="shared" si="619"/>
        <v>-2.4914338571095671</v>
      </c>
      <c r="Q3331" s="149">
        <f t="shared" si="613"/>
        <v>0</v>
      </c>
      <c r="R3331" s="150">
        <f t="shared" si="614"/>
        <v>74.584410311393768</v>
      </c>
      <c r="S3331" s="13"/>
      <c r="T3331" s="13"/>
      <c r="U3331" s="13"/>
      <c r="V3331" s="13"/>
      <c r="W3331" s="49">
        <f t="shared" si="620"/>
        <v>40209</v>
      </c>
    </row>
    <row r="3332" spans="1:23" s="11" customFormat="1">
      <c r="A3332" s="13"/>
      <c r="B3332" s="140">
        <f>+Datos!B3323</f>
        <v>2010</v>
      </c>
      <c r="C3332" s="141">
        <f>+Datos!C3323</f>
        <v>2</v>
      </c>
      <c r="D3332" s="142">
        <f>+Datos!D3323</f>
        <v>1</v>
      </c>
      <c r="E3332" s="143">
        <f>+Datos!E3323</f>
        <v>0</v>
      </c>
      <c r="F3332" s="144">
        <f>+Datos!F3323</f>
        <v>6.6</v>
      </c>
      <c r="G3332" s="145">
        <f>+Datos!G3323</f>
        <v>1</v>
      </c>
      <c r="H3332" s="143">
        <f t="shared" si="615"/>
        <v>6.6</v>
      </c>
      <c r="I3332" s="146">
        <f t="shared" si="616"/>
        <v>-6.6</v>
      </c>
      <c r="J3332" s="29">
        <f t="shared" si="617"/>
        <v>39.479050507831985</v>
      </c>
      <c r="K3332" s="147">
        <f t="shared" si="612"/>
        <v>73.160868689650158</v>
      </c>
      <c r="L3332" s="29">
        <f t="shared" si="623"/>
        <v>-1.4235416217436097</v>
      </c>
      <c r="M3332" s="30">
        <f t="shared" si="621"/>
        <v>1.4235416217436097</v>
      </c>
      <c r="N3332" s="148">
        <f t="shared" si="622"/>
        <v>5.17645837825639</v>
      </c>
      <c r="O3332" s="148">
        <f t="shared" si="618"/>
        <v>0</v>
      </c>
      <c r="P3332" s="148">
        <f t="shared" si="619"/>
        <v>-5.17645837825639</v>
      </c>
      <c r="Q3332" s="149">
        <f t="shared" si="613"/>
        <v>0</v>
      </c>
      <c r="R3332" s="150">
        <f t="shared" si="614"/>
        <v>73.160868689650158</v>
      </c>
      <c r="S3332" s="13"/>
      <c r="T3332" s="13"/>
      <c r="U3332" s="13"/>
      <c r="V3332" s="13"/>
      <c r="W3332" s="49">
        <f t="shared" si="620"/>
        <v>40210</v>
      </c>
    </row>
    <row r="3333" spans="1:23" s="11" customFormat="1">
      <c r="A3333" s="13"/>
      <c r="B3333" s="140">
        <f>+Datos!B3324</f>
        <v>2010</v>
      </c>
      <c r="C3333" s="141">
        <f>+Datos!C3324</f>
        <v>2</v>
      </c>
      <c r="D3333" s="142">
        <f>+Datos!D3324</f>
        <v>2</v>
      </c>
      <c r="E3333" s="143">
        <f>+Datos!E3324</f>
        <v>48.5</v>
      </c>
      <c r="F3333" s="144">
        <f>+Datos!F3324</f>
        <v>6.6</v>
      </c>
      <c r="G3333" s="145">
        <f>+Datos!G3324</f>
        <v>1</v>
      </c>
      <c r="H3333" s="143">
        <f t="shared" si="615"/>
        <v>6.6</v>
      </c>
      <c r="I3333" s="146">
        <f t="shared" si="616"/>
        <v>41.9</v>
      </c>
      <c r="J3333" s="29">
        <f t="shared" si="617"/>
        <v>81.379050507831977</v>
      </c>
      <c r="K3333" s="147">
        <f t="shared" si="612"/>
        <v>115.06086868965016</v>
      </c>
      <c r="L3333" s="29">
        <f t="shared" si="623"/>
        <v>41.900000000000006</v>
      </c>
      <c r="M3333" s="30">
        <f t="shared" si="621"/>
        <v>6.6</v>
      </c>
      <c r="N3333" s="148">
        <f t="shared" si="622"/>
        <v>0</v>
      </c>
      <c r="O3333" s="148">
        <f t="shared" si="618"/>
        <v>0</v>
      </c>
      <c r="P3333" s="148">
        <f t="shared" si="619"/>
        <v>0</v>
      </c>
      <c r="Q3333" s="149">
        <f t="shared" si="613"/>
        <v>1.0608686896501638</v>
      </c>
      <c r="R3333" s="150">
        <f t="shared" si="614"/>
        <v>115.06086868965016</v>
      </c>
      <c r="S3333" s="13"/>
      <c r="T3333" s="13"/>
      <c r="U3333" s="13"/>
      <c r="V3333" s="13"/>
      <c r="W3333" s="49">
        <f t="shared" si="620"/>
        <v>40211</v>
      </c>
    </row>
    <row r="3334" spans="1:23" s="11" customFormat="1">
      <c r="A3334" s="13"/>
      <c r="B3334" s="140">
        <f>+Datos!B3325</f>
        <v>2010</v>
      </c>
      <c r="C3334" s="141">
        <f>+Datos!C3325</f>
        <v>2</v>
      </c>
      <c r="D3334" s="142">
        <f>+Datos!D3325</f>
        <v>3</v>
      </c>
      <c r="E3334" s="143">
        <f>+Datos!E3325</f>
        <v>15.2</v>
      </c>
      <c r="F3334" s="144">
        <f>+Datos!F3325</f>
        <v>4.3</v>
      </c>
      <c r="G3334" s="145">
        <f>+Datos!G3325</f>
        <v>1</v>
      </c>
      <c r="H3334" s="143">
        <f t="shared" si="615"/>
        <v>4.3</v>
      </c>
      <c r="I3334" s="146">
        <f t="shared" si="616"/>
        <v>10.899999999999999</v>
      </c>
      <c r="J3334" s="29">
        <f t="shared" si="617"/>
        <v>92.279050507831982</v>
      </c>
      <c r="K3334" s="147">
        <f t="shared" si="612"/>
        <v>125.96086868965017</v>
      </c>
      <c r="L3334" s="29">
        <f t="shared" si="623"/>
        <v>10.900000000000006</v>
      </c>
      <c r="M3334" s="30">
        <f t="shared" si="621"/>
        <v>4.3</v>
      </c>
      <c r="N3334" s="148">
        <f t="shared" si="622"/>
        <v>0</v>
      </c>
      <c r="O3334" s="148">
        <f t="shared" si="618"/>
        <v>0</v>
      </c>
      <c r="P3334" s="148">
        <f t="shared" si="619"/>
        <v>0</v>
      </c>
      <c r="Q3334" s="149">
        <f t="shared" si="613"/>
        <v>11.960868689650169</v>
      </c>
      <c r="R3334" s="150">
        <f t="shared" si="614"/>
        <v>125.96086868965017</v>
      </c>
      <c r="S3334" s="13"/>
      <c r="T3334" s="13"/>
      <c r="U3334" s="13"/>
      <c r="V3334" s="13"/>
      <c r="W3334" s="49">
        <f t="shared" si="620"/>
        <v>40212</v>
      </c>
    </row>
    <row r="3335" spans="1:23" s="11" customFormat="1">
      <c r="A3335" s="13"/>
      <c r="B3335" s="140">
        <f>+Datos!B3326</f>
        <v>2010</v>
      </c>
      <c r="C3335" s="141">
        <f>+Datos!C3326</f>
        <v>2</v>
      </c>
      <c r="D3335" s="142">
        <f>+Datos!D3326</f>
        <v>4</v>
      </c>
      <c r="E3335" s="143">
        <f>+Datos!E3326</f>
        <v>0</v>
      </c>
      <c r="F3335" s="144">
        <f>+Datos!F3326</f>
        <v>6.2</v>
      </c>
      <c r="G3335" s="145">
        <f>+Datos!G3326</f>
        <v>1</v>
      </c>
      <c r="H3335" s="143">
        <f t="shared" si="615"/>
        <v>6.2</v>
      </c>
      <c r="I3335" s="146">
        <f t="shared" si="616"/>
        <v>-6.2</v>
      </c>
      <c r="J3335" s="29">
        <f t="shared" si="617"/>
        <v>89.258864255786904</v>
      </c>
      <c r="K3335" s="147">
        <f t="shared" si="612"/>
        <v>122.94068243760509</v>
      </c>
      <c r="L3335" s="29">
        <f t="shared" si="623"/>
        <v>-3.0201862520450788</v>
      </c>
      <c r="M3335" s="30">
        <f t="shared" si="621"/>
        <v>3.0201862520450788</v>
      </c>
      <c r="N3335" s="148">
        <f t="shared" si="622"/>
        <v>3.1798137479549213</v>
      </c>
      <c r="O3335" s="148">
        <f t="shared" si="618"/>
        <v>0</v>
      </c>
      <c r="P3335" s="148">
        <f t="shared" si="619"/>
        <v>-3.1798137479549213</v>
      </c>
      <c r="Q3335" s="149">
        <f t="shared" si="613"/>
        <v>8.9406824376050906</v>
      </c>
      <c r="R3335" s="150">
        <f t="shared" si="614"/>
        <v>122.94068243760509</v>
      </c>
      <c r="S3335" s="13"/>
      <c r="T3335" s="13"/>
      <c r="U3335" s="13"/>
      <c r="V3335" s="13"/>
      <c r="W3335" s="49">
        <f t="shared" si="620"/>
        <v>40213</v>
      </c>
    </row>
    <row r="3336" spans="1:23" s="11" customFormat="1">
      <c r="A3336" s="13"/>
      <c r="B3336" s="140">
        <f>+Datos!B3327</f>
        <v>2010</v>
      </c>
      <c r="C3336" s="141">
        <f>+Datos!C3327</f>
        <v>2</v>
      </c>
      <c r="D3336" s="142">
        <f>+Datos!D3327</f>
        <v>5</v>
      </c>
      <c r="E3336" s="143">
        <f>+Datos!E3327</f>
        <v>0</v>
      </c>
      <c r="F3336" s="144">
        <f>+Datos!F3327</f>
        <v>2.4</v>
      </c>
      <c r="G3336" s="145">
        <f>+Datos!G3327</f>
        <v>1</v>
      </c>
      <c r="H3336" s="143">
        <f t="shared" si="615"/>
        <v>2.4</v>
      </c>
      <c r="I3336" s="146">
        <f t="shared" si="616"/>
        <v>-2.4</v>
      </c>
      <c r="J3336" s="29">
        <f t="shared" si="617"/>
        <v>88.116477266514366</v>
      </c>
      <c r="K3336" s="147">
        <f t="shared" si="612"/>
        <v>121.79829544833254</v>
      </c>
      <c r="L3336" s="29">
        <f t="shared" si="623"/>
        <v>-1.142386989272552</v>
      </c>
      <c r="M3336" s="30">
        <f t="shared" si="621"/>
        <v>1.142386989272552</v>
      </c>
      <c r="N3336" s="148">
        <f t="shared" si="622"/>
        <v>1.2576130107274479</v>
      </c>
      <c r="O3336" s="148">
        <f t="shared" si="618"/>
        <v>0</v>
      </c>
      <c r="P3336" s="148">
        <f t="shared" si="619"/>
        <v>-1.2576130107274479</v>
      </c>
      <c r="Q3336" s="149">
        <f t="shared" si="613"/>
        <v>7.7982954483325386</v>
      </c>
      <c r="R3336" s="150">
        <f t="shared" si="614"/>
        <v>121.79829544833254</v>
      </c>
      <c r="S3336" s="13"/>
      <c r="T3336" s="13"/>
      <c r="U3336" s="13"/>
      <c r="V3336" s="13"/>
      <c r="W3336" s="49">
        <f t="shared" si="620"/>
        <v>40214</v>
      </c>
    </row>
    <row r="3337" spans="1:23" s="11" customFormat="1">
      <c r="A3337" s="13"/>
      <c r="B3337" s="140">
        <f>+Datos!B3328</f>
        <v>2010</v>
      </c>
      <c r="C3337" s="141">
        <f>+Datos!C3328</f>
        <v>2</v>
      </c>
      <c r="D3337" s="142">
        <f>+Datos!D3328</f>
        <v>6</v>
      </c>
      <c r="E3337" s="143">
        <f>+Datos!E3328</f>
        <v>1.6</v>
      </c>
      <c r="F3337" s="144">
        <f>+Datos!F3328</f>
        <v>5.9</v>
      </c>
      <c r="G3337" s="145">
        <f>+Datos!G3328</f>
        <v>1</v>
      </c>
      <c r="H3337" s="143">
        <f t="shared" si="615"/>
        <v>5.9</v>
      </c>
      <c r="I3337" s="146">
        <f t="shared" si="616"/>
        <v>-4.3000000000000007</v>
      </c>
      <c r="J3337" s="29">
        <f t="shared" si="617"/>
        <v>86.106142028700916</v>
      </c>
      <c r="K3337" s="147">
        <f t="shared" si="612"/>
        <v>119.78796021051909</v>
      </c>
      <c r="L3337" s="29">
        <f t="shared" si="623"/>
        <v>-2.0103352378134502</v>
      </c>
      <c r="M3337" s="30">
        <f t="shared" si="621"/>
        <v>3.6103352378134503</v>
      </c>
      <c r="N3337" s="148">
        <f t="shared" si="622"/>
        <v>2.28966476218655</v>
      </c>
      <c r="O3337" s="148">
        <f t="shared" si="618"/>
        <v>0</v>
      </c>
      <c r="P3337" s="148">
        <f t="shared" si="619"/>
        <v>-2.28966476218655</v>
      </c>
      <c r="Q3337" s="149">
        <f t="shared" si="613"/>
        <v>5.7879602105190884</v>
      </c>
      <c r="R3337" s="150">
        <f t="shared" si="614"/>
        <v>119.78796021051909</v>
      </c>
      <c r="S3337" s="13"/>
      <c r="T3337" s="13"/>
      <c r="U3337" s="13"/>
      <c r="V3337" s="13"/>
      <c r="W3337" s="49">
        <f t="shared" si="620"/>
        <v>40215</v>
      </c>
    </row>
    <row r="3338" spans="1:23" s="11" customFormat="1">
      <c r="A3338" s="13"/>
      <c r="B3338" s="140">
        <f>+Datos!B3329</f>
        <v>2010</v>
      </c>
      <c r="C3338" s="141">
        <f>+Datos!C3329</f>
        <v>2</v>
      </c>
      <c r="D3338" s="142">
        <f>+Datos!D3329</f>
        <v>7</v>
      </c>
      <c r="E3338" s="143">
        <f>+Datos!E3329</f>
        <v>35.5</v>
      </c>
      <c r="F3338" s="144">
        <f>+Datos!F3329</f>
        <v>3.9</v>
      </c>
      <c r="G3338" s="145">
        <f>+Datos!G3329</f>
        <v>1</v>
      </c>
      <c r="H3338" s="143">
        <f t="shared" si="615"/>
        <v>3.9</v>
      </c>
      <c r="I3338" s="146">
        <f t="shared" si="616"/>
        <v>31.6</v>
      </c>
      <c r="J3338" s="29">
        <f t="shared" si="617"/>
        <v>117.70614202870092</v>
      </c>
      <c r="K3338" s="147">
        <f t="shared" si="612"/>
        <v>151.38796021051911</v>
      </c>
      <c r="L3338" s="29">
        <f t="shared" si="623"/>
        <v>31.600000000000023</v>
      </c>
      <c r="M3338" s="30">
        <f t="shared" si="621"/>
        <v>3.9</v>
      </c>
      <c r="N3338" s="148">
        <f t="shared" si="622"/>
        <v>0</v>
      </c>
      <c r="O3338" s="148">
        <f t="shared" si="618"/>
        <v>0</v>
      </c>
      <c r="P3338" s="148">
        <f t="shared" si="619"/>
        <v>0</v>
      </c>
      <c r="Q3338" s="149">
        <f t="shared" si="613"/>
        <v>37.387960210519111</v>
      </c>
      <c r="R3338" s="150">
        <f t="shared" si="614"/>
        <v>151.38796021051911</v>
      </c>
      <c r="S3338" s="13"/>
      <c r="T3338" s="13"/>
      <c r="U3338" s="13"/>
      <c r="V3338" s="13"/>
      <c r="W3338" s="49">
        <f t="shared" si="620"/>
        <v>40216</v>
      </c>
    </row>
    <row r="3339" spans="1:23" s="11" customFormat="1">
      <c r="A3339" s="13"/>
      <c r="B3339" s="140">
        <f>+Datos!B3330</f>
        <v>2010</v>
      </c>
      <c r="C3339" s="141">
        <f>+Datos!C3330</f>
        <v>2</v>
      </c>
      <c r="D3339" s="142">
        <f>+Datos!D3330</f>
        <v>8</v>
      </c>
      <c r="E3339" s="143">
        <f>+Datos!E3330</f>
        <v>0</v>
      </c>
      <c r="F3339" s="144">
        <f>+Datos!F3330</f>
        <v>6.4</v>
      </c>
      <c r="G3339" s="145">
        <f>+Datos!G3330</f>
        <v>1</v>
      </c>
      <c r="H3339" s="143">
        <f t="shared" si="615"/>
        <v>6.4</v>
      </c>
      <c r="I3339" s="146">
        <f t="shared" si="616"/>
        <v>-6.4</v>
      </c>
      <c r="J3339" s="29">
        <f t="shared" si="617"/>
        <v>113.73160781747912</v>
      </c>
      <c r="K3339" s="147">
        <f t="shared" si="612"/>
        <v>147.41342599929729</v>
      </c>
      <c r="L3339" s="29">
        <f t="shared" si="623"/>
        <v>-3.9745342112218225</v>
      </c>
      <c r="M3339" s="30">
        <f t="shared" si="621"/>
        <v>3.9745342112218225</v>
      </c>
      <c r="N3339" s="148">
        <f t="shared" si="622"/>
        <v>2.4254657887781779</v>
      </c>
      <c r="O3339" s="148">
        <f t="shared" si="618"/>
        <v>0</v>
      </c>
      <c r="P3339" s="148">
        <f t="shared" si="619"/>
        <v>-2.4254657887781779</v>
      </c>
      <c r="Q3339" s="149">
        <f t="shared" si="613"/>
        <v>33.413425999297289</v>
      </c>
      <c r="R3339" s="150">
        <f t="shared" si="614"/>
        <v>147.41342599929729</v>
      </c>
      <c r="S3339" s="13"/>
      <c r="T3339" s="13"/>
      <c r="U3339" s="13"/>
      <c r="V3339" s="13"/>
      <c r="W3339" s="49">
        <f t="shared" si="620"/>
        <v>40217</v>
      </c>
    </row>
    <row r="3340" spans="1:23" s="11" customFormat="1">
      <c r="A3340" s="13"/>
      <c r="B3340" s="140">
        <f>+Datos!B3331</f>
        <v>2010</v>
      </c>
      <c r="C3340" s="141">
        <f>+Datos!C3331</f>
        <v>2</v>
      </c>
      <c r="D3340" s="142">
        <f>+Datos!D3331</f>
        <v>9</v>
      </c>
      <c r="E3340" s="143">
        <f>+Datos!E3331</f>
        <v>22.5</v>
      </c>
      <c r="F3340" s="144">
        <f>+Datos!F3331</f>
        <v>8.1</v>
      </c>
      <c r="G3340" s="145">
        <f>+Datos!G3331</f>
        <v>1</v>
      </c>
      <c r="H3340" s="143">
        <f t="shared" si="615"/>
        <v>8.1</v>
      </c>
      <c r="I3340" s="146">
        <f t="shared" si="616"/>
        <v>14.4</v>
      </c>
      <c r="J3340" s="29">
        <f t="shared" si="617"/>
        <v>128.13160781747911</v>
      </c>
      <c r="K3340" s="147">
        <f t="shared" si="612"/>
        <v>161.81342599929729</v>
      </c>
      <c r="L3340" s="29">
        <f t="shared" si="623"/>
        <v>14.400000000000006</v>
      </c>
      <c r="M3340" s="30">
        <f t="shared" si="621"/>
        <v>8.1</v>
      </c>
      <c r="N3340" s="148">
        <f t="shared" si="622"/>
        <v>0</v>
      </c>
      <c r="O3340" s="148">
        <f t="shared" si="618"/>
        <v>0</v>
      </c>
      <c r="P3340" s="148">
        <f t="shared" si="619"/>
        <v>0</v>
      </c>
      <c r="Q3340" s="149">
        <f t="shared" si="613"/>
        <v>47.813425999297294</v>
      </c>
      <c r="R3340" s="150">
        <f t="shared" si="614"/>
        <v>161.81342599929729</v>
      </c>
      <c r="S3340" s="13"/>
      <c r="T3340" s="13"/>
      <c r="U3340" s="13"/>
      <c r="V3340" s="13"/>
      <c r="W3340" s="49">
        <f t="shared" si="620"/>
        <v>40218</v>
      </c>
    </row>
    <row r="3341" spans="1:23" s="11" customFormat="1">
      <c r="A3341" s="13"/>
      <c r="B3341" s="140">
        <f>+Datos!B3332</f>
        <v>2010</v>
      </c>
      <c r="C3341" s="141">
        <f>+Datos!C3332</f>
        <v>2</v>
      </c>
      <c r="D3341" s="142">
        <f>+Datos!D3332</f>
        <v>10</v>
      </c>
      <c r="E3341" s="143">
        <f>+Datos!E3332</f>
        <v>0</v>
      </c>
      <c r="F3341" s="144">
        <f>+Datos!F3332</f>
        <v>6.2</v>
      </c>
      <c r="G3341" s="145">
        <f>+Datos!G3332</f>
        <v>1</v>
      </c>
      <c r="H3341" s="143">
        <f t="shared" si="615"/>
        <v>6.2</v>
      </c>
      <c r="I3341" s="146">
        <f t="shared" si="616"/>
        <v>-6.2</v>
      </c>
      <c r="J3341" s="29">
        <f t="shared" si="617"/>
        <v>123.93800896429262</v>
      </c>
      <c r="K3341" s="147">
        <f t="shared" si="612"/>
        <v>157.61982714611079</v>
      </c>
      <c r="L3341" s="29">
        <f t="shared" si="623"/>
        <v>-4.1935988531865007</v>
      </c>
      <c r="M3341" s="30">
        <f t="shared" si="621"/>
        <v>4.1935988531865007</v>
      </c>
      <c r="N3341" s="148">
        <f t="shared" si="622"/>
        <v>2.0064011468134995</v>
      </c>
      <c r="O3341" s="148">
        <f t="shared" si="618"/>
        <v>0</v>
      </c>
      <c r="P3341" s="148">
        <f t="shared" si="619"/>
        <v>-2.0064011468134995</v>
      </c>
      <c r="Q3341" s="149">
        <f t="shared" si="613"/>
        <v>43.619827146110794</v>
      </c>
      <c r="R3341" s="150">
        <f t="shared" si="614"/>
        <v>157.61982714611079</v>
      </c>
      <c r="S3341" s="13"/>
      <c r="T3341" s="13"/>
      <c r="U3341" s="13"/>
      <c r="V3341" s="13"/>
      <c r="W3341" s="49">
        <f t="shared" si="620"/>
        <v>40219</v>
      </c>
    </row>
    <row r="3342" spans="1:23" s="11" customFormat="1">
      <c r="A3342" s="13"/>
      <c r="B3342" s="140">
        <f>+Datos!B3333</f>
        <v>2010</v>
      </c>
      <c r="C3342" s="141">
        <f>+Datos!C3333</f>
        <v>2</v>
      </c>
      <c r="D3342" s="142">
        <f>+Datos!D3333</f>
        <v>11</v>
      </c>
      <c r="E3342" s="143">
        <f>+Datos!E3333</f>
        <v>0</v>
      </c>
      <c r="F3342" s="144">
        <f>+Datos!F3333</f>
        <v>5</v>
      </c>
      <c r="G3342" s="145">
        <f>+Datos!G3333</f>
        <v>1</v>
      </c>
      <c r="H3342" s="143">
        <f t="shared" si="615"/>
        <v>5</v>
      </c>
      <c r="I3342" s="146">
        <f t="shared" si="616"/>
        <v>-5</v>
      </c>
      <c r="J3342" s="29">
        <f t="shared" si="617"/>
        <v>120.65626276719503</v>
      </c>
      <c r="K3342" s="147">
        <f t="shared" ref="K3342:K3405" si="624">+J3342+$U$21</f>
        <v>154.3380809490132</v>
      </c>
      <c r="L3342" s="29">
        <f t="shared" si="623"/>
        <v>-3.2817461970975899</v>
      </c>
      <c r="M3342" s="30">
        <f t="shared" si="621"/>
        <v>3.2817461970975899</v>
      </c>
      <c r="N3342" s="148">
        <f t="shared" si="622"/>
        <v>1.7182538029024101</v>
      </c>
      <c r="O3342" s="148">
        <f t="shared" si="618"/>
        <v>0</v>
      </c>
      <c r="P3342" s="148">
        <f t="shared" si="619"/>
        <v>-1.7182538029024101</v>
      </c>
      <c r="Q3342" s="149">
        <f t="shared" ref="Q3342:Q3405" si="625">IF(K3342-$U$15&gt;0,K3342-$U$15,0)</f>
        <v>40.338080949013204</v>
      </c>
      <c r="R3342" s="150">
        <f t="shared" ref="R3342:R3405" si="626">+O3342+K3342</f>
        <v>154.3380809490132</v>
      </c>
      <c r="S3342" s="13"/>
      <c r="T3342" s="13"/>
      <c r="U3342" s="13"/>
      <c r="V3342" s="13"/>
      <c r="W3342" s="49">
        <f t="shared" si="620"/>
        <v>40220</v>
      </c>
    </row>
    <row r="3343" spans="1:23" s="11" customFormat="1">
      <c r="A3343" s="13"/>
      <c r="B3343" s="140">
        <f>+Datos!B3334</f>
        <v>2010</v>
      </c>
      <c r="C3343" s="141">
        <f>+Datos!C3334</f>
        <v>2</v>
      </c>
      <c r="D3343" s="142">
        <f>+Datos!D3334</f>
        <v>12</v>
      </c>
      <c r="E3343" s="143">
        <f>+Datos!E3334</f>
        <v>24</v>
      </c>
      <c r="F3343" s="144">
        <f>+Datos!F3334</f>
        <v>5.2</v>
      </c>
      <c r="G3343" s="145">
        <f>+Datos!G3334</f>
        <v>1</v>
      </c>
      <c r="H3343" s="143">
        <f t="shared" ref="H3343:H3406" si="627">+F3343*G3343</f>
        <v>5.2</v>
      </c>
      <c r="I3343" s="146">
        <f t="shared" ref="I3343:I3406" si="628">+E3343-H3343</f>
        <v>18.8</v>
      </c>
      <c r="J3343" s="29">
        <f t="shared" ref="J3343:J3406" si="629">IF(I3343&lt;0,J3342*EXP(I3343/$U$20),IF((I3343+J3342)&gt;$U$20,+$U$20,I3343+J3342))</f>
        <v>139.45626276719503</v>
      </c>
      <c r="K3343" s="147">
        <f t="shared" si="624"/>
        <v>173.13808094901322</v>
      </c>
      <c r="L3343" s="29">
        <f t="shared" si="623"/>
        <v>18.800000000000011</v>
      </c>
      <c r="M3343" s="30">
        <f t="shared" si="621"/>
        <v>5.2</v>
      </c>
      <c r="N3343" s="148">
        <f t="shared" si="622"/>
        <v>0</v>
      </c>
      <c r="O3343" s="148">
        <f t="shared" ref="O3343:O3406" si="630">IF(K3342+I3343-$U$14&gt;0,K3342+I3343-$U$14,0)</f>
        <v>0</v>
      </c>
      <c r="P3343" s="148">
        <f t="shared" ref="P3343:P3406" si="631">+IF(N3343&gt;0,(-1)*N3343,O3343)</f>
        <v>0</v>
      </c>
      <c r="Q3343" s="149">
        <f t="shared" si="625"/>
        <v>59.138080949013215</v>
      </c>
      <c r="R3343" s="150">
        <f t="shared" si="626"/>
        <v>173.13808094901322</v>
      </c>
      <c r="S3343" s="13"/>
      <c r="T3343" s="13"/>
      <c r="U3343" s="13"/>
      <c r="V3343" s="13"/>
      <c r="W3343" s="49">
        <f t="shared" ref="W3343:W3406" si="632">+DATE(B3343,C3343,D3343)</f>
        <v>40221</v>
      </c>
    </row>
    <row r="3344" spans="1:23" s="11" customFormat="1">
      <c r="A3344" s="13"/>
      <c r="B3344" s="140">
        <f>+Datos!B3335</f>
        <v>2010</v>
      </c>
      <c r="C3344" s="141">
        <f>+Datos!C3335</f>
        <v>2</v>
      </c>
      <c r="D3344" s="142">
        <f>+Datos!D3335</f>
        <v>13</v>
      </c>
      <c r="E3344" s="143">
        <f>+Datos!E3335</f>
        <v>0</v>
      </c>
      <c r="F3344" s="144">
        <f>+Datos!F3335</f>
        <v>5.4</v>
      </c>
      <c r="G3344" s="145">
        <f>+Datos!G3335</f>
        <v>1</v>
      </c>
      <c r="H3344" s="143">
        <f t="shared" si="627"/>
        <v>5.4</v>
      </c>
      <c r="I3344" s="146">
        <f t="shared" si="628"/>
        <v>-5.4</v>
      </c>
      <c r="J3344" s="29">
        <f t="shared" si="629"/>
        <v>135.47245626348095</v>
      </c>
      <c r="K3344" s="147">
        <f t="shared" si="624"/>
        <v>169.15427444529914</v>
      </c>
      <c r="L3344" s="29">
        <f t="shared" si="623"/>
        <v>-3.983806503714078</v>
      </c>
      <c r="M3344" s="30">
        <f t="shared" ref="M3344:M3407" si="633">IF(I3344&gt;=0,+H3344,+E3344+ABS(L3344))</f>
        <v>3.983806503714078</v>
      </c>
      <c r="N3344" s="148">
        <f t="shared" ref="N3344:N3407" si="634">+H3344-M3344</f>
        <v>1.4161934962859224</v>
      </c>
      <c r="O3344" s="148">
        <f t="shared" si="630"/>
        <v>0</v>
      </c>
      <c r="P3344" s="148">
        <f t="shared" si="631"/>
        <v>-1.4161934962859224</v>
      </c>
      <c r="Q3344" s="149">
        <f t="shared" si="625"/>
        <v>55.154274445299137</v>
      </c>
      <c r="R3344" s="150">
        <f t="shared" si="626"/>
        <v>169.15427444529914</v>
      </c>
      <c r="S3344" s="13"/>
      <c r="T3344" s="13"/>
      <c r="U3344" s="13"/>
      <c r="V3344" s="13"/>
      <c r="W3344" s="49">
        <f t="shared" si="632"/>
        <v>40222</v>
      </c>
    </row>
    <row r="3345" spans="1:23" s="11" customFormat="1">
      <c r="A3345" s="13"/>
      <c r="B3345" s="140">
        <f>+Datos!B3336</f>
        <v>2010</v>
      </c>
      <c r="C3345" s="141">
        <f>+Datos!C3336</f>
        <v>2</v>
      </c>
      <c r="D3345" s="142">
        <f>+Datos!D3336</f>
        <v>14</v>
      </c>
      <c r="E3345" s="143">
        <f>+Datos!E3336</f>
        <v>5.2</v>
      </c>
      <c r="F3345" s="144">
        <f>+Datos!F3336</f>
        <v>4.7</v>
      </c>
      <c r="G3345" s="145">
        <f>+Datos!G3336</f>
        <v>1</v>
      </c>
      <c r="H3345" s="143">
        <f t="shared" si="627"/>
        <v>4.7</v>
      </c>
      <c r="I3345" s="146">
        <f t="shared" si="628"/>
        <v>0.5</v>
      </c>
      <c r="J3345" s="29">
        <f t="shared" si="629"/>
        <v>135.97245626348095</v>
      </c>
      <c r="K3345" s="147">
        <f t="shared" si="624"/>
        <v>169.65427444529914</v>
      </c>
      <c r="L3345" s="29">
        <f t="shared" ref="L3345:L3408" si="635">+K3345-K3344</f>
        <v>0.5</v>
      </c>
      <c r="M3345" s="30">
        <f t="shared" si="633"/>
        <v>4.7</v>
      </c>
      <c r="N3345" s="148">
        <f t="shared" si="634"/>
        <v>0</v>
      </c>
      <c r="O3345" s="148">
        <f t="shared" si="630"/>
        <v>0</v>
      </c>
      <c r="P3345" s="148">
        <f t="shared" si="631"/>
        <v>0</v>
      </c>
      <c r="Q3345" s="149">
        <f t="shared" si="625"/>
        <v>55.654274445299137</v>
      </c>
      <c r="R3345" s="150">
        <f t="shared" si="626"/>
        <v>169.65427444529914</v>
      </c>
      <c r="S3345" s="13"/>
      <c r="T3345" s="13"/>
      <c r="U3345" s="13"/>
      <c r="V3345" s="13"/>
      <c r="W3345" s="49">
        <f t="shared" si="632"/>
        <v>40223</v>
      </c>
    </row>
    <row r="3346" spans="1:23" s="11" customFormat="1">
      <c r="A3346" s="13"/>
      <c r="B3346" s="140">
        <f>+Datos!B3337</f>
        <v>2010</v>
      </c>
      <c r="C3346" s="141">
        <f>+Datos!C3337</f>
        <v>2</v>
      </c>
      <c r="D3346" s="142">
        <f>+Datos!D3337</f>
        <v>15</v>
      </c>
      <c r="E3346" s="143">
        <f>+Datos!E3337</f>
        <v>0</v>
      </c>
      <c r="F3346" s="144">
        <f>+Datos!F3337</f>
        <v>3.8</v>
      </c>
      <c r="G3346" s="145">
        <f>+Datos!G3337</f>
        <v>1</v>
      </c>
      <c r="H3346" s="143">
        <f t="shared" si="627"/>
        <v>3.8</v>
      </c>
      <c r="I3346" s="146">
        <f t="shared" si="628"/>
        <v>-3.8</v>
      </c>
      <c r="J3346" s="29">
        <f t="shared" si="629"/>
        <v>133.22735693382012</v>
      </c>
      <c r="K3346" s="147">
        <f t="shared" si="624"/>
        <v>166.90917511563831</v>
      </c>
      <c r="L3346" s="29">
        <f t="shared" si="635"/>
        <v>-2.7450993296608317</v>
      </c>
      <c r="M3346" s="30">
        <f t="shared" si="633"/>
        <v>2.7450993296608317</v>
      </c>
      <c r="N3346" s="148">
        <f t="shared" si="634"/>
        <v>1.0549006703391681</v>
      </c>
      <c r="O3346" s="148">
        <f t="shared" si="630"/>
        <v>0</v>
      </c>
      <c r="P3346" s="148">
        <f t="shared" si="631"/>
        <v>-1.0549006703391681</v>
      </c>
      <c r="Q3346" s="149">
        <f t="shared" si="625"/>
        <v>52.909175115638305</v>
      </c>
      <c r="R3346" s="150">
        <f t="shared" si="626"/>
        <v>166.90917511563831</v>
      </c>
      <c r="S3346" s="13"/>
      <c r="T3346" s="13"/>
      <c r="U3346" s="13"/>
      <c r="V3346" s="13"/>
      <c r="W3346" s="49">
        <f t="shared" si="632"/>
        <v>40224</v>
      </c>
    </row>
    <row r="3347" spans="1:23" s="11" customFormat="1">
      <c r="A3347" s="13"/>
      <c r="B3347" s="140">
        <f>+Datos!B3338</f>
        <v>2010</v>
      </c>
      <c r="C3347" s="141">
        <f>+Datos!C3338</f>
        <v>2</v>
      </c>
      <c r="D3347" s="142">
        <f>+Datos!D3338</f>
        <v>16</v>
      </c>
      <c r="E3347" s="143">
        <f>+Datos!E3338</f>
        <v>0</v>
      </c>
      <c r="F3347" s="144">
        <f>+Datos!F3338</f>
        <v>4.0999999999999996</v>
      </c>
      <c r="G3347" s="145">
        <f>+Datos!G3338</f>
        <v>1</v>
      </c>
      <c r="H3347" s="143">
        <f t="shared" si="627"/>
        <v>4.0999999999999996</v>
      </c>
      <c r="I3347" s="146">
        <f t="shared" si="628"/>
        <v>-4.0999999999999996</v>
      </c>
      <c r="J3347" s="29">
        <f t="shared" si="629"/>
        <v>130.32766147054815</v>
      </c>
      <c r="K3347" s="147">
        <f t="shared" si="624"/>
        <v>164.00947965236634</v>
      </c>
      <c r="L3347" s="29">
        <f t="shared" si="635"/>
        <v>-2.8996954632719678</v>
      </c>
      <c r="M3347" s="30">
        <f t="shared" si="633"/>
        <v>2.8996954632719678</v>
      </c>
      <c r="N3347" s="148">
        <f t="shared" si="634"/>
        <v>1.2003045367280318</v>
      </c>
      <c r="O3347" s="148">
        <f t="shared" si="630"/>
        <v>0</v>
      </c>
      <c r="P3347" s="148">
        <f t="shared" si="631"/>
        <v>-1.2003045367280318</v>
      </c>
      <c r="Q3347" s="149">
        <f t="shared" si="625"/>
        <v>50.009479652366338</v>
      </c>
      <c r="R3347" s="150">
        <f t="shared" si="626"/>
        <v>164.00947965236634</v>
      </c>
      <c r="S3347" s="13"/>
      <c r="T3347" s="13"/>
      <c r="U3347" s="13"/>
      <c r="V3347" s="13"/>
      <c r="W3347" s="49">
        <f t="shared" si="632"/>
        <v>40225</v>
      </c>
    </row>
    <row r="3348" spans="1:23" s="11" customFormat="1">
      <c r="A3348" s="13"/>
      <c r="B3348" s="140">
        <f>+Datos!B3339</f>
        <v>2010</v>
      </c>
      <c r="C3348" s="141">
        <f>+Datos!C3339</f>
        <v>2</v>
      </c>
      <c r="D3348" s="142">
        <f>+Datos!D3339</f>
        <v>17</v>
      </c>
      <c r="E3348" s="143">
        <f>+Datos!E3339</f>
        <v>0</v>
      </c>
      <c r="F3348" s="144">
        <f>+Datos!F3339</f>
        <v>5.8</v>
      </c>
      <c r="G3348" s="145">
        <f>+Datos!G3339</f>
        <v>1</v>
      </c>
      <c r="H3348" s="143">
        <f t="shared" si="627"/>
        <v>5.8</v>
      </c>
      <c r="I3348" s="146">
        <f t="shared" si="628"/>
        <v>-5.8</v>
      </c>
      <c r="J3348" s="29">
        <f t="shared" si="629"/>
        <v>126.33311756073769</v>
      </c>
      <c r="K3348" s="147">
        <f t="shared" si="624"/>
        <v>160.01493574255588</v>
      </c>
      <c r="L3348" s="29">
        <f t="shared" si="635"/>
        <v>-3.99454390981046</v>
      </c>
      <c r="M3348" s="30">
        <f t="shared" si="633"/>
        <v>3.99454390981046</v>
      </c>
      <c r="N3348" s="148">
        <f t="shared" si="634"/>
        <v>1.8054560901895398</v>
      </c>
      <c r="O3348" s="148">
        <f t="shared" si="630"/>
        <v>0</v>
      </c>
      <c r="P3348" s="148">
        <f t="shared" si="631"/>
        <v>-1.8054560901895398</v>
      </c>
      <c r="Q3348" s="149">
        <f t="shared" si="625"/>
        <v>46.014935742555878</v>
      </c>
      <c r="R3348" s="150">
        <f t="shared" si="626"/>
        <v>160.01493574255588</v>
      </c>
      <c r="S3348" s="13"/>
      <c r="T3348" s="13"/>
      <c r="U3348" s="13"/>
      <c r="V3348" s="13"/>
      <c r="W3348" s="49">
        <f t="shared" si="632"/>
        <v>40226</v>
      </c>
    </row>
    <row r="3349" spans="1:23" s="11" customFormat="1">
      <c r="A3349" s="13"/>
      <c r="B3349" s="140">
        <f>+Datos!B3340</f>
        <v>2010</v>
      </c>
      <c r="C3349" s="141">
        <f>+Datos!C3340</f>
        <v>2</v>
      </c>
      <c r="D3349" s="142">
        <f>+Datos!D3340</f>
        <v>18</v>
      </c>
      <c r="E3349" s="143">
        <f>+Datos!E3340</f>
        <v>80.8</v>
      </c>
      <c r="F3349" s="144">
        <f>+Datos!F3340</f>
        <v>4.9000000000000004</v>
      </c>
      <c r="G3349" s="145">
        <f>+Datos!G3340</f>
        <v>1</v>
      </c>
      <c r="H3349" s="143">
        <f t="shared" si="627"/>
        <v>4.9000000000000004</v>
      </c>
      <c r="I3349" s="146">
        <f t="shared" si="628"/>
        <v>75.899999999999991</v>
      </c>
      <c r="J3349" s="29">
        <f t="shared" si="629"/>
        <v>186.31818181818181</v>
      </c>
      <c r="K3349" s="147">
        <f t="shared" si="624"/>
        <v>220</v>
      </c>
      <c r="L3349" s="29">
        <f t="shared" si="635"/>
        <v>59.985064257444122</v>
      </c>
      <c r="M3349" s="30">
        <f t="shared" si="633"/>
        <v>4.9000000000000004</v>
      </c>
      <c r="N3349" s="148">
        <f t="shared" si="634"/>
        <v>0</v>
      </c>
      <c r="O3349" s="148">
        <f t="shared" si="630"/>
        <v>15.914935742555883</v>
      </c>
      <c r="P3349" s="148">
        <f t="shared" si="631"/>
        <v>15.914935742555883</v>
      </c>
      <c r="Q3349" s="149">
        <f t="shared" si="625"/>
        <v>106</v>
      </c>
      <c r="R3349" s="150">
        <f t="shared" si="626"/>
        <v>235.91493574255588</v>
      </c>
      <c r="S3349" s="13"/>
      <c r="T3349" s="13"/>
      <c r="U3349" s="13"/>
      <c r="V3349" s="13"/>
      <c r="W3349" s="49">
        <f t="shared" si="632"/>
        <v>40227</v>
      </c>
    </row>
    <row r="3350" spans="1:23" s="11" customFormat="1">
      <c r="A3350" s="13"/>
      <c r="B3350" s="140">
        <f>+Datos!B3341</f>
        <v>2010</v>
      </c>
      <c r="C3350" s="141">
        <f>+Datos!C3341</f>
        <v>2</v>
      </c>
      <c r="D3350" s="142">
        <f>+Datos!D3341</f>
        <v>19</v>
      </c>
      <c r="E3350" s="143">
        <f>+Datos!E3341</f>
        <v>0</v>
      </c>
      <c r="F3350" s="144">
        <f>+Datos!F3341</f>
        <v>3.8</v>
      </c>
      <c r="G3350" s="145">
        <f>+Datos!G3341</f>
        <v>1</v>
      </c>
      <c r="H3350" s="143">
        <f t="shared" si="627"/>
        <v>3.8</v>
      </c>
      <c r="I3350" s="146">
        <f t="shared" si="628"/>
        <v>-3.8</v>
      </c>
      <c r="J3350" s="29">
        <f t="shared" si="629"/>
        <v>182.55667062637374</v>
      </c>
      <c r="K3350" s="147">
        <f t="shared" si="624"/>
        <v>216.23848880819193</v>
      </c>
      <c r="L3350" s="29">
        <f t="shared" si="635"/>
        <v>-3.7615111918080686</v>
      </c>
      <c r="M3350" s="30">
        <f t="shared" si="633"/>
        <v>3.7615111918080686</v>
      </c>
      <c r="N3350" s="148">
        <f t="shared" si="634"/>
        <v>3.8488808191931234E-2</v>
      </c>
      <c r="O3350" s="148">
        <f t="shared" si="630"/>
        <v>0</v>
      </c>
      <c r="P3350" s="148">
        <f t="shared" si="631"/>
        <v>-3.8488808191931234E-2</v>
      </c>
      <c r="Q3350" s="149">
        <f t="shared" si="625"/>
        <v>102.23848880819193</v>
      </c>
      <c r="R3350" s="150">
        <f t="shared" si="626"/>
        <v>216.23848880819193</v>
      </c>
      <c r="S3350" s="13"/>
      <c r="T3350" s="13"/>
      <c r="U3350" s="13"/>
      <c r="V3350" s="13"/>
      <c r="W3350" s="49">
        <f t="shared" si="632"/>
        <v>40228</v>
      </c>
    </row>
    <row r="3351" spans="1:23" s="11" customFormat="1">
      <c r="A3351" s="13"/>
      <c r="B3351" s="140">
        <f>+Datos!B3342</f>
        <v>2010</v>
      </c>
      <c r="C3351" s="141">
        <f>+Datos!C3342</f>
        <v>2</v>
      </c>
      <c r="D3351" s="142">
        <f>+Datos!D3342</f>
        <v>20</v>
      </c>
      <c r="E3351" s="143">
        <f>+Datos!E3342</f>
        <v>0</v>
      </c>
      <c r="F3351" s="144">
        <f>+Datos!F3342</f>
        <v>4.3</v>
      </c>
      <c r="G3351" s="145">
        <f>+Datos!G3342</f>
        <v>1</v>
      </c>
      <c r="H3351" s="143">
        <f t="shared" si="627"/>
        <v>4.3</v>
      </c>
      <c r="I3351" s="146">
        <f t="shared" si="628"/>
        <v>-4.3</v>
      </c>
      <c r="J3351" s="29">
        <f t="shared" si="629"/>
        <v>178.39172759593365</v>
      </c>
      <c r="K3351" s="147">
        <f t="shared" si="624"/>
        <v>212.07354577775183</v>
      </c>
      <c r="L3351" s="29">
        <f t="shared" si="635"/>
        <v>-4.1649430304400994</v>
      </c>
      <c r="M3351" s="30">
        <f t="shared" si="633"/>
        <v>4.1649430304400994</v>
      </c>
      <c r="N3351" s="148">
        <f t="shared" si="634"/>
        <v>0.13505696955990043</v>
      </c>
      <c r="O3351" s="148">
        <f t="shared" si="630"/>
        <v>0</v>
      </c>
      <c r="P3351" s="148">
        <f t="shared" si="631"/>
        <v>-0.13505696955990043</v>
      </c>
      <c r="Q3351" s="149">
        <f t="shared" si="625"/>
        <v>98.073545777751832</v>
      </c>
      <c r="R3351" s="150">
        <f t="shared" si="626"/>
        <v>212.07354577775183</v>
      </c>
      <c r="S3351" s="13"/>
      <c r="T3351" s="13"/>
      <c r="U3351" s="13"/>
      <c r="V3351" s="13"/>
      <c r="W3351" s="49">
        <f t="shared" si="632"/>
        <v>40229</v>
      </c>
    </row>
    <row r="3352" spans="1:23" s="11" customFormat="1">
      <c r="A3352" s="13"/>
      <c r="B3352" s="140">
        <f>+Datos!B3343</f>
        <v>2010</v>
      </c>
      <c r="C3352" s="141">
        <f>+Datos!C3343</f>
        <v>2</v>
      </c>
      <c r="D3352" s="142">
        <f>+Datos!D3343</f>
        <v>21</v>
      </c>
      <c r="E3352" s="143">
        <f>+Datos!E3343</f>
        <v>0</v>
      </c>
      <c r="F3352" s="144">
        <f>+Datos!F3343</f>
        <v>4.0999999999999996</v>
      </c>
      <c r="G3352" s="145">
        <f>+Datos!G3343</f>
        <v>1</v>
      </c>
      <c r="H3352" s="143">
        <f t="shared" si="627"/>
        <v>4.0999999999999996</v>
      </c>
      <c r="I3352" s="146">
        <f t="shared" si="628"/>
        <v>-4.0999999999999996</v>
      </c>
      <c r="J3352" s="29">
        <f t="shared" si="629"/>
        <v>174.50902891376933</v>
      </c>
      <c r="K3352" s="147">
        <f t="shared" si="624"/>
        <v>208.19084709558751</v>
      </c>
      <c r="L3352" s="29">
        <f t="shared" si="635"/>
        <v>-3.8826986821643175</v>
      </c>
      <c r="M3352" s="30">
        <f t="shared" si="633"/>
        <v>3.8826986821643175</v>
      </c>
      <c r="N3352" s="148">
        <f t="shared" si="634"/>
        <v>0.21730131783568218</v>
      </c>
      <c r="O3352" s="148">
        <f t="shared" si="630"/>
        <v>0</v>
      </c>
      <c r="P3352" s="148">
        <f t="shared" si="631"/>
        <v>-0.21730131783568218</v>
      </c>
      <c r="Q3352" s="149">
        <f t="shared" si="625"/>
        <v>94.190847095587515</v>
      </c>
      <c r="R3352" s="150">
        <f t="shared" si="626"/>
        <v>208.19084709558751</v>
      </c>
      <c r="S3352" s="13"/>
      <c r="T3352" s="13"/>
      <c r="U3352" s="13"/>
      <c r="V3352" s="13"/>
      <c r="W3352" s="49">
        <f t="shared" si="632"/>
        <v>40230</v>
      </c>
    </row>
    <row r="3353" spans="1:23" s="11" customFormat="1">
      <c r="A3353" s="13"/>
      <c r="B3353" s="140">
        <f>+Datos!B3344</f>
        <v>2010</v>
      </c>
      <c r="C3353" s="141">
        <f>+Datos!C3344</f>
        <v>2</v>
      </c>
      <c r="D3353" s="142">
        <f>+Datos!D3344</f>
        <v>22</v>
      </c>
      <c r="E3353" s="143">
        <f>+Datos!E3344</f>
        <v>50</v>
      </c>
      <c r="F3353" s="144">
        <f>+Datos!F3344</f>
        <v>1.5</v>
      </c>
      <c r="G3353" s="145">
        <f>+Datos!G3344</f>
        <v>1</v>
      </c>
      <c r="H3353" s="143">
        <f t="shared" si="627"/>
        <v>1.5</v>
      </c>
      <c r="I3353" s="146">
        <f t="shared" si="628"/>
        <v>48.5</v>
      </c>
      <c r="J3353" s="29">
        <f t="shared" si="629"/>
        <v>186.31818181818181</v>
      </c>
      <c r="K3353" s="147">
        <f t="shared" si="624"/>
        <v>220</v>
      </c>
      <c r="L3353" s="29">
        <f t="shared" si="635"/>
        <v>11.809152904412485</v>
      </c>
      <c r="M3353" s="30">
        <f t="shared" si="633"/>
        <v>1.5</v>
      </c>
      <c r="N3353" s="148">
        <f t="shared" si="634"/>
        <v>0</v>
      </c>
      <c r="O3353" s="148">
        <f t="shared" si="630"/>
        <v>36.690847095587515</v>
      </c>
      <c r="P3353" s="148">
        <f t="shared" si="631"/>
        <v>36.690847095587515</v>
      </c>
      <c r="Q3353" s="149">
        <f t="shared" si="625"/>
        <v>106</v>
      </c>
      <c r="R3353" s="150">
        <f t="shared" si="626"/>
        <v>256.69084709558751</v>
      </c>
      <c r="S3353" s="13"/>
      <c r="T3353" s="13"/>
      <c r="U3353" s="13"/>
      <c r="V3353" s="13"/>
      <c r="W3353" s="49">
        <f t="shared" si="632"/>
        <v>40231</v>
      </c>
    </row>
    <row r="3354" spans="1:23" s="11" customFormat="1">
      <c r="A3354" s="13"/>
      <c r="B3354" s="140">
        <f>+Datos!B3345</f>
        <v>2010</v>
      </c>
      <c r="C3354" s="141">
        <f>+Datos!C3345</f>
        <v>2</v>
      </c>
      <c r="D3354" s="142">
        <f>+Datos!D3345</f>
        <v>23</v>
      </c>
      <c r="E3354" s="143">
        <f>+Datos!E3345</f>
        <v>0</v>
      </c>
      <c r="F3354" s="144">
        <f>+Datos!F3345</f>
        <v>4.2</v>
      </c>
      <c r="G3354" s="145">
        <f>+Datos!G3345</f>
        <v>1</v>
      </c>
      <c r="H3354" s="143">
        <f t="shared" si="627"/>
        <v>4.2</v>
      </c>
      <c r="I3354" s="146">
        <f t="shared" si="628"/>
        <v>-4.2</v>
      </c>
      <c r="J3354" s="29">
        <f t="shared" si="629"/>
        <v>182.1651664870891</v>
      </c>
      <c r="K3354" s="147">
        <f t="shared" si="624"/>
        <v>215.84698466890728</v>
      </c>
      <c r="L3354" s="29">
        <f t="shared" si="635"/>
        <v>-4.1530153310927176</v>
      </c>
      <c r="M3354" s="30">
        <f t="shared" si="633"/>
        <v>4.1530153310927176</v>
      </c>
      <c r="N3354" s="148">
        <f t="shared" si="634"/>
        <v>4.698466890728259E-2</v>
      </c>
      <c r="O3354" s="148">
        <f t="shared" si="630"/>
        <v>0</v>
      </c>
      <c r="P3354" s="148">
        <f t="shared" si="631"/>
        <v>-4.698466890728259E-2</v>
      </c>
      <c r="Q3354" s="149">
        <f t="shared" si="625"/>
        <v>101.84698466890728</v>
      </c>
      <c r="R3354" s="150">
        <f t="shared" si="626"/>
        <v>215.84698466890728</v>
      </c>
      <c r="S3354" s="13"/>
      <c r="T3354" s="13"/>
      <c r="U3354" s="13"/>
      <c r="V3354" s="13"/>
      <c r="W3354" s="49">
        <f t="shared" si="632"/>
        <v>40232</v>
      </c>
    </row>
    <row r="3355" spans="1:23" s="11" customFormat="1">
      <c r="A3355" s="13"/>
      <c r="B3355" s="140">
        <f>+Datos!B3346</f>
        <v>2010</v>
      </c>
      <c r="C3355" s="141">
        <f>+Datos!C3346</f>
        <v>2</v>
      </c>
      <c r="D3355" s="142">
        <f>+Datos!D3346</f>
        <v>24</v>
      </c>
      <c r="E3355" s="143">
        <f>+Datos!E3346</f>
        <v>1.1000000000000001</v>
      </c>
      <c r="F3355" s="144">
        <f>+Datos!F3346</f>
        <v>2.8</v>
      </c>
      <c r="G3355" s="145">
        <f>+Datos!G3346</f>
        <v>1</v>
      </c>
      <c r="H3355" s="143">
        <f t="shared" si="627"/>
        <v>2.8</v>
      </c>
      <c r="I3355" s="146">
        <f t="shared" si="628"/>
        <v>-1.6999999999999997</v>
      </c>
      <c r="J3355" s="29">
        <f t="shared" si="629"/>
        <v>180.51061900274414</v>
      </c>
      <c r="K3355" s="147">
        <f t="shared" si="624"/>
        <v>214.19243718456232</v>
      </c>
      <c r="L3355" s="29">
        <f t="shared" si="635"/>
        <v>-1.6545474843449597</v>
      </c>
      <c r="M3355" s="30">
        <f t="shared" si="633"/>
        <v>2.7545474843449598</v>
      </c>
      <c r="N3355" s="148">
        <f t="shared" si="634"/>
        <v>4.5452515655040049E-2</v>
      </c>
      <c r="O3355" s="148">
        <f t="shared" si="630"/>
        <v>0</v>
      </c>
      <c r="P3355" s="148">
        <f t="shared" si="631"/>
        <v>-4.5452515655040049E-2</v>
      </c>
      <c r="Q3355" s="149">
        <f t="shared" si="625"/>
        <v>100.19243718456232</v>
      </c>
      <c r="R3355" s="150">
        <f t="shared" si="626"/>
        <v>214.19243718456232</v>
      </c>
      <c r="S3355" s="13"/>
      <c r="T3355" s="13"/>
      <c r="U3355" s="13"/>
      <c r="V3355" s="13"/>
      <c r="W3355" s="49">
        <f t="shared" si="632"/>
        <v>40233</v>
      </c>
    </row>
    <row r="3356" spans="1:23" s="11" customFormat="1">
      <c r="A3356" s="13"/>
      <c r="B3356" s="140">
        <f>+Datos!B3347</f>
        <v>2010</v>
      </c>
      <c r="C3356" s="141">
        <f>+Datos!C3347</f>
        <v>2</v>
      </c>
      <c r="D3356" s="142">
        <f>+Datos!D3347</f>
        <v>25</v>
      </c>
      <c r="E3356" s="143">
        <f>+Datos!E3347</f>
        <v>0</v>
      </c>
      <c r="F3356" s="144">
        <f>+Datos!F3347</f>
        <v>3.7</v>
      </c>
      <c r="G3356" s="145">
        <f>+Datos!G3347</f>
        <v>1</v>
      </c>
      <c r="H3356" s="143">
        <f t="shared" si="627"/>
        <v>3.7</v>
      </c>
      <c r="I3356" s="146">
        <f t="shared" si="628"/>
        <v>-3.7</v>
      </c>
      <c r="J3356" s="29">
        <f t="shared" si="629"/>
        <v>176.96130715082603</v>
      </c>
      <c r="K3356" s="147">
        <f t="shared" si="624"/>
        <v>210.64312533264422</v>
      </c>
      <c r="L3356" s="29">
        <f t="shared" si="635"/>
        <v>-3.5493118519181053</v>
      </c>
      <c r="M3356" s="30">
        <f t="shared" si="633"/>
        <v>3.5493118519181053</v>
      </c>
      <c r="N3356" s="148">
        <f t="shared" si="634"/>
        <v>0.1506881480818949</v>
      </c>
      <c r="O3356" s="148">
        <f t="shared" si="630"/>
        <v>0</v>
      </c>
      <c r="P3356" s="148">
        <f t="shared" si="631"/>
        <v>-0.1506881480818949</v>
      </c>
      <c r="Q3356" s="149">
        <f t="shared" si="625"/>
        <v>96.643125332644217</v>
      </c>
      <c r="R3356" s="150">
        <f t="shared" si="626"/>
        <v>210.64312533264422</v>
      </c>
      <c r="S3356" s="13"/>
      <c r="T3356" s="13"/>
      <c r="U3356" s="13"/>
      <c r="V3356" s="13"/>
      <c r="W3356" s="49">
        <f t="shared" si="632"/>
        <v>40234</v>
      </c>
    </row>
    <row r="3357" spans="1:23" s="11" customFormat="1">
      <c r="A3357" s="13"/>
      <c r="B3357" s="140">
        <f>+Datos!B3348</f>
        <v>2010</v>
      </c>
      <c r="C3357" s="141">
        <f>+Datos!C3348</f>
        <v>2</v>
      </c>
      <c r="D3357" s="142">
        <f>+Datos!D3348</f>
        <v>26</v>
      </c>
      <c r="E3357" s="143">
        <f>+Datos!E3348</f>
        <v>0</v>
      </c>
      <c r="F3357" s="144">
        <f>+Datos!F3348</f>
        <v>4.5999999999999996</v>
      </c>
      <c r="G3357" s="145">
        <f>+Datos!G3348</f>
        <v>1</v>
      </c>
      <c r="H3357" s="143">
        <f t="shared" si="627"/>
        <v>4.5999999999999996</v>
      </c>
      <c r="I3357" s="146">
        <f t="shared" si="628"/>
        <v>-4.5999999999999996</v>
      </c>
      <c r="J3357" s="29">
        <f t="shared" si="629"/>
        <v>172.64581029266651</v>
      </c>
      <c r="K3357" s="147">
        <f t="shared" si="624"/>
        <v>206.3276284744847</v>
      </c>
      <c r="L3357" s="29">
        <f t="shared" si="635"/>
        <v>-4.3154968581595199</v>
      </c>
      <c r="M3357" s="30">
        <f t="shared" si="633"/>
        <v>4.3154968581595199</v>
      </c>
      <c r="N3357" s="148">
        <f t="shared" si="634"/>
        <v>0.28450314184047976</v>
      </c>
      <c r="O3357" s="148">
        <f t="shared" si="630"/>
        <v>0</v>
      </c>
      <c r="P3357" s="148">
        <f t="shared" si="631"/>
        <v>-0.28450314184047976</v>
      </c>
      <c r="Q3357" s="149">
        <f t="shared" si="625"/>
        <v>92.327628474484698</v>
      </c>
      <c r="R3357" s="150">
        <f t="shared" si="626"/>
        <v>206.3276284744847</v>
      </c>
      <c r="S3357" s="13"/>
      <c r="T3357" s="13"/>
      <c r="U3357" s="13"/>
      <c r="V3357" s="13"/>
      <c r="W3357" s="49">
        <f t="shared" si="632"/>
        <v>40235</v>
      </c>
    </row>
    <row r="3358" spans="1:23" s="11" customFormat="1">
      <c r="A3358" s="13"/>
      <c r="B3358" s="140">
        <f>+Datos!B3349</f>
        <v>2010</v>
      </c>
      <c r="C3358" s="141">
        <f>+Datos!C3349</f>
        <v>2</v>
      </c>
      <c r="D3358" s="142">
        <f>+Datos!D3349</f>
        <v>27</v>
      </c>
      <c r="E3358" s="143">
        <f>+Datos!E3349</f>
        <v>0</v>
      </c>
      <c r="F3358" s="144">
        <f>+Datos!F3349</f>
        <v>4.5</v>
      </c>
      <c r="G3358" s="145">
        <f>+Datos!G3349</f>
        <v>1</v>
      </c>
      <c r="H3358" s="143">
        <f t="shared" si="627"/>
        <v>4.5</v>
      </c>
      <c r="I3358" s="146">
        <f t="shared" si="628"/>
        <v>-4.5</v>
      </c>
      <c r="J3358" s="29">
        <f t="shared" si="629"/>
        <v>168.52598039596296</v>
      </c>
      <c r="K3358" s="147">
        <f t="shared" si="624"/>
        <v>202.20779857778115</v>
      </c>
      <c r="L3358" s="29">
        <f t="shared" si="635"/>
        <v>-4.1198298967035498</v>
      </c>
      <c r="M3358" s="30">
        <f t="shared" si="633"/>
        <v>4.1198298967035498</v>
      </c>
      <c r="N3358" s="148">
        <f t="shared" si="634"/>
        <v>0.38017010329645018</v>
      </c>
      <c r="O3358" s="148">
        <f t="shared" si="630"/>
        <v>0</v>
      </c>
      <c r="P3358" s="148">
        <f t="shared" si="631"/>
        <v>-0.38017010329645018</v>
      </c>
      <c r="Q3358" s="149">
        <f t="shared" si="625"/>
        <v>88.207798577781148</v>
      </c>
      <c r="R3358" s="150">
        <f t="shared" si="626"/>
        <v>202.20779857778115</v>
      </c>
      <c r="S3358" s="13"/>
      <c r="T3358" s="13"/>
      <c r="U3358" s="13"/>
      <c r="V3358" s="13"/>
      <c r="W3358" s="49">
        <f t="shared" si="632"/>
        <v>40236</v>
      </c>
    </row>
    <row r="3359" spans="1:23" s="11" customFormat="1">
      <c r="A3359" s="13"/>
      <c r="B3359" s="140">
        <f>+Datos!B3350</f>
        <v>2010</v>
      </c>
      <c r="C3359" s="141">
        <f>+Datos!C3350</f>
        <v>2</v>
      </c>
      <c r="D3359" s="142">
        <f>+Datos!D3350</f>
        <v>28</v>
      </c>
      <c r="E3359" s="143">
        <f>+Datos!E3350</f>
        <v>0</v>
      </c>
      <c r="F3359" s="144">
        <f>+Datos!F3350</f>
        <v>4.8</v>
      </c>
      <c r="G3359" s="145">
        <f>+Datos!G3350</f>
        <v>1</v>
      </c>
      <c r="H3359" s="143">
        <f t="shared" si="627"/>
        <v>4.8</v>
      </c>
      <c r="I3359" s="146">
        <f t="shared" si="628"/>
        <v>-4.8</v>
      </c>
      <c r="J3359" s="29">
        <f t="shared" si="629"/>
        <v>164.23979805947019</v>
      </c>
      <c r="K3359" s="147">
        <f t="shared" si="624"/>
        <v>197.92161624128838</v>
      </c>
      <c r="L3359" s="29">
        <f t="shared" si="635"/>
        <v>-4.2861823364927716</v>
      </c>
      <c r="M3359" s="30">
        <f t="shared" si="633"/>
        <v>4.2861823364927716</v>
      </c>
      <c r="N3359" s="148">
        <f t="shared" si="634"/>
        <v>0.51381766350722824</v>
      </c>
      <c r="O3359" s="148">
        <f t="shared" si="630"/>
        <v>0</v>
      </c>
      <c r="P3359" s="148">
        <f t="shared" si="631"/>
        <v>-0.51381766350722824</v>
      </c>
      <c r="Q3359" s="149">
        <f t="shared" si="625"/>
        <v>83.921616241288376</v>
      </c>
      <c r="R3359" s="150">
        <f t="shared" si="626"/>
        <v>197.92161624128838</v>
      </c>
      <c r="S3359" s="13"/>
      <c r="T3359" s="13"/>
      <c r="U3359" s="13"/>
      <c r="V3359" s="13"/>
      <c r="W3359" s="49">
        <f t="shared" si="632"/>
        <v>40237</v>
      </c>
    </row>
    <row r="3360" spans="1:23" s="11" customFormat="1">
      <c r="A3360" s="13"/>
      <c r="B3360" s="140">
        <f>+Datos!B3351</f>
        <v>2010</v>
      </c>
      <c r="C3360" s="141">
        <f>+Datos!C3351</f>
        <v>3</v>
      </c>
      <c r="D3360" s="142">
        <f>+Datos!D3351</f>
        <v>1</v>
      </c>
      <c r="E3360" s="143">
        <f>+Datos!E3351</f>
        <v>0</v>
      </c>
      <c r="F3360" s="144">
        <f>+Datos!F3351</f>
        <v>4.8</v>
      </c>
      <c r="G3360" s="145">
        <f>+Datos!G3351</f>
        <v>1</v>
      </c>
      <c r="H3360" s="143">
        <f t="shared" si="627"/>
        <v>4.8</v>
      </c>
      <c r="I3360" s="146">
        <f t="shared" si="628"/>
        <v>-4.8</v>
      </c>
      <c r="J3360" s="29">
        <f t="shared" si="629"/>
        <v>160.06262775173701</v>
      </c>
      <c r="K3360" s="147">
        <f t="shared" si="624"/>
        <v>193.7444459335552</v>
      </c>
      <c r="L3360" s="29">
        <f t="shared" si="635"/>
        <v>-4.1771703077331779</v>
      </c>
      <c r="M3360" s="30">
        <f t="shared" si="633"/>
        <v>4.1771703077331779</v>
      </c>
      <c r="N3360" s="148">
        <f t="shared" si="634"/>
        <v>0.62282969226682194</v>
      </c>
      <c r="O3360" s="148">
        <f t="shared" si="630"/>
        <v>0</v>
      </c>
      <c r="P3360" s="148">
        <f t="shared" si="631"/>
        <v>-0.62282969226682194</v>
      </c>
      <c r="Q3360" s="149">
        <f t="shared" si="625"/>
        <v>79.744445933555198</v>
      </c>
      <c r="R3360" s="150">
        <f t="shared" si="626"/>
        <v>193.7444459335552</v>
      </c>
      <c r="S3360" s="13"/>
      <c r="T3360" s="13"/>
      <c r="U3360" s="13"/>
      <c r="V3360" s="13"/>
      <c r="W3360" s="49">
        <f t="shared" si="632"/>
        <v>40238</v>
      </c>
    </row>
    <row r="3361" spans="1:23" s="11" customFormat="1">
      <c r="A3361" s="13"/>
      <c r="B3361" s="140">
        <f>+Datos!B3352</f>
        <v>2010</v>
      </c>
      <c r="C3361" s="141">
        <f>+Datos!C3352</f>
        <v>3</v>
      </c>
      <c r="D3361" s="142">
        <f>+Datos!D3352</f>
        <v>2</v>
      </c>
      <c r="E3361" s="143">
        <f>+Datos!E3352</f>
        <v>0.9</v>
      </c>
      <c r="F3361" s="144">
        <f>+Datos!F3352</f>
        <v>4.4000000000000004</v>
      </c>
      <c r="G3361" s="145">
        <f>+Datos!G3352</f>
        <v>1</v>
      </c>
      <c r="H3361" s="143">
        <f t="shared" si="627"/>
        <v>4.4000000000000004</v>
      </c>
      <c r="I3361" s="146">
        <f t="shared" si="628"/>
        <v>-3.5000000000000004</v>
      </c>
      <c r="J3361" s="29">
        <f t="shared" si="629"/>
        <v>157.08390550613584</v>
      </c>
      <c r="K3361" s="147">
        <f t="shared" si="624"/>
        <v>190.76572368795402</v>
      </c>
      <c r="L3361" s="29">
        <f t="shared" si="635"/>
        <v>-2.9787222456011762</v>
      </c>
      <c r="M3361" s="30">
        <f t="shared" si="633"/>
        <v>3.8787222456011761</v>
      </c>
      <c r="N3361" s="148">
        <f t="shared" si="634"/>
        <v>0.52127775439882429</v>
      </c>
      <c r="O3361" s="148">
        <f t="shared" si="630"/>
        <v>0</v>
      </c>
      <c r="P3361" s="148">
        <f t="shared" si="631"/>
        <v>-0.52127775439882429</v>
      </c>
      <c r="Q3361" s="149">
        <f t="shared" si="625"/>
        <v>76.765723687954022</v>
      </c>
      <c r="R3361" s="150">
        <f t="shared" si="626"/>
        <v>190.76572368795402</v>
      </c>
      <c r="S3361" s="13"/>
      <c r="T3361" s="13"/>
      <c r="U3361" s="13"/>
      <c r="V3361" s="13"/>
      <c r="W3361" s="49">
        <f t="shared" si="632"/>
        <v>40239</v>
      </c>
    </row>
    <row r="3362" spans="1:23" s="11" customFormat="1">
      <c r="A3362" s="13"/>
      <c r="B3362" s="140">
        <f>+Datos!B3353</f>
        <v>2010</v>
      </c>
      <c r="C3362" s="141">
        <f>+Datos!C3353</f>
        <v>3</v>
      </c>
      <c r="D3362" s="142">
        <f>+Datos!D3353</f>
        <v>3</v>
      </c>
      <c r="E3362" s="143">
        <f>+Datos!E3353</f>
        <v>3</v>
      </c>
      <c r="F3362" s="144">
        <f>+Datos!F3353</f>
        <v>2.1</v>
      </c>
      <c r="G3362" s="145">
        <f>+Datos!G3353</f>
        <v>1</v>
      </c>
      <c r="H3362" s="143">
        <f t="shared" si="627"/>
        <v>2.1</v>
      </c>
      <c r="I3362" s="146">
        <f t="shared" si="628"/>
        <v>0.89999999999999991</v>
      </c>
      <c r="J3362" s="29">
        <f t="shared" si="629"/>
        <v>157.98390550613584</v>
      </c>
      <c r="K3362" s="147">
        <f t="shared" si="624"/>
        <v>191.66572368795403</v>
      </c>
      <c r="L3362" s="29">
        <f t="shared" si="635"/>
        <v>0.90000000000000568</v>
      </c>
      <c r="M3362" s="30">
        <f t="shared" si="633"/>
        <v>2.1</v>
      </c>
      <c r="N3362" s="148">
        <f t="shared" si="634"/>
        <v>0</v>
      </c>
      <c r="O3362" s="148">
        <f t="shared" si="630"/>
        <v>0</v>
      </c>
      <c r="P3362" s="148">
        <f t="shared" si="631"/>
        <v>0</v>
      </c>
      <c r="Q3362" s="149">
        <f t="shared" si="625"/>
        <v>77.665723687954028</v>
      </c>
      <c r="R3362" s="150">
        <f t="shared" si="626"/>
        <v>191.66572368795403</v>
      </c>
      <c r="S3362" s="13"/>
      <c r="T3362" s="13"/>
      <c r="U3362" s="13"/>
      <c r="V3362" s="13"/>
      <c r="W3362" s="49">
        <f t="shared" si="632"/>
        <v>40240</v>
      </c>
    </row>
    <row r="3363" spans="1:23" s="11" customFormat="1">
      <c r="A3363" s="13"/>
      <c r="B3363" s="140">
        <f>+Datos!B3354</f>
        <v>2010</v>
      </c>
      <c r="C3363" s="141">
        <f>+Datos!C3354</f>
        <v>3</v>
      </c>
      <c r="D3363" s="142">
        <f>+Datos!D3354</f>
        <v>4</v>
      </c>
      <c r="E3363" s="143">
        <f>+Datos!E3354</f>
        <v>0.9</v>
      </c>
      <c r="F3363" s="144">
        <f>+Datos!F3354</f>
        <v>2.2999999999999998</v>
      </c>
      <c r="G3363" s="145">
        <f>+Datos!G3354</f>
        <v>1</v>
      </c>
      <c r="H3363" s="143">
        <f t="shared" si="627"/>
        <v>2.2999999999999998</v>
      </c>
      <c r="I3363" s="146">
        <f t="shared" si="628"/>
        <v>-1.4</v>
      </c>
      <c r="J3363" s="29">
        <f t="shared" si="629"/>
        <v>156.80125883078071</v>
      </c>
      <c r="K3363" s="147">
        <f t="shared" si="624"/>
        <v>190.4830770125989</v>
      </c>
      <c r="L3363" s="29">
        <f t="shared" si="635"/>
        <v>-1.1826466753551301</v>
      </c>
      <c r="M3363" s="30">
        <f t="shared" si="633"/>
        <v>2.08264667535513</v>
      </c>
      <c r="N3363" s="148">
        <f t="shared" si="634"/>
        <v>0.21735332464486978</v>
      </c>
      <c r="O3363" s="148">
        <f t="shared" si="630"/>
        <v>0</v>
      </c>
      <c r="P3363" s="148">
        <f t="shared" si="631"/>
        <v>-0.21735332464486978</v>
      </c>
      <c r="Q3363" s="149">
        <f t="shared" si="625"/>
        <v>76.483077012598898</v>
      </c>
      <c r="R3363" s="150">
        <f t="shared" si="626"/>
        <v>190.4830770125989</v>
      </c>
      <c r="S3363" s="13"/>
      <c r="T3363" s="13"/>
      <c r="U3363" s="13"/>
      <c r="V3363" s="13"/>
      <c r="W3363" s="49">
        <f t="shared" si="632"/>
        <v>40241</v>
      </c>
    </row>
    <row r="3364" spans="1:23" s="11" customFormat="1">
      <c r="A3364" s="13"/>
      <c r="B3364" s="140">
        <f>+Datos!B3355</f>
        <v>2010</v>
      </c>
      <c r="C3364" s="141">
        <f>+Datos!C3355</f>
        <v>3</v>
      </c>
      <c r="D3364" s="142">
        <f>+Datos!D3355</f>
        <v>5</v>
      </c>
      <c r="E3364" s="143">
        <f>+Datos!E3355</f>
        <v>2</v>
      </c>
      <c r="F3364" s="144">
        <f>+Datos!F3355</f>
        <v>2.2999999999999998</v>
      </c>
      <c r="G3364" s="145">
        <f>+Datos!G3355</f>
        <v>1</v>
      </c>
      <c r="H3364" s="143">
        <f t="shared" si="627"/>
        <v>2.2999999999999998</v>
      </c>
      <c r="I3364" s="146">
        <f t="shared" si="628"/>
        <v>-0.29999999999999982</v>
      </c>
      <c r="J3364" s="29">
        <f t="shared" si="629"/>
        <v>156.54898862019706</v>
      </c>
      <c r="K3364" s="147">
        <f t="shared" si="624"/>
        <v>190.23080680201525</v>
      </c>
      <c r="L3364" s="29">
        <f t="shared" si="635"/>
        <v>-0.25227021058364585</v>
      </c>
      <c r="M3364" s="30">
        <f t="shared" si="633"/>
        <v>2.2522702105836458</v>
      </c>
      <c r="N3364" s="148">
        <f t="shared" si="634"/>
        <v>4.7729789416353974E-2</v>
      </c>
      <c r="O3364" s="148">
        <f t="shared" si="630"/>
        <v>0</v>
      </c>
      <c r="P3364" s="148">
        <f t="shared" si="631"/>
        <v>-4.7729789416353974E-2</v>
      </c>
      <c r="Q3364" s="149">
        <f t="shared" si="625"/>
        <v>76.230806802015252</v>
      </c>
      <c r="R3364" s="150">
        <f t="shared" si="626"/>
        <v>190.23080680201525</v>
      </c>
      <c r="S3364" s="13"/>
      <c r="T3364" s="13"/>
      <c r="U3364" s="13"/>
      <c r="V3364" s="13"/>
      <c r="W3364" s="49">
        <f t="shared" si="632"/>
        <v>40242</v>
      </c>
    </row>
    <row r="3365" spans="1:23" s="11" customFormat="1">
      <c r="A3365" s="13"/>
      <c r="B3365" s="140">
        <f>+Datos!B3356</f>
        <v>2010</v>
      </c>
      <c r="C3365" s="141">
        <f>+Datos!C3356</f>
        <v>3</v>
      </c>
      <c r="D3365" s="142">
        <f>+Datos!D3356</f>
        <v>6</v>
      </c>
      <c r="E3365" s="143">
        <f>+Datos!E3356</f>
        <v>0</v>
      </c>
      <c r="F3365" s="144">
        <f>+Datos!F3356</f>
        <v>3.4</v>
      </c>
      <c r="G3365" s="145">
        <f>+Datos!G3356</f>
        <v>1</v>
      </c>
      <c r="H3365" s="143">
        <f t="shared" si="627"/>
        <v>3.4</v>
      </c>
      <c r="I3365" s="146">
        <f t="shared" si="628"/>
        <v>-3.4</v>
      </c>
      <c r="J3365" s="29">
        <f t="shared" si="629"/>
        <v>153.71813513734685</v>
      </c>
      <c r="K3365" s="147">
        <f t="shared" si="624"/>
        <v>187.39995331916504</v>
      </c>
      <c r="L3365" s="29">
        <f t="shared" si="635"/>
        <v>-2.8308534828502161</v>
      </c>
      <c r="M3365" s="30">
        <f t="shared" si="633"/>
        <v>2.8308534828502161</v>
      </c>
      <c r="N3365" s="148">
        <f t="shared" si="634"/>
        <v>0.56914651714978381</v>
      </c>
      <c r="O3365" s="148">
        <f t="shared" si="630"/>
        <v>0</v>
      </c>
      <c r="P3365" s="148">
        <f t="shared" si="631"/>
        <v>-0.56914651714978381</v>
      </c>
      <c r="Q3365" s="149">
        <f t="shared" si="625"/>
        <v>73.399953319165036</v>
      </c>
      <c r="R3365" s="150">
        <f t="shared" si="626"/>
        <v>187.39995331916504</v>
      </c>
      <c r="S3365" s="13"/>
      <c r="T3365" s="13"/>
      <c r="U3365" s="13"/>
      <c r="V3365" s="13"/>
      <c r="W3365" s="49">
        <f t="shared" si="632"/>
        <v>40243</v>
      </c>
    </row>
    <row r="3366" spans="1:23" s="11" customFormat="1">
      <c r="A3366" s="13"/>
      <c r="B3366" s="140">
        <f>+Datos!B3357</f>
        <v>2010</v>
      </c>
      <c r="C3366" s="141">
        <f>+Datos!C3357</f>
        <v>3</v>
      </c>
      <c r="D3366" s="142">
        <f>+Datos!D3357</f>
        <v>7</v>
      </c>
      <c r="E3366" s="143">
        <f>+Datos!E3357</f>
        <v>0</v>
      </c>
      <c r="F3366" s="144">
        <f>+Datos!F3357</f>
        <v>4.0999999999999996</v>
      </c>
      <c r="G3366" s="145">
        <f>+Datos!G3357</f>
        <v>1</v>
      </c>
      <c r="H3366" s="143">
        <f t="shared" si="627"/>
        <v>4.0999999999999996</v>
      </c>
      <c r="I3366" s="146">
        <f t="shared" si="628"/>
        <v>-4.0999999999999996</v>
      </c>
      <c r="J3366" s="29">
        <f t="shared" si="629"/>
        <v>150.37245757277722</v>
      </c>
      <c r="K3366" s="147">
        <f t="shared" si="624"/>
        <v>184.05427575459541</v>
      </c>
      <c r="L3366" s="29">
        <f t="shared" si="635"/>
        <v>-3.3456775645696268</v>
      </c>
      <c r="M3366" s="30">
        <f t="shared" si="633"/>
        <v>3.3456775645696268</v>
      </c>
      <c r="N3366" s="148">
        <f t="shared" si="634"/>
        <v>0.75432243543037281</v>
      </c>
      <c r="O3366" s="148">
        <f t="shared" si="630"/>
        <v>0</v>
      </c>
      <c r="P3366" s="148">
        <f t="shared" si="631"/>
        <v>-0.75432243543037281</v>
      </c>
      <c r="Q3366" s="149">
        <f t="shared" si="625"/>
        <v>70.054275754595409</v>
      </c>
      <c r="R3366" s="150">
        <f t="shared" si="626"/>
        <v>184.05427575459541</v>
      </c>
      <c r="S3366" s="13"/>
      <c r="T3366" s="13"/>
      <c r="U3366" s="13"/>
      <c r="V3366" s="13"/>
      <c r="W3366" s="49">
        <f t="shared" si="632"/>
        <v>40244</v>
      </c>
    </row>
    <row r="3367" spans="1:23" s="11" customFormat="1">
      <c r="A3367" s="13"/>
      <c r="B3367" s="140">
        <f>+Datos!B3358</f>
        <v>2010</v>
      </c>
      <c r="C3367" s="141">
        <f>+Datos!C3358</f>
        <v>3</v>
      </c>
      <c r="D3367" s="142">
        <f>+Datos!D3358</f>
        <v>8</v>
      </c>
      <c r="E3367" s="143">
        <f>+Datos!E3358</f>
        <v>0</v>
      </c>
      <c r="F3367" s="144">
        <f>+Datos!F3358</f>
        <v>3.2</v>
      </c>
      <c r="G3367" s="145">
        <f>+Datos!G3358</f>
        <v>1</v>
      </c>
      <c r="H3367" s="143">
        <f t="shared" si="627"/>
        <v>3.2</v>
      </c>
      <c r="I3367" s="146">
        <f t="shared" si="628"/>
        <v>-3.2</v>
      </c>
      <c r="J3367" s="29">
        <f t="shared" si="629"/>
        <v>147.81187438589197</v>
      </c>
      <c r="K3367" s="147">
        <f t="shared" si="624"/>
        <v>181.49369256771016</v>
      </c>
      <c r="L3367" s="29">
        <f t="shared" si="635"/>
        <v>-2.5605831868852533</v>
      </c>
      <c r="M3367" s="30">
        <f t="shared" si="633"/>
        <v>2.5605831868852533</v>
      </c>
      <c r="N3367" s="148">
        <f t="shared" si="634"/>
        <v>0.63941681311474685</v>
      </c>
      <c r="O3367" s="148">
        <f t="shared" si="630"/>
        <v>0</v>
      </c>
      <c r="P3367" s="148">
        <f t="shared" si="631"/>
        <v>-0.63941681311474685</v>
      </c>
      <c r="Q3367" s="149">
        <f t="shared" si="625"/>
        <v>67.493692567710156</v>
      </c>
      <c r="R3367" s="150">
        <f t="shared" si="626"/>
        <v>181.49369256771016</v>
      </c>
      <c r="S3367" s="13"/>
      <c r="T3367" s="13"/>
      <c r="U3367" s="13"/>
      <c r="V3367" s="13"/>
      <c r="W3367" s="49">
        <f t="shared" si="632"/>
        <v>40245</v>
      </c>
    </row>
    <row r="3368" spans="1:23" s="11" customFormat="1">
      <c r="A3368" s="13"/>
      <c r="B3368" s="140">
        <f>+Datos!B3359</f>
        <v>2010</v>
      </c>
      <c r="C3368" s="141">
        <f>+Datos!C3359</f>
        <v>3</v>
      </c>
      <c r="D3368" s="142">
        <f>+Datos!D3359</f>
        <v>9</v>
      </c>
      <c r="E3368" s="143">
        <f>+Datos!E3359</f>
        <v>2.9</v>
      </c>
      <c r="F3368" s="144">
        <f>+Datos!F3359</f>
        <v>3.2</v>
      </c>
      <c r="G3368" s="145">
        <f>+Datos!G3359</f>
        <v>1</v>
      </c>
      <c r="H3368" s="143">
        <f t="shared" si="627"/>
        <v>3.2</v>
      </c>
      <c r="I3368" s="146">
        <f t="shared" si="628"/>
        <v>-0.30000000000000027</v>
      </c>
      <c r="J3368" s="29">
        <f t="shared" si="629"/>
        <v>147.57406677544202</v>
      </c>
      <c r="K3368" s="147">
        <f t="shared" si="624"/>
        <v>181.25588495726021</v>
      </c>
      <c r="L3368" s="29">
        <f t="shared" si="635"/>
        <v>-0.23780761044994847</v>
      </c>
      <c r="M3368" s="30">
        <f t="shared" si="633"/>
        <v>3.1378076104499484</v>
      </c>
      <c r="N3368" s="148">
        <f t="shared" si="634"/>
        <v>6.2192389550051796E-2</v>
      </c>
      <c r="O3368" s="148">
        <f t="shared" si="630"/>
        <v>0</v>
      </c>
      <c r="P3368" s="148">
        <f t="shared" si="631"/>
        <v>-6.2192389550051796E-2</v>
      </c>
      <c r="Q3368" s="149">
        <f t="shared" si="625"/>
        <v>67.255884957260207</v>
      </c>
      <c r="R3368" s="150">
        <f t="shared" si="626"/>
        <v>181.25588495726021</v>
      </c>
      <c r="S3368" s="13"/>
      <c r="T3368" s="13"/>
      <c r="U3368" s="13"/>
      <c r="V3368" s="13"/>
      <c r="W3368" s="49">
        <f t="shared" si="632"/>
        <v>40246</v>
      </c>
    </row>
    <row r="3369" spans="1:23" s="11" customFormat="1">
      <c r="A3369" s="13"/>
      <c r="B3369" s="140">
        <f>+Datos!B3360</f>
        <v>2010</v>
      </c>
      <c r="C3369" s="141">
        <f>+Datos!C3360</f>
        <v>3</v>
      </c>
      <c r="D3369" s="142">
        <f>+Datos!D3360</f>
        <v>10</v>
      </c>
      <c r="E3369" s="143">
        <f>+Datos!E3360</f>
        <v>0.7</v>
      </c>
      <c r="F3369" s="144">
        <f>+Datos!F3360</f>
        <v>3.7</v>
      </c>
      <c r="G3369" s="145">
        <f>+Datos!G3360</f>
        <v>1</v>
      </c>
      <c r="H3369" s="143">
        <f t="shared" si="627"/>
        <v>3.7</v>
      </c>
      <c r="I3369" s="146">
        <f t="shared" si="628"/>
        <v>-3</v>
      </c>
      <c r="J3369" s="29">
        <f t="shared" si="629"/>
        <v>145.21693229709493</v>
      </c>
      <c r="K3369" s="147">
        <f t="shared" si="624"/>
        <v>178.89875047891312</v>
      </c>
      <c r="L3369" s="29">
        <f t="shared" si="635"/>
        <v>-2.357134478347092</v>
      </c>
      <c r="M3369" s="30">
        <f t="shared" si="633"/>
        <v>3.0571344783470922</v>
      </c>
      <c r="N3369" s="148">
        <f t="shared" si="634"/>
        <v>0.642865521652908</v>
      </c>
      <c r="O3369" s="148">
        <f t="shared" si="630"/>
        <v>0</v>
      </c>
      <c r="P3369" s="148">
        <f t="shared" si="631"/>
        <v>-0.642865521652908</v>
      </c>
      <c r="Q3369" s="149">
        <f t="shared" si="625"/>
        <v>64.898750478913115</v>
      </c>
      <c r="R3369" s="150">
        <f t="shared" si="626"/>
        <v>178.89875047891312</v>
      </c>
      <c r="S3369" s="13"/>
      <c r="T3369" s="13"/>
      <c r="U3369" s="13"/>
      <c r="V3369" s="13"/>
      <c r="W3369" s="49">
        <f t="shared" si="632"/>
        <v>40247</v>
      </c>
    </row>
    <row r="3370" spans="1:23" s="11" customFormat="1">
      <c r="A3370" s="13"/>
      <c r="B3370" s="140">
        <f>+Datos!B3361</f>
        <v>2010</v>
      </c>
      <c r="C3370" s="141">
        <f>+Datos!C3361</f>
        <v>3</v>
      </c>
      <c r="D3370" s="142">
        <f>+Datos!D3361</f>
        <v>11</v>
      </c>
      <c r="E3370" s="143">
        <f>+Datos!E3361</f>
        <v>0.4</v>
      </c>
      <c r="F3370" s="144">
        <f>+Datos!F3361</f>
        <v>3</v>
      </c>
      <c r="G3370" s="145">
        <f>+Datos!G3361</f>
        <v>1</v>
      </c>
      <c r="H3370" s="143">
        <f t="shared" si="627"/>
        <v>3</v>
      </c>
      <c r="I3370" s="146">
        <f t="shared" si="628"/>
        <v>-2.6</v>
      </c>
      <c r="J3370" s="29">
        <f t="shared" si="629"/>
        <v>143.20455835808019</v>
      </c>
      <c r="K3370" s="147">
        <f t="shared" si="624"/>
        <v>176.88637653989838</v>
      </c>
      <c r="L3370" s="29">
        <f t="shared" si="635"/>
        <v>-2.0123739390147364</v>
      </c>
      <c r="M3370" s="30">
        <f t="shared" si="633"/>
        <v>2.4123739390147363</v>
      </c>
      <c r="N3370" s="148">
        <f t="shared" si="634"/>
        <v>0.58762606098526371</v>
      </c>
      <c r="O3370" s="148">
        <f t="shared" si="630"/>
        <v>0</v>
      </c>
      <c r="P3370" s="148">
        <f t="shared" si="631"/>
        <v>-0.58762606098526371</v>
      </c>
      <c r="Q3370" s="149">
        <f t="shared" si="625"/>
        <v>62.886376539898379</v>
      </c>
      <c r="R3370" s="150">
        <f t="shared" si="626"/>
        <v>176.88637653989838</v>
      </c>
      <c r="S3370" s="13"/>
      <c r="T3370" s="13"/>
      <c r="U3370" s="13"/>
      <c r="V3370" s="13"/>
      <c r="W3370" s="49">
        <f t="shared" si="632"/>
        <v>40248</v>
      </c>
    </row>
    <row r="3371" spans="1:23" s="11" customFormat="1">
      <c r="A3371" s="13"/>
      <c r="B3371" s="140">
        <f>+Datos!B3362</f>
        <v>2010</v>
      </c>
      <c r="C3371" s="141">
        <f>+Datos!C3362</f>
        <v>3</v>
      </c>
      <c r="D3371" s="142">
        <f>+Datos!D3362</f>
        <v>12</v>
      </c>
      <c r="E3371" s="143">
        <f>+Datos!E3362</f>
        <v>0</v>
      </c>
      <c r="F3371" s="144">
        <f>+Datos!F3362</f>
        <v>3.9</v>
      </c>
      <c r="G3371" s="145">
        <f>+Datos!G3362</f>
        <v>1</v>
      </c>
      <c r="H3371" s="143">
        <f t="shared" si="627"/>
        <v>3.9</v>
      </c>
      <c r="I3371" s="146">
        <f t="shared" si="628"/>
        <v>-3.9</v>
      </c>
      <c r="J3371" s="29">
        <f t="shared" si="629"/>
        <v>140.23816439638159</v>
      </c>
      <c r="K3371" s="147">
        <f t="shared" si="624"/>
        <v>173.91998257819978</v>
      </c>
      <c r="L3371" s="29">
        <f t="shared" si="635"/>
        <v>-2.9663939616985999</v>
      </c>
      <c r="M3371" s="30">
        <f t="shared" si="633"/>
        <v>2.9663939616985999</v>
      </c>
      <c r="N3371" s="148">
        <f t="shared" si="634"/>
        <v>0.93360603830139999</v>
      </c>
      <c r="O3371" s="148">
        <f t="shared" si="630"/>
        <v>0</v>
      </c>
      <c r="P3371" s="148">
        <f t="shared" si="631"/>
        <v>-0.93360603830139999</v>
      </c>
      <c r="Q3371" s="149">
        <f t="shared" si="625"/>
        <v>59.919982578199779</v>
      </c>
      <c r="R3371" s="150">
        <f t="shared" si="626"/>
        <v>173.91998257819978</v>
      </c>
      <c r="S3371" s="13"/>
      <c r="T3371" s="13"/>
      <c r="U3371" s="13"/>
      <c r="V3371" s="13"/>
      <c r="W3371" s="49">
        <f t="shared" si="632"/>
        <v>40249</v>
      </c>
    </row>
    <row r="3372" spans="1:23" s="11" customFormat="1">
      <c r="A3372" s="13"/>
      <c r="B3372" s="140">
        <f>+Datos!B3363</f>
        <v>2010</v>
      </c>
      <c r="C3372" s="141">
        <f>+Datos!C3363</f>
        <v>3</v>
      </c>
      <c r="D3372" s="142">
        <f>+Datos!D3363</f>
        <v>13</v>
      </c>
      <c r="E3372" s="143">
        <f>+Datos!E3363</f>
        <v>0</v>
      </c>
      <c r="F3372" s="144">
        <f>+Datos!F3363</f>
        <v>5.3</v>
      </c>
      <c r="G3372" s="145">
        <f>+Datos!G3363</f>
        <v>1</v>
      </c>
      <c r="H3372" s="143">
        <f t="shared" si="627"/>
        <v>5.3</v>
      </c>
      <c r="I3372" s="146">
        <f t="shared" si="628"/>
        <v>-5.3</v>
      </c>
      <c r="J3372" s="29">
        <f t="shared" si="629"/>
        <v>136.30515910427576</v>
      </c>
      <c r="K3372" s="147">
        <f t="shared" si="624"/>
        <v>169.98697728609395</v>
      </c>
      <c r="L3372" s="29">
        <f t="shared" si="635"/>
        <v>-3.9330052921058325</v>
      </c>
      <c r="M3372" s="30">
        <f t="shared" si="633"/>
        <v>3.9330052921058325</v>
      </c>
      <c r="N3372" s="148">
        <f t="shared" si="634"/>
        <v>1.3669947078941673</v>
      </c>
      <c r="O3372" s="148">
        <f t="shared" si="630"/>
        <v>0</v>
      </c>
      <c r="P3372" s="148">
        <f t="shared" si="631"/>
        <v>-1.3669947078941673</v>
      </c>
      <c r="Q3372" s="149">
        <f t="shared" si="625"/>
        <v>55.986977286093946</v>
      </c>
      <c r="R3372" s="150">
        <f t="shared" si="626"/>
        <v>169.98697728609395</v>
      </c>
      <c r="S3372" s="13"/>
      <c r="T3372" s="13"/>
      <c r="U3372" s="13"/>
      <c r="V3372" s="13"/>
      <c r="W3372" s="49">
        <f t="shared" si="632"/>
        <v>40250</v>
      </c>
    </row>
    <row r="3373" spans="1:23" s="11" customFormat="1">
      <c r="A3373" s="13"/>
      <c r="B3373" s="140">
        <f>+Datos!B3364</f>
        <v>2010</v>
      </c>
      <c r="C3373" s="141">
        <f>+Datos!C3364</f>
        <v>3</v>
      </c>
      <c r="D3373" s="142">
        <f>+Datos!D3364</f>
        <v>14</v>
      </c>
      <c r="E3373" s="143">
        <f>+Datos!E3364</f>
        <v>0</v>
      </c>
      <c r="F3373" s="144">
        <f>+Datos!F3364</f>
        <v>3.9</v>
      </c>
      <c r="G3373" s="145">
        <f>+Datos!G3364</f>
        <v>1</v>
      </c>
      <c r="H3373" s="143">
        <f t="shared" si="627"/>
        <v>3.9</v>
      </c>
      <c r="I3373" s="146">
        <f t="shared" si="628"/>
        <v>-3.9</v>
      </c>
      <c r="J3373" s="29">
        <f t="shared" si="629"/>
        <v>133.48168193601231</v>
      </c>
      <c r="K3373" s="147">
        <f t="shared" si="624"/>
        <v>167.16350011783049</v>
      </c>
      <c r="L3373" s="29">
        <f t="shared" si="635"/>
        <v>-2.8234771682634516</v>
      </c>
      <c r="M3373" s="30">
        <f t="shared" si="633"/>
        <v>2.8234771682634516</v>
      </c>
      <c r="N3373" s="148">
        <f t="shared" si="634"/>
        <v>1.0765228317365483</v>
      </c>
      <c r="O3373" s="148">
        <f t="shared" si="630"/>
        <v>0</v>
      </c>
      <c r="P3373" s="148">
        <f t="shared" si="631"/>
        <v>-1.0765228317365483</v>
      </c>
      <c r="Q3373" s="149">
        <f t="shared" si="625"/>
        <v>53.163500117830495</v>
      </c>
      <c r="R3373" s="150">
        <f t="shared" si="626"/>
        <v>167.16350011783049</v>
      </c>
      <c r="S3373" s="13"/>
      <c r="T3373" s="13"/>
      <c r="U3373" s="13"/>
      <c r="V3373" s="13"/>
      <c r="W3373" s="49">
        <f t="shared" si="632"/>
        <v>40251</v>
      </c>
    </row>
    <row r="3374" spans="1:23" s="11" customFormat="1">
      <c r="A3374" s="13"/>
      <c r="B3374" s="140">
        <f>+Datos!B3365</f>
        <v>2010</v>
      </c>
      <c r="C3374" s="141">
        <f>+Datos!C3365</f>
        <v>3</v>
      </c>
      <c r="D3374" s="142">
        <f>+Datos!D3365</f>
        <v>15</v>
      </c>
      <c r="E3374" s="143">
        <f>+Datos!E3365</f>
        <v>0</v>
      </c>
      <c r="F3374" s="144">
        <f>+Datos!F3365</f>
        <v>3.8</v>
      </c>
      <c r="G3374" s="145">
        <f>+Datos!G3365</f>
        <v>1</v>
      </c>
      <c r="H3374" s="143">
        <f t="shared" si="627"/>
        <v>3.8</v>
      </c>
      <c r="I3374" s="146">
        <f t="shared" si="628"/>
        <v>-3.8</v>
      </c>
      <c r="J3374" s="29">
        <f t="shared" si="629"/>
        <v>130.78686795916897</v>
      </c>
      <c r="K3374" s="147">
        <f t="shared" si="624"/>
        <v>164.46868614098716</v>
      </c>
      <c r="L3374" s="29">
        <f t="shared" si="635"/>
        <v>-2.694813976843335</v>
      </c>
      <c r="M3374" s="30">
        <f t="shared" si="633"/>
        <v>2.694813976843335</v>
      </c>
      <c r="N3374" s="148">
        <f t="shared" si="634"/>
        <v>1.1051860231566648</v>
      </c>
      <c r="O3374" s="148">
        <f t="shared" si="630"/>
        <v>0</v>
      </c>
      <c r="P3374" s="148">
        <f t="shared" si="631"/>
        <v>-1.1051860231566648</v>
      </c>
      <c r="Q3374" s="149">
        <f t="shared" si="625"/>
        <v>50.46868614098716</v>
      </c>
      <c r="R3374" s="150">
        <f t="shared" si="626"/>
        <v>164.46868614098716</v>
      </c>
      <c r="S3374" s="13"/>
      <c r="T3374" s="13"/>
      <c r="U3374" s="13"/>
      <c r="V3374" s="13"/>
      <c r="W3374" s="49">
        <f t="shared" si="632"/>
        <v>40252</v>
      </c>
    </row>
    <row r="3375" spans="1:23" s="11" customFormat="1">
      <c r="A3375" s="13"/>
      <c r="B3375" s="140">
        <f>+Datos!B3366</f>
        <v>2010</v>
      </c>
      <c r="C3375" s="141">
        <f>+Datos!C3366</f>
        <v>3</v>
      </c>
      <c r="D3375" s="142">
        <f>+Datos!D3366</f>
        <v>16</v>
      </c>
      <c r="E3375" s="143">
        <f>+Datos!E3366</f>
        <v>8</v>
      </c>
      <c r="F3375" s="144">
        <f>+Datos!F3366</f>
        <v>3.8</v>
      </c>
      <c r="G3375" s="145">
        <f>+Datos!G3366</f>
        <v>1</v>
      </c>
      <c r="H3375" s="143">
        <f t="shared" si="627"/>
        <v>3.8</v>
      </c>
      <c r="I3375" s="146">
        <f t="shared" si="628"/>
        <v>4.2</v>
      </c>
      <c r="J3375" s="29">
        <f t="shared" si="629"/>
        <v>134.98686795916896</v>
      </c>
      <c r="K3375" s="147">
        <f t="shared" si="624"/>
        <v>168.66868614098715</v>
      </c>
      <c r="L3375" s="29">
        <f t="shared" si="635"/>
        <v>4.1999999999999886</v>
      </c>
      <c r="M3375" s="30">
        <f t="shared" si="633"/>
        <v>3.8</v>
      </c>
      <c r="N3375" s="148">
        <f t="shared" si="634"/>
        <v>0</v>
      </c>
      <c r="O3375" s="148">
        <f t="shared" si="630"/>
        <v>0</v>
      </c>
      <c r="P3375" s="148">
        <f t="shared" si="631"/>
        <v>0</v>
      </c>
      <c r="Q3375" s="149">
        <f t="shared" si="625"/>
        <v>54.668686140987148</v>
      </c>
      <c r="R3375" s="150">
        <f t="shared" si="626"/>
        <v>168.66868614098715</v>
      </c>
      <c r="S3375" s="13"/>
      <c r="T3375" s="13"/>
      <c r="U3375" s="13"/>
      <c r="V3375" s="13"/>
      <c r="W3375" s="49">
        <f t="shared" si="632"/>
        <v>40253</v>
      </c>
    </row>
    <row r="3376" spans="1:23" s="11" customFormat="1">
      <c r="A3376" s="13"/>
      <c r="B3376" s="140">
        <f>+Datos!B3367</f>
        <v>2010</v>
      </c>
      <c r="C3376" s="141">
        <f>+Datos!C3367</f>
        <v>3</v>
      </c>
      <c r="D3376" s="142">
        <f>+Datos!D3367</f>
        <v>17</v>
      </c>
      <c r="E3376" s="143">
        <f>+Datos!E3367</f>
        <v>16</v>
      </c>
      <c r="F3376" s="144">
        <f>+Datos!F3367</f>
        <v>1.6</v>
      </c>
      <c r="G3376" s="145">
        <f>+Datos!G3367</f>
        <v>1</v>
      </c>
      <c r="H3376" s="143">
        <f t="shared" si="627"/>
        <v>1.6</v>
      </c>
      <c r="I3376" s="146">
        <f t="shared" si="628"/>
        <v>14.4</v>
      </c>
      <c r="J3376" s="29">
        <f t="shared" si="629"/>
        <v>149.38686795916897</v>
      </c>
      <c r="K3376" s="147">
        <f t="shared" si="624"/>
        <v>183.06868614098715</v>
      </c>
      <c r="L3376" s="29">
        <f t="shared" si="635"/>
        <v>14.400000000000006</v>
      </c>
      <c r="M3376" s="30">
        <f t="shared" si="633"/>
        <v>1.6</v>
      </c>
      <c r="N3376" s="148">
        <f t="shared" si="634"/>
        <v>0</v>
      </c>
      <c r="O3376" s="148">
        <f t="shared" si="630"/>
        <v>0</v>
      </c>
      <c r="P3376" s="148">
        <f t="shared" si="631"/>
        <v>0</v>
      </c>
      <c r="Q3376" s="149">
        <f t="shared" si="625"/>
        <v>69.068686140987154</v>
      </c>
      <c r="R3376" s="150">
        <f t="shared" si="626"/>
        <v>183.06868614098715</v>
      </c>
      <c r="S3376" s="13"/>
      <c r="T3376" s="13"/>
      <c r="U3376" s="13"/>
      <c r="V3376" s="13"/>
      <c r="W3376" s="49">
        <f t="shared" si="632"/>
        <v>40254</v>
      </c>
    </row>
    <row r="3377" spans="1:23" s="11" customFormat="1">
      <c r="A3377" s="13"/>
      <c r="B3377" s="140">
        <f>+Datos!B3368</f>
        <v>2010</v>
      </c>
      <c r="C3377" s="141">
        <f>+Datos!C3368</f>
        <v>3</v>
      </c>
      <c r="D3377" s="142">
        <f>+Datos!D3368</f>
        <v>18</v>
      </c>
      <c r="E3377" s="143">
        <f>+Datos!E3368</f>
        <v>0</v>
      </c>
      <c r="F3377" s="144">
        <f>+Datos!F3368</f>
        <v>3</v>
      </c>
      <c r="G3377" s="145">
        <f>+Datos!G3368</f>
        <v>1</v>
      </c>
      <c r="H3377" s="143">
        <f t="shared" si="627"/>
        <v>3</v>
      </c>
      <c r="I3377" s="146">
        <f t="shared" si="628"/>
        <v>-3</v>
      </c>
      <c r="J3377" s="29">
        <f t="shared" si="629"/>
        <v>147.00077841936755</v>
      </c>
      <c r="K3377" s="147">
        <f t="shared" si="624"/>
        <v>180.68259660118574</v>
      </c>
      <c r="L3377" s="29">
        <f t="shared" si="635"/>
        <v>-2.3860895398014179</v>
      </c>
      <c r="M3377" s="30">
        <f t="shared" si="633"/>
        <v>2.3860895398014179</v>
      </c>
      <c r="N3377" s="148">
        <f t="shared" si="634"/>
        <v>0.61391046019858209</v>
      </c>
      <c r="O3377" s="148">
        <f t="shared" si="630"/>
        <v>0</v>
      </c>
      <c r="P3377" s="148">
        <f t="shared" si="631"/>
        <v>-0.61391046019858209</v>
      </c>
      <c r="Q3377" s="149">
        <f t="shared" si="625"/>
        <v>66.682596601185736</v>
      </c>
      <c r="R3377" s="150">
        <f t="shared" si="626"/>
        <v>180.68259660118574</v>
      </c>
      <c r="S3377" s="13"/>
      <c r="T3377" s="13"/>
      <c r="U3377" s="13"/>
      <c r="V3377" s="13"/>
      <c r="W3377" s="49">
        <f t="shared" si="632"/>
        <v>40255</v>
      </c>
    </row>
    <row r="3378" spans="1:23" s="11" customFormat="1">
      <c r="A3378" s="13"/>
      <c r="B3378" s="140">
        <f>+Datos!B3369</f>
        <v>2010</v>
      </c>
      <c r="C3378" s="141">
        <f>+Datos!C3369</f>
        <v>3</v>
      </c>
      <c r="D3378" s="142">
        <f>+Datos!D3369</f>
        <v>19</v>
      </c>
      <c r="E3378" s="143">
        <f>+Datos!E3369</f>
        <v>0</v>
      </c>
      <c r="F3378" s="144">
        <f>+Datos!F3369</f>
        <v>3.2</v>
      </c>
      <c r="G3378" s="145">
        <f>+Datos!G3369</f>
        <v>1</v>
      </c>
      <c r="H3378" s="143">
        <f t="shared" si="627"/>
        <v>3.2</v>
      </c>
      <c r="I3378" s="146">
        <f t="shared" si="628"/>
        <v>-3.2</v>
      </c>
      <c r="J3378" s="29">
        <f t="shared" si="629"/>
        <v>144.49760910395281</v>
      </c>
      <c r="K3378" s="147">
        <f t="shared" si="624"/>
        <v>178.179427285771</v>
      </c>
      <c r="L3378" s="29">
        <f t="shared" si="635"/>
        <v>-2.5031693154147376</v>
      </c>
      <c r="M3378" s="30">
        <f t="shared" si="633"/>
        <v>2.5031693154147376</v>
      </c>
      <c r="N3378" s="148">
        <f t="shared" si="634"/>
        <v>0.69683068458526254</v>
      </c>
      <c r="O3378" s="148">
        <f t="shared" si="630"/>
        <v>0</v>
      </c>
      <c r="P3378" s="148">
        <f t="shared" si="631"/>
        <v>-0.69683068458526254</v>
      </c>
      <c r="Q3378" s="149">
        <f t="shared" si="625"/>
        <v>64.179427285770998</v>
      </c>
      <c r="R3378" s="150">
        <f t="shared" si="626"/>
        <v>178.179427285771</v>
      </c>
      <c r="S3378" s="13"/>
      <c r="T3378" s="13"/>
      <c r="U3378" s="13"/>
      <c r="V3378" s="13"/>
      <c r="W3378" s="49">
        <f t="shared" si="632"/>
        <v>40256</v>
      </c>
    </row>
    <row r="3379" spans="1:23" s="11" customFormat="1">
      <c r="A3379" s="13"/>
      <c r="B3379" s="140">
        <f>+Datos!B3370</f>
        <v>2010</v>
      </c>
      <c r="C3379" s="141">
        <f>+Datos!C3370</f>
        <v>3</v>
      </c>
      <c r="D3379" s="142">
        <f>+Datos!D3370</f>
        <v>20</v>
      </c>
      <c r="E3379" s="143">
        <f>+Datos!E3370</f>
        <v>18</v>
      </c>
      <c r="F3379" s="144">
        <f>+Datos!F3370</f>
        <v>3.6</v>
      </c>
      <c r="G3379" s="145">
        <f>+Datos!G3370</f>
        <v>1</v>
      </c>
      <c r="H3379" s="143">
        <f t="shared" si="627"/>
        <v>3.6</v>
      </c>
      <c r="I3379" s="146">
        <f t="shared" si="628"/>
        <v>14.4</v>
      </c>
      <c r="J3379" s="29">
        <f t="shared" si="629"/>
        <v>158.89760910395282</v>
      </c>
      <c r="K3379" s="147">
        <f t="shared" si="624"/>
        <v>192.579427285771</v>
      </c>
      <c r="L3379" s="29">
        <f t="shared" si="635"/>
        <v>14.400000000000006</v>
      </c>
      <c r="M3379" s="30">
        <f t="shared" si="633"/>
        <v>3.6</v>
      </c>
      <c r="N3379" s="148">
        <f t="shared" si="634"/>
        <v>0</v>
      </c>
      <c r="O3379" s="148">
        <f t="shared" si="630"/>
        <v>0</v>
      </c>
      <c r="P3379" s="148">
        <f t="shared" si="631"/>
        <v>0</v>
      </c>
      <c r="Q3379" s="149">
        <f t="shared" si="625"/>
        <v>78.579427285771004</v>
      </c>
      <c r="R3379" s="150">
        <f t="shared" si="626"/>
        <v>192.579427285771</v>
      </c>
      <c r="S3379" s="13"/>
      <c r="T3379" s="13"/>
      <c r="U3379" s="13"/>
      <c r="V3379" s="13"/>
      <c r="W3379" s="49">
        <f t="shared" si="632"/>
        <v>40257</v>
      </c>
    </row>
    <row r="3380" spans="1:23" s="11" customFormat="1">
      <c r="A3380" s="13"/>
      <c r="B3380" s="140">
        <f>+Datos!B3371</f>
        <v>2010</v>
      </c>
      <c r="C3380" s="141">
        <f>+Datos!C3371</f>
        <v>3</v>
      </c>
      <c r="D3380" s="142">
        <f>+Datos!D3371</f>
        <v>21</v>
      </c>
      <c r="E3380" s="143">
        <f>+Datos!E3371</f>
        <v>0</v>
      </c>
      <c r="F3380" s="144">
        <f>+Datos!F3371</f>
        <v>3.4</v>
      </c>
      <c r="G3380" s="145">
        <f>+Datos!G3371</f>
        <v>1</v>
      </c>
      <c r="H3380" s="143">
        <f t="shared" si="627"/>
        <v>3.4</v>
      </c>
      <c r="I3380" s="146">
        <f t="shared" si="628"/>
        <v>-3.4</v>
      </c>
      <c r="J3380" s="29">
        <f t="shared" si="629"/>
        <v>156.0242858451243</v>
      </c>
      <c r="K3380" s="147">
        <f t="shared" si="624"/>
        <v>189.70610402694248</v>
      </c>
      <c r="L3380" s="29">
        <f t="shared" si="635"/>
        <v>-2.8733232588285205</v>
      </c>
      <c r="M3380" s="30">
        <f t="shared" si="633"/>
        <v>2.8733232588285205</v>
      </c>
      <c r="N3380" s="148">
        <f t="shared" si="634"/>
        <v>0.52667674117147945</v>
      </c>
      <c r="O3380" s="148">
        <f t="shared" si="630"/>
        <v>0</v>
      </c>
      <c r="P3380" s="148">
        <f t="shared" si="631"/>
        <v>-0.52667674117147945</v>
      </c>
      <c r="Q3380" s="149">
        <f t="shared" si="625"/>
        <v>75.706104026942484</v>
      </c>
      <c r="R3380" s="150">
        <f t="shared" si="626"/>
        <v>189.70610402694248</v>
      </c>
      <c r="S3380" s="13"/>
      <c r="T3380" s="13"/>
      <c r="U3380" s="13"/>
      <c r="V3380" s="13"/>
      <c r="W3380" s="49">
        <f t="shared" si="632"/>
        <v>40258</v>
      </c>
    </row>
    <row r="3381" spans="1:23" s="11" customFormat="1">
      <c r="A3381" s="13"/>
      <c r="B3381" s="140">
        <f>+Datos!B3372</f>
        <v>2010</v>
      </c>
      <c r="C3381" s="141">
        <f>+Datos!C3372</f>
        <v>3</v>
      </c>
      <c r="D3381" s="142">
        <f>+Datos!D3372</f>
        <v>22</v>
      </c>
      <c r="E3381" s="143">
        <f>+Datos!E3372</f>
        <v>0</v>
      </c>
      <c r="F3381" s="144">
        <f>+Datos!F3372</f>
        <v>3.4</v>
      </c>
      <c r="G3381" s="145">
        <f>+Datos!G3372</f>
        <v>1</v>
      </c>
      <c r="H3381" s="143">
        <f t="shared" si="627"/>
        <v>3.4</v>
      </c>
      <c r="I3381" s="146">
        <f t="shared" si="628"/>
        <v>-3.4</v>
      </c>
      <c r="J3381" s="29">
        <f t="shared" si="629"/>
        <v>153.20292048922636</v>
      </c>
      <c r="K3381" s="147">
        <f t="shared" si="624"/>
        <v>186.88473867104454</v>
      </c>
      <c r="L3381" s="29">
        <f t="shared" si="635"/>
        <v>-2.8213653558979388</v>
      </c>
      <c r="M3381" s="30">
        <f t="shared" si="633"/>
        <v>2.8213653558979388</v>
      </c>
      <c r="N3381" s="148">
        <f t="shared" si="634"/>
        <v>0.57863464410206111</v>
      </c>
      <c r="O3381" s="148">
        <f t="shared" si="630"/>
        <v>0</v>
      </c>
      <c r="P3381" s="148">
        <f t="shared" si="631"/>
        <v>-0.57863464410206111</v>
      </c>
      <c r="Q3381" s="149">
        <f t="shared" si="625"/>
        <v>72.884738671044545</v>
      </c>
      <c r="R3381" s="150">
        <f t="shared" si="626"/>
        <v>186.88473867104454</v>
      </c>
      <c r="S3381" s="13"/>
      <c r="T3381" s="13"/>
      <c r="U3381" s="13"/>
      <c r="V3381" s="13"/>
      <c r="W3381" s="49">
        <f t="shared" si="632"/>
        <v>40259</v>
      </c>
    </row>
    <row r="3382" spans="1:23" s="11" customFormat="1">
      <c r="A3382" s="13"/>
      <c r="B3382" s="140">
        <f>+Datos!B3373</f>
        <v>2010</v>
      </c>
      <c r="C3382" s="141">
        <f>+Datos!C3373</f>
        <v>3</v>
      </c>
      <c r="D3382" s="142">
        <f>+Datos!D3373</f>
        <v>23</v>
      </c>
      <c r="E3382" s="143">
        <f>+Datos!E3373</f>
        <v>0</v>
      </c>
      <c r="F3382" s="144">
        <f>+Datos!F3373</f>
        <v>6.2</v>
      </c>
      <c r="G3382" s="145">
        <f>+Datos!G3373</f>
        <v>1</v>
      </c>
      <c r="H3382" s="143">
        <f t="shared" si="627"/>
        <v>6.2</v>
      </c>
      <c r="I3382" s="146">
        <f t="shared" si="628"/>
        <v>-6.2</v>
      </c>
      <c r="J3382" s="29">
        <f t="shared" si="629"/>
        <v>148.18876666245453</v>
      </c>
      <c r="K3382" s="147">
        <f t="shared" si="624"/>
        <v>181.87058484427271</v>
      </c>
      <c r="L3382" s="29">
        <f t="shared" si="635"/>
        <v>-5.0141538267718317</v>
      </c>
      <c r="M3382" s="30">
        <f t="shared" si="633"/>
        <v>5.0141538267718317</v>
      </c>
      <c r="N3382" s="148">
        <f t="shared" si="634"/>
        <v>1.1858461732281684</v>
      </c>
      <c r="O3382" s="148">
        <f t="shared" si="630"/>
        <v>0</v>
      </c>
      <c r="P3382" s="148">
        <f t="shared" si="631"/>
        <v>-1.1858461732281684</v>
      </c>
      <c r="Q3382" s="149">
        <f t="shared" si="625"/>
        <v>67.870584844272713</v>
      </c>
      <c r="R3382" s="150">
        <f t="shared" si="626"/>
        <v>181.87058484427271</v>
      </c>
      <c r="S3382" s="13"/>
      <c r="T3382" s="13"/>
      <c r="U3382" s="13"/>
      <c r="V3382" s="13"/>
      <c r="W3382" s="49">
        <f t="shared" si="632"/>
        <v>40260</v>
      </c>
    </row>
    <row r="3383" spans="1:23" s="11" customFormat="1">
      <c r="A3383" s="13"/>
      <c r="B3383" s="140">
        <f>+Datos!B3374</f>
        <v>2010</v>
      </c>
      <c r="C3383" s="141">
        <f>+Datos!C3374</f>
        <v>3</v>
      </c>
      <c r="D3383" s="142">
        <f>+Datos!D3374</f>
        <v>24</v>
      </c>
      <c r="E3383" s="143">
        <f>+Datos!E3374</f>
        <v>0</v>
      </c>
      <c r="F3383" s="144">
        <f>+Datos!F3374</f>
        <v>3.4</v>
      </c>
      <c r="G3383" s="145">
        <f>+Datos!G3374</f>
        <v>1</v>
      </c>
      <c r="H3383" s="143">
        <f t="shared" si="627"/>
        <v>3.4</v>
      </c>
      <c r="I3383" s="146">
        <f t="shared" si="628"/>
        <v>-3.4</v>
      </c>
      <c r="J3383" s="29">
        <f t="shared" si="629"/>
        <v>145.50908990489057</v>
      </c>
      <c r="K3383" s="147">
        <f t="shared" si="624"/>
        <v>179.19090808670876</v>
      </c>
      <c r="L3383" s="29">
        <f t="shared" si="635"/>
        <v>-2.6796767575639535</v>
      </c>
      <c r="M3383" s="30">
        <f t="shared" si="633"/>
        <v>2.6796767575639535</v>
      </c>
      <c r="N3383" s="148">
        <f t="shared" si="634"/>
        <v>0.7203232424360464</v>
      </c>
      <c r="O3383" s="148">
        <f t="shared" si="630"/>
        <v>0</v>
      </c>
      <c r="P3383" s="148">
        <f t="shared" si="631"/>
        <v>-0.7203232424360464</v>
      </c>
      <c r="Q3383" s="149">
        <f t="shared" si="625"/>
        <v>65.19090808670876</v>
      </c>
      <c r="R3383" s="150">
        <f t="shared" si="626"/>
        <v>179.19090808670876</v>
      </c>
      <c r="S3383" s="13"/>
      <c r="T3383" s="13"/>
      <c r="U3383" s="13"/>
      <c r="V3383" s="13"/>
      <c r="W3383" s="49">
        <f t="shared" si="632"/>
        <v>40261</v>
      </c>
    </row>
    <row r="3384" spans="1:23" s="11" customFormat="1">
      <c r="A3384" s="13"/>
      <c r="B3384" s="140">
        <f>+Datos!B3375</f>
        <v>2010</v>
      </c>
      <c r="C3384" s="141">
        <f>+Datos!C3375</f>
        <v>3</v>
      </c>
      <c r="D3384" s="142">
        <f>+Datos!D3375</f>
        <v>25</v>
      </c>
      <c r="E3384" s="143">
        <f>+Datos!E3375</f>
        <v>0</v>
      </c>
      <c r="F3384" s="144">
        <f>+Datos!F3375</f>
        <v>4.5</v>
      </c>
      <c r="G3384" s="145">
        <f>+Datos!G3375</f>
        <v>1</v>
      </c>
      <c r="H3384" s="143">
        <f t="shared" si="627"/>
        <v>4.5</v>
      </c>
      <c r="I3384" s="146">
        <f t="shared" si="628"/>
        <v>-4.5</v>
      </c>
      <c r="J3384" s="29">
        <f t="shared" si="629"/>
        <v>142.03682088303549</v>
      </c>
      <c r="K3384" s="147">
        <f t="shared" si="624"/>
        <v>175.71863906485368</v>
      </c>
      <c r="L3384" s="29">
        <f t="shared" si="635"/>
        <v>-3.4722690218550838</v>
      </c>
      <c r="M3384" s="30">
        <f t="shared" si="633"/>
        <v>3.4722690218550838</v>
      </c>
      <c r="N3384" s="148">
        <f t="shared" si="634"/>
        <v>1.0277309781449162</v>
      </c>
      <c r="O3384" s="148">
        <f t="shared" si="630"/>
        <v>0</v>
      </c>
      <c r="P3384" s="148">
        <f t="shared" si="631"/>
        <v>-1.0277309781449162</v>
      </c>
      <c r="Q3384" s="149">
        <f t="shared" si="625"/>
        <v>61.718639064853676</v>
      </c>
      <c r="R3384" s="150">
        <f t="shared" si="626"/>
        <v>175.71863906485368</v>
      </c>
      <c r="S3384" s="13"/>
      <c r="T3384" s="13"/>
      <c r="U3384" s="13"/>
      <c r="V3384" s="13"/>
      <c r="W3384" s="49">
        <f t="shared" si="632"/>
        <v>40262</v>
      </c>
    </row>
    <row r="3385" spans="1:23" s="11" customFormat="1">
      <c r="A3385" s="13"/>
      <c r="B3385" s="140">
        <f>+Datos!B3376</f>
        <v>2010</v>
      </c>
      <c r="C3385" s="141">
        <f>+Datos!C3376</f>
        <v>3</v>
      </c>
      <c r="D3385" s="142">
        <f>+Datos!D3376</f>
        <v>26</v>
      </c>
      <c r="E3385" s="143">
        <f>+Datos!E3376</f>
        <v>0</v>
      </c>
      <c r="F3385" s="144">
        <f>+Datos!F3376</f>
        <v>3.8</v>
      </c>
      <c r="G3385" s="145">
        <f>+Datos!G3376</f>
        <v>1</v>
      </c>
      <c r="H3385" s="143">
        <f t="shared" si="627"/>
        <v>3.8</v>
      </c>
      <c r="I3385" s="146">
        <f t="shared" si="628"/>
        <v>-3.8</v>
      </c>
      <c r="J3385" s="29">
        <f t="shared" si="629"/>
        <v>139.16929026317499</v>
      </c>
      <c r="K3385" s="147">
        <f t="shared" si="624"/>
        <v>172.85110844499317</v>
      </c>
      <c r="L3385" s="29">
        <f t="shared" si="635"/>
        <v>-2.8675306198605028</v>
      </c>
      <c r="M3385" s="30">
        <f t="shared" si="633"/>
        <v>2.8675306198605028</v>
      </c>
      <c r="N3385" s="148">
        <f t="shared" si="634"/>
        <v>0.93246938013949698</v>
      </c>
      <c r="O3385" s="148">
        <f t="shared" si="630"/>
        <v>0</v>
      </c>
      <c r="P3385" s="148">
        <f t="shared" si="631"/>
        <v>-0.93246938013949698</v>
      </c>
      <c r="Q3385" s="149">
        <f t="shared" si="625"/>
        <v>58.851108444993173</v>
      </c>
      <c r="R3385" s="150">
        <f t="shared" si="626"/>
        <v>172.85110844499317</v>
      </c>
      <c r="S3385" s="13"/>
      <c r="T3385" s="13"/>
      <c r="U3385" s="13"/>
      <c r="V3385" s="13"/>
      <c r="W3385" s="49">
        <f t="shared" si="632"/>
        <v>40263</v>
      </c>
    </row>
    <row r="3386" spans="1:23" s="11" customFormat="1">
      <c r="A3386" s="13"/>
      <c r="B3386" s="140">
        <f>+Datos!B3377</f>
        <v>2010</v>
      </c>
      <c r="C3386" s="141">
        <f>+Datos!C3377</f>
        <v>3</v>
      </c>
      <c r="D3386" s="142">
        <f>+Datos!D3377</f>
        <v>27</v>
      </c>
      <c r="E3386" s="143">
        <f>+Datos!E3377</f>
        <v>0</v>
      </c>
      <c r="F3386" s="144">
        <f>+Datos!F3377</f>
        <v>3.6</v>
      </c>
      <c r="G3386" s="145">
        <f>+Datos!G3377</f>
        <v>1</v>
      </c>
      <c r="H3386" s="143">
        <f t="shared" si="627"/>
        <v>3.6</v>
      </c>
      <c r="I3386" s="146">
        <f t="shared" si="628"/>
        <v>-3.6</v>
      </c>
      <c r="J3386" s="29">
        <f t="shared" si="629"/>
        <v>136.5061026704646</v>
      </c>
      <c r="K3386" s="147">
        <f t="shared" si="624"/>
        <v>170.18792085228279</v>
      </c>
      <c r="L3386" s="29">
        <f t="shared" si="635"/>
        <v>-2.6631875927103863</v>
      </c>
      <c r="M3386" s="30">
        <f t="shared" si="633"/>
        <v>2.6631875927103863</v>
      </c>
      <c r="N3386" s="148">
        <f t="shared" si="634"/>
        <v>0.93681240728961379</v>
      </c>
      <c r="O3386" s="148">
        <f t="shared" si="630"/>
        <v>0</v>
      </c>
      <c r="P3386" s="148">
        <f t="shared" si="631"/>
        <v>-0.93681240728961379</v>
      </c>
      <c r="Q3386" s="149">
        <f t="shared" si="625"/>
        <v>56.187920852282787</v>
      </c>
      <c r="R3386" s="150">
        <f t="shared" si="626"/>
        <v>170.18792085228279</v>
      </c>
      <c r="S3386" s="13"/>
      <c r="T3386" s="13"/>
      <c r="U3386" s="13"/>
      <c r="V3386" s="13"/>
      <c r="W3386" s="49">
        <f t="shared" si="632"/>
        <v>40264</v>
      </c>
    </row>
    <row r="3387" spans="1:23" s="11" customFormat="1">
      <c r="A3387" s="13"/>
      <c r="B3387" s="140">
        <f>+Datos!B3378</f>
        <v>2010</v>
      </c>
      <c r="C3387" s="141">
        <f>+Datos!C3378</f>
        <v>3</v>
      </c>
      <c r="D3387" s="142">
        <f>+Datos!D3378</f>
        <v>28</v>
      </c>
      <c r="E3387" s="143">
        <f>+Datos!E3378</f>
        <v>0</v>
      </c>
      <c r="F3387" s="144">
        <f>+Datos!F3378</f>
        <v>3.3</v>
      </c>
      <c r="G3387" s="145">
        <f>+Datos!G3378</f>
        <v>1</v>
      </c>
      <c r="H3387" s="143">
        <f t="shared" si="627"/>
        <v>3.3</v>
      </c>
      <c r="I3387" s="146">
        <f t="shared" si="628"/>
        <v>-3.3</v>
      </c>
      <c r="J3387" s="29">
        <f t="shared" si="629"/>
        <v>134.10964140732912</v>
      </c>
      <c r="K3387" s="147">
        <f t="shared" si="624"/>
        <v>167.79145958914731</v>
      </c>
      <c r="L3387" s="29">
        <f t="shared" si="635"/>
        <v>-2.3964612631354782</v>
      </c>
      <c r="M3387" s="30">
        <f t="shared" si="633"/>
        <v>2.3964612631354782</v>
      </c>
      <c r="N3387" s="148">
        <f t="shared" si="634"/>
        <v>0.90353873686452157</v>
      </c>
      <c r="O3387" s="148">
        <f t="shared" si="630"/>
        <v>0</v>
      </c>
      <c r="P3387" s="148">
        <f t="shared" si="631"/>
        <v>-0.90353873686452157</v>
      </c>
      <c r="Q3387" s="149">
        <f t="shared" si="625"/>
        <v>53.791459589147308</v>
      </c>
      <c r="R3387" s="150">
        <f t="shared" si="626"/>
        <v>167.79145958914731</v>
      </c>
      <c r="S3387" s="13"/>
      <c r="T3387" s="13"/>
      <c r="U3387" s="13"/>
      <c r="V3387" s="13"/>
      <c r="W3387" s="49">
        <f t="shared" si="632"/>
        <v>40265</v>
      </c>
    </row>
    <row r="3388" spans="1:23" s="11" customFormat="1">
      <c r="A3388" s="13"/>
      <c r="B3388" s="140">
        <f>+Datos!B3379</f>
        <v>2010</v>
      </c>
      <c r="C3388" s="141">
        <f>+Datos!C3379</f>
        <v>3</v>
      </c>
      <c r="D3388" s="142">
        <f>+Datos!D3379</f>
        <v>29</v>
      </c>
      <c r="E3388" s="143">
        <f>+Datos!E3379</f>
        <v>16</v>
      </c>
      <c r="F3388" s="144">
        <f>+Datos!F3379</f>
        <v>2.2000000000000002</v>
      </c>
      <c r="G3388" s="145">
        <f>+Datos!G3379</f>
        <v>1</v>
      </c>
      <c r="H3388" s="143">
        <f t="shared" si="627"/>
        <v>2.2000000000000002</v>
      </c>
      <c r="I3388" s="146">
        <f t="shared" si="628"/>
        <v>13.8</v>
      </c>
      <c r="J3388" s="29">
        <f t="shared" si="629"/>
        <v>147.90964140732913</v>
      </c>
      <c r="K3388" s="147">
        <f t="shared" si="624"/>
        <v>181.59145958914732</v>
      </c>
      <c r="L3388" s="29">
        <f t="shared" si="635"/>
        <v>13.800000000000011</v>
      </c>
      <c r="M3388" s="30">
        <f t="shared" si="633"/>
        <v>2.2000000000000002</v>
      </c>
      <c r="N3388" s="148">
        <f t="shared" si="634"/>
        <v>0</v>
      </c>
      <c r="O3388" s="148">
        <f t="shared" si="630"/>
        <v>0</v>
      </c>
      <c r="P3388" s="148">
        <f t="shared" si="631"/>
        <v>0</v>
      </c>
      <c r="Q3388" s="149">
        <f t="shared" si="625"/>
        <v>67.59145958914732</v>
      </c>
      <c r="R3388" s="150">
        <f t="shared" si="626"/>
        <v>181.59145958914732</v>
      </c>
      <c r="S3388" s="13"/>
      <c r="T3388" s="13"/>
      <c r="U3388" s="13"/>
      <c r="V3388" s="13"/>
      <c r="W3388" s="49">
        <f t="shared" si="632"/>
        <v>40266</v>
      </c>
    </row>
    <row r="3389" spans="1:23" s="11" customFormat="1">
      <c r="A3389" s="13"/>
      <c r="B3389" s="140">
        <f>+Datos!B3380</f>
        <v>2010</v>
      </c>
      <c r="C3389" s="141">
        <f>+Datos!C3380</f>
        <v>3</v>
      </c>
      <c r="D3389" s="142">
        <f>+Datos!D3380</f>
        <v>30</v>
      </c>
      <c r="E3389" s="143">
        <f>+Datos!E3380</f>
        <v>0.2</v>
      </c>
      <c r="F3389" s="144">
        <f>+Datos!F3380</f>
        <v>1.4</v>
      </c>
      <c r="G3389" s="145">
        <f>+Datos!G3380</f>
        <v>1</v>
      </c>
      <c r="H3389" s="143">
        <f t="shared" si="627"/>
        <v>1.4</v>
      </c>
      <c r="I3389" s="146">
        <f t="shared" si="628"/>
        <v>-1.2</v>
      </c>
      <c r="J3389" s="29">
        <f t="shared" si="629"/>
        <v>146.96007643517731</v>
      </c>
      <c r="K3389" s="147">
        <f t="shared" si="624"/>
        <v>180.6418946169955</v>
      </c>
      <c r="L3389" s="29">
        <f t="shared" si="635"/>
        <v>-0.94956497215181912</v>
      </c>
      <c r="M3389" s="30">
        <f t="shared" si="633"/>
        <v>1.1495649721518191</v>
      </c>
      <c r="N3389" s="148">
        <f t="shared" si="634"/>
        <v>0.25043502784818084</v>
      </c>
      <c r="O3389" s="148">
        <f t="shared" si="630"/>
        <v>0</v>
      </c>
      <c r="P3389" s="148">
        <f t="shared" si="631"/>
        <v>-0.25043502784818084</v>
      </c>
      <c r="Q3389" s="149">
        <f t="shared" si="625"/>
        <v>66.641894616995501</v>
      </c>
      <c r="R3389" s="150">
        <f t="shared" si="626"/>
        <v>180.6418946169955</v>
      </c>
      <c r="S3389" s="13"/>
      <c r="T3389" s="13"/>
      <c r="U3389" s="13"/>
      <c r="V3389" s="13"/>
      <c r="W3389" s="49">
        <f t="shared" si="632"/>
        <v>40267</v>
      </c>
    </row>
    <row r="3390" spans="1:23" s="11" customFormat="1">
      <c r="A3390" s="13"/>
      <c r="B3390" s="140">
        <f>+Datos!B3381</f>
        <v>2010</v>
      </c>
      <c r="C3390" s="141">
        <f>+Datos!C3381</f>
        <v>3</v>
      </c>
      <c r="D3390" s="142">
        <f>+Datos!D3381</f>
        <v>31</v>
      </c>
      <c r="E3390" s="143">
        <f>+Datos!E3381</f>
        <v>16</v>
      </c>
      <c r="F3390" s="144">
        <f>+Datos!F3381</f>
        <v>1.9</v>
      </c>
      <c r="G3390" s="145">
        <f>+Datos!G3381</f>
        <v>1</v>
      </c>
      <c r="H3390" s="143">
        <f t="shared" si="627"/>
        <v>1.9</v>
      </c>
      <c r="I3390" s="146">
        <f t="shared" si="628"/>
        <v>14.1</v>
      </c>
      <c r="J3390" s="29">
        <f t="shared" si="629"/>
        <v>161.06007643517731</v>
      </c>
      <c r="K3390" s="147">
        <f t="shared" si="624"/>
        <v>194.74189461699549</v>
      </c>
      <c r="L3390" s="29">
        <f t="shared" si="635"/>
        <v>14.099999999999994</v>
      </c>
      <c r="M3390" s="30">
        <f t="shared" si="633"/>
        <v>1.9</v>
      </c>
      <c r="N3390" s="148">
        <f t="shared" si="634"/>
        <v>0</v>
      </c>
      <c r="O3390" s="148">
        <f t="shared" si="630"/>
        <v>0</v>
      </c>
      <c r="P3390" s="148">
        <f t="shared" si="631"/>
        <v>0</v>
      </c>
      <c r="Q3390" s="149">
        <f t="shared" si="625"/>
        <v>80.741894616995495</v>
      </c>
      <c r="R3390" s="150">
        <f t="shared" si="626"/>
        <v>194.74189461699549</v>
      </c>
      <c r="S3390" s="13"/>
      <c r="T3390" s="13"/>
      <c r="U3390" s="13"/>
      <c r="V3390" s="13"/>
      <c r="W3390" s="49">
        <f t="shared" si="632"/>
        <v>40268</v>
      </c>
    </row>
    <row r="3391" spans="1:23" s="11" customFormat="1">
      <c r="A3391" s="13"/>
      <c r="B3391" s="140">
        <f>+Datos!B3382</f>
        <v>2010</v>
      </c>
      <c r="C3391" s="141">
        <f>+Datos!C3382</f>
        <v>4</v>
      </c>
      <c r="D3391" s="142">
        <f>+Datos!D3382</f>
        <v>1</v>
      </c>
      <c r="E3391" s="143">
        <f>+Datos!E3382</f>
        <v>0</v>
      </c>
      <c r="F3391" s="144">
        <f>+Datos!F3382</f>
        <v>4.2</v>
      </c>
      <c r="G3391" s="145">
        <f>+Datos!G3382</f>
        <v>1</v>
      </c>
      <c r="H3391" s="143">
        <f t="shared" si="627"/>
        <v>4.2</v>
      </c>
      <c r="I3391" s="146">
        <f t="shared" si="628"/>
        <v>-4.2</v>
      </c>
      <c r="J3391" s="29">
        <f t="shared" si="629"/>
        <v>157.4700619763899</v>
      </c>
      <c r="K3391" s="147">
        <f t="shared" si="624"/>
        <v>191.15188015820809</v>
      </c>
      <c r="L3391" s="29">
        <f t="shared" si="635"/>
        <v>-3.5900144587874081</v>
      </c>
      <c r="M3391" s="30">
        <f t="shared" si="633"/>
        <v>3.5900144587874081</v>
      </c>
      <c r="N3391" s="148">
        <f t="shared" si="634"/>
        <v>0.60998554121259208</v>
      </c>
      <c r="O3391" s="148">
        <f t="shared" si="630"/>
        <v>0</v>
      </c>
      <c r="P3391" s="148">
        <f t="shared" si="631"/>
        <v>-0.60998554121259208</v>
      </c>
      <c r="Q3391" s="149">
        <f t="shared" si="625"/>
        <v>77.151880158208087</v>
      </c>
      <c r="R3391" s="150">
        <f t="shared" si="626"/>
        <v>191.15188015820809</v>
      </c>
      <c r="S3391" s="13"/>
      <c r="T3391" s="13"/>
      <c r="U3391" s="13"/>
      <c r="V3391" s="13"/>
      <c r="W3391" s="49">
        <f t="shared" si="632"/>
        <v>40269</v>
      </c>
    </row>
    <row r="3392" spans="1:23" s="11" customFormat="1">
      <c r="A3392" s="13"/>
      <c r="B3392" s="140">
        <f>+Datos!B3383</f>
        <v>2010</v>
      </c>
      <c r="C3392" s="141">
        <f>+Datos!C3383</f>
        <v>4</v>
      </c>
      <c r="D3392" s="142">
        <f>+Datos!D3383</f>
        <v>2</v>
      </c>
      <c r="E3392" s="143">
        <f>+Datos!E3383</f>
        <v>0</v>
      </c>
      <c r="F3392" s="144">
        <f>+Datos!F3383</f>
        <v>3.5</v>
      </c>
      <c r="G3392" s="145">
        <f>+Datos!G3383</f>
        <v>1</v>
      </c>
      <c r="H3392" s="143">
        <f t="shared" si="627"/>
        <v>3.5</v>
      </c>
      <c r="I3392" s="146">
        <f t="shared" si="628"/>
        <v>-3.5</v>
      </c>
      <c r="J3392" s="29">
        <f t="shared" si="629"/>
        <v>154.53958667922811</v>
      </c>
      <c r="K3392" s="147">
        <f t="shared" si="624"/>
        <v>188.2214048610463</v>
      </c>
      <c r="L3392" s="29">
        <f t="shared" si="635"/>
        <v>-2.9304752971617916</v>
      </c>
      <c r="M3392" s="30">
        <f t="shared" si="633"/>
        <v>2.9304752971617916</v>
      </c>
      <c r="N3392" s="148">
        <f t="shared" si="634"/>
        <v>0.56952470283820844</v>
      </c>
      <c r="O3392" s="148">
        <f t="shared" si="630"/>
        <v>0</v>
      </c>
      <c r="P3392" s="148">
        <f t="shared" si="631"/>
        <v>-0.56952470283820844</v>
      </c>
      <c r="Q3392" s="149">
        <f t="shared" si="625"/>
        <v>74.221404861046295</v>
      </c>
      <c r="R3392" s="150">
        <f t="shared" si="626"/>
        <v>188.2214048610463</v>
      </c>
      <c r="S3392" s="13"/>
      <c r="T3392" s="13"/>
      <c r="U3392" s="13"/>
      <c r="V3392" s="13"/>
      <c r="W3392" s="49">
        <f t="shared" si="632"/>
        <v>40270</v>
      </c>
    </row>
    <row r="3393" spans="1:23" s="11" customFormat="1">
      <c r="A3393" s="13"/>
      <c r="B3393" s="140">
        <f>+Datos!B3384</f>
        <v>2010</v>
      </c>
      <c r="C3393" s="141">
        <f>+Datos!C3384</f>
        <v>4</v>
      </c>
      <c r="D3393" s="142">
        <f>+Datos!D3384</f>
        <v>3</v>
      </c>
      <c r="E3393" s="143">
        <f>+Datos!E3384</f>
        <v>0.1</v>
      </c>
      <c r="F3393" s="144">
        <f>+Datos!F3384</f>
        <v>2.2999999999999998</v>
      </c>
      <c r="G3393" s="145">
        <f>+Datos!G3384</f>
        <v>1</v>
      </c>
      <c r="H3393" s="143">
        <f t="shared" si="627"/>
        <v>2.2999999999999998</v>
      </c>
      <c r="I3393" s="146">
        <f t="shared" si="628"/>
        <v>-2.1999999999999997</v>
      </c>
      <c r="J3393" s="29">
        <f t="shared" si="629"/>
        <v>152.72555156021008</v>
      </c>
      <c r="K3393" s="147">
        <f t="shared" si="624"/>
        <v>186.40736974202827</v>
      </c>
      <c r="L3393" s="29">
        <f t="shared" si="635"/>
        <v>-1.8140351190180297</v>
      </c>
      <c r="M3393" s="30">
        <f t="shared" si="633"/>
        <v>1.9140351190180298</v>
      </c>
      <c r="N3393" s="148">
        <f t="shared" si="634"/>
        <v>0.38596488098197002</v>
      </c>
      <c r="O3393" s="148">
        <f t="shared" si="630"/>
        <v>0</v>
      </c>
      <c r="P3393" s="148">
        <f t="shared" si="631"/>
        <v>-0.38596488098197002</v>
      </c>
      <c r="Q3393" s="149">
        <f t="shared" si="625"/>
        <v>72.407369742028266</v>
      </c>
      <c r="R3393" s="150">
        <f t="shared" si="626"/>
        <v>186.40736974202827</v>
      </c>
      <c r="S3393" s="13"/>
      <c r="T3393" s="13"/>
      <c r="U3393" s="13"/>
      <c r="V3393" s="13"/>
      <c r="W3393" s="49">
        <f t="shared" si="632"/>
        <v>40271</v>
      </c>
    </row>
    <row r="3394" spans="1:23" s="11" customFormat="1">
      <c r="A3394" s="13"/>
      <c r="B3394" s="140">
        <f>+Datos!B3385</f>
        <v>2010</v>
      </c>
      <c r="C3394" s="141">
        <f>+Datos!C3385</f>
        <v>4</v>
      </c>
      <c r="D3394" s="142">
        <f>+Datos!D3385</f>
        <v>4</v>
      </c>
      <c r="E3394" s="143">
        <f>+Datos!E3385</f>
        <v>0</v>
      </c>
      <c r="F3394" s="144">
        <f>+Datos!F3385</f>
        <v>2.1</v>
      </c>
      <c r="G3394" s="145">
        <f>+Datos!G3385</f>
        <v>1</v>
      </c>
      <c r="H3394" s="143">
        <f t="shared" si="627"/>
        <v>2.1</v>
      </c>
      <c r="I3394" s="146">
        <f t="shared" si="628"/>
        <v>-2.1</v>
      </c>
      <c r="J3394" s="29">
        <f t="shared" si="629"/>
        <v>151.01384000419122</v>
      </c>
      <c r="K3394" s="147">
        <f t="shared" si="624"/>
        <v>184.69565818600941</v>
      </c>
      <c r="L3394" s="29">
        <f t="shared" si="635"/>
        <v>-1.7117115560188552</v>
      </c>
      <c r="M3394" s="30">
        <f t="shared" si="633"/>
        <v>1.7117115560188552</v>
      </c>
      <c r="N3394" s="148">
        <f t="shared" si="634"/>
        <v>0.38828844398114493</v>
      </c>
      <c r="O3394" s="148">
        <f t="shared" si="630"/>
        <v>0</v>
      </c>
      <c r="P3394" s="148">
        <f t="shared" si="631"/>
        <v>-0.38828844398114493</v>
      </c>
      <c r="Q3394" s="149">
        <f t="shared" si="625"/>
        <v>70.69565818600941</v>
      </c>
      <c r="R3394" s="150">
        <f t="shared" si="626"/>
        <v>184.69565818600941</v>
      </c>
      <c r="S3394" s="13"/>
      <c r="T3394" s="13"/>
      <c r="U3394" s="13"/>
      <c r="V3394" s="13"/>
      <c r="W3394" s="49">
        <f t="shared" si="632"/>
        <v>40272</v>
      </c>
    </row>
    <row r="3395" spans="1:23" s="11" customFormat="1">
      <c r="A3395" s="13"/>
      <c r="B3395" s="140">
        <f>+Datos!B3386</f>
        <v>2010</v>
      </c>
      <c r="C3395" s="141">
        <f>+Datos!C3386</f>
        <v>4</v>
      </c>
      <c r="D3395" s="142">
        <f>+Datos!D3386</f>
        <v>5</v>
      </c>
      <c r="E3395" s="143">
        <f>+Datos!E3386</f>
        <v>0</v>
      </c>
      <c r="F3395" s="144">
        <f>+Datos!F3386</f>
        <v>2.2000000000000002</v>
      </c>
      <c r="G3395" s="145">
        <f>+Datos!G3386</f>
        <v>1</v>
      </c>
      <c r="H3395" s="143">
        <f t="shared" si="627"/>
        <v>2.2000000000000002</v>
      </c>
      <c r="I3395" s="146">
        <f t="shared" si="628"/>
        <v>-2.2000000000000002</v>
      </c>
      <c r="J3395" s="29">
        <f t="shared" si="629"/>
        <v>149.24119122783603</v>
      </c>
      <c r="K3395" s="147">
        <f t="shared" si="624"/>
        <v>182.92300940965421</v>
      </c>
      <c r="L3395" s="29">
        <f t="shared" si="635"/>
        <v>-1.7726487763551972</v>
      </c>
      <c r="M3395" s="30">
        <f t="shared" si="633"/>
        <v>1.7726487763551972</v>
      </c>
      <c r="N3395" s="148">
        <f t="shared" si="634"/>
        <v>0.42735122364480294</v>
      </c>
      <c r="O3395" s="148">
        <f t="shared" si="630"/>
        <v>0</v>
      </c>
      <c r="P3395" s="148">
        <f t="shared" si="631"/>
        <v>-0.42735122364480294</v>
      </c>
      <c r="Q3395" s="149">
        <f t="shared" si="625"/>
        <v>68.923009409654213</v>
      </c>
      <c r="R3395" s="150">
        <f t="shared" si="626"/>
        <v>182.92300940965421</v>
      </c>
      <c r="S3395" s="13"/>
      <c r="T3395" s="13"/>
      <c r="U3395" s="13"/>
      <c r="V3395" s="13"/>
      <c r="W3395" s="49">
        <f t="shared" si="632"/>
        <v>40273</v>
      </c>
    </row>
    <row r="3396" spans="1:23" s="11" customFormat="1">
      <c r="A3396" s="13"/>
      <c r="B3396" s="140">
        <f>+Datos!B3387</f>
        <v>2010</v>
      </c>
      <c r="C3396" s="141">
        <f>+Datos!C3387</f>
        <v>4</v>
      </c>
      <c r="D3396" s="142">
        <f>+Datos!D3387</f>
        <v>6</v>
      </c>
      <c r="E3396" s="143">
        <f>+Datos!E3387</f>
        <v>0</v>
      </c>
      <c r="F3396" s="144">
        <f>+Datos!F3387</f>
        <v>3.1</v>
      </c>
      <c r="G3396" s="145">
        <f>+Datos!G3387</f>
        <v>1</v>
      </c>
      <c r="H3396" s="143">
        <f t="shared" si="627"/>
        <v>3.1</v>
      </c>
      <c r="I3396" s="146">
        <f t="shared" si="628"/>
        <v>-3.1</v>
      </c>
      <c r="J3396" s="29">
        <f t="shared" si="629"/>
        <v>146.77862889404759</v>
      </c>
      <c r="K3396" s="147">
        <f t="shared" si="624"/>
        <v>180.46044707586577</v>
      </c>
      <c r="L3396" s="29">
        <f t="shared" si="635"/>
        <v>-2.4625623337884406</v>
      </c>
      <c r="M3396" s="30">
        <f t="shared" si="633"/>
        <v>2.4625623337884406</v>
      </c>
      <c r="N3396" s="148">
        <f t="shared" si="634"/>
        <v>0.63743766621155951</v>
      </c>
      <c r="O3396" s="148">
        <f t="shared" si="630"/>
        <v>0</v>
      </c>
      <c r="P3396" s="148">
        <f t="shared" si="631"/>
        <v>-0.63743766621155951</v>
      </c>
      <c r="Q3396" s="149">
        <f t="shared" si="625"/>
        <v>66.460447075865773</v>
      </c>
      <c r="R3396" s="150">
        <f t="shared" si="626"/>
        <v>180.46044707586577</v>
      </c>
      <c r="S3396" s="13"/>
      <c r="T3396" s="13"/>
      <c r="U3396" s="13"/>
      <c r="V3396" s="13"/>
      <c r="W3396" s="49">
        <f t="shared" si="632"/>
        <v>40274</v>
      </c>
    </row>
    <row r="3397" spans="1:23" s="11" customFormat="1">
      <c r="A3397" s="13"/>
      <c r="B3397" s="140">
        <f>+Datos!B3388</f>
        <v>2010</v>
      </c>
      <c r="C3397" s="141">
        <f>+Datos!C3388</f>
        <v>4</v>
      </c>
      <c r="D3397" s="142">
        <f>+Datos!D3388</f>
        <v>7</v>
      </c>
      <c r="E3397" s="143">
        <f>+Datos!E3388</f>
        <v>0</v>
      </c>
      <c r="F3397" s="144">
        <f>+Datos!F3388</f>
        <v>2.7</v>
      </c>
      <c r="G3397" s="145">
        <f>+Datos!G3388</f>
        <v>1</v>
      </c>
      <c r="H3397" s="143">
        <f t="shared" si="627"/>
        <v>2.7</v>
      </c>
      <c r="I3397" s="146">
        <f t="shared" si="628"/>
        <v>-2.7</v>
      </c>
      <c r="J3397" s="29">
        <f t="shared" si="629"/>
        <v>144.66694747339923</v>
      </c>
      <c r="K3397" s="147">
        <f t="shared" si="624"/>
        <v>178.34876565521742</v>
      </c>
      <c r="L3397" s="29">
        <f t="shared" si="635"/>
        <v>-2.1116814206483525</v>
      </c>
      <c r="M3397" s="30">
        <f t="shared" si="633"/>
        <v>2.1116814206483525</v>
      </c>
      <c r="N3397" s="148">
        <f t="shared" si="634"/>
        <v>0.58831857935164766</v>
      </c>
      <c r="O3397" s="148">
        <f t="shared" si="630"/>
        <v>0</v>
      </c>
      <c r="P3397" s="148">
        <f t="shared" si="631"/>
        <v>-0.58831857935164766</v>
      </c>
      <c r="Q3397" s="149">
        <f t="shared" si="625"/>
        <v>64.34876565521742</v>
      </c>
      <c r="R3397" s="150">
        <f t="shared" si="626"/>
        <v>178.34876565521742</v>
      </c>
      <c r="S3397" s="13"/>
      <c r="T3397" s="13"/>
      <c r="U3397" s="13"/>
      <c r="V3397" s="13"/>
      <c r="W3397" s="49">
        <f t="shared" si="632"/>
        <v>40275</v>
      </c>
    </row>
    <row r="3398" spans="1:23" s="11" customFormat="1">
      <c r="A3398" s="13"/>
      <c r="B3398" s="140">
        <f>+Datos!B3389</f>
        <v>2010</v>
      </c>
      <c r="C3398" s="141">
        <f>+Datos!C3389</f>
        <v>4</v>
      </c>
      <c r="D3398" s="142">
        <f>+Datos!D3389</f>
        <v>8</v>
      </c>
      <c r="E3398" s="143">
        <f>+Datos!E3389</f>
        <v>0</v>
      </c>
      <c r="F3398" s="144">
        <f>+Datos!F3389</f>
        <v>3.1</v>
      </c>
      <c r="G3398" s="145">
        <f>+Datos!G3389</f>
        <v>1</v>
      </c>
      <c r="H3398" s="143">
        <f t="shared" si="627"/>
        <v>3.1</v>
      </c>
      <c r="I3398" s="146">
        <f t="shared" si="628"/>
        <v>-3.1</v>
      </c>
      <c r="J3398" s="29">
        <f t="shared" si="629"/>
        <v>142.27986269565659</v>
      </c>
      <c r="K3398" s="147">
        <f t="shared" si="624"/>
        <v>175.96168087747478</v>
      </c>
      <c r="L3398" s="29">
        <f t="shared" si="635"/>
        <v>-2.3870847777426434</v>
      </c>
      <c r="M3398" s="30">
        <f t="shared" si="633"/>
        <v>2.3870847777426434</v>
      </c>
      <c r="N3398" s="148">
        <f t="shared" si="634"/>
        <v>0.71291522225735671</v>
      </c>
      <c r="O3398" s="148">
        <f t="shared" si="630"/>
        <v>0</v>
      </c>
      <c r="P3398" s="148">
        <f t="shared" si="631"/>
        <v>-0.71291522225735671</v>
      </c>
      <c r="Q3398" s="149">
        <f t="shared" si="625"/>
        <v>61.961680877474777</v>
      </c>
      <c r="R3398" s="150">
        <f t="shared" si="626"/>
        <v>175.96168087747478</v>
      </c>
      <c r="S3398" s="13"/>
      <c r="T3398" s="13"/>
      <c r="U3398" s="13"/>
      <c r="V3398" s="13"/>
      <c r="W3398" s="49">
        <f t="shared" si="632"/>
        <v>40276</v>
      </c>
    </row>
    <row r="3399" spans="1:23" s="11" customFormat="1">
      <c r="A3399" s="13"/>
      <c r="B3399" s="140">
        <f>+Datos!B3390</f>
        <v>2010</v>
      </c>
      <c r="C3399" s="141">
        <f>+Datos!C3390</f>
        <v>4</v>
      </c>
      <c r="D3399" s="142">
        <f>+Datos!D3390</f>
        <v>9</v>
      </c>
      <c r="E3399" s="143">
        <f>+Datos!E3390</f>
        <v>0</v>
      </c>
      <c r="F3399" s="144">
        <f>+Datos!F3390</f>
        <v>3.1</v>
      </c>
      <c r="G3399" s="145">
        <f>+Datos!G3390</f>
        <v>1</v>
      </c>
      <c r="H3399" s="143">
        <f t="shared" si="627"/>
        <v>3.1</v>
      </c>
      <c r="I3399" s="146">
        <f t="shared" si="628"/>
        <v>-3.1</v>
      </c>
      <c r="J3399" s="29">
        <f t="shared" si="629"/>
        <v>139.93216613917423</v>
      </c>
      <c r="K3399" s="147">
        <f t="shared" si="624"/>
        <v>173.61398432099242</v>
      </c>
      <c r="L3399" s="29">
        <f t="shared" si="635"/>
        <v>-2.3476965564823615</v>
      </c>
      <c r="M3399" s="30">
        <f t="shared" si="633"/>
        <v>2.3476965564823615</v>
      </c>
      <c r="N3399" s="148">
        <f t="shared" si="634"/>
        <v>0.75230344351763856</v>
      </c>
      <c r="O3399" s="148">
        <f t="shared" si="630"/>
        <v>0</v>
      </c>
      <c r="P3399" s="148">
        <f t="shared" si="631"/>
        <v>-0.75230344351763856</v>
      </c>
      <c r="Q3399" s="149">
        <f t="shared" si="625"/>
        <v>59.613984320992415</v>
      </c>
      <c r="R3399" s="150">
        <f t="shared" si="626"/>
        <v>173.61398432099242</v>
      </c>
      <c r="S3399" s="13"/>
      <c r="T3399" s="13"/>
      <c r="U3399" s="13"/>
      <c r="V3399" s="13"/>
      <c r="W3399" s="49">
        <f t="shared" si="632"/>
        <v>40277</v>
      </c>
    </row>
    <row r="3400" spans="1:23" s="11" customFormat="1">
      <c r="A3400" s="13"/>
      <c r="B3400" s="140">
        <f>+Datos!B3391</f>
        <v>2010</v>
      </c>
      <c r="C3400" s="141">
        <f>+Datos!C3391</f>
        <v>4</v>
      </c>
      <c r="D3400" s="142">
        <f>+Datos!D3391</f>
        <v>10</v>
      </c>
      <c r="E3400" s="143">
        <f>+Datos!E3391</f>
        <v>0</v>
      </c>
      <c r="F3400" s="144">
        <f>+Datos!F3391</f>
        <v>3.5</v>
      </c>
      <c r="G3400" s="145">
        <f>+Datos!G3391</f>
        <v>1</v>
      </c>
      <c r="H3400" s="143">
        <f t="shared" si="627"/>
        <v>3.5</v>
      </c>
      <c r="I3400" s="146">
        <f t="shared" si="628"/>
        <v>-3.5</v>
      </c>
      <c r="J3400" s="29">
        <f t="shared" si="629"/>
        <v>137.32806634393395</v>
      </c>
      <c r="K3400" s="147">
        <f t="shared" si="624"/>
        <v>171.00988452575214</v>
      </c>
      <c r="L3400" s="29">
        <f t="shared" si="635"/>
        <v>-2.6040997952402734</v>
      </c>
      <c r="M3400" s="30">
        <f t="shared" si="633"/>
        <v>2.6040997952402734</v>
      </c>
      <c r="N3400" s="148">
        <f t="shared" si="634"/>
        <v>0.89590020475972665</v>
      </c>
      <c r="O3400" s="148">
        <f t="shared" si="630"/>
        <v>0</v>
      </c>
      <c r="P3400" s="148">
        <f t="shared" si="631"/>
        <v>-0.89590020475972665</v>
      </c>
      <c r="Q3400" s="149">
        <f t="shared" si="625"/>
        <v>57.009884525752142</v>
      </c>
      <c r="R3400" s="150">
        <f t="shared" si="626"/>
        <v>171.00988452575214</v>
      </c>
      <c r="S3400" s="13"/>
      <c r="T3400" s="13"/>
      <c r="U3400" s="13"/>
      <c r="V3400" s="13"/>
      <c r="W3400" s="49">
        <f t="shared" si="632"/>
        <v>40278</v>
      </c>
    </row>
    <row r="3401" spans="1:23" s="11" customFormat="1">
      <c r="A3401" s="13"/>
      <c r="B3401" s="140">
        <f>+Datos!B3392</f>
        <v>2010</v>
      </c>
      <c r="C3401" s="141">
        <f>+Datos!C3392</f>
        <v>4</v>
      </c>
      <c r="D3401" s="142">
        <f>+Datos!D3392</f>
        <v>11</v>
      </c>
      <c r="E3401" s="143">
        <f>+Datos!E3392</f>
        <v>0</v>
      </c>
      <c r="F3401" s="144">
        <f>+Datos!F3392</f>
        <v>4</v>
      </c>
      <c r="G3401" s="145">
        <f>+Datos!G3392</f>
        <v>1</v>
      </c>
      <c r="H3401" s="143">
        <f t="shared" si="627"/>
        <v>4</v>
      </c>
      <c r="I3401" s="146">
        <f t="shared" si="628"/>
        <v>-4</v>
      </c>
      <c r="J3401" s="29">
        <f t="shared" si="629"/>
        <v>134.41124022129313</v>
      </c>
      <c r="K3401" s="147">
        <f t="shared" si="624"/>
        <v>168.09305840311131</v>
      </c>
      <c r="L3401" s="29">
        <f t="shared" si="635"/>
        <v>-2.9168261226408276</v>
      </c>
      <c r="M3401" s="30">
        <f t="shared" si="633"/>
        <v>2.9168261226408276</v>
      </c>
      <c r="N3401" s="148">
        <f t="shared" si="634"/>
        <v>1.0831738773591724</v>
      </c>
      <c r="O3401" s="148">
        <f t="shared" si="630"/>
        <v>0</v>
      </c>
      <c r="P3401" s="148">
        <f t="shared" si="631"/>
        <v>-1.0831738773591724</v>
      </c>
      <c r="Q3401" s="149">
        <f t="shared" si="625"/>
        <v>54.093058403111314</v>
      </c>
      <c r="R3401" s="150">
        <f t="shared" si="626"/>
        <v>168.09305840311131</v>
      </c>
      <c r="S3401" s="13"/>
      <c r="T3401" s="13"/>
      <c r="U3401" s="13"/>
      <c r="V3401" s="13"/>
      <c r="W3401" s="49">
        <f t="shared" si="632"/>
        <v>40279</v>
      </c>
    </row>
    <row r="3402" spans="1:23" s="11" customFormat="1">
      <c r="A3402" s="13"/>
      <c r="B3402" s="140">
        <f>+Datos!B3393</f>
        <v>2010</v>
      </c>
      <c r="C3402" s="141">
        <f>+Datos!C3393</f>
        <v>4</v>
      </c>
      <c r="D3402" s="142">
        <f>+Datos!D3393</f>
        <v>12</v>
      </c>
      <c r="E3402" s="143">
        <f>+Datos!E3393</f>
        <v>22</v>
      </c>
      <c r="F3402" s="144">
        <f>+Datos!F3393</f>
        <v>3.6</v>
      </c>
      <c r="G3402" s="145">
        <f>+Datos!G3393</f>
        <v>1</v>
      </c>
      <c r="H3402" s="143">
        <f t="shared" si="627"/>
        <v>3.6</v>
      </c>
      <c r="I3402" s="146">
        <f t="shared" si="628"/>
        <v>18.399999999999999</v>
      </c>
      <c r="J3402" s="29">
        <f t="shared" si="629"/>
        <v>152.81124022129313</v>
      </c>
      <c r="K3402" s="147">
        <f t="shared" si="624"/>
        <v>186.49305840311132</v>
      </c>
      <c r="L3402" s="29">
        <f t="shared" si="635"/>
        <v>18.400000000000006</v>
      </c>
      <c r="M3402" s="30">
        <f t="shared" si="633"/>
        <v>3.6</v>
      </c>
      <c r="N3402" s="148">
        <f t="shared" si="634"/>
        <v>0</v>
      </c>
      <c r="O3402" s="148">
        <f t="shared" si="630"/>
        <v>0</v>
      </c>
      <c r="P3402" s="148">
        <f t="shared" si="631"/>
        <v>0</v>
      </c>
      <c r="Q3402" s="149">
        <f t="shared" si="625"/>
        <v>72.49305840311132</v>
      </c>
      <c r="R3402" s="150">
        <f t="shared" si="626"/>
        <v>186.49305840311132</v>
      </c>
      <c r="S3402" s="13"/>
      <c r="T3402" s="13"/>
      <c r="U3402" s="13"/>
      <c r="V3402" s="13"/>
      <c r="W3402" s="49">
        <f t="shared" si="632"/>
        <v>40280</v>
      </c>
    </row>
    <row r="3403" spans="1:23" s="11" customFormat="1">
      <c r="A3403" s="13"/>
      <c r="B3403" s="140">
        <f>+Datos!B3394</f>
        <v>2010</v>
      </c>
      <c r="C3403" s="141">
        <f>+Datos!C3394</f>
        <v>4</v>
      </c>
      <c r="D3403" s="142">
        <f>+Datos!D3394</f>
        <v>13</v>
      </c>
      <c r="E3403" s="143">
        <f>+Datos!E3394</f>
        <v>0</v>
      </c>
      <c r="F3403" s="144">
        <f>+Datos!F3394</f>
        <v>1.6</v>
      </c>
      <c r="G3403" s="145">
        <f>+Datos!G3394</f>
        <v>1</v>
      </c>
      <c r="H3403" s="143">
        <f t="shared" si="627"/>
        <v>1.6</v>
      </c>
      <c r="I3403" s="146">
        <f t="shared" si="628"/>
        <v>-1.6</v>
      </c>
      <c r="J3403" s="29">
        <f t="shared" si="629"/>
        <v>151.50459815219043</v>
      </c>
      <c r="K3403" s="147">
        <f t="shared" si="624"/>
        <v>185.18641633400861</v>
      </c>
      <c r="L3403" s="29">
        <f t="shared" si="635"/>
        <v>-1.3066420691027076</v>
      </c>
      <c r="M3403" s="30">
        <f t="shared" si="633"/>
        <v>1.3066420691027076</v>
      </c>
      <c r="N3403" s="148">
        <f t="shared" si="634"/>
        <v>0.29335793089729245</v>
      </c>
      <c r="O3403" s="148">
        <f t="shared" si="630"/>
        <v>0</v>
      </c>
      <c r="P3403" s="148">
        <f t="shared" si="631"/>
        <v>-0.29335793089729245</v>
      </c>
      <c r="Q3403" s="149">
        <f t="shared" si="625"/>
        <v>71.186416334008612</v>
      </c>
      <c r="R3403" s="150">
        <f t="shared" si="626"/>
        <v>185.18641633400861</v>
      </c>
      <c r="S3403" s="13"/>
      <c r="T3403" s="13"/>
      <c r="U3403" s="13"/>
      <c r="V3403" s="13"/>
      <c r="W3403" s="49">
        <f t="shared" si="632"/>
        <v>40281</v>
      </c>
    </row>
    <row r="3404" spans="1:23" s="11" customFormat="1">
      <c r="A3404" s="13"/>
      <c r="B3404" s="140">
        <f>+Datos!B3395</f>
        <v>2010</v>
      </c>
      <c r="C3404" s="141">
        <f>+Datos!C3395</f>
        <v>4</v>
      </c>
      <c r="D3404" s="142">
        <f>+Datos!D3395</f>
        <v>14</v>
      </c>
      <c r="E3404" s="143">
        <f>+Datos!E3395</f>
        <v>2.2000000000000002</v>
      </c>
      <c r="F3404" s="144">
        <f>+Datos!F3395</f>
        <v>1.3</v>
      </c>
      <c r="G3404" s="145">
        <f>+Datos!G3395</f>
        <v>1</v>
      </c>
      <c r="H3404" s="143">
        <f t="shared" si="627"/>
        <v>1.3</v>
      </c>
      <c r="I3404" s="146">
        <f t="shared" si="628"/>
        <v>0.90000000000000013</v>
      </c>
      <c r="J3404" s="29">
        <f t="shared" si="629"/>
        <v>152.40459815219043</v>
      </c>
      <c r="K3404" s="147">
        <f t="shared" si="624"/>
        <v>186.08641633400862</v>
      </c>
      <c r="L3404" s="29">
        <f t="shared" si="635"/>
        <v>0.90000000000000568</v>
      </c>
      <c r="M3404" s="30">
        <f t="shared" si="633"/>
        <v>1.3</v>
      </c>
      <c r="N3404" s="148">
        <f t="shared" si="634"/>
        <v>0</v>
      </c>
      <c r="O3404" s="148">
        <f t="shared" si="630"/>
        <v>0</v>
      </c>
      <c r="P3404" s="148">
        <f t="shared" si="631"/>
        <v>0</v>
      </c>
      <c r="Q3404" s="149">
        <f t="shared" si="625"/>
        <v>72.086416334008618</v>
      </c>
      <c r="R3404" s="150">
        <f t="shared" si="626"/>
        <v>186.08641633400862</v>
      </c>
      <c r="S3404" s="13"/>
      <c r="T3404" s="13"/>
      <c r="U3404" s="13"/>
      <c r="V3404" s="13"/>
      <c r="W3404" s="49">
        <f t="shared" si="632"/>
        <v>40282</v>
      </c>
    </row>
    <row r="3405" spans="1:23" s="11" customFormat="1">
      <c r="A3405" s="13"/>
      <c r="B3405" s="140">
        <f>+Datos!B3396</f>
        <v>2010</v>
      </c>
      <c r="C3405" s="141">
        <f>+Datos!C3396</f>
        <v>4</v>
      </c>
      <c r="D3405" s="142">
        <f>+Datos!D3396</f>
        <v>15</v>
      </c>
      <c r="E3405" s="143">
        <f>+Datos!E3396</f>
        <v>0</v>
      </c>
      <c r="F3405" s="144">
        <f>+Datos!F3396</f>
        <v>2.1</v>
      </c>
      <c r="G3405" s="145">
        <f>+Datos!G3396</f>
        <v>1</v>
      </c>
      <c r="H3405" s="143">
        <f t="shared" si="627"/>
        <v>2.1</v>
      </c>
      <c r="I3405" s="146">
        <f t="shared" si="628"/>
        <v>-2.1</v>
      </c>
      <c r="J3405" s="29">
        <f t="shared" si="629"/>
        <v>150.69648376541952</v>
      </c>
      <c r="K3405" s="147">
        <f t="shared" si="624"/>
        <v>184.3783019472377</v>
      </c>
      <c r="L3405" s="29">
        <f t="shared" si="635"/>
        <v>-1.7081143867709159</v>
      </c>
      <c r="M3405" s="30">
        <f t="shared" si="633"/>
        <v>1.7081143867709159</v>
      </c>
      <c r="N3405" s="148">
        <f t="shared" si="634"/>
        <v>0.39188561322908422</v>
      </c>
      <c r="O3405" s="148">
        <f t="shared" si="630"/>
        <v>0</v>
      </c>
      <c r="P3405" s="148">
        <f t="shared" si="631"/>
        <v>-0.39188561322908422</v>
      </c>
      <c r="Q3405" s="149">
        <f t="shared" si="625"/>
        <v>70.378301947237702</v>
      </c>
      <c r="R3405" s="150">
        <f t="shared" si="626"/>
        <v>184.3783019472377</v>
      </c>
      <c r="S3405" s="13"/>
      <c r="T3405" s="13"/>
      <c r="U3405" s="13"/>
      <c r="V3405" s="13"/>
      <c r="W3405" s="49">
        <f t="shared" si="632"/>
        <v>40283</v>
      </c>
    </row>
    <row r="3406" spans="1:23" s="11" customFormat="1">
      <c r="A3406" s="13"/>
      <c r="B3406" s="140">
        <f>+Datos!B3397</f>
        <v>2010</v>
      </c>
      <c r="C3406" s="141">
        <f>+Datos!C3397</f>
        <v>4</v>
      </c>
      <c r="D3406" s="142">
        <f>+Datos!D3397</f>
        <v>16</v>
      </c>
      <c r="E3406" s="143">
        <f>+Datos!E3397</f>
        <v>0</v>
      </c>
      <c r="F3406" s="144">
        <f>+Datos!F3397</f>
        <v>3.2</v>
      </c>
      <c r="G3406" s="145">
        <f>+Datos!G3397</f>
        <v>1</v>
      </c>
      <c r="H3406" s="143">
        <f t="shared" si="627"/>
        <v>3.2</v>
      </c>
      <c r="I3406" s="146">
        <f t="shared" si="628"/>
        <v>-3.2</v>
      </c>
      <c r="J3406" s="29">
        <f t="shared" si="629"/>
        <v>148.13038297222266</v>
      </c>
      <c r="K3406" s="147">
        <f t="shared" ref="K3406:K3469" si="636">+J3406+$U$21</f>
        <v>181.81220115404085</v>
      </c>
      <c r="L3406" s="29">
        <f t="shared" si="635"/>
        <v>-2.5661007931968527</v>
      </c>
      <c r="M3406" s="30">
        <f t="shared" si="633"/>
        <v>2.5661007931968527</v>
      </c>
      <c r="N3406" s="148">
        <f t="shared" si="634"/>
        <v>0.63389920680314749</v>
      </c>
      <c r="O3406" s="148">
        <f t="shared" si="630"/>
        <v>0</v>
      </c>
      <c r="P3406" s="148">
        <f t="shared" si="631"/>
        <v>-0.63389920680314749</v>
      </c>
      <c r="Q3406" s="149">
        <f t="shared" ref="Q3406:Q3469" si="637">IF(K3406-$U$15&gt;0,K3406-$U$15,0)</f>
        <v>67.812201154040849</v>
      </c>
      <c r="R3406" s="150">
        <f t="shared" ref="R3406:R3469" si="638">+O3406+K3406</f>
        <v>181.81220115404085</v>
      </c>
      <c r="S3406" s="13"/>
      <c r="T3406" s="13"/>
      <c r="U3406" s="13"/>
      <c r="V3406" s="13"/>
      <c r="W3406" s="49">
        <f t="shared" si="632"/>
        <v>40284</v>
      </c>
    </row>
    <row r="3407" spans="1:23" s="11" customFormat="1">
      <c r="A3407" s="13"/>
      <c r="B3407" s="140">
        <f>+Datos!B3398</f>
        <v>2010</v>
      </c>
      <c r="C3407" s="141">
        <f>+Datos!C3398</f>
        <v>4</v>
      </c>
      <c r="D3407" s="142">
        <f>+Datos!D3398</f>
        <v>17</v>
      </c>
      <c r="E3407" s="143">
        <f>+Datos!E3398</f>
        <v>0</v>
      </c>
      <c r="F3407" s="144">
        <f>+Datos!F3398</f>
        <v>2.9</v>
      </c>
      <c r="G3407" s="145">
        <f>+Datos!G3398</f>
        <v>1</v>
      </c>
      <c r="H3407" s="143">
        <f t="shared" ref="H3407:H3470" si="639">+F3407*G3407</f>
        <v>2.9</v>
      </c>
      <c r="I3407" s="146">
        <f t="shared" ref="I3407:I3470" si="640">+E3407-H3407</f>
        <v>-2.9</v>
      </c>
      <c r="J3407" s="29">
        <f t="shared" ref="J3407:J3470" si="641">IF(I3407&lt;0,J3406*EXP(I3407/$U$20),IF((I3407+J3406)&gt;$U$20,+$U$20,I3407+J3406))</f>
        <v>145.84261780830221</v>
      </c>
      <c r="K3407" s="147">
        <f t="shared" si="636"/>
        <v>179.52443599012039</v>
      </c>
      <c r="L3407" s="29">
        <f t="shared" si="635"/>
        <v>-2.2877651639204544</v>
      </c>
      <c r="M3407" s="30">
        <f t="shared" si="633"/>
        <v>2.2877651639204544</v>
      </c>
      <c r="N3407" s="148">
        <f t="shared" si="634"/>
        <v>0.61223483607954554</v>
      </c>
      <c r="O3407" s="148">
        <f t="shared" ref="O3407:O3470" si="642">IF(K3406+I3407-$U$14&gt;0,K3406+I3407-$U$14,0)</f>
        <v>0</v>
      </c>
      <c r="P3407" s="148">
        <f t="shared" ref="P3407:P3470" si="643">+IF(N3407&gt;0,(-1)*N3407,O3407)</f>
        <v>-0.61223483607954554</v>
      </c>
      <c r="Q3407" s="149">
        <f t="shared" si="637"/>
        <v>65.524435990120395</v>
      </c>
      <c r="R3407" s="150">
        <f t="shared" si="638"/>
        <v>179.52443599012039</v>
      </c>
      <c r="S3407" s="13"/>
      <c r="T3407" s="13"/>
      <c r="U3407" s="13"/>
      <c r="V3407" s="13"/>
      <c r="W3407" s="49">
        <f t="shared" ref="W3407:W3470" si="644">+DATE(B3407,C3407,D3407)</f>
        <v>40285</v>
      </c>
    </row>
    <row r="3408" spans="1:23" s="11" customFormat="1">
      <c r="A3408" s="13"/>
      <c r="B3408" s="140">
        <f>+Datos!B3399</f>
        <v>2010</v>
      </c>
      <c r="C3408" s="141">
        <f>+Datos!C3399</f>
        <v>4</v>
      </c>
      <c r="D3408" s="142">
        <f>+Datos!D3399</f>
        <v>18</v>
      </c>
      <c r="E3408" s="143">
        <f>+Datos!E3399</f>
        <v>0</v>
      </c>
      <c r="F3408" s="144">
        <f>+Datos!F3399</f>
        <v>2.6</v>
      </c>
      <c r="G3408" s="145">
        <f>+Datos!G3399</f>
        <v>1</v>
      </c>
      <c r="H3408" s="143">
        <f t="shared" si="639"/>
        <v>2.6</v>
      </c>
      <c r="I3408" s="146">
        <f t="shared" si="640"/>
        <v>-2.6</v>
      </c>
      <c r="J3408" s="29">
        <f t="shared" si="641"/>
        <v>143.8215733017658</v>
      </c>
      <c r="K3408" s="147">
        <f t="shared" si="636"/>
        <v>177.50339148358398</v>
      </c>
      <c r="L3408" s="29">
        <f t="shared" si="635"/>
        <v>-2.0210445065364127</v>
      </c>
      <c r="M3408" s="30">
        <f t="shared" ref="M3408:M3471" si="645">IF(I3408&gt;=0,+H3408,+E3408+ABS(L3408))</f>
        <v>2.0210445065364127</v>
      </c>
      <c r="N3408" s="148">
        <f t="shared" ref="N3408:N3471" si="646">+H3408-M3408</f>
        <v>0.57895549346358743</v>
      </c>
      <c r="O3408" s="148">
        <f t="shared" si="642"/>
        <v>0</v>
      </c>
      <c r="P3408" s="148">
        <f t="shared" si="643"/>
        <v>-0.57895549346358743</v>
      </c>
      <c r="Q3408" s="149">
        <f t="shared" si="637"/>
        <v>63.503391483583982</v>
      </c>
      <c r="R3408" s="150">
        <f t="shared" si="638"/>
        <v>177.50339148358398</v>
      </c>
      <c r="S3408" s="13"/>
      <c r="T3408" s="13"/>
      <c r="U3408" s="13"/>
      <c r="V3408" s="13"/>
      <c r="W3408" s="49">
        <f t="shared" si="644"/>
        <v>40286</v>
      </c>
    </row>
    <row r="3409" spans="1:23" s="11" customFormat="1">
      <c r="A3409" s="13"/>
      <c r="B3409" s="140">
        <f>+Datos!B3400</f>
        <v>2010</v>
      </c>
      <c r="C3409" s="141">
        <f>+Datos!C3400</f>
        <v>4</v>
      </c>
      <c r="D3409" s="142">
        <f>+Datos!D3400</f>
        <v>19</v>
      </c>
      <c r="E3409" s="143">
        <f>+Datos!E3400</f>
        <v>0</v>
      </c>
      <c r="F3409" s="144">
        <f>+Datos!F3400</f>
        <v>4.3</v>
      </c>
      <c r="G3409" s="145">
        <f>+Datos!G3400</f>
        <v>1</v>
      </c>
      <c r="H3409" s="143">
        <f t="shared" si="639"/>
        <v>4.3</v>
      </c>
      <c r="I3409" s="146">
        <f t="shared" si="640"/>
        <v>-4.3</v>
      </c>
      <c r="J3409" s="29">
        <f t="shared" si="641"/>
        <v>140.54035297004717</v>
      </c>
      <c r="K3409" s="147">
        <f t="shared" si="636"/>
        <v>174.22217115186535</v>
      </c>
      <c r="L3409" s="29">
        <f t="shared" ref="L3409:L3472" si="647">+K3409-K3408</f>
        <v>-3.2812203317186288</v>
      </c>
      <c r="M3409" s="30">
        <f t="shared" si="645"/>
        <v>3.2812203317186288</v>
      </c>
      <c r="N3409" s="148">
        <f t="shared" si="646"/>
        <v>1.018779668281371</v>
      </c>
      <c r="O3409" s="148">
        <f t="shared" si="642"/>
        <v>0</v>
      </c>
      <c r="P3409" s="148">
        <f t="shared" si="643"/>
        <v>-1.018779668281371</v>
      </c>
      <c r="Q3409" s="149">
        <f t="shared" si="637"/>
        <v>60.222171151865354</v>
      </c>
      <c r="R3409" s="150">
        <f t="shared" si="638"/>
        <v>174.22217115186535</v>
      </c>
      <c r="S3409" s="13"/>
      <c r="T3409" s="13"/>
      <c r="U3409" s="13"/>
      <c r="V3409" s="13"/>
      <c r="W3409" s="49">
        <f t="shared" si="644"/>
        <v>40287</v>
      </c>
    </row>
    <row r="3410" spans="1:23" s="11" customFormat="1">
      <c r="A3410" s="13"/>
      <c r="B3410" s="140">
        <f>+Datos!B3401</f>
        <v>2010</v>
      </c>
      <c r="C3410" s="141">
        <f>+Datos!C3401</f>
        <v>4</v>
      </c>
      <c r="D3410" s="142">
        <f>+Datos!D3401</f>
        <v>20</v>
      </c>
      <c r="E3410" s="143">
        <f>+Datos!E3401</f>
        <v>0</v>
      </c>
      <c r="F3410" s="144">
        <f>+Datos!F3401</f>
        <v>2.6</v>
      </c>
      <c r="G3410" s="145">
        <f>+Datos!G3401</f>
        <v>1</v>
      </c>
      <c r="H3410" s="143">
        <f t="shared" si="639"/>
        <v>2.6</v>
      </c>
      <c r="I3410" s="146">
        <f t="shared" si="640"/>
        <v>-2.6</v>
      </c>
      <c r="J3410" s="29">
        <f t="shared" si="641"/>
        <v>138.59278570483156</v>
      </c>
      <c r="K3410" s="147">
        <f t="shared" si="636"/>
        <v>172.27460388664974</v>
      </c>
      <c r="L3410" s="29">
        <f t="shared" si="647"/>
        <v>-1.9475672652156106</v>
      </c>
      <c r="M3410" s="30">
        <f t="shared" si="645"/>
        <v>1.9475672652156106</v>
      </c>
      <c r="N3410" s="148">
        <f t="shared" si="646"/>
        <v>0.65243273478438946</v>
      </c>
      <c r="O3410" s="148">
        <f t="shared" si="642"/>
        <v>0</v>
      </c>
      <c r="P3410" s="148">
        <f t="shared" si="643"/>
        <v>-0.65243273478438946</v>
      </c>
      <c r="Q3410" s="149">
        <f t="shared" si="637"/>
        <v>58.274603886649743</v>
      </c>
      <c r="R3410" s="150">
        <f t="shared" si="638"/>
        <v>172.27460388664974</v>
      </c>
      <c r="S3410" s="13"/>
      <c r="T3410" s="13"/>
      <c r="U3410" s="13"/>
      <c r="V3410" s="13"/>
      <c r="W3410" s="49">
        <f t="shared" si="644"/>
        <v>40288</v>
      </c>
    </row>
    <row r="3411" spans="1:23" s="11" customFormat="1">
      <c r="A3411" s="13"/>
      <c r="B3411" s="140">
        <f>+Datos!B3402</f>
        <v>2010</v>
      </c>
      <c r="C3411" s="141">
        <f>+Datos!C3402</f>
        <v>4</v>
      </c>
      <c r="D3411" s="142">
        <f>+Datos!D3402</f>
        <v>21</v>
      </c>
      <c r="E3411" s="143">
        <f>+Datos!E3402</f>
        <v>0.3</v>
      </c>
      <c r="F3411" s="144">
        <f>+Datos!F3402</f>
        <v>2.9</v>
      </c>
      <c r="G3411" s="145">
        <f>+Datos!G3402</f>
        <v>1</v>
      </c>
      <c r="H3411" s="143">
        <f t="shared" si="639"/>
        <v>2.9</v>
      </c>
      <c r="I3411" s="146">
        <f t="shared" si="640"/>
        <v>-2.6</v>
      </c>
      <c r="J3411" s="29">
        <f t="shared" si="641"/>
        <v>136.67220725935618</v>
      </c>
      <c r="K3411" s="147">
        <f t="shared" si="636"/>
        <v>170.35402544117437</v>
      </c>
      <c r="L3411" s="29">
        <f t="shared" si="647"/>
        <v>-1.9205784454753712</v>
      </c>
      <c r="M3411" s="30">
        <f t="shared" si="645"/>
        <v>2.220578445475371</v>
      </c>
      <c r="N3411" s="148">
        <f t="shared" si="646"/>
        <v>0.67942155452462893</v>
      </c>
      <c r="O3411" s="148">
        <f t="shared" si="642"/>
        <v>0</v>
      </c>
      <c r="P3411" s="148">
        <f t="shared" si="643"/>
        <v>-0.67942155452462893</v>
      </c>
      <c r="Q3411" s="149">
        <f t="shared" si="637"/>
        <v>56.354025441174372</v>
      </c>
      <c r="R3411" s="150">
        <f t="shared" si="638"/>
        <v>170.35402544117437</v>
      </c>
      <c r="S3411" s="13"/>
      <c r="T3411" s="13"/>
      <c r="U3411" s="13"/>
      <c r="V3411" s="13"/>
      <c r="W3411" s="49">
        <f t="shared" si="644"/>
        <v>40289</v>
      </c>
    </row>
    <row r="3412" spans="1:23" s="11" customFormat="1">
      <c r="A3412" s="13"/>
      <c r="B3412" s="140">
        <f>+Datos!B3403</f>
        <v>2010</v>
      </c>
      <c r="C3412" s="141">
        <f>+Datos!C3403</f>
        <v>4</v>
      </c>
      <c r="D3412" s="142">
        <f>+Datos!D3403</f>
        <v>22</v>
      </c>
      <c r="E3412" s="143">
        <f>+Datos!E3403</f>
        <v>0.7</v>
      </c>
      <c r="F3412" s="144">
        <f>+Datos!F3403</f>
        <v>1.9</v>
      </c>
      <c r="G3412" s="145">
        <f>+Datos!G3403</f>
        <v>1</v>
      </c>
      <c r="H3412" s="143">
        <f t="shared" si="639"/>
        <v>1.9</v>
      </c>
      <c r="I3412" s="146">
        <f t="shared" si="640"/>
        <v>-1.2</v>
      </c>
      <c r="J3412" s="29">
        <f t="shared" si="641"/>
        <v>135.79478548045566</v>
      </c>
      <c r="K3412" s="147">
        <f t="shared" si="636"/>
        <v>169.47660366227385</v>
      </c>
      <c r="L3412" s="29">
        <f t="shared" si="647"/>
        <v>-0.87742177890052631</v>
      </c>
      <c r="M3412" s="30">
        <f t="shared" si="645"/>
        <v>1.5774217789005263</v>
      </c>
      <c r="N3412" s="148">
        <f t="shared" si="646"/>
        <v>0.32257822109947365</v>
      </c>
      <c r="O3412" s="148">
        <f t="shared" si="642"/>
        <v>0</v>
      </c>
      <c r="P3412" s="148">
        <f t="shared" si="643"/>
        <v>-0.32257822109947365</v>
      </c>
      <c r="Q3412" s="149">
        <f t="shared" si="637"/>
        <v>55.476603662273845</v>
      </c>
      <c r="R3412" s="150">
        <f t="shared" si="638"/>
        <v>169.47660366227385</v>
      </c>
      <c r="S3412" s="13"/>
      <c r="T3412" s="13"/>
      <c r="U3412" s="13"/>
      <c r="V3412" s="13"/>
      <c r="W3412" s="49">
        <f t="shared" si="644"/>
        <v>40290</v>
      </c>
    </row>
    <row r="3413" spans="1:23" s="11" customFormat="1">
      <c r="A3413" s="13"/>
      <c r="B3413" s="140">
        <f>+Datos!B3404</f>
        <v>2010</v>
      </c>
      <c r="C3413" s="141">
        <f>+Datos!C3404</f>
        <v>4</v>
      </c>
      <c r="D3413" s="142">
        <f>+Datos!D3404</f>
        <v>23</v>
      </c>
      <c r="E3413" s="143">
        <f>+Datos!E3404</f>
        <v>0</v>
      </c>
      <c r="F3413" s="144">
        <f>+Datos!F3404</f>
        <v>1.3</v>
      </c>
      <c r="G3413" s="145">
        <f>+Datos!G3404</f>
        <v>1</v>
      </c>
      <c r="H3413" s="143">
        <f t="shared" si="639"/>
        <v>1.3</v>
      </c>
      <c r="I3413" s="146">
        <f t="shared" si="640"/>
        <v>-1.3</v>
      </c>
      <c r="J3413" s="29">
        <f t="shared" si="641"/>
        <v>134.85060072280103</v>
      </c>
      <c r="K3413" s="147">
        <f t="shared" si="636"/>
        <v>168.53241890461922</v>
      </c>
      <c r="L3413" s="29">
        <f t="shared" si="647"/>
        <v>-0.94418475765462517</v>
      </c>
      <c r="M3413" s="30">
        <f t="shared" si="645"/>
        <v>0.94418475765462517</v>
      </c>
      <c r="N3413" s="148">
        <f t="shared" si="646"/>
        <v>0.35581524234537487</v>
      </c>
      <c r="O3413" s="148">
        <f t="shared" si="642"/>
        <v>0</v>
      </c>
      <c r="P3413" s="148">
        <f t="shared" si="643"/>
        <v>-0.35581524234537487</v>
      </c>
      <c r="Q3413" s="149">
        <f t="shared" si="637"/>
        <v>54.53241890461922</v>
      </c>
      <c r="R3413" s="150">
        <f t="shared" si="638"/>
        <v>168.53241890461922</v>
      </c>
      <c r="S3413" s="13"/>
      <c r="T3413" s="13"/>
      <c r="U3413" s="13"/>
      <c r="V3413" s="13"/>
      <c r="W3413" s="49">
        <f t="shared" si="644"/>
        <v>40291</v>
      </c>
    </row>
    <row r="3414" spans="1:23" s="11" customFormat="1">
      <c r="A3414" s="13"/>
      <c r="B3414" s="140">
        <f>+Datos!B3405</f>
        <v>2010</v>
      </c>
      <c r="C3414" s="141">
        <f>+Datos!C3405</f>
        <v>4</v>
      </c>
      <c r="D3414" s="142">
        <f>+Datos!D3405</f>
        <v>24</v>
      </c>
      <c r="E3414" s="143">
        <f>+Datos!E3405</f>
        <v>0</v>
      </c>
      <c r="F3414" s="144">
        <f>+Datos!F3405</f>
        <v>2.2999999999999998</v>
      </c>
      <c r="G3414" s="145">
        <f>+Datos!G3405</f>
        <v>1</v>
      </c>
      <c r="H3414" s="143">
        <f t="shared" si="639"/>
        <v>2.2999999999999998</v>
      </c>
      <c r="I3414" s="146">
        <f t="shared" si="640"/>
        <v>-2.2999999999999998</v>
      </c>
      <c r="J3414" s="29">
        <f t="shared" si="641"/>
        <v>133.19617347947161</v>
      </c>
      <c r="K3414" s="147">
        <f t="shared" si="636"/>
        <v>166.8779916612898</v>
      </c>
      <c r="L3414" s="29">
        <f t="shared" si="647"/>
        <v>-1.6544272433294225</v>
      </c>
      <c r="M3414" s="30">
        <f t="shared" si="645"/>
        <v>1.6544272433294225</v>
      </c>
      <c r="N3414" s="148">
        <f t="shared" si="646"/>
        <v>0.64557275667057734</v>
      </c>
      <c r="O3414" s="148">
        <f t="shared" si="642"/>
        <v>0</v>
      </c>
      <c r="P3414" s="148">
        <f t="shared" si="643"/>
        <v>-0.64557275667057734</v>
      </c>
      <c r="Q3414" s="149">
        <f t="shared" si="637"/>
        <v>52.877991661289798</v>
      </c>
      <c r="R3414" s="150">
        <f t="shared" si="638"/>
        <v>166.8779916612898</v>
      </c>
      <c r="S3414" s="13"/>
      <c r="T3414" s="13"/>
      <c r="U3414" s="13"/>
      <c r="V3414" s="13"/>
      <c r="W3414" s="49">
        <f t="shared" si="644"/>
        <v>40292</v>
      </c>
    </row>
    <row r="3415" spans="1:23" s="11" customFormat="1">
      <c r="A3415" s="13"/>
      <c r="B3415" s="140">
        <f>+Datos!B3406</f>
        <v>2010</v>
      </c>
      <c r="C3415" s="141">
        <f>+Datos!C3406</f>
        <v>4</v>
      </c>
      <c r="D3415" s="142">
        <f>+Datos!D3406</f>
        <v>25</v>
      </c>
      <c r="E3415" s="143">
        <f>+Datos!E3406</f>
        <v>0</v>
      </c>
      <c r="F3415" s="144">
        <f>+Datos!F3406</f>
        <v>2.2999999999999998</v>
      </c>
      <c r="G3415" s="145">
        <f>+Datos!G3406</f>
        <v>1</v>
      </c>
      <c r="H3415" s="143">
        <f t="shared" si="639"/>
        <v>2.2999999999999998</v>
      </c>
      <c r="I3415" s="146">
        <f t="shared" si="640"/>
        <v>-2.2999999999999998</v>
      </c>
      <c r="J3415" s="29">
        <f t="shared" si="641"/>
        <v>131.56204373195459</v>
      </c>
      <c r="K3415" s="147">
        <f t="shared" si="636"/>
        <v>165.24386191377278</v>
      </c>
      <c r="L3415" s="29">
        <f t="shared" si="647"/>
        <v>-1.6341297475170222</v>
      </c>
      <c r="M3415" s="30">
        <f t="shared" si="645"/>
        <v>1.6341297475170222</v>
      </c>
      <c r="N3415" s="148">
        <f t="shared" si="646"/>
        <v>0.6658702524829776</v>
      </c>
      <c r="O3415" s="148">
        <f t="shared" si="642"/>
        <v>0</v>
      </c>
      <c r="P3415" s="148">
        <f t="shared" si="643"/>
        <v>-0.6658702524829776</v>
      </c>
      <c r="Q3415" s="149">
        <f t="shared" si="637"/>
        <v>51.243861913772776</v>
      </c>
      <c r="R3415" s="150">
        <f t="shared" si="638"/>
        <v>165.24386191377278</v>
      </c>
      <c r="S3415" s="13"/>
      <c r="T3415" s="13"/>
      <c r="U3415" s="13"/>
      <c r="V3415" s="13"/>
      <c r="W3415" s="49">
        <f t="shared" si="644"/>
        <v>40293</v>
      </c>
    </row>
    <row r="3416" spans="1:23" s="11" customFormat="1">
      <c r="A3416" s="13"/>
      <c r="B3416" s="140">
        <f>+Datos!B3407</f>
        <v>2010</v>
      </c>
      <c r="C3416" s="141">
        <f>+Datos!C3407</f>
        <v>4</v>
      </c>
      <c r="D3416" s="142">
        <f>+Datos!D3407</f>
        <v>26</v>
      </c>
      <c r="E3416" s="143">
        <f>+Datos!E3407</f>
        <v>0</v>
      </c>
      <c r="F3416" s="144">
        <f>+Datos!F3407</f>
        <v>3.1</v>
      </c>
      <c r="G3416" s="145">
        <f>+Datos!G3407</f>
        <v>1</v>
      </c>
      <c r="H3416" s="143">
        <f t="shared" si="639"/>
        <v>3.1</v>
      </c>
      <c r="I3416" s="146">
        <f t="shared" si="640"/>
        <v>-3.1</v>
      </c>
      <c r="J3416" s="29">
        <f t="shared" si="641"/>
        <v>129.39119712596667</v>
      </c>
      <c r="K3416" s="147">
        <f t="shared" si="636"/>
        <v>163.07301530778486</v>
      </c>
      <c r="L3416" s="29">
        <f t="shared" si="647"/>
        <v>-2.1708466059879186</v>
      </c>
      <c r="M3416" s="30">
        <f t="shared" si="645"/>
        <v>2.1708466059879186</v>
      </c>
      <c r="N3416" s="148">
        <f t="shared" si="646"/>
        <v>0.92915339401208152</v>
      </c>
      <c r="O3416" s="148">
        <f t="shared" si="642"/>
        <v>0</v>
      </c>
      <c r="P3416" s="148">
        <f t="shared" si="643"/>
        <v>-0.92915339401208152</v>
      </c>
      <c r="Q3416" s="149">
        <f t="shared" si="637"/>
        <v>49.073015307784857</v>
      </c>
      <c r="R3416" s="150">
        <f t="shared" si="638"/>
        <v>163.07301530778486</v>
      </c>
      <c r="S3416" s="13"/>
      <c r="T3416" s="13"/>
      <c r="U3416" s="13"/>
      <c r="V3416" s="13"/>
      <c r="W3416" s="49">
        <f t="shared" si="644"/>
        <v>40294</v>
      </c>
    </row>
    <row r="3417" spans="1:23" s="11" customFormat="1">
      <c r="A3417" s="13"/>
      <c r="B3417" s="140">
        <f>+Datos!B3408</f>
        <v>2010</v>
      </c>
      <c r="C3417" s="141">
        <f>+Datos!C3408</f>
        <v>4</v>
      </c>
      <c r="D3417" s="142">
        <f>+Datos!D3408</f>
        <v>27</v>
      </c>
      <c r="E3417" s="143">
        <f>+Datos!E3408</f>
        <v>0</v>
      </c>
      <c r="F3417" s="144">
        <f>+Datos!F3408</f>
        <v>2.7</v>
      </c>
      <c r="G3417" s="145">
        <f>+Datos!G3408</f>
        <v>1</v>
      </c>
      <c r="H3417" s="143">
        <f t="shared" si="639"/>
        <v>2.7</v>
      </c>
      <c r="I3417" s="146">
        <f t="shared" si="640"/>
        <v>-2.7</v>
      </c>
      <c r="J3417" s="29">
        <f t="shared" si="641"/>
        <v>127.52966599554858</v>
      </c>
      <c r="K3417" s="147">
        <f t="shared" si="636"/>
        <v>161.21148417736677</v>
      </c>
      <c r="L3417" s="29">
        <f t="shared" si="647"/>
        <v>-1.8615311304180864</v>
      </c>
      <c r="M3417" s="30">
        <f t="shared" si="645"/>
        <v>1.8615311304180864</v>
      </c>
      <c r="N3417" s="148">
        <f t="shared" si="646"/>
        <v>0.8384688695819138</v>
      </c>
      <c r="O3417" s="148">
        <f t="shared" si="642"/>
        <v>0</v>
      </c>
      <c r="P3417" s="148">
        <f t="shared" si="643"/>
        <v>-0.8384688695819138</v>
      </c>
      <c r="Q3417" s="149">
        <f t="shared" si="637"/>
        <v>47.211484177366771</v>
      </c>
      <c r="R3417" s="150">
        <f t="shared" si="638"/>
        <v>161.21148417736677</v>
      </c>
      <c r="S3417" s="13"/>
      <c r="T3417" s="13"/>
      <c r="U3417" s="13"/>
      <c r="V3417" s="13"/>
      <c r="W3417" s="49">
        <f t="shared" si="644"/>
        <v>40295</v>
      </c>
    </row>
    <row r="3418" spans="1:23" s="11" customFormat="1">
      <c r="A3418" s="13"/>
      <c r="B3418" s="140">
        <f>+Datos!B3409</f>
        <v>2010</v>
      </c>
      <c r="C3418" s="141">
        <f>+Datos!C3409</f>
        <v>4</v>
      </c>
      <c r="D3418" s="142">
        <f>+Datos!D3409</f>
        <v>28</v>
      </c>
      <c r="E3418" s="143">
        <f>+Datos!E3409</f>
        <v>0</v>
      </c>
      <c r="F3418" s="144">
        <f>+Datos!F3409</f>
        <v>3.5</v>
      </c>
      <c r="G3418" s="145">
        <f>+Datos!G3409</f>
        <v>1</v>
      </c>
      <c r="H3418" s="143">
        <f t="shared" si="639"/>
        <v>3.5</v>
      </c>
      <c r="I3418" s="146">
        <f t="shared" si="640"/>
        <v>-3.5</v>
      </c>
      <c r="J3418" s="29">
        <f t="shared" si="641"/>
        <v>125.15637337621067</v>
      </c>
      <c r="K3418" s="147">
        <f t="shared" si="636"/>
        <v>158.83819155802885</v>
      </c>
      <c r="L3418" s="29">
        <f t="shared" si="647"/>
        <v>-2.3732926193379171</v>
      </c>
      <c r="M3418" s="30">
        <f t="shared" si="645"/>
        <v>2.3732926193379171</v>
      </c>
      <c r="N3418" s="148">
        <f t="shared" si="646"/>
        <v>1.1267073806620829</v>
      </c>
      <c r="O3418" s="148">
        <f t="shared" si="642"/>
        <v>0</v>
      </c>
      <c r="P3418" s="148">
        <f t="shared" si="643"/>
        <v>-1.1267073806620829</v>
      </c>
      <c r="Q3418" s="149">
        <f t="shared" si="637"/>
        <v>44.838191558028853</v>
      </c>
      <c r="R3418" s="150">
        <f t="shared" si="638"/>
        <v>158.83819155802885</v>
      </c>
      <c r="S3418" s="13"/>
      <c r="T3418" s="13"/>
      <c r="U3418" s="13"/>
      <c r="V3418" s="13"/>
      <c r="W3418" s="49">
        <f t="shared" si="644"/>
        <v>40296</v>
      </c>
    </row>
    <row r="3419" spans="1:23" s="11" customFormat="1">
      <c r="A3419" s="13"/>
      <c r="B3419" s="140">
        <f>+Datos!B3410</f>
        <v>2010</v>
      </c>
      <c r="C3419" s="141">
        <f>+Datos!C3410</f>
        <v>4</v>
      </c>
      <c r="D3419" s="142">
        <f>+Datos!D3410</f>
        <v>29</v>
      </c>
      <c r="E3419" s="143">
        <f>+Datos!E3410</f>
        <v>0</v>
      </c>
      <c r="F3419" s="144">
        <f>+Datos!F3410</f>
        <v>3.6</v>
      </c>
      <c r="G3419" s="145">
        <f>+Datos!G3410</f>
        <v>1</v>
      </c>
      <c r="H3419" s="143">
        <f t="shared" si="639"/>
        <v>3.6</v>
      </c>
      <c r="I3419" s="146">
        <f t="shared" si="640"/>
        <v>-3.6</v>
      </c>
      <c r="J3419" s="29">
        <f t="shared" si="641"/>
        <v>122.76134139685774</v>
      </c>
      <c r="K3419" s="147">
        <f t="shared" si="636"/>
        <v>156.44315957867593</v>
      </c>
      <c r="L3419" s="29">
        <f t="shared" si="647"/>
        <v>-2.3950319793529218</v>
      </c>
      <c r="M3419" s="30">
        <f t="shared" si="645"/>
        <v>2.3950319793529218</v>
      </c>
      <c r="N3419" s="148">
        <f t="shared" si="646"/>
        <v>1.2049680206470783</v>
      </c>
      <c r="O3419" s="148">
        <f t="shared" si="642"/>
        <v>0</v>
      </c>
      <c r="P3419" s="148">
        <f t="shared" si="643"/>
        <v>-1.2049680206470783</v>
      </c>
      <c r="Q3419" s="149">
        <f t="shared" si="637"/>
        <v>42.443159578675932</v>
      </c>
      <c r="R3419" s="150">
        <f t="shared" si="638"/>
        <v>156.44315957867593</v>
      </c>
      <c r="S3419" s="13"/>
      <c r="T3419" s="13"/>
      <c r="U3419" s="13"/>
      <c r="V3419" s="13"/>
      <c r="W3419" s="49">
        <f t="shared" si="644"/>
        <v>40297</v>
      </c>
    </row>
    <row r="3420" spans="1:23" s="11" customFormat="1">
      <c r="A3420" s="13"/>
      <c r="B3420" s="140">
        <f>+Datos!B3411</f>
        <v>2010</v>
      </c>
      <c r="C3420" s="141">
        <f>+Datos!C3411</f>
        <v>4</v>
      </c>
      <c r="D3420" s="142">
        <f>+Datos!D3411</f>
        <v>30</v>
      </c>
      <c r="E3420" s="143">
        <f>+Datos!E3411</f>
        <v>0</v>
      </c>
      <c r="F3420" s="144">
        <f>+Datos!F3411</f>
        <v>4.4000000000000004</v>
      </c>
      <c r="G3420" s="145">
        <f>+Datos!G3411</f>
        <v>1</v>
      </c>
      <c r="H3420" s="143">
        <f t="shared" si="639"/>
        <v>4.4000000000000004</v>
      </c>
      <c r="I3420" s="146">
        <f t="shared" si="640"/>
        <v>-4.4000000000000004</v>
      </c>
      <c r="J3420" s="29">
        <f t="shared" si="641"/>
        <v>119.89623264115988</v>
      </c>
      <c r="K3420" s="147">
        <f t="shared" si="636"/>
        <v>153.57805082297807</v>
      </c>
      <c r="L3420" s="29">
        <f t="shared" si="647"/>
        <v>-2.8651087556978609</v>
      </c>
      <c r="M3420" s="30">
        <f t="shared" si="645"/>
        <v>2.8651087556978609</v>
      </c>
      <c r="N3420" s="148">
        <f t="shared" si="646"/>
        <v>1.5348912443021394</v>
      </c>
      <c r="O3420" s="148">
        <f t="shared" si="642"/>
        <v>0</v>
      </c>
      <c r="P3420" s="148">
        <f t="shared" si="643"/>
        <v>-1.5348912443021394</v>
      </c>
      <c r="Q3420" s="149">
        <f t="shared" si="637"/>
        <v>39.578050822978071</v>
      </c>
      <c r="R3420" s="150">
        <f t="shared" si="638"/>
        <v>153.57805082297807</v>
      </c>
      <c r="S3420" s="13"/>
      <c r="T3420" s="13"/>
      <c r="U3420" s="13"/>
      <c r="V3420" s="13"/>
      <c r="W3420" s="49">
        <f t="shared" si="644"/>
        <v>40298</v>
      </c>
    </row>
    <row r="3421" spans="1:23" s="11" customFormat="1">
      <c r="A3421" s="13"/>
      <c r="B3421" s="140">
        <f>+Datos!B3412</f>
        <v>2010</v>
      </c>
      <c r="C3421" s="141">
        <f>+Datos!C3412</f>
        <v>5</v>
      </c>
      <c r="D3421" s="142">
        <f>+Datos!D3412</f>
        <v>1</v>
      </c>
      <c r="E3421" s="143">
        <f>+Datos!E3412</f>
        <v>0</v>
      </c>
      <c r="F3421" s="144">
        <f>+Datos!F3412</f>
        <v>3.7</v>
      </c>
      <c r="G3421" s="145">
        <f>+Datos!G3412</f>
        <v>1</v>
      </c>
      <c r="H3421" s="143">
        <f t="shared" si="639"/>
        <v>3.7</v>
      </c>
      <c r="I3421" s="146">
        <f t="shared" si="640"/>
        <v>-3.7</v>
      </c>
      <c r="J3421" s="29">
        <f t="shared" si="641"/>
        <v>117.53875848332582</v>
      </c>
      <c r="K3421" s="147">
        <f t="shared" si="636"/>
        <v>151.22057666514399</v>
      </c>
      <c r="L3421" s="29">
        <f t="shared" si="647"/>
        <v>-2.3574741578340763</v>
      </c>
      <c r="M3421" s="30">
        <f t="shared" si="645"/>
        <v>2.3574741578340763</v>
      </c>
      <c r="N3421" s="148">
        <f t="shared" si="646"/>
        <v>1.3425258421659239</v>
      </c>
      <c r="O3421" s="148">
        <f t="shared" si="642"/>
        <v>0</v>
      </c>
      <c r="P3421" s="148">
        <f t="shared" si="643"/>
        <v>-1.3425258421659239</v>
      </c>
      <c r="Q3421" s="149">
        <f t="shared" si="637"/>
        <v>37.220576665143994</v>
      </c>
      <c r="R3421" s="150">
        <f t="shared" si="638"/>
        <v>151.22057666514399</v>
      </c>
      <c r="S3421" s="13"/>
      <c r="T3421" s="13"/>
      <c r="U3421" s="13"/>
      <c r="V3421" s="13"/>
      <c r="W3421" s="49">
        <f t="shared" si="644"/>
        <v>40299</v>
      </c>
    </row>
    <row r="3422" spans="1:23" s="11" customFormat="1">
      <c r="A3422" s="13"/>
      <c r="B3422" s="140">
        <f>+Datos!B3413</f>
        <v>2010</v>
      </c>
      <c r="C3422" s="141">
        <f>+Datos!C3413</f>
        <v>5</v>
      </c>
      <c r="D3422" s="142">
        <f>+Datos!D3413</f>
        <v>2</v>
      </c>
      <c r="E3422" s="143">
        <f>+Datos!E3413</f>
        <v>0</v>
      </c>
      <c r="F3422" s="144">
        <f>+Datos!F3413</f>
        <v>2.1</v>
      </c>
      <c r="G3422" s="145">
        <f>+Datos!G3413</f>
        <v>1</v>
      </c>
      <c r="H3422" s="143">
        <f t="shared" si="639"/>
        <v>2.1</v>
      </c>
      <c r="I3422" s="146">
        <f t="shared" si="640"/>
        <v>-2.1</v>
      </c>
      <c r="J3422" s="29">
        <f t="shared" si="641"/>
        <v>116.2214121118727</v>
      </c>
      <c r="K3422" s="147">
        <f t="shared" si="636"/>
        <v>149.90323029369088</v>
      </c>
      <c r="L3422" s="29">
        <f t="shared" si="647"/>
        <v>-1.3173463714531124</v>
      </c>
      <c r="M3422" s="30">
        <f t="shared" si="645"/>
        <v>1.3173463714531124</v>
      </c>
      <c r="N3422" s="148">
        <f t="shared" si="646"/>
        <v>0.78265362854688769</v>
      </c>
      <c r="O3422" s="148">
        <f t="shared" si="642"/>
        <v>0</v>
      </c>
      <c r="P3422" s="148">
        <f t="shared" si="643"/>
        <v>-0.78265362854688769</v>
      </c>
      <c r="Q3422" s="149">
        <f t="shared" si="637"/>
        <v>35.903230293690882</v>
      </c>
      <c r="R3422" s="150">
        <f t="shared" si="638"/>
        <v>149.90323029369088</v>
      </c>
      <c r="S3422" s="13"/>
      <c r="T3422" s="13"/>
      <c r="U3422" s="13"/>
      <c r="V3422" s="13"/>
      <c r="W3422" s="49">
        <f t="shared" si="644"/>
        <v>40300</v>
      </c>
    </row>
    <row r="3423" spans="1:23" s="11" customFormat="1">
      <c r="A3423" s="13"/>
      <c r="B3423" s="140">
        <f>+Datos!B3414</f>
        <v>2010</v>
      </c>
      <c r="C3423" s="141">
        <f>+Datos!C3414</f>
        <v>5</v>
      </c>
      <c r="D3423" s="142">
        <f>+Datos!D3414</f>
        <v>3</v>
      </c>
      <c r="E3423" s="143">
        <f>+Datos!E3414</f>
        <v>0</v>
      </c>
      <c r="F3423" s="144">
        <f>+Datos!F3414</f>
        <v>1.7</v>
      </c>
      <c r="G3423" s="145">
        <f>+Datos!G3414</f>
        <v>1</v>
      </c>
      <c r="H3423" s="143">
        <f t="shared" si="639"/>
        <v>1.7</v>
      </c>
      <c r="I3423" s="146">
        <f t="shared" si="640"/>
        <v>-1.7</v>
      </c>
      <c r="J3423" s="29">
        <f t="shared" si="641"/>
        <v>115.16581049085507</v>
      </c>
      <c r="K3423" s="147">
        <f t="shared" si="636"/>
        <v>148.84762867267324</v>
      </c>
      <c r="L3423" s="29">
        <f t="shared" si="647"/>
        <v>-1.0556016210176438</v>
      </c>
      <c r="M3423" s="30">
        <f t="shared" si="645"/>
        <v>1.0556016210176438</v>
      </c>
      <c r="N3423" s="148">
        <f t="shared" si="646"/>
        <v>0.64439837898235619</v>
      </c>
      <c r="O3423" s="148">
        <f t="shared" si="642"/>
        <v>0</v>
      </c>
      <c r="P3423" s="148">
        <f t="shared" si="643"/>
        <v>-0.64439837898235619</v>
      </c>
      <c r="Q3423" s="149">
        <f t="shared" si="637"/>
        <v>34.847628672673238</v>
      </c>
      <c r="R3423" s="150">
        <f t="shared" si="638"/>
        <v>148.84762867267324</v>
      </c>
      <c r="S3423" s="13"/>
      <c r="T3423" s="13"/>
      <c r="U3423" s="13"/>
      <c r="V3423" s="13"/>
      <c r="W3423" s="49">
        <f t="shared" si="644"/>
        <v>40301</v>
      </c>
    </row>
    <row r="3424" spans="1:23" s="11" customFormat="1">
      <c r="A3424" s="13"/>
      <c r="B3424" s="140">
        <f>+Datos!B3415</f>
        <v>2010</v>
      </c>
      <c r="C3424" s="141">
        <f>+Datos!C3415</f>
        <v>5</v>
      </c>
      <c r="D3424" s="142">
        <f>+Datos!D3415</f>
        <v>4</v>
      </c>
      <c r="E3424" s="143">
        <f>+Datos!E3415</f>
        <v>0</v>
      </c>
      <c r="F3424" s="144">
        <f>+Datos!F3415</f>
        <v>1.9</v>
      </c>
      <c r="G3424" s="145">
        <f>+Datos!G3415</f>
        <v>1</v>
      </c>
      <c r="H3424" s="143">
        <f t="shared" si="639"/>
        <v>1.9</v>
      </c>
      <c r="I3424" s="146">
        <f t="shared" si="640"/>
        <v>-1.9</v>
      </c>
      <c r="J3424" s="29">
        <f t="shared" si="641"/>
        <v>113.99736237964868</v>
      </c>
      <c r="K3424" s="147">
        <f t="shared" si="636"/>
        <v>147.67918056146686</v>
      </c>
      <c r="L3424" s="29">
        <f t="shared" si="647"/>
        <v>-1.1684481112063736</v>
      </c>
      <c r="M3424" s="30">
        <f t="shared" si="645"/>
        <v>1.1684481112063736</v>
      </c>
      <c r="N3424" s="148">
        <f t="shared" si="646"/>
        <v>0.73155188879362631</v>
      </c>
      <c r="O3424" s="148">
        <f t="shared" si="642"/>
        <v>0</v>
      </c>
      <c r="P3424" s="148">
        <f t="shared" si="643"/>
        <v>-0.73155188879362631</v>
      </c>
      <c r="Q3424" s="149">
        <f t="shared" si="637"/>
        <v>33.679180561466865</v>
      </c>
      <c r="R3424" s="150">
        <f t="shared" si="638"/>
        <v>147.67918056146686</v>
      </c>
      <c r="S3424" s="13"/>
      <c r="T3424" s="13"/>
      <c r="U3424" s="13"/>
      <c r="V3424" s="13"/>
      <c r="W3424" s="49">
        <f t="shared" si="644"/>
        <v>40302</v>
      </c>
    </row>
    <row r="3425" spans="1:23" s="11" customFormat="1">
      <c r="A3425" s="13"/>
      <c r="B3425" s="140">
        <f>+Datos!B3416</f>
        <v>2010</v>
      </c>
      <c r="C3425" s="141">
        <f>+Datos!C3416</f>
        <v>5</v>
      </c>
      <c r="D3425" s="142">
        <f>+Datos!D3416</f>
        <v>5</v>
      </c>
      <c r="E3425" s="143">
        <f>+Datos!E3416</f>
        <v>0</v>
      </c>
      <c r="F3425" s="144">
        <f>+Datos!F3416</f>
        <v>1.6</v>
      </c>
      <c r="G3425" s="145">
        <f>+Datos!G3416</f>
        <v>1</v>
      </c>
      <c r="H3425" s="143">
        <f t="shared" si="639"/>
        <v>1.6</v>
      </c>
      <c r="I3425" s="146">
        <f t="shared" si="640"/>
        <v>-1.6</v>
      </c>
      <c r="J3425" s="29">
        <f t="shared" si="641"/>
        <v>113.02260588113268</v>
      </c>
      <c r="K3425" s="147">
        <f t="shared" si="636"/>
        <v>146.70442406295086</v>
      </c>
      <c r="L3425" s="29">
        <f t="shared" si="647"/>
        <v>-0.9747564985160011</v>
      </c>
      <c r="M3425" s="30">
        <f t="shared" si="645"/>
        <v>0.9747564985160011</v>
      </c>
      <c r="N3425" s="148">
        <f t="shared" si="646"/>
        <v>0.62524350148399899</v>
      </c>
      <c r="O3425" s="148">
        <f t="shared" si="642"/>
        <v>0</v>
      </c>
      <c r="P3425" s="148">
        <f t="shared" si="643"/>
        <v>-0.62524350148399899</v>
      </c>
      <c r="Q3425" s="149">
        <f t="shared" si="637"/>
        <v>32.704424062950864</v>
      </c>
      <c r="R3425" s="150">
        <f t="shared" si="638"/>
        <v>146.70442406295086</v>
      </c>
      <c r="S3425" s="13"/>
      <c r="T3425" s="13"/>
      <c r="U3425" s="13"/>
      <c r="V3425" s="13"/>
      <c r="W3425" s="49">
        <f t="shared" si="644"/>
        <v>40303</v>
      </c>
    </row>
    <row r="3426" spans="1:23" s="11" customFormat="1">
      <c r="A3426" s="13"/>
      <c r="B3426" s="140">
        <f>+Datos!B3417</f>
        <v>2010</v>
      </c>
      <c r="C3426" s="141">
        <f>+Datos!C3417</f>
        <v>5</v>
      </c>
      <c r="D3426" s="142">
        <f>+Datos!D3417</f>
        <v>6</v>
      </c>
      <c r="E3426" s="143">
        <f>+Datos!E3417</f>
        <v>0</v>
      </c>
      <c r="F3426" s="144">
        <f>+Datos!F3417</f>
        <v>3.8</v>
      </c>
      <c r="G3426" s="145">
        <f>+Datos!G3417</f>
        <v>1</v>
      </c>
      <c r="H3426" s="143">
        <f t="shared" si="639"/>
        <v>3.8</v>
      </c>
      <c r="I3426" s="146">
        <f t="shared" si="640"/>
        <v>-3.8</v>
      </c>
      <c r="J3426" s="29">
        <f t="shared" si="641"/>
        <v>110.74083287969763</v>
      </c>
      <c r="K3426" s="147">
        <f t="shared" si="636"/>
        <v>144.42265106151581</v>
      </c>
      <c r="L3426" s="29">
        <f t="shared" si="647"/>
        <v>-2.2817730014350559</v>
      </c>
      <c r="M3426" s="30">
        <f t="shared" si="645"/>
        <v>2.2817730014350559</v>
      </c>
      <c r="N3426" s="148">
        <f t="shared" si="646"/>
        <v>1.5182269985649439</v>
      </c>
      <c r="O3426" s="148">
        <f t="shared" si="642"/>
        <v>0</v>
      </c>
      <c r="P3426" s="148">
        <f t="shared" si="643"/>
        <v>-1.5182269985649439</v>
      </c>
      <c r="Q3426" s="149">
        <f t="shared" si="637"/>
        <v>30.422651061515808</v>
      </c>
      <c r="R3426" s="150">
        <f t="shared" si="638"/>
        <v>144.42265106151581</v>
      </c>
      <c r="S3426" s="13"/>
      <c r="T3426" s="13"/>
      <c r="U3426" s="13"/>
      <c r="V3426" s="13"/>
      <c r="W3426" s="49">
        <f t="shared" si="644"/>
        <v>40304</v>
      </c>
    </row>
    <row r="3427" spans="1:23" s="11" customFormat="1">
      <c r="A3427" s="13"/>
      <c r="B3427" s="140">
        <f>+Datos!B3418</f>
        <v>2010</v>
      </c>
      <c r="C3427" s="141">
        <f>+Datos!C3418</f>
        <v>5</v>
      </c>
      <c r="D3427" s="142">
        <f>+Datos!D3418</f>
        <v>7</v>
      </c>
      <c r="E3427" s="143">
        <f>+Datos!E3418</f>
        <v>0</v>
      </c>
      <c r="F3427" s="144">
        <f>+Datos!F3418</f>
        <v>2.2999999999999998</v>
      </c>
      <c r="G3427" s="145">
        <f>+Datos!G3418</f>
        <v>1</v>
      </c>
      <c r="H3427" s="143">
        <f t="shared" si="639"/>
        <v>2.2999999999999998</v>
      </c>
      <c r="I3427" s="146">
        <f t="shared" si="640"/>
        <v>-2.2999999999999998</v>
      </c>
      <c r="J3427" s="29">
        <f t="shared" si="641"/>
        <v>109.38219858453587</v>
      </c>
      <c r="K3427" s="147">
        <f t="shared" si="636"/>
        <v>143.06401676635406</v>
      </c>
      <c r="L3427" s="29">
        <f t="shared" si="647"/>
        <v>-1.3586342951617496</v>
      </c>
      <c r="M3427" s="30">
        <f t="shared" si="645"/>
        <v>1.3586342951617496</v>
      </c>
      <c r="N3427" s="148">
        <f t="shared" si="646"/>
        <v>0.94136570483825022</v>
      </c>
      <c r="O3427" s="148">
        <f t="shared" si="642"/>
        <v>0</v>
      </c>
      <c r="P3427" s="148">
        <f t="shared" si="643"/>
        <v>-0.94136570483825022</v>
      </c>
      <c r="Q3427" s="149">
        <f t="shared" si="637"/>
        <v>29.064016766354058</v>
      </c>
      <c r="R3427" s="150">
        <f t="shared" si="638"/>
        <v>143.06401676635406</v>
      </c>
      <c r="S3427" s="13"/>
      <c r="T3427" s="13"/>
      <c r="U3427" s="13"/>
      <c r="V3427" s="13"/>
      <c r="W3427" s="49">
        <f t="shared" si="644"/>
        <v>40305</v>
      </c>
    </row>
    <row r="3428" spans="1:23" s="11" customFormat="1">
      <c r="A3428" s="13"/>
      <c r="B3428" s="140">
        <f>+Datos!B3419</f>
        <v>2010</v>
      </c>
      <c r="C3428" s="141">
        <f>+Datos!C3419</f>
        <v>5</v>
      </c>
      <c r="D3428" s="142">
        <f>+Datos!D3419</f>
        <v>8</v>
      </c>
      <c r="E3428" s="143">
        <f>+Datos!E3419</f>
        <v>1.6</v>
      </c>
      <c r="F3428" s="144">
        <f>+Datos!F3419</f>
        <v>2.5</v>
      </c>
      <c r="G3428" s="145">
        <f>+Datos!G3419</f>
        <v>1</v>
      </c>
      <c r="H3428" s="143">
        <f t="shared" si="639"/>
        <v>2.5</v>
      </c>
      <c r="I3428" s="146">
        <f t="shared" si="640"/>
        <v>-0.89999999999999991</v>
      </c>
      <c r="J3428" s="29">
        <f t="shared" si="641"/>
        <v>108.85510779845271</v>
      </c>
      <c r="K3428" s="147">
        <f t="shared" si="636"/>
        <v>142.53692598027089</v>
      </c>
      <c r="L3428" s="29">
        <f t="shared" si="647"/>
        <v>-0.52709078608316418</v>
      </c>
      <c r="M3428" s="30">
        <f t="shared" si="645"/>
        <v>2.1270907860831643</v>
      </c>
      <c r="N3428" s="148">
        <f t="shared" si="646"/>
        <v>0.37290921391683574</v>
      </c>
      <c r="O3428" s="148">
        <f t="shared" si="642"/>
        <v>0</v>
      </c>
      <c r="P3428" s="148">
        <f t="shared" si="643"/>
        <v>-0.37290921391683574</v>
      </c>
      <c r="Q3428" s="149">
        <f t="shared" si="637"/>
        <v>28.536925980270894</v>
      </c>
      <c r="R3428" s="150">
        <f t="shared" si="638"/>
        <v>142.53692598027089</v>
      </c>
      <c r="S3428" s="13"/>
      <c r="T3428" s="13"/>
      <c r="U3428" s="13"/>
      <c r="V3428" s="13"/>
      <c r="W3428" s="49">
        <f t="shared" si="644"/>
        <v>40306</v>
      </c>
    </row>
    <row r="3429" spans="1:23" s="11" customFormat="1">
      <c r="A3429" s="13"/>
      <c r="B3429" s="140">
        <f>+Datos!B3420</f>
        <v>2010</v>
      </c>
      <c r="C3429" s="141">
        <f>+Datos!C3420</f>
        <v>5</v>
      </c>
      <c r="D3429" s="142">
        <f>+Datos!D3420</f>
        <v>9</v>
      </c>
      <c r="E3429" s="143">
        <f>+Datos!E3420</f>
        <v>0</v>
      </c>
      <c r="F3429" s="144">
        <f>+Datos!F3420</f>
        <v>1.2</v>
      </c>
      <c r="G3429" s="145">
        <f>+Datos!G3420</f>
        <v>1</v>
      </c>
      <c r="H3429" s="143">
        <f t="shared" si="639"/>
        <v>1.2</v>
      </c>
      <c r="I3429" s="146">
        <f t="shared" si="640"/>
        <v>-1.2</v>
      </c>
      <c r="J3429" s="29">
        <f t="shared" si="641"/>
        <v>108.15626899104485</v>
      </c>
      <c r="K3429" s="147">
        <f t="shared" si="636"/>
        <v>141.83808717286303</v>
      </c>
      <c r="L3429" s="29">
        <f t="shared" si="647"/>
        <v>-0.69883880740786708</v>
      </c>
      <c r="M3429" s="30">
        <f t="shared" si="645"/>
        <v>0.69883880740786708</v>
      </c>
      <c r="N3429" s="148">
        <f t="shared" si="646"/>
        <v>0.50116119259213288</v>
      </c>
      <c r="O3429" s="148">
        <f t="shared" si="642"/>
        <v>0</v>
      </c>
      <c r="P3429" s="148">
        <f t="shared" si="643"/>
        <v>-0.50116119259213288</v>
      </c>
      <c r="Q3429" s="149">
        <f t="shared" si="637"/>
        <v>27.838087172863027</v>
      </c>
      <c r="R3429" s="150">
        <f t="shared" si="638"/>
        <v>141.83808717286303</v>
      </c>
      <c r="S3429" s="13"/>
      <c r="T3429" s="13"/>
      <c r="U3429" s="13"/>
      <c r="V3429" s="13"/>
      <c r="W3429" s="49">
        <f t="shared" si="644"/>
        <v>40307</v>
      </c>
    </row>
    <row r="3430" spans="1:23" s="11" customFormat="1">
      <c r="A3430" s="13"/>
      <c r="B3430" s="140">
        <f>+Datos!B3421</f>
        <v>2010</v>
      </c>
      <c r="C3430" s="141">
        <f>+Datos!C3421</f>
        <v>5</v>
      </c>
      <c r="D3430" s="142">
        <f>+Datos!D3421</f>
        <v>10</v>
      </c>
      <c r="E3430" s="143">
        <f>+Datos!E3421</f>
        <v>0</v>
      </c>
      <c r="F3430" s="144">
        <f>+Datos!F3421</f>
        <v>1.4</v>
      </c>
      <c r="G3430" s="145">
        <f>+Datos!G3421</f>
        <v>1</v>
      </c>
      <c r="H3430" s="143">
        <f t="shared" si="639"/>
        <v>1.4</v>
      </c>
      <c r="I3430" s="146">
        <f t="shared" si="640"/>
        <v>-1.4</v>
      </c>
      <c r="J3430" s="29">
        <f t="shared" si="641"/>
        <v>107.34662542937139</v>
      </c>
      <c r="K3430" s="147">
        <f t="shared" si="636"/>
        <v>141.02844361118957</v>
      </c>
      <c r="L3430" s="29">
        <f t="shared" si="647"/>
        <v>-0.80964356167345386</v>
      </c>
      <c r="M3430" s="30">
        <f t="shared" si="645"/>
        <v>0.80964356167345386</v>
      </c>
      <c r="N3430" s="148">
        <f t="shared" si="646"/>
        <v>0.59035643832654605</v>
      </c>
      <c r="O3430" s="148">
        <f t="shared" si="642"/>
        <v>0</v>
      </c>
      <c r="P3430" s="148">
        <f t="shared" si="643"/>
        <v>-0.59035643832654605</v>
      </c>
      <c r="Q3430" s="149">
        <f t="shared" si="637"/>
        <v>27.028443611189573</v>
      </c>
      <c r="R3430" s="150">
        <f t="shared" si="638"/>
        <v>141.02844361118957</v>
      </c>
      <c r="S3430" s="13"/>
      <c r="T3430" s="13"/>
      <c r="U3430" s="13"/>
      <c r="V3430" s="13"/>
      <c r="W3430" s="49">
        <f t="shared" si="644"/>
        <v>40308</v>
      </c>
    </row>
    <row r="3431" spans="1:23" s="11" customFormat="1">
      <c r="A3431" s="13"/>
      <c r="B3431" s="140">
        <f>+Datos!B3422</f>
        <v>2010</v>
      </c>
      <c r="C3431" s="141">
        <f>+Datos!C3422</f>
        <v>5</v>
      </c>
      <c r="D3431" s="142">
        <f>+Datos!D3422</f>
        <v>11</v>
      </c>
      <c r="E3431" s="143">
        <f>+Datos!E3422</f>
        <v>0</v>
      </c>
      <c r="F3431" s="144">
        <f>+Datos!F3422</f>
        <v>1.6</v>
      </c>
      <c r="G3431" s="145">
        <f>+Datos!G3422</f>
        <v>1</v>
      </c>
      <c r="H3431" s="143">
        <f t="shared" si="639"/>
        <v>1.6</v>
      </c>
      <c r="I3431" s="146">
        <f t="shared" si="640"/>
        <v>-1.6</v>
      </c>
      <c r="J3431" s="29">
        <f t="shared" si="641"/>
        <v>106.42873734365789</v>
      </c>
      <c r="K3431" s="147">
        <f t="shared" si="636"/>
        <v>140.11055552547606</v>
      </c>
      <c r="L3431" s="29">
        <f t="shared" si="647"/>
        <v>-0.9178880857135141</v>
      </c>
      <c r="M3431" s="30">
        <f t="shared" si="645"/>
        <v>0.9178880857135141</v>
      </c>
      <c r="N3431" s="148">
        <f t="shared" si="646"/>
        <v>0.68211191428648599</v>
      </c>
      <c r="O3431" s="148">
        <f t="shared" si="642"/>
        <v>0</v>
      </c>
      <c r="P3431" s="148">
        <f t="shared" si="643"/>
        <v>-0.68211191428648599</v>
      </c>
      <c r="Q3431" s="149">
        <f t="shared" si="637"/>
        <v>26.110555525476059</v>
      </c>
      <c r="R3431" s="150">
        <f t="shared" si="638"/>
        <v>140.11055552547606</v>
      </c>
      <c r="S3431" s="13"/>
      <c r="T3431" s="13"/>
      <c r="U3431" s="13"/>
      <c r="V3431" s="13"/>
      <c r="W3431" s="49">
        <f t="shared" si="644"/>
        <v>40309</v>
      </c>
    </row>
    <row r="3432" spans="1:23" s="11" customFormat="1">
      <c r="A3432" s="13"/>
      <c r="B3432" s="140">
        <f>+Datos!B3423</f>
        <v>2010</v>
      </c>
      <c r="C3432" s="141">
        <f>+Datos!C3423</f>
        <v>5</v>
      </c>
      <c r="D3432" s="142">
        <f>+Datos!D3423</f>
        <v>12</v>
      </c>
      <c r="E3432" s="143">
        <f>+Datos!E3423</f>
        <v>2.7</v>
      </c>
      <c r="F3432" s="144">
        <f>+Datos!F3423</f>
        <v>2.5</v>
      </c>
      <c r="G3432" s="145">
        <f>+Datos!G3423</f>
        <v>1</v>
      </c>
      <c r="H3432" s="143">
        <f t="shared" si="639"/>
        <v>2.5</v>
      </c>
      <c r="I3432" s="146">
        <f t="shared" si="640"/>
        <v>0.20000000000000018</v>
      </c>
      <c r="J3432" s="29">
        <f t="shared" si="641"/>
        <v>106.62873734365789</v>
      </c>
      <c r="K3432" s="147">
        <f t="shared" si="636"/>
        <v>140.31055552547608</v>
      </c>
      <c r="L3432" s="29">
        <f t="shared" si="647"/>
        <v>0.20000000000001705</v>
      </c>
      <c r="M3432" s="30">
        <f t="shared" si="645"/>
        <v>2.5</v>
      </c>
      <c r="N3432" s="148">
        <f t="shared" si="646"/>
        <v>0</v>
      </c>
      <c r="O3432" s="148">
        <f t="shared" si="642"/>
        <v>0</v>
      </c>
      <c r="P3432" s="148">
        <f t="shared" si="643"/>
        <v>0</v>
      </c>
      <c r="Q3432" s="149">
        <f t="shared" si="637"/>
        <v>26.310555525476076</v>
      </c>
      <c r="R3432" s="150">
        <f t="shared" si="638"/>
        <v>140.31055552547608</v>
      </c>
      <c r="S3432" s="13"/>
      <c r="T3432" s="13"/>
      <c r="U3432" s="13"/>
      <c r="V3432" s="13"/>
      <c r="W3432" s="49">
        <f t="shared" si="644"/>
        <v>40310</v>
      </c>
    </row>
    <row r="3433" spans="1:23" s="11" customFormat="1">
      <c r="A3433" s="13"/>
      <c r="B3433" s="140">
        <f>+Datos!B3424</f>
        <v>2010</v>
      </c>
      <c r="C3433" s="141">
        <f>+Datos!C3424</f>
        <v>5</v>
      </c>
      <c r="D3433" s="142">
        <f>+Datos!D3424</f>
        <v>13</v>
      </c>
      <c r="E3433" s="143">
        <f>+Datos!E3424</f>
        <v>0</v>
      </c>
      <c r="F3433" s="144">
        <f>+Datos!F3424</f>
        <v>2.6</v>
      </c>
      <c r="G3433" s="145">
        <f>+Datos!G3424</f>
        <v>1</v>
      </c>
      <c r="H3433" s="143">
        <f t="shared" si="639"/>
        <v>2.6</v>
      </c>
      <c r="I3433" s="146">
        <f t="shared" si="640"/>
        <v>-2.6</v>
      </c>
      <c r="J3433" s="29">
        <f t="shared" si="641"/>
        <v>105.15110736768906</v>
      </c>
      <c r="K3433" s="147">
        <f t="shared" si="636"/>
        <v>138.83292554950725</v>
      </c>
      <c r="L3433" s="29">
        <f t="shared" si="647"/>
        <v>-1.4776299759688243</v>
      </c>
      <c r="M3433" s="30">
        <f t="shared" si="645"/>
        <v>1.4776299759688243</v>
      </c>
      <c r="N3433" s="148">
        <f t="shared" si="646"/>
        <v>1.1223700240311758</v>
      </c>
      <c r="O3433" s="148">
        <f t="shared" si="642"/>
        <v>0</v>
      </c>
      <c r="P3433" s="148">
        <f t="shared" si="643"/>
        <v>-1.1223700240311758</v>
      </c>
      <c r="Q3433" s="149">
        <f t="shared" si="637"/>
        <v>24.832925549507252</v>
      </c>
      <c r="R3433" s="150">
        <f t="shared" si="638"/>
        <v>138.83292554950725</v>
      </c>
      <c r="S3433" s="13"/>
      <c r="T3433" s="13"/>
      <c r="U3433" s="13"/>
      <c r="V3433" s="13"/>
      <c r="W3433" s="49">
        <f t="shared" si="644"/>
        <v>40311</v>
      </c>
    </row>
    <row r="3434" spans="1:23" s="11" customFormat="1">
      <c r="A3434" s="13"/>
      <c r="B3434" s="140">
        <f>+Datos!B3425</f>
        <v>2010</v>
      </c>
      <c r="C3434" s="141">
        <f>+Datos!C3425</f>
        <v>5</v>
      </c>
      <c r="D3434" s="142">
        <f>+Datos!D3425</f>
        <v>14</v>
      </c>
      <c r="E3434" s="143">
        <f>+Datos!E3425</f>
        <v>11</v>
      </c>
      <c r="F3434" s="144">
        <f>+Datos!F3425</f>
        <v>2</v>
      </c>
      <c r="G3434" s="145">
        <f>+Datos!G3425</f>
        <v>1</v>
      </c>
      <c r="H3434" s="143">
        <f t="shared" si="639"/>
        <v>2</v>
      </c>
      <c r="I3434" s="146">
        <f t="shared" si="640"/>
        <v>9</v>
      </c>
      <c r="J3434" s="29">
        <f t="shared" si="641"/>
        <v>114.15110736768906</v>
      </c>
      <c r="K3434" s="147">
        <f t="shared" si="636"/>
        <v>147.83292554950725</v>
      </c>
      <c r="L3434" s="29">
        <f t="shared" si="647"/>
        <v>9</v>
      </c>
      <c r="M3434" s="30">
        <f t="shared" si="645"/>
        <v>2</v>
      </c>
      <c r="N3434" s="148">
        <f t="shared" si="646"/>
        <v>0</v>
      </c>
      <c r="O3434" s="148">
        <f t="shared" si="642"/>
        <v>0</v>
      </c>
      <c r="P3434" s="148">
        <f t="shared" si="643"/>
        <v>0</v>
      </c>
      <c r="Q3434" s="149">
        <f t="shared" si="637"/>
        <v>33.832925549507252</v>
      </c>
      <c r="R3434" s="150">
        <f t="shared" si="638"/>
        <v>147.83292554950725</v>
      </c>
      <c r="S3434" s="13"/>
      <c r="T3434" s="13"/>
      <c r="U3434" s="13"/>
      <c r="V3434" s="13"/>
      <c r="W3434" s="49">
        <f t="shared" si="644"/>
        <v>40312</v>
      </c>
    </row>
    <row r="3435" spans="1:23" s="11" customFormat="1">
      <c r="A3435" s="13"/>
      <c r="B3435" s="140">
        <f>+Datos!B3426</f>
        <v>2010</v>
      </c>
      <c r="C3435" s="141">
        <f>+Datos!C3426</f>
        <v>5</v>
      </c>
      <c r="D3435" s="142">
        <f>+Datos!D3426</f>
        <v>15</v>
      </c>
      <c r="E3435" s="143">
        <f>+Datos!E3426</f>
        <v>0.6</v>
      </c>
      <c r="F3435" s="144">
        <f>+Datos!F3426</f>
        <v>1.7</v>
      </c>
      <c r="G3435" s="145">
        <f>+Datos!G3426</f>
        <v>1</v>
      </c>
      <c r="H3435" s="143">
        <f t="shared" si="639"/>
        <v>1.7</v>
      </c>
      <c r="I3435" s="146">
        <f t="shared" si="640"/>
        <v>-1.1000000000000001</v>
      </c>
      <c r="J3435" s="29">
        <f t="shared" si="641"/>
        <v>113.47915854669827</v>
      </c>
      <c r="K3435" s="147">
        <f t="shared" si="636"/>
        <v>147.16097672851646</v>
      </c>
      <c r="L3435" s="29">
        <f t="shared" si="647"/>
        <v>-0.67194882099079223</v>
      </c>
      <c r="M3435" s="30">
        <f t="shared" si="645"/>
        <v>1.2719488209907923</v>
      </c>
      <c r="N3435" s="148">
        <f t="shared" si="646"/>
        <v>0.42805117900920764</v>
      </c>
      <c r="O3435" s="148">
        <f t="shared" si="642"/>
        <v>0</v>
      </c>
      <c r="P3435" s="148">
        <f t="shared" si="643"/>
        <v>-0.42805117900920764</v>
      </c>
      <c r="Q3435" s="149">
        <f t="shared" si="637"/>
        <v>33.160976728516459</v>
      </c>
      <c r="R3435" s="150">
        <f t="shared" si="638"/>
        <v>147.16097672851646</v>
      </c>
      <c r="S3435" s="13"/>
      <c r="T3435" s="13"/>
      <c r="U3435" s="13"/>
      <c r="V3435" s="13"/>
      <c r="W3435" s="49">
        <f t="shared" si="644"/>
        <v>40313</v>
      </c>
    </row>
    <row r="3436" spans="1:23" s="11" customFormat="1">
      <c r="A3436" s="13"/>
      <c r="B3436" s="140">
        <f>+Datos!B3427</f>
        <v>2010</v>
      </c>
      <c r="C3436" s="141">
        <f>+Datos!C3427</f>
        <v>5</v>
      </c>
      <c r="D3436" s="142">
        <f>+Datos!D3427</f>
        <v>16</v>
      </c>
      <c r="E3436" s="143">
        <f>+Datos!E3427</f>
        <v>0</v>
      </c>
      <c r="F3436" s="144">
        <f>+Datos!F3427</f>
        <v>1</v>
      </c>
      <c r="G3436" s="145">
        <f>+Datos!G3427</f>
        <v>1</v>
      </c>
      <c r="H3436" s="143">
        <f t="shared" si="639"/>
        <v>1</v>
      </c>
      <c r="I3436" s="146">
        <f t="shared" si="640"/>
        <v>-1</v>
      </c>
      <c r="J3436" s="29">
        <f t="shared" si="641"/>
        <v>112.87172898196692</v>
      </c>
      <c r="K3436" s="147">
        <f t="shared" si="636"/>
        <v>146.55354716378511</v>
      </c>
      <c r="L3436" s="29">
        <f t="shared" si="647"/>
        <v>-0.60742956473134768</v>
      </c>
      <c r="M3436" s="30">
        <f t="shared" si="645"/>
        <v>0.60742956473134768</v>
      </c>
      <c r="N3436" s="148">
        <f t="shared" si="646"/>
        <v>0.39257043526865232</v>
      </c>
      <c r="O3436" s="148">
        <f t="shared" si="642"/>
        <v>0</v>
      </c>
      <c r="P3436" s="148">
        <f t="shared" si="643"/>
        <v>-0.39257043526865232</v>
      </c>
      <c r="Q3436" s="149">
        <f t="shared" si="637"/>
        <v>32.553547163785112</v>
      </c>
      <c r="R3436" s="150">
        <f t="shared" si="638"/>
        <v>146.55354716378511</v>
      </c>
      <c r="S3436" s="13"/>
      <c r="T3436" s="13"/>
      <c r="U3436" s="13"/>
      <c r="V3436" s="13"/>
      <c r="W3436" s="49">
        <f t="shared" si="644"/>
        <v>40314</v>
      </c>
    </row>
    <row r="3437" spans="1:23" s="11" customFormat="1">
      <c r="A3437" s="13"/>
      <c r="B3437" s="140">
        <f>+Datos!B3428</f>
        <v>2010</v>
      </c>
      <c r="C3437" s="141">
        <f>+Datos!C3428</f>
        <v>5</v>
      </c>
      <c r="D3437" s="142">
        <f>+Datos!D3428</f>
        <v>17</v>
      </c>
      <c r="E3437" s="143">
        <f>+Datos!E3428</f>
        <v>0</v>
      </c>
      <c r="F3437" s="144">
        <f>+Datos!F3428</f>
        <v>1.4</v>
      </c>
      <c r="G3437" s="145">
        <f>+Datos!G3428</f>
        <v>1</v>
      </c>
      <c r="H3437" s="143">
        <f t="shared" si="639"/>
        <v>1.4</v>
      </c>
      <c r="I3437" s="146">
        <f t="shared" si="640"/>
        <v>-1.4</v>
      </c>
      <c r="J3437" s="29">
        <f t="shared" si="641"/>
        <v>112.02678610886569</v>
      </c>
      <c r="K3437" s="147">
        <f t="shared" si="636"/>
        <v>145.70860429068387</v>
      </c>
      <c r="L3437" s="29">
        <f t="shared" si="647"/>
        <v>-0.84494287310124605</v>
      </c>
      <c r="M3437" s="30">
        <f t="shared" si="645"/>
        <v>0.84494287310124605</v>
      </c>
      <c r="N3437" s="148">
        <f t="shared" si="646"/>
        <v>0.55505712689875386</v>
      </c>
      <c r="O3437" s="148">
        <f t="shared" si="642"/>
        <v>0</v>
      </c>
      <c r="P3437" s="148">
        <f t="shared" si="643"/>
        <v>-0.55505712689875386</v>
      </c>
      <c r="Q3437" s="149">
        <f t="shared" si="637"/>
        <v>31.708604290683866</v>
      </c>
      <c r="R3437" s="150">
        <f t="shared" si="638"/>
        <v>145.70860429068387</v>
      </c>
      <c r="S3437" s="13"/>
      <c r="T3437" s="13"/>
      <c r="U3437" s="13"/>
      <c r="V3437" s="13"/>
      <c r="W3437" s="49">
        <f t="shared" si="644"/>
        <v>40315</v>
      </c>
    </row>
    <row r="3438" spans="1:23" s="11" customFormat="1">
      <c r="A3438" s="13"/>
      <c r="B3438" s="140">
        <f>+Datos!B3429</f>
        <v>2010</v>
      </c>
      <c r="C3438" s="141">
        <f>+Datos!C3429</f>
        <v>5</v>
      </c>
      <c r="D3438" s="142">
        <f>+Datos!D3429</f>
        <v>18</v>
      </c>
      <c r="E3438" s="143">
        <f>+Datos!E3429</f>
        <v>0</v>
      </c>
      <c r="F3438" s="144">
        <f>+Datos!F3429</f>
        <v>2</v>
      </c>
      <c r="G3438" s="145">
        <f>+Datos!G3429</f>
        <v>1</v>
      </c>
      <c r="H3438" s="143">
        <f t="shared" si="639"/>
        <v>2</v>
      </c>
      <c r="I3438" s="146">
        <f t="shared" si="640"/>
        <v>-2</v>
      </c>
      <c r="J3438" s="29">
        <f t="shared" si="641"/>
        <v>110.83068528107709</v>
      </c>
      <c r="K3438" s="147">
        <f t="shared" si="636"/>
        <v>144.51250346289527</v>
      </c>
      <c r="L3438" s="29">
        <f t="shared" si="647"/>
        <v>-1.1961008277885981</v>
      </c>
      <c r="M3438" s="30">
        <f t="shared" si="645"/>
        <v>1.1961008277885981</v>
      </c>
      <c r="N3438" s="148">
        <f t="shared" si="646"/>
        <v>0.80389917221140195</v>
      </c>
      <c r="O3438" s="148">
        <f t="shared" si="642"/>
        <v>0</v>
      </c>
      <c r="P3438" s="148">
        <f t="shared" si="643"/>
        <v>-0.80389917221140195</v>
      </c>
      <c r="Q3438" s="149">
        <f t="shared" si="637"/>
        <v>30.512503462895268</v>
      </c>
      <c r="R3438" s="150">
        <f t="shared" si="638"/>
        <v>144.51250346289527</v>
      </c>
      <c r="S3438" s="13"/>
      <c r="T3438" s="13"/>
      <c r="U3438" s="13"/>
      <c r="V3438" s="13"/>
      <c r="W3438" s="49">
        <f t="shared" si="644"/>
        <v>40316</v>
      </c>
    </row>
    <row r="3439" spans="1:23" s="11" customFormat="1">
      <c r="A3439" s="13"/>
      <c r="B3439" s="140">
        <f>+Datos!B3430</f>
        <v>2010</v>
      </c>
      <c r="C3439" s="141">
        <f>+Datos!C3430</f>
        <v>5</v>
      </c>
      <c r="D3439" s="142">
        <f>+Datos!D3430</f>
        <v>19</v>
      </c>
      <c r="E3439" s="143">
        <f>+Datos!E3430</f>
        <v>0</v>
      </c>
      <c r="F3439" s="144">
        <f>+Datos!F3430</f>
        <v>1.6</v>
      </c>
      <c r="G3439" s="145">
        <f>+Datos!G3430</f>
        <v>1</v>
      </c>
      <c r="H3439" s="143">
        <f t="shared" si="639"/>
        <v>1.6</v>
      </c>
      <c r="I3439" s="146">
        <f t="shared" si="640"/>
        <v>-1.6</v>
      </c>
      <c r="J3439" s="29">
        <f t="shared" si="641"/>
        <v>109.88300606764997</v>
      </c>
      <c r="K3439" s="147">
        <f t="shared" si="636"/>
        <v>143.56482424946816</v>
      </c>
      <c r="L3439" s="29">
        <f t="shared" si="647"/>
        <v>-0.94767921342710792</v>
      </c>
      <c r="M3439" s="30">
        <f t="shared" si="645"/>
        <v>0.94767921342710792</v>
      </c>
      <c r="N3439" s="148">
        <f t="shared" si="646"/>
        <v>0.65232078657289216</v>
      </c>
      <c r="O3439" s="148">
        <f t="shared" si="642"/>
        <v>0</v>
      </c>
      <c r="P3439" s="148">
        <f t="shared" si="643"/>
        <v>-0.65232078657289216</v>
      </c>
      <c r="Q3439" s="149">
        <f t="shared" si="637"/>
        <v>29.56482424946816</v>
      </c>
      <c r="R3439" s="150">
        <f t="shared" si="638"/>
        <v>143.56482424946816</v>
      </c>
      <c r="S3439" s="13"/>
      <c r="T3439" s="13"/>
      <c r="U3439" s="13"/>
      <c r="V3439" s="13"/>
      <c r="W3439" s="49">
        <f t="shared" si="644"/>
        <v>40317</v>
      </c>
    </row>
    <row r="3440" spans="1:23" s="11" customFormat="1">
      <c r="A3440" s="13"/>
      <c r="B3440" s="140">
        <f>+Datos!B3431</f>
        <v>2010</v>
      </c>
      <c r="C3440" s="141">
        <f>+Datos!C3431</f>
        <v>5</v>
      </c>
      <c r="D3440" s="142">
        <f>+Datos!D3431</f>
        <v>20</v>
      </c>
      <c r="E3440" s="143">
        <f>+Datos!E3431</f>
        <v>0</v>
      </c>
      <c r="F3440" s="144">
        <f>+Datos!F3431</f>
        <v>1.1000000000000001</v>
      </c>
      <c r="G3440" s="145">
        <f>+Datos!G3431</f>
        <v>1</v>
      </c>
      <c r="H3440" s="143">
        <f t="shared" si="639"/>
        <v>1.1000000000000001</v>
      </c>
      <c r="I3440" s="146">
        <f t="shared" si="640"/>
        <v>-1.1000000000000001</v>
      </c>
      <c r="J3440" s="29">
        <f t="shared" si="641"/>
        <v>109.23618136242612</v>
      </c>
      <c r="K3440" s="147">
        <f t="shared" si="636"/>
        <v>142.91799954424431</v>
      </c>
      <c r="L3440" s="29">
        <f t="shared" si="647"/>
        <v>-0.64682470522384961</v>
      </c>
      <c r="M3440" s="30">
        <f t="shared" si="645"/>
        <v>0.64682470522384961</v>
      </c>
      <c r="N3440" s="148">
        <f t="shared" si="646"/>
        <v>0.45317529477615048</v>
      </c>
      <c r="O3440" s="148">
        <f t="shared" si="642"/>
        <v>0</v>
      </c>
      <c r="P3440" s="148">
        <f t="shared" si="643"/>
        <v>-0.45317529477615048</v>
      </c>
      <c r="Q3440" s="149">
        <f t="shared" si="637"/>
        <v>28.91799954424431</v>
      </c>
      <c r="R3440" s="150">
        <f t="shared" si="638"/>
        <v>142.91799954424431</v>
      </c>
      <c r="S3440" s="13"/>
      <c r="T3440" s="13"/>
      <c r="U3440" s="13"/>
      <c r="V3440" s="13"/>
      <c r="W3440" s="49">
        <f t="shared" si="644"/>
        <v>40318</v>
      </c>
    </row>
    <row r="3441" spans="1:23" s="11" customFormat="1">
      <c r="A3441" s="13"/>
      <c r="B3441" s="140">
        <f>+Datos!B3432</f>
        <v>2010</v>
      </c>
      <c r="C3441" s="141">
        <f>+Datos!C3432</f>
        <v>5</v>
      </c>
      <c r="D3441" s="142">
        <f>+Datos!D3432</f>
        <v>21</v>
      </c>
      <c r="E3441" s="143">
        <f>+Datos!E3432</f>
        <v>0</v>
      </c>
      <c r="F3441" s="144">
        <f>+Datos!F3432</f>
        <v>0.6</v>
      </c>
      <c r="G3441" s="145">
        <f>+Datos!G3432</f>
        <v>1</v>
      </c>
      <c r="H3441" s="143">
        <f t="shared" si="639"/>
        <v>0.6</v>
      </c>
      <c r="I3441" s="146">
        <f t="shared" si="640"/>
        <v>-0.6</v>
      </c>
      <c r="J3441" s="29">
        <f t="shared" si="641"/>
        <v>108.88497414548017</v>
      </c>
      <c r="K3441" s="147">
        <f t="shared" si="636"/>
        <v>142.56679232729834</v>
      </c>
      <c r="L3441" s="29">
        <f t="shared" si="647"/>
        <v>-0.35120721694596568</v>
      </c>
      <c r="M3441" s="30">
        <f t="shared" si="645"/>
        <v>0.35120721694596568</v>
      </c>
      <c r="N3441" s="148">
        <f t="shared" si="646"/>
        <v>0.24879278305403429</v>
      </c>
      <c r="O3441" s="148">
        <f t="shared" si="642"/>
        <v>0</v>
      </c>
      <c r="P3441" s="148">
        <f t="shared" si="643"/>
        <v>-0.24879278305403429</v>
      </c>
      <c r="Q3441" s="149">
        <f t="shared" si="637"/>
        <v>28.566792327298344</v>
      </c>
      <c r="R3441" s="150">
        <f t="shared" si="638"/>
        <v>142.56679232729834</v>
      </c>
      <c r="S3441" s="13"/>
      <c r="T3441" s="13"/>
      <c r="U3441" s="13"/>
      <c r="V3441" s="13"/>
      <c r="W3441" s="49">
        <f t="shared" si="644"/>
        <v>40319</v>
      </c>
    </row>
    <row r="3442" spans="1:23" s="11" customFormat="1">
      <c r="A3442" s="13"/>
      <c r="B3442" s="140">
        <f>+Datos!B3433</f>
        <v>2010</v>
      </c>
      <c r="C3442" s="141">
        <f>+Datos!C3433</f>
        <v>5</v>
      </c>
      <c r="D3442" s="142">
        <f>+Datos!D3433</f>
        <v>22</v>
      </c>
      <c r="E3442" s="143">
        <f>+Datos!E3433</f>
        <v>22</v>
      </c>
      <c r="F3442" s="144">
        <f>+Datos!F3433</f>
        <v>0.8</v>
      </c>
      <c r="G3442" s="145">
        <f>+Datos!G3433</f>
        <v>1</v>
      </c>
      <c r="H3442" s="143">
        <f t="shared" si="639"/>
        <v>0.8</v>
      </c>
      <c r="I3442" s="146">
        <f t="shared" si="640"/>
        <v>21.2</v>
      </c>
      <c r="J3442" s="29">
        <f t="shared" si="641"/>
        <v>130.08497414548017</v>
      </c>
      <c r="K3442" s="147">
        <f t="shared" si="636"/>
        <v>163.76679232729836</v>
      </c>
      <c r="L3442" s="29">
        <f t="shared" si="647"/>
        <v>21.200000000000017</v>
      </c>
      <c r="M3442" s="30">
        <f t="shared" si="645"/>
        <v>0.8</v>
      </c>
      <c r="N3442" s="148">
        <f t="shared" si="646"/>
        <v>0</v>
      </c>
      <c r="O3442" s="148">
        <f t="shared" si="642"/>
        <v>0</v>
      </c>
      <c r="P3442" s="148">
        <f t="shared" si="643"/>
        <v>0</v>
      </c>
      <c r="Q3442" s="149">
        <f t="shared" si="637"/>
        <v>49.766792327298361</v>
      </c>
      <c r="R3442" s="150">
        <f t="shared" si="638"/>
        <v>163.76679232729836</v>
      </c>
      <c r="S3442" s="13"/>
      <c r="T3442" s="13"/>
      <c r="U3442" s="13"/>
      <c r="V3442" s="13"/>
      <c r="W3442" s="49">
        <f t="shared" si="644"/>
        <v>40320</v>
      </c>
    </row>
    <row r="3443" spans="1:23" s="11" customFormat="1">
      <c r="A3443" s="13"/>
      <c r="B3443" s="140">
        <f>+Datos!B3434</f>
        <v>2010</v>
      </c>
      <c r="C3443" s="141">
        <f>+Datos!C3434</f>
        <v>5</v>
      </c>
      <c r="D3443" s="142">
        <f>+Datos!D3434</f>
        <v>23</v>
      </c>
      <c r="E3443" s="143">
        <f>+Datos!E3434</f>
        <v>12</v>
      </c>
      <c r="F3443" s="144">
        <f>+Datos!F3434</f>
        <v>0.7</v>
      </c>
      <c r="G3443" s="145">
        <f>+Datos!G3434</f>
        <v>1</v>
      </c>
      <c r="H3443" s="143">
        <f t="shared" si="639"/>
        <v>0.7</v>
      </c>
      <c r="I3443" s="146">
        <f t="shared" si="640"/>
        <v>11.3</v>
      </c>
      <c r="J3443" s="29">
        <f t="shared" si="641"/>
        <v>141.38497414548019</v>
      </c>
      <c r="K3443" s="147">
        <f t="shared" si="636"/>
        <v>175.06679232729837</v>
      </c>
      <c r="L3443" s="29">
        <f t="shared" si="647"/>
        <v>11.300000000000011</v>
      </c>
      <c r="M3443" s="30">
        <f t="shared" si="645"/>
        <v>0.7</v>
      </c>
      <c r="N3443" s="148">
        <f t="shared" si="646"/>
        <v>0</v>
      </c>
      <c r="O3443" s="148">
        <f t="shared" si="642"/>
        <v>0</v>
      </c>
      <c r="P3443" s="148">
        <f t="shared" si="643"/>
        <v>0</v>
      </c>
      <c r="Q3443" s="149">
        <f t="shared" si="637"/>
        <v>61.066792327298373</v>
      </c>
      <c r="R3443" s="150">
        <f t="shared" si="638"/>
        <v>175.06679232729837</v>
      </c>
      <c r="S3443" s="13"/>
      <c r="T3443" s="13"/>
      <c r="U3443" s="13"/>
      <c r="V3443" s="13"/>
      <c r="W3443" s="49">
        <f t="shared" si="644"/>
        <v>40321</v>
      </c>
    </row>
    <row r="3444" spans="1:23" s="11" customFormat="1">
      <c r="A3444" s="13"/>
      <c r="B3444" s="140">
        <f>+Datos!B3435</f>
        <v>2010</v>
      </c>
      <c r="C3444" s="141">
        <f>+Datos!C3435</f>
        <v>5</v>
      </c>
      <c r="D3444" s="142">
        <f>+Datos!D3435</f>
        <v>24</v>
      </c>
      <c r="E3444" s="143">
        <f>+Datos!E3435</f>
        <v>0.2</v>
      </c>
      <c r="F3444" s="144">
        <f>+Datos!F3435</f>
        <v>0.7</v>
      </c>
      <c r="G3444" s="145">
        <f>+Datos!G3435</f>
        <v>1</v>
      </c>
      <c r="H3444" s="143">
        <f t="shared" si="639"/>
        <v>0.7</v>
      </c>
      <c r="I3444" s="146">
        <f t="shared" si="640"/>
        <v>-0.49999999999999994</v>
      </c>
      <c r="J3444" s="29">
        <f t="shared" si="641"/>
        <v>141.00606470864201</v>
      </c>
      <c r="K3444" s="147">
        <f t="shared" si="636"/>
        <v>174.6878828904602</v>
      </c>
      <c r="L3444" s="29">
        <f t="shared" si="647"/>
        <v>-0.37890943683817113</v>
      </c>
      <c r="M3444" s="30">
        <f t="shared" si="645"/>
        <v>0.57890943683817109</v>
      </c>
      <c r="N3444" s="148">
        <f t="shared" si="646"/>
        <v>0.12109056316182887</v>
      </c>
      <c r="O3444" s="148">
        <f t="shared" si="642"/>
        <v>0</v>
      </c>
      <c r="P3444" s="148">
        <f t="shared" si="643"/>
        <v>-0.12109056316182887</v>
      </c>
      <c r="Q3444" s="149">
        <f t="shared" si="637"/>
        <v>60.687882890460202</v>
      </c>
      <c r="R3444" s="150">
        <f t="shared" si="638"/>
        <v>174.6878828904602</v>
      </c>
      <c r="S3444" s="13"/>
      <c r="T3444" s="13"/>
      <c r="U3444" s="13"/>
      <c r="V3444" s="13"/>
      <c r="W3444" s="49">
        <f t="shared" si="644"/>
        <v>40322</v>
      </c>
    </row>
    <row r="3445" spans="1:23" s="11" customFormat="1">
      <c r="A3445" s="13"/>
      <c r="B3445" s="140">
        <f>+Datos!B3436</f>
        <v>2010</v>
      </c>
      <c r="C3445" s="141">
        <f>+Datos!C3436</f>
        <v>5</v>
      </c>
      <c r="D3445" s="142">
        <f>+Datos!D3436</f>
        <v>25</v>
      </c>
      <c r="E3445" s="143">
        <f>+Datos!E3436</f>
        <v>0</v>
      </c>
      <c r="F3445" s="144">
        <f>+Datos!F3436</f>
        <v>1.1000000000000001</v>
      </c>
      <c r="G3445" s="145">
        <f>+Datos!G3436</f>
        <v>1</v>
      </c>
      <c r="H3445" s="143">
        <f t="shared" si="639"/>
        <v>1.1000000000000001</v>
      </c>
      <c r="I3445" s="146">
        <f t="shared" si="640"/>
        <v>-1.1000000000000001</v>
      </c>
      <c r="J3445" s="29">
        <f t="shared" si="641"/>
        <v>140.1760345747395</v>
      </c>
      <c r="K3445" s="147">
        <f t="shared" si="636"/>
        <v>173.85785275655769</v>
      </c>
      <c r="L3445" s="29">
        <f t="shared" si="647"/>
        <v>-0.83003013390251112</v>
      </c>
      <c r="M3445" s="30">
        <f t="shared" si="645"/>
        <v>0.83003013390251112</v>
      </c>
      <c r="N3445" s="148">
        <f t="shared" si="646"/>
        <v>0.26996986609748896</v>
      </c>
      <c r="O3445" s="148">
        <f t="shared" si="642"/>
        <v>0</v>
      </c>
      <c r="P3445" s="148">
        <f t="shared" si="643"/>
        <v>-0.26996986609748896</v>
      </c>
      <c r="Q3445" s="149">
        <f t="shared" si="637"/>
        <v>59.857852756557691</v>
      </c>
      <c r="R3445" s="150">
        <f t="shared" si="638"/>
        <v>173.85785275655769</v>
      </c>
      <c r="S3445" s="13"/>
      <c r="T3445" s="13"/>
      <c r="U3445" s="13"/>
      <c r="V3445" s="13"/>
      <c r="W3445" s="49">
        <f t="shared" si="644"/>
        <v>40323</v>
      </c>
    </row>
    <row r="3446" spans="1:23" s="11" customFormat="1">
      <c r="A3446" s="13"/>
      <c r="B3446" s="140">
        <f>+Datos!B3437</f>
        <v>2010</v>
      </c>
      <c r="C3446" s="141">
        <f>+Datos!C3437</f>
        <v>5</v>
      </c>
      <c r="D3446" s="142">
        <f>+Datos!D3437</f>
        <v>26</v>
      </c>
      <c r="E3446" s="143">
        <f>+Datos!E3437</f>
        <v>0</v>
      </c>
      <c r="F3446" s="144">
        <f>+Datos!F3437</f>
        <v>0.8</v>
      </c>
      <c r="G3446" s="145">
        <f>+Datos!G3437</f>
        <v>1</v>
      </c>
      <c r="H3446" s="143">
        <f t="shared" si="639"/>
        <v>0.8</v>
      </c>
      <c r="I3446" s="146">
        <f t="shared" si="640"/>
        <v>-0.8</v>
      </c>
      <c r="J3446" s="29">
        <f t="shared" si="641"/>
        <v>139.57544680845766</v>
      </c>
      <c r="K3446" s="147">
        <f t="shared" si="636"/>
        <v>173.25726499027584</v>
      </c>
      <c r="L3446" s="29">
        <f t="shared" si="647"/>
        <v>-0.60058776628184773</v>
      </c>
      <c r="M3446" s="30">
        <f t="shared" si="645"/>
        <v>0.60058776628184773</v>
      </c>
      <c r="N3446" s="148">
        <f t="shared" si="646"/>
        <v>0.19941223371815231</v>
      </c>
      <c r="O3446" s="148">
        <f t="shared" si="642"/>
        <v>0</v>
      </c>
      <c r="P3446" s="148">
        <f t="shared" si="643"/>
        <v>-0.19941223371815231</v>
      </c>
      <c r="Q3446" s="149">
        <f t="shared" si="637"/>
        <v>59.257264990275843</v>
      </c>
      <c r="R3446" s="150">
        <f t="shared" si="638"/>
        <v>173.25726499027584</v>
      </c>
      <c r="S3446" s="13"/>
      <c r="T3446" s="13"/>
      <c r="U3446" s="13"/>
      <c r="V3446" s="13"/>
      <c r="W3446" s="49">
        <f t="shared" si="644"/>
        <v>40324</v>
      </c>
    </row>
    <row r="3447" spans="1:23" s="11" customFormat="1">
      <c r="A3447" s="13"/>
      <c r="B3447" s="140">
        <f>+Datos!B3438</f>
        <v>2010</v>
      </c>
      <c r="C3447" s="141">
        <f>+Datos!C3438</f>
        <v>5</v>
      </c>
      <c r="D3447" s="142">
        <f>+Datos!D3438</f>
        <v>27</v>
      </c>
      <c r="E3447" s="143">
        <f>+Datos!E3438</f>
        <v>0</v>
      </c>
      <c r="F3447" s="144">
        <f>+Datos!F3438</f>
        <v>0.9</v>
      </c>
      <c r="G3447" s="145">
        <f>+Datos!G3438</f>
        <v>1</v>
      </c>
      <c r="H3447" s="143">
        <f t="shared" si="639"/>
        <v>0.9</v>
      </c>
      <c r="I3447" s="146">
        <f t="shared" si="640"/>
        <v>-0.9</v>
      </c>
      <c r="J3447" s="29">
        <f t="shared" si="641"/>
        <v>138.90286083991614</v>
      </c>
      <c r="K3447" s="147">
        <f t="shared" si="636"/>
        <v>172.58467902173433</v>
      </c>
      <c r="L3447" s="29">
        <f t="shared" si="647"/>
        <v>-0.67258596854151165</v>
      </c>
      <c r="M3447" s="30">
        <f t="shared" si="645"/>
        <v>0.67258596854151165</v>
      </c>
      <c r="N3447" s="148">
        <f t="shared" si="646"/>
        <v>0.22741403145848837</v>
      </c>
      <c r="O3447" s="148">
        <f t="shared" si="642"/>
        <v>0</v>
      </c>
      <c r="P3447" s="148">
        <f t="shared" si="643"/>
        <v>-0.22741403145848837</v>
      </c>
      <c r="Q3447" s="149">
        <f t="shared" si="637"/>
        <v>58.584679021734331</v>
      </c>
      <c r="R3447" s="150">
        <f t="shared" si="638"/>
        <v>172.58467902173433</v>
      </c>
      <c r="S3447" s="13"/>
      <c r="T3447" s="13"/>
      <c r="U3447" s="13"/>
      <c r="V3447" s="13"/>
      <c r="W3447" s="49">
        <f t="shared" si="644"/>
        <v>40325</v>
      </c>
    </row>
    <row r="3448" spans="1:23" s="11" customFormat="1">
      <c r="A3448" s="13"/>
      <c r="B3448" s="140">
        <f>+Datos!B3439</f>
        <v>2010</v>
      </c>
      <c r="C3448" s="141">
        <f>+Datos!C3439</f>
        <v>5</v>
      </c>
      <c r="D3448" s="142">
        <f>+Datos!D3439</f>
        <v>28</v>
      </c>
      <c r="E3448" s="143">
        <f>+Datos!E3439</f>
        <v>0.2</v>
      </c>
      <c r="F3448" s="144">
        <f>+Datos!F3439</f>
        <v>0.6</v>
      </c>
      <c r="G3448" s="145">
        <f>+Datos!G3439</f>
        <v>1</v>
      </c>
      <c r="H3448" s="143">
        <f t="shared" si="639"/>
        <v>0.6</v>
      </c>
      <c r="I3448" s="146">
        <f t="shared" si="640"/>
        <v>-0.39999999999999997</v>
      </c>
      <c r="J3448" s="29">
        <f t="shared" si="641"/>
        <v>138.60497501196627</v>
      </c>
      <c r="K3448" s="147">
        <f t="shared" si="636"/>
        <v>172.28679319378446</v>
      </c>
      <c r="L3448" s="29">
        <f t="shared" si="647"/>
        <v>-0.29788582794986951</v>
      </c>
      <c r="M3448" s="30">
        <f t="shared" si="645"/>
        <v>0.49788582794986952</v>
      </c>
      <c r="N3448" s="148">
        <f t="shared" si="646"/>
        <v>0.10211417205013046</v>
      </c>
      <c r="O3448" s="148">
        <f t="shared" si="642"/>
        <v>0</v>
      </c>
      <c r="P3448" s="148">
        <f t="shared" si="643"/>
        <v>-0.10211417205013046</v>
      </c>
      <c r="Q3448" s="149">
        <f t="shared" si="637"/>
        <v>58.286793193784462</v>
      </c>
      <c r="R3448" s="150">
        <f t="shared" si="638"/>
        <v>172.28679319378446</v>
      </c>
      <c r="S3448" s="13"/>
      <c r="T3448" s="13"/>
      <c r="U3448" s="13"/>
      <c r="V3448" s="13"/>
      <c r="W3448" s="49">
        <f t="shared" si="644"/>
        <v>40326</v>
      </c>
    </row>
    <row r="3449" spans="1:23" s="11" customFormat="1">
      <c r="A3449" s="13"/>
      <c r="B3449" s="140">
        <f>+Datos!B3440</f>
        <v>2010</v>
      </c>
      <c r="C3449" s="141">
        <f>+Datos!C3440</f>
        <v>5</v>
      </c>
      <c r="D3449" s="142">
        <f>+Datos!D3440</f>
        <v>29</v>
      </c>
      <c r="E3449" s="143">
        <f>+Datos!E3440</f>
        <v>0</v>
      </c>
      <c r="F3449" s="144">
        <f>+Datos!F3440</f>
        <v>1</v>
      </c>
      <c r="G3449" s="145">
        <f>+Datos!G3440</f>
        <v>1</v>
      </c>
      <c r="H3449" s="143">
        <f t="shared" si="639"/>
        <v>1</v>
      </c>
      <c r="I3449" s="146">
        <f t="shared" si="640"/>
        <v>-1</v>
      </c>
      <c r="J3449" s="29">
        <f t="shared" si="641"/>
        <v>137.86305234775767</v>
      </c>
      <c r="K3449" s="147">
        <f t="shared" si="636"/>
        <v>171.54487052957586</v>
      </c>
      <c r="L3449" s="29">
        <f t="shared" si="647"/>
        <v>-0.74192266420860165</v>
      </c>
      <c r="M3449" s="30">
        <f t="shared" si="645"/>
        <v>0.74192266420860165</v>
      </c>
      <c r="N3449" s="148">
        <f t="shared" si="646"/>
        <v>0.25807733579139835</v>
      </c>
      <c r="O3449" s="148">
        <f t="shared" si="642"/>
        <v>0</v>
      </c>
      <c r="P3449" s="148">
        <f t="shared" si="643"/>
        <v>-0.25807733579139835</v>
      </c>
      <c r="Q3449" s="149">
        <f t="shared" si="637"/>
        <v>57.54487052957586</v>
      </c>
      <c r="R3449" s="150">
        <f t="shared" si="638"/>
        <v>171.54487052957586</v>
      </c>
      <c r="S3449" s="13"/>
      <c r="T3449" s="13"/>
      <c r="U3449" s="13"/>
      <c r="V3449" s="13"/>
      <c r="W3449" s="49">
        <f t="shared" si="644"/>
        <v>40327</v>
      </c>
    </row>
    <row r="3450" spans="1:23" s="11" customFormat="1">
      <c r="A3450" s="13"/>
      <c r="B3450" s="140">
        <f>+Datos!B3441</f>
        <v>2010</v>
      </c>
      <c r="C3450" s="141">
        <f>+Datos!C3441</f>
        <v>5</v>
      </c>
      <c r="D3450" s="142">
        <f>+Datos!D3441</f>
        <v>30</v>
      </c>
      <c r="E3450" s="143">
        <f>+Datos!E3441</f>
        <v>0.1</v>
      </c>
      <c r="F3450" s="144">
        <f>+Datos!F3441</f>
        <v>1.7</v>
      </c>
      <c r="G3450" s="145">
        <f>+Datos!G3441</f>
        <v>1</v>
      </c>
      <c r="H3450" s="143">
        <f t="shared" si="639"/>
        <v>1.7</v>
      </c>
      <c r="I3450" s="146">
        <f t="shared" si="640"/>
        <v>-1.5999999999999999</v>
      </c>
      <c r="J3450" s="29">
        <f t="shared" si="641"/>
        <v>136.68422765062397</v>
      </c>
      <c r="K3450" s="147">
        <f t="shared" si="636"/>
        <v>170.36604583244215</v>
      </c>
      <c r="L3450" s="29">
        <f t="shared" si="647"/>
        <v>-1.178824697133706</v>
      </c>
      <c r="M3450" s="30">
        <f t="shared" si="645"/>
        <v>1.2788246971337061</v>
      </c>
      <c r="N3450" s="148">
        <f t="shared" si="646"/>
        <v>0.4211753028662939</v>
      </c>
      <c r="O3450" s="148">
        <f t="shared" si="642"/>
        <v>0</v>
      </c>
      <c r="P3450" s="148">
        <f t="shared" si="643"/>
        <v>-0.4211753028662939</v>
      </c>
      <c r="Q3450" s="149">
        <f t="shared" si="637"/>
        <v>56.366045832442154</v>
      </c>
      <c r="R3450" s="150">
        <f t="shared" si="638"/>
        <v>170.36604583244215</v>
      </c>
      <c r="S3450" s="13"/>
      <c r="T3450" s="13"/>
      <c r="U3450" s="13"/>
      <c r="V3450" s="13"/>
      <c r="W3450" s="49">
        <f t="shared" si="644"/>
        <v>40328</v>
      </c>
    </row>
    <row r="3451" spans="1:23" s="11" customFormat="1">
      <c r="A3451" s="13"/>
      <c r="B3451" s="140">
        <f>+Datos!B3442</f>
        <v>2010</v>
      </c>
      <c r="C3451" s="141">
        <f>+Datos!C3442</f>
        <v>5</v>
      </c>
      <c r="D3451" s="142">
        <f>+Datos!D3442</f>
        <v>31</v>
      </c>
      <c r="E3451" s="143">
        <f>+Datos!E3442</f>
        <v>0</v>
      </c>
      <c r="F3451" s="144">
        <f>+Datos!F3442</f>
        <v>1.4</v>
      </c>
      <c r="G3451" s="145">
        <f>+Datos!G3442</f>
        <v>1</v>
      </c>
      <c r="H3451" s="143">
        <f t="shared" si="639"/>
        <v>1.4</v>
      </c>
      <c r="I3451" s="146">
        <f t="shared" si="640"/>
        <v>-1.4</v>
      </c>
      <c r="J3451" s="29">
        <f t="shared" si="641"/>
        <v>135.66102755383807</v>
      </c>
      <c r="K3451" s="147">
        <f t="shared" si="636"/>
        <v>169.34284573565625</v>
      </c>
      <c r="L3451" s="29">
        <f t="shared" si="647"/>
        <v>-1.0232000967858994</v>
      </c>
      <c r="M3451" s="30">
        <f t="shared" si="645"/>
        <v>1.0232000967858994</v>
      </c>
      <c r="N3451" s="148">
        <f t="shared" si="646"/>
        <v>0.37679990321410051</v>
      </c>
      <c r="O3451" s="148">
        <f t="shared" si="642"/>
        <v>0</v>
      </c>
      <c r="P3451" s="148">
        <f t="shared" si="643"/>
        <v>-0.37679990321410051</v>
      </c>
      <c r="Q3451" s="149">
        <f t="shared" si="637"/>
        <v>55.342845735656255</v>
      </c>
      <c r="R3451" s="150">
        <f t="shared" si="638"/>
        <v>169.34284573565625</v>
      </c>
      <c r="S3451" s="13"/>
      <c r="T3451" s="13"/>
      <c r="U3451" s="13"/>
      <c r="V3451" s="13"/>
      <c r="W3451" s="49">
        <f t="shared" si="644"/>
        <v>40329</v>
      </c>
    </row>
    <row r="3452" spans="1:23" s="11" customFormat="1">
      <c r="A3452" s="13"/>
      <c r="B3452" s="140">
        <f>+Datos!B3443</f>
        <v>2010</v>
      </c>
      <c r="C3452" s="141">
        <f>+Datos!C3443</f>
        <v>6</v>
      </c>
      <c r="D3452" s="142">
        <f>+Datos!D3443</f>
        <v>1</v>
      </c>
      <c r="E3452" s="143">
        <f>+Datos!E3443</f>
        <v>0</v>
      </c>
      <c r="F3452" s="144">
        <f>+Datos!F3443</f>
        <v>1.5</v>
      </c>
      <c r="G3452" s="145">
        <f>+Datos!G3443</f>
        <v>1</v>
      </c>
      <c r="H3452" s="143">
        <f t="shared" si="639"/>
        <v>1.5</v>
      </c>
      <c r="I3452" s="146">
        <f t="shared" si="640"/>
        <v>-1.5</v>
      </c>
      <c r="J3452" s="29">
        <f t="shared" si="641"/>
        <v>134.57323996395129</v>
      </c>
      <c r="K3452" s="147">
        <f t="shared" si="636"/>
        <v>168.25505814576948</v>
      </c>
      <c r="L3452" s="29">
        <f t="shared" si="647"/>
        <v>-1.0877875898867728</v>
      </c>
      <c r="M3452" s="30">
        <f t="shared" si="645"/>
        <v>1.0877875898867728</v>
      </c>
      <c r="N3452" s="148">
        <f t="shared" si="646"/>
        <v>0.41221241011322718</v>
      </c>
      <c r="O3452" s="148">
        <f t="shared" si="642"/>
        <v>0</v>
      </c>
      <c r="P3452" s="148">
        <f t="shared" si="643"/>
        <v>-0.41221241011322718</v>
      </c>
      <c r="Q3452" s="149">
        <f t="shared" si="637"/>
        <v>54.255058145769482</v>
      </c>
      <c r="R3452" s="150">
        <f t="shared" si="638"/>
        <v>168.25505814576948</v>
      </c>
      <c r="S3452" s="13"/>
      <c r="T3452" s="13"/>
      <c r="U3452" s="13"/>
      <c r="V3452" s="13"/>
      <c r="W3452" s="49">
        <f t="shared" si="644"/>
        <v>40330</v>
      </c>
    </row>
    <row r="3453" spans="1:23" s="11" customFormat="1">
      <c r="A3453" s="13"/>
      <c r="B3453" s="140">
        <f>+Datos!B3444</f>
        <v>2010</v>
      </c>
      <c r="C3453" s="141">
        <f>+Datos!C3444</f>
        <v>6</v>
      </c>
      <c r="D3453" s="142">
        <f>+Datos!D3444</f>
        <v>2</v>
      </c>
      <c r="E3453" s="143">
        <f>+Datos!E3444</f>
        <v>0</v>
      </c>
      <c r="F3453" s="144">
        <f>+Datos!F3444</f>
        <v>1.7</v>
      </c>
      <c r="G3453" s="145">
        <f>+Datos!G3444</f>
        <v>1</v>
      </c>
      <c r="H3453" s="143">
        <f t="shared" si="639"/>
        <v>1.7</v>
      </c>
      <c r="I3453" s="146">
        <f t="shared" si="640"/>
        <v>-1.7</v>
      </c>
      <c r="J3453" s="29">
        <f t="shared" si="641"/>
        <v>133.35095460645795</v>
      </c>
      <c r="K3453" s="147">
        <f t="shared" si="636"/>
        <v>167.03277278827613</v>
      </c>
      <c r="L3453" s="29">
        <f t="shared" si="647"/>
        <v>-1.2222853574933481</v>
      </c>
      <c r="M3453" s="30">
        <f t="shared" si="645"/>
        <v>1.2222853574933481</v>
      </c>
      <c r="N3453" s="148">
        <f t="shared" si="646"/>
        <v>0.47771464250665185</v>
      </c>
      <c r="O3453" s="148">
        <f t="shared" si="642"/>
        <v>0</v>
      </c>
      <c r="P3453" s="148">
        <f t="shared" si="643"/>
        <v>-0.47771464250665185</v>
      </c>
      <c r="Q3453" s="149">
        <f t="shared" si="637"/>
        <v>53.032772788276134</v>
      </c>
      <c r="R3453" s="150">
        <f t="shared" si="638"/>
        <v>167.03277278827613</v>
      </c>
      <c r="S3453" s="13"/>
      <c r="T3453" s="13"/>
      <c r="U3453" s="13"/>
      <c r="V3453" s="13"/>
      <c r="W3453" s="49">
        <f t="shared" si="644"/>
        <v>40331</v>
      </c>
    </row>
    <row r="3454" spans="1:23" s="11" customFormat="1">
      <c r="A3454" s="13"/>
      <c r="B3454" s="140">
        <f>+Datos!B3445</f>
        <v>2010</v>
      </c>
      <c r="C3454" s="141">
        <f>+Datos!C3445</f>
        <v>6</v>
      </c>
      <c r="D3454" s="142">
        <f>+Datos!D3445</f>
        <v>3</v>
      </c>
      <c r="E3454" s="143">
        <f>+Datos!E3445</f>
        <v>0</v>
      </c>
      <c r="F3454" s="144">
        <f>+Datos!F3445</f>
        <v>1.1000000000000001</v>
      </c>
      <c r="G3454" s="145">
        <f>+Datos!G3445</f>
        <v>1</v>
      </c>
      <c r="H3454" s="143">
        <f t="shared" si="639"/>
        <v>1.1000000000000001</v>
      </c>
      <c r="I3454" s="146">
        <f t="shared" si="640"/>
        <v>-1.1000000000000001</v>
      </c>
      <c r="J3454" s="29">
        <f t="shared" si="641"/>
        <v>132.56598616601013</v>
      </c>
      <c r="K3454" s="147">
        <f t="shared" si="636"/>
        <v>166.24780434782832</v>
      </c>
      <c r="L3454" s="29">
        <f t="shared" si="647"/>
        <v>-0.78496844044781255</v>
      </c>
      <c r="M3454" s="30">
        <f t="shared" si="645"/>
        <v>0.78496844044781255</v>
      </c>
      <c r="N3454" s="148">
        <f t="shared" si="646"/>
        <v>0.31503155955218753</v>
      </c>
      <c r="O3454" s="148">
        <f t="shared" si="642"/>
        <v>0</v>
      </c>
      <c r="P3454" s="148">
        <f t="shared" si="643"/>
        <v>-0.31503155955218753</v>
      </c>
      <c r="Q3454" s="149">
        <f t="shared" si="637"/>
        <v>52.247804347828321</v>
      </c>
      <c r="R3454" s="150">
        <f t="shared" si="638"/>
        <v>166.24780434782832</v>
      </c>
      <c r="S3454" s="13"/>
      <c r="T3454" s="13"/>
      <c r="U3454" s="13"/>
      <c r="V3454" s="13"/>
      <c r="W3454" s="49">
        <f t="shared" si="644"/>
        <v>40332</v>
      </c>
    </row>
    <row r="3455" spans="1:23" s="11" customFormat="1">
      <c r="A3455" s="13"/>
      <c r="B3455" s="140">
        <f>+Datos!B3446</f>
        <v>2010</v>
      </c>
      <c r="C3455" s="141">
        <f>+Datos!C3446</f>
        <v>6</v>
      </c>
      <c r="D3455" s="142">
        <f>+Datos!D3446</f>
        <v>4</v>
      </c>
      <c r="E3455" s="143">
        <f>+Datos!E3446</f>
        <v>0</v>
      </c>
      <c r="F3455" s="144">
        <f>+Datos!F3446</f>
        <v>1.8</v>
      </c>
      <c r="G3455" s="145">
        <f>+Datos!G3446</f>
        <v>1</v>
      </c>
      <c r="H3455" s="143">
        <f t="shared" si="639"/>
        <v>1.8</v>
      </c>
      <c r="I3455" s="146">
        <f t="shared" si="640"/>
        <v>-1.8</v>
      </c>
      <c r="J3455" s="29">
        <f t="shared" si="641"/>
        <v>131.29144687817916</v>
      </c>
      <c r="K3455" s="147">
        <f t="shared" si="636"/>
        <v>164.97326505999735</v>
      </c>
      <c r="L3455" s="29">
        <f t="shared" si="647"/>
        <v>-1.2745392878309758</v>
      </c>
      <c r="M3455" s="30">
        <f t="shared" si="645"/>
        <v>1.2745392878309758</v>
      </c>
      <c r="N3455" s="148">
        <f t="shared" si="646"/>
        <v>0.52546071216902424</v>
      </c>
      <c r="O3455" s="148">
        <f t="shared" si="642"/>
        <v>0</v>
      </c>
      <c r="P3455" s="148">
        <f t="shared" si="643"/>
        <v>-0.52546071216902424</v>
      </c>
      <c r="Q3455" s="149">
        <f t="shared" si="637"/>
        <v>50.973265059997345</v>
      </c>
      <c r="R3455" s="150">
        <f t="shared" si="638"/>
        <v>164.97326505999735</v>
      </c>
      <c r="S3455" s="13"/>
      <c r="T3455" s="13"/>
      <c r="U3455" s="13"/>
      <c r="V3455" s="13"/>
      <c r="W3455" s="49">
        <f t="shared" si="644"/>
        <v>40333</v>
      </c>
    </row>
    <row r="3456" spans="1:23" s="11" customFormat="1">
      <c r="A3456" s="13"/>
      <c r="B3456" s="140">
        <f>+Datos!B3447</f>
        <v>2010</v>
      </c>
      <c r="C3456" s="141">
        <f>+Datos!C3447</f>
        <v>6</v>
      </c>
      <c r="D3456" s="142">
        <f>+Datos!D3447</f>
        <v>5</v>
      </c>
      <c r="E3456" s="143">
        <f>+Datos!E3447</f>
        <v>0</v>
      </c>
      <c r="F3456" s="144">
        <f>+Datos!F3447</f>
        <v>1.5</v>
      </c>
      <c r="G3456" s="145">
        <f>+Datos!G3447</f>
        <v>1</v>
      </c>
      <c r="H3456" s="143">
        <f t="shared" si="639"/>
        <v>1.5</v>
      </c>
      <c r="I3456" s="146">
        <f t="shared" si="640"/>
        <v>-1.5</v>
      </c>
      <c r="J3456" s="29">
        <f t="shared" si="641"/>
        <v>130.23869643726357</v>
      </c>
      <c r="K3456" s="147">
        <f t="shared" si="636"/>
        <v>163.92051461908176</v>
      </c>
      <c r="L3456" s="29">
        <f t="shared" si="647"/>
        <v>-1.0527504409155881</v>
      </c>
      <c r="M3456" s="30">
        <f t="shared" si="645"/>
        <v>1.0527504409155881</v>
      </c>
      <c r="N3456" s="148">
        <f t="shared" si="646"/>
        <v>0.44724955908441189</v>
      </c>
      <c r="O3456" s="148">
        <f t="shared" si="642"/>
        <v>0</v>
      </c>
      <c r="P3456" s="148">
        <f t="shared" si="643"/>
        <v>-0.44724955908441189</v>
      </c>
      <c r="Q3456" s="149">
        <f t="shared" si="637"/>
        <v>49.920514619081757</v>
      </c>
      <c r="R3456" s="150">
        <f t="shared" si="638"/>
        <v>163.92051461908176</v>
      </c>
      <c r="S3456" s="13"/>
      <c r="T3456" s="13"/>
      <c r="U3456" s="13"/>
      <c r="V3456" s="13"/>
      <c r="W3456" s="49">
        <f t="shared" si="644"/>
        <v>40334</v>
      </c>
    </row>
    <row r="3457" spans="1:23" s="11" customFormat="1">
      <c r="A3457" s="13"/>
      <c r="B3457" s="140">
        <f>+Datos!B3448</f>
        <v>2010</v>
      </c>
      <c r="C3457" s="141">
        <f>+Datos!C3448</f>
        <v>6</v>
      </c>
      <c r="D3457" s="142">
        <f>+Datos!D3448</f>
        <v>6</v>
      </c>
      <c r="E3457" s="143">
        <f>+Datos!E3448</f>
        <v>0</v>
      </c>
      <c r="F3457" s="144">
        <f>+Datos!F3448</f>
        <v>2.7</v>
      </c>
      <c r="G3457" s="145">
        <f>+Datos!G3448</f>
        <v>1</v>
      </c>
      <c r="H3457" s="143">
        <f t="shared" si="639"/>
        <v>2.7</v>
      </c>
      <c r="I3457" s="146">
        <f t="shared" si="640"/>
        <v>-2.7</v>
      </c>
      <c r="J3457" s="29">
        <f t="shared" si="641"/>
        <v>128.36497246540009</v>
      </c>
      <c r="K3457" s="147">
        <f t="shared" si="636"/>
        <v>162.04679064721827</v>
      </c>
      <c r="L3457" s="29">
        <f t="shared" si="647"/>
        <v>-1.8737239718634839</v>
      </c>
      <c r="M3457" s="30">
        <f t="shared" si="645"/>
        <v>1.8737239718634839</v>
      </c>
      <c r="N3457" s="148">
        <f t="shared" si="646"/>
        <v>0.82627602813651624</v>
      </c>
      <c r="O3457" s="148">
        <f t="shared" si="642"/>
        <v>0</v>
      </c>
      <c r="P3457" s="148">
        <f t="shared" si="643"/>
        <v>-0.82627602813651624</v>
      </c>
      <c r="Q3457" s="149">
        <f t="shared" si="637"/>
        <v>48.046790647218273</v>
      </c>
      <c r="R3457" s="150">
        <f t="shared" si="638"/>
        <v>162.04679064721827</v>
      </c>
      <c r="S3457" s="13"/>
      <c r="T3457" s="13"/>
      <c r="U3457" s="13"/>
      <c r="V3457" s="13"/>
      <c r="W3457" s="49">
        <f t="shared" si="644"/>
        <v>40335</v>
      </c>
    </row>
    <row r="3458" spans="1:23" s="11" customFormat="1">
      <c r="A3458" s="13"/>
      <c r="B3458" s="140">
        <f>+Datos!B3449</f>
        <v>2010</v>
      </c>
      <c r="C3458" s="141">
        <f>+Datos!C3449</f>
        <v>6</v>
      </c>
      <c r="D3458" s="142">
        <f>+Datos!D3449</f>
        <v>7</v>
      </c>
      <c r="E3458" s="143">
        <f>+Datos!E3449</f>
        <v>0</v>
      </c>
      <c r="F3458" s="144">
        <f>+Datos!F3449</f>
        <v>1.7</v>
      </c>
      <c r="G3458" s="145">
        <f>+Datos!G3449</f>
        <v>1</v>
      </c>
      <c r="H3458" s="143">
        <f t="shared" si="639"/>
        <v>1.7</v>
      </c>
      <c r="I3458" s="146">
        <f t="shared" si="640"/>
        <v>-1.7</v>
      </c>
      <c r="J3458" s="29">
        <f t="shared" si="641"/>
        <v>127.19907480029576</v>
      </c>
      <c r="K3458" s="147">
        <f t="shared" si="636"/>
        <v>160.88089298211395</v>
      </c>
      <c r="L3458" s="29">
        <f t="shared" si="647"/>
        <v>-1.1658976651043247</v>
      </c>
      <c r="M3458" s="30">
        <f t="shared" si="645"/>
        <v>1.1658976651043247</v>
      </c>
      <c r="N3458" s="148">
        <f t="shared" si="646"/>
        <v>0.53410233489567527</v>
      </c>
      <c r="O3458" s="148">
        <f t="shared" si="642"/>
        <v>0</v>
      </c>
      <c r="P3458" s="148">
        <f t="shared" si="643"/>
        <v>-0.53410233489567527</v>
      </c>
      <c r="Q3458" s="149">
        <f t="shared" si="637"/>
        <v>46.880892982113949</v>
      </c>
      <c r="R3458" s="150">
        <f t="shared" si="638"/>
        <v>160.88089298211395</v>
      </c>
      <c r="S3458" s="13"/>
      <c r="T3458" s="13"/>
      <c r="U3458" s="13"/>
      <c r="V3458" s="13"/>
      <c r="W3458" s="49">
        <f t="shared" si="644"/>
        <v>40336</v>
      </c>
    </row>
    <row r="3459" spans="1:23" s="11" customFormat="1">
      <c r="A3459" s="13"/>
      <c r="B3459" s="140">
        <f>+Datos!B3450</f>
        <v>2010</v>
      </c>
      <c r="C3459" s="141">
        <f>+Datos!C3450</f>
        <v>6</v>
      </c>
      <c r="D3459" s="142">
        <f>+Datos!D3450</f>
        <v>8</v>
      </c>
      <c r="E3459" s="143">
        <f>+Datos!E3450</f>
        <v>0</v>
      </c>
      <c r="F3459" s="144">
        <f>+Datos!F3450</f>
        <v>0.4</v>
      </c>
      <c r="G3459" s="145">
        <f>+Datos!G3450</f>
        <v>1</v>
      </c>
      <c r="H3459" s="143">
        <f t="shared" si="639"/>
        <v>0.4</v>
      </c>
      <c r="I3459" s="146">
        <f t="shared" si="640"/>
        <v>-0.4</v>
      </c>
      <c r="J3459" s="29">
        <f t="shared" si="641"/>
        <v>126.9262884697463</v>
      </c>
      <c r="K3459" s="147">
        <f t="shared" si="636"/>
        <v>160.60810665156447</v>
      </c>
      <c r="L3459" s="29">
        <f t="shared" si="647"/>
        <v>-0.27278633054947932</v>
      </c>
      <c r="M3459" s="30">
        <f t="shared" si="645"/>
        <v>0.27278633054947932</v>
      </c>
      <c r="N3459" s="148">
        <f t="shared" si="646"/>
        <v>0.12721366945052071</v>
      </c>
      <c r="O3459" s="148">
        <f t="shared" si="642"/>
        <v>0</v>
      </c>
      <c r="P3459" s="148">
        <f t="shared" si="643"/>
        <v>-0.12721366945052071</v>
      </c>
      <c r="Q3459" s="149">
        <f t="shared" si="637"/>
        <v>46.608106651564469</v>
      </c>
      <c r="R3459" s="150">
        <f t="shared" si="638"/>
        <v>160.60810665156447</v>
      </c>
      <c r="S3459" s="13"/>
      <c r="T3459" s="13"/>
      <c r="U3459" s="13"/>
      <c r="V3459" s="13"/>
      <c r="W3459" s="49">
        <f t="shared" si="644"/>
        <v>40337</v>
      </c>
    </row>
    <row r="3460" spans="1:23" s="11" customFormat="1">
      <c r="A3460" s="13"/>
      <c r="B3460" s="140">
        <f>+Datos!B3451</f>
        <v>2010</v>
      </c>
      <c r="C3460" s="141">
        <f>+Datos!C3451</f>
        <v>6</v>
      </c>
      <c r="D3460" s="142">
        <f>+Datos!D3451</f>
        <v>9</v>
      </c>
      <c r="E3460" s="143">
        <f>+Datos!E3451</f>
        <v>0</v>
      </c>
      <c r="F3460" s="144">
        <f>+Datos!F3451</f>
        <v>1</v>
      </c>
      <c r="G3460" s="145">
        <f>+Datos!G3451</f>
        <v>1</v>
      </c>
      <c r="H3460" s="143">
        <f t="shared" si="639"/>
        <v>1</v>
      </c>
      <c r="I3460" s="146">
        <f t="shared" si="640"/>
        <v>-1</v>
      </c>
      <c r="J3460" s="29">
        <f t="shared" si="641"/>
        <v>126.24687930646442</v>
      </c>
      <c r="K3460" s="147">
        <f t="shared" si="636"/>
        <v>159.92869748828261</v>
      </c>
      <c r="L3460" s="29">
        <f t="shared" si="647"/>
        <v>-0.67940916328186063</v>
      </c>
      <c r="M3460" s="30">
        <f t="shared" si="645"/>
        <v>0.67940916328186063</v>
      </c>
      <c r="N3460" s="148">
        <f t="shared" si="646"/>
        <v>0.32059083671813937</v>
      </c>
      <c r="O3460" s="148">
        <f t="shared" si="642"/>
        <v>0</v>
      </c>
      <c r="P3460" s="148">
        <f t="shared" si="643"/>
        <v>-0.32059083671813937</v>
      </c>
      <c r="Q3460" s="149">
        <f t="shared" si="637"/>
        <v>45.928697488282609</v>
      </c>
      <c r="R3460" s="150">
        <f t="shared" si="638"/>
        <v>159.92869748828261</v>
      </c>
      <c r="S3460" s="13"/>
      <c r="T3460" s="13"/>
      <c r="U3460" s="13"/>
      <c r="V3460" s="13"/>
      <c r="W3460" s="49">
        <f t="shared" si="644"/>
        <v>40338</v>
      </c>
    </row>
    <row r="3461" spans="1:23" s="11" customFormat="1">
      <c r="A3461" s="13"/>
      <c r="B3461" s="140">
        <f>+Datos!B3452</f>
        <v>2010</v>
      </c>
      <c r="C3461" s="141">
        <f>+Datos!C3452</f>
        <v>6</v>
      </c>
      <c r="D3461" s="142">
        <f>+Datos!D3452</f>
        <v>10</v>
      </c>
      <c r="E3461" s="143">
        <f>+Datos!E3452</f>
        <v>0</v>
      </c>
      <c r="F3461" s="144">
        <f>+Datos!F3452</f>
        <v>1.1000000000000001</v>
      </c>
      <c r="G3461" s="145">
        <f>+Datos!G3452</f>
        <v>1</v>
      </c>
      <c r="H3461" s="143">
        <f t="shared" si="639"/>
        <v>1.1000000000000001</v>
      </c>
      <c r="I3461" s="146">
        <f t="shared" si="640"/>
        <v>-1.1000000000000001</v>
      </c>
      <c r="J3461" s="29">
        <f t="shared" si="641"/>
        <v>125.5037289011819</v>
      </c>
      <c r="K3461" s="147">
        <f t="shared" si="636"/>
        <v>159.18554708300007</v>
      </c>
      <c r="L3461" s="29">
        <f t="shared" si="647"/>
        <v>-0.74315040528253462</v>
      </c>
      <c r="M3461" s="30">
        <f t="shared" si="645"/>
        <v>0.74315040528253462</v>
      </c>
      <c r="N3461" s="148">
        <f t="shared" si="646"/>
        <v>0.35684959471746547</v>
      </c>
      <c r="O3461" s="148">
        <f t="shared" si="642"/>
        <v>0</v>
      </c>
      <c r="P3461" s="148">
        <f t="shared" si="643"/>
        <v>-0.35684959471746547</v>
      </c>
      <c r="Q3461" s="149">
        <f t="shared" si="637"/>
        <v>45.185547083000074</v>
      </c>
      <c r="R3461" s="150">
        <f t="shared" si="638"/>
        <v>159.18554708300007</v>
      </c>
      <c r="S3461" s="13"/>
      <c r="T3461" s="13"/>
      <c r="U3461" s="13"/>
      <c r="V3461" s="13"/>
      <c r="W3461" s="49">
        <f t="shared" si="644"/>
        <v>40339</v>
      </c>
    </row>
    <row r="3462" spans="1:23" s="11" customFormat="1">
      <c r="A3462" s="13"/>
      <c r="B3462" s="140">
        <f>+Datos!B3453</f>
        <v>2010</v>
      </c>
      <c r="C3462" s="141">
        <f>+Datos!C3453</f>
        <v>6</v>
      </c>
      <c r="D3462" s="142">
        <f>+Datos!D3453</f>
        <v>11</v>
      </c>
      <c r="E3462" s="143">
        <f>+Datos!E3453</f>
        <v>0</v>
      </c>
      <c r="F3462" s="144">
        <f>+Datos!F3453</f>
        <v>0.6</v>
      </c>
      <c r="G3462" s="145">
        <f>+Datos!G3453</f>
        <v>1</v>
      </c>
      <c r="H3462" s="143">
        <f t="shared" si="639"/>
        <v>0.6</v>
      </c>
      <c r="I3462" s="146">
        <f t="shared" si="640"/>
        <v>-0.6</v>
      </c>
      <c r="J3462" s="29">
        <f t="shared" si="641"/>
        <v>125.1002195987331</v>
      </c>
      <c r="K3462" s="147">
        <f t="shared" si="636"/>
        <v>158.78203778055129</v>
      </c>
      <c r="L3462" s="29">
        <f t="shared" si="647"/>
        <v>-0.40350930244878214</v>
      </c>
      <c r="M3462" s="30">
        <f t="shared" si="645"/>
        <v>0.40350930244878214</v>
      </c>
      <c r="N3462" s="148">
        <f t="shared" si="646"/>
        <v>0.19649069755121784</v>
      </c>
      <c r="O3462" s="148">
        <f t="shared" si="642"/>
        <v>0</v>
      </c>
      <c r="P3462" s="148">
        <f t="shared" si="643"/>
        <v>-0.19649069755121784</v>
      </c>
      <c r="Q3462" s="149">
        <f t="shared" si="637"/>
        <v>44.782037780551292</v>
      </c>
      <c r="R3462" s="150">
        <f t="shared" si="638"/>
        <v>158.78203778055129</v>
      </c>
      <c r="S3462" s="13"/>
      <c r="T3462" s="13"/>
      <c r="U3462" s="13"/>
      <c r="V3462" s="13"/>
      <c r="W3462" s="49">
        <f t="shared" si="644"/>
        <v>40340</v>
      </c>
    </row>
    <row r="3463" spans="1:23" s="11" customFormat="1">
      <c r="A3463" s="13"/>
      <c r="B3463" s="140">
        <f>+Datos!B3454</f>
        <v>2010</v>
      </c>
      <c r="C3463" s="141">
        <f>+Datos!C3454</f>
        <v>6</v>
      </c>
      <c r="D3463" s="142">
        <f>+Datos!D3454</f>
        <v>12</v>
      </c>
      <c r="E3463" s="143">
        <f>+Datos!E3454</f>
        <v>0</v>
      </c>
      <c r="F3463" s="144">
        <f>+Datos!F3454</f>
        <v>0.7</v>
      </c>
      <c r="G3463" s="145">
        <f>+Datos!G3454</f>
        <v>1</v>
      </c>
      <c r="H3463" s="143">
        <f t="shared" si="639"/>
        <v>0.7</v>
      </c>
      <c r="I3463" s="146">
        <f t="shared" si="640"/>
        <v>-0.7</v>
      </c>
      <c r="J3463" s="29">
        <f t="shared" si="641"/>
        <v>124.63109813382178</v>
      </c>
      <c r="K3463" s="147">
        <f t="shared" si="636"/>
        <v>158.31291631563997</v>
      </c>
      <c r="L3463" s="29">
        <f t="shared" si="647"/>
        <v>-0.46912146491132489</v>
      </c>
      <c r="M3463" s="30">
        <f t="shared" si="645"/>
        <v>0.46912146491132489</v>
      </c>
      <c r="N3463" s="148">
        <f t="shared" si="646"/>
        <v>0.23087853508867506</v>
      </c>
      <c r="O3463" s="148">
        <f t="shared" si="642"/>
        <v>0</v>
      </c>
      <c r="P3463" s="148">
        <f t="shared" si="643"/>
        <v>-0.23087853508867506</v>
      </c>
      <c r="Q3463" s="149">
        <f t="shared" si="637"/>
        <v>44.312916315639967</v>
      </c>
      <c r="R3463" s="150">
        <f t="shared" si="638"/>
        <v>158.31291631563997</v>
      </c>
      <c r="S3463" s="13"/>
      <c r="T3463" s="13"/>
      <c r="U3463" s="13"/>
      <c r="V3463" s="13"/>
      <c r="W3463" s="49">
        <f t="shared" si="644"/>
        <v>40341</v>
      </c>
    </row>
    <row r="3464" spans="1:23" s="11" customFormat="1">
      <c r="A3464" s="13"/>
      <c r="B3464" s="140">
        <f>+Datos!B3455</f>
        <v>2010</v>
      </c>
      <c r="C3464" s="141">
        <f>+Datos!C3455</f>
        <v>6</v>
      </c>
      <c r="D3464" s="142">
        <f>+Datos!D3455</f>
        <v>13</v>
      </c>
      <c r="E3464" s="143">
        <f>+Datos!E3455</f>
        <v>16.8</v>
      </c>
      <c r="F3464" s="144">
        <f>+Datos!F3455</f>
        <v>0.3</v>
      </c>
      <c r="G3464" s="145">
        <f>+Datos!G3455</f>
        <v>1</v>
      </c>
      <c r="H3464" s="143">
        <f t="shared" si="639"/>
        <v>0.3</v>
      </c>
      <c r="I3464" s="146">
        <f t="shared" si="640"/>
        <v>16.5</v>
      </c>
      <c r="J3464" s="29">
        <f t="shared" si="641"/>
        <v>141.13109813382178</v>
      </c>
      <c r="K3464" s="147">
        <f t="shared" si="636"/>
        <v>174.81291631563997</v>
      </c>
      <c r="L3464" s="29">
        <f t="shared" si="647"/>
        <v>16.5</v>
      </c>
      <c r="M3464" s="30">
        <f t="shared" si="645"/>
        <v>0.3</v>
      </c>
      <c r="N3464" s="148">
        <f t="shared" si="646"/>
        <v>0</v>
      </c>
      <c r="O3464" s="148">
        <f t="shared" si="642"/>
        <v>0</v>
      </c>
      <c r="P3464" s="148">
        <f t="shared" si="643"/>
        <v>0</v>
      </c>
      <c r="Q3464" s="149">
        <f t="shared" si="637"/>
        <v>60.812916315639967</v>
      </c>
      <c r="R3464" s="150">
        <f t="shared" si="638"/>
        <v>174.81291631563997</v>
      </c>
      <c r="S3464" s="13"/>
      <c r="T3464" s="13"/>
      <c r="U3464" s="13"/>
      <c r="V3464" s="13"/>
      <c r="W3464" s="49">
        <f t="shared" si="644"/>
        <v>40342</v>
      </c>
    </row>
    <row r="3465" spans="1:23" s="11" customFormat="1">
      <c r="A3465" s="13"/>
      <c r="B3465" s="140">
        <f>+Datos!B3456</f>
        <v>2010</v>
      </c>
      <c r="C3465" s="141">
        <f>+Datos!C3456</f>
        <v>6</v>
      </c>
      <c r="D3465" s="142">
        <f>+Datos!D3456</f>
        <v>14</v>
      </c>
      <c r="E3465" s="143">
        <f>+Datos!E3456</f>
        <v>14.5</v>
      </c>
      <c r="F3465" s="144">
        <f>+Datos!F3456</f>
        <v>0.6</v>
      </c>
      <c r="G3465" s="145">
        <f>+Datos!G3456</f>
        <v>1</v>
      </c>
      <c r="H3465" s="143">
        <f t="shared" si="639"/>
        <v>0.6</v>
      </c>
      <c r="I3465" s="146">
        <f t="shared" si="640"/>
        <v>13.9</v>
      </c>
      <c r="J3465" s="29">
        <f t="shared" si="641"/>
        <v>155.03109813382179</v>
      </c>
      <c r="K3465" s="147">
        <f t="shared" si="636"/>
        <v>188.71291631563997</v>
      </c>
      <c r="L3465" s="29">
        <f t="shared" si="647"/>
        <v>13.900000000000006</v>
      </c>
      <c r="M3465" s="30">
        <f t="shared" si="645"/>
        <v>0.6</v>
      </c>
      <c r="N3465" s="148">
        <f t="shared" si="646"/>
        <v>0</v>
      </c>
      <c r="O3465" s="148">
        <f t="shared" si="642"/>
        <v>0</v>
      </c>
      <c r="P3465" s="148">
        <f t="shared" si="643"/>
        <v>0</v>
      </c>
      <c r="Q3465" s="149">
        <f t="shared" si="637"/>
        <v>74.712916315639973</v>
      </c>
      <c r="R3465" s="150">
        <f t="shared" si="638"/>
        <v>188.71291631563997</v>
      </c>
      <c r="S3465" s="13"/>
      <c r="T3465" s="13"/>
      <c r="U3465" s="13"/>
      <c r="V3465" s="13"/>
      <c r="W3465" s="49">
        <f t="shared" si="644"/>
        <v>40343</v>
      </c>
    </row>
    <row r="3466" spans="1:23" s="11" customFormat="1">
      <c r="A3466" s="13"/>
      <c r="B3466" s="140">
        <f>+Datos!B3457</f>
        <v>2010</v>
      </c>
      <c r="C3466" s="141">
        <f>+Datos!C3457</f>
        <v>6</v>
      </c>
      <c r="D3466" s="142">
        <f>+Datos!D3457</f>
        <v>15</v>
      </c>
      <c r="E3466" s="143">
        <f>+Datos!E3457</f>
        <v>0</v>
      </c>
      <c r="F3466" s="144">
        <f>+Datos!F3457</f>
        <v>1.6</v>
      </c>
      <c r="G3466" s="145">
        <f>+Datos!G3457</f>
        <v>1</v>
      </c>
      <c r="H3466" s="143">
        <f t="shared" si="639"/>
        <v>1.6</v>
      </c>
      <c r="I3466" s="146">
        <f t="shared" si="640"/>
        <v>-1.6</v>
      </c>
      <c r="J3466" s="29">
        <f t="shared" si="641"/>
        <v>153.70547474023181</v>
      </c>
      <c r="K3466" s="147">
        <f t="shared" si="636"/>
        <v>187.38729292204999</v>
      </c>
      <c r="L3466" s="29">
        <f t="shared" si="647"/>
        <v>-1.3256233935899786</v>
      </c>
      <c r="M3466" s="30">
        <f t="shared" si="645"/>
        <v>1.3256233935899786</v>
      </c>
      <c r="N3466" s="148">
        <f t="shared" si="646"/>
        <v>0.27437660641002148</v>
      </c>
      <c r="O3466" s="148">
        <f t="shared" si="642"/>
        <v>0</v>
      </c>
      <c r="P3466" s="148">
        <f t="shared" si="643"/>
        <v>-0.27437660641002148</v>
      </c>
      <c r="Q3466" s="149">
        <f t="shared" si="637"/>
        <v>73.387292922049994</v>
      </c>
      <c r="R3466" s="150">
        <f t="shared" si="638"/>
        <v>187.38729292204999</v>
      </c>
      <c r="S3466" s="13"/>
      <c r="T3466" s="13"/>
      <c r="U3466" s="13"/>
      <c r="V3466" s="13"/>
      <c r="W3466" s="49">
        <f t="shared" si="644"/>
        <v>40344</v>
      </c>
    </row>
    <row r="3467" spans="1:23" s="11" customFormat="1">
      <c r="A3467" s="13"/>
      <c r="B3467" s="140">
        <f>+Datos!B3458</f>
        <v>2010</v>
      </c>
      <c r="C3467" s="141">
        <f>+Datos!C3458</f>
        <v>6</v>
      </c>
      <c r="D3467" s="142">
        <f>+Datos!D3458</f>
        <v>16</v>
      </c>
      <c r="E3467" s="143">
        <f>+Datos!E3458</f>
        <v>0.9</v>
      </c>
      <c r="F3467" s="144">
        <f>+Datos!F3458</f>
        <v>0.3</v>
      </c>
      <c r="G3467" s="145">
        <f>+Datos!G3458</f>
        <v>1</v>
      </c>
      <c r="H3467" s="143">
        <f t="shared" si="639"/>
        <v>0.3</v>
      </c>
      <c r="I3467" s="146">
        <f t="shared" si="640"/>
        <v>0.60000000000000009</v>
      </c>
      <c r="J3467" s="29">
        <f t="shared" si="641"/>
        <v>154.3054747402318</v>
      </c>
      <c r="K3467" s="147">
        <f t="shared" si="636"/>
        <v>187.98729292204999</v>
      </c>
      <c r="L3467" s="29">
        <f t="shared" si="647"/>
        <v>0.59999999999999432</v>
      </c>
      <c r="M3467" s="30">
        <f t="shared" si="645"/>
        <v>0.3</v>
      </c>
      <c r="N3467" s="148">
        <f t="shared" si="646"/>
        <v>0</v>
      </c>
      <c r="O3467" s="148">
        <f t="shared" si="642"/>
        <v>0</v>
      </c>
      <c r="P3467" s="148">
        <f t="shared" si="643"/>
        <v>0</v>
      </c>
      <c r="Q3467" s="149">
        <f t="shared" si="637"/>
        <v>73.987292922049988</v>
      </c>
      <c r="R3467" s="150">
        <f t="shared" si="638"/>
        <v>187.98729292204999</v>
      </c>
      <c r="S3467" s="13"/>
      <c r="T3467" s="13"/>
      <c r="U3467" s="13"/>
      <c r="V3467" s="13"/>
      <c r="W3467" s="49">
        <f t="shared" si="644"/>
        <v>40345</v>
      </c>
    </row>
    <row r="3468" spans="1:23" s="11" customFormat="1">
      <c r="A3468" s="13"/>
      <c r="B3468" s="140">
        <f>+Datos!B3459</f>
        <v>2010</v>
      </c>
      <c r="C3468" s="141">
        <f>+Datos!C3459</f>
        <v>6</v>
      </c>
      <c r="D3468" s="142">
        <f>+Datos!D3459</f>
        <v>17</v>
      </c>
      <c r="E3468" s="143">
        <f>+Datos!E3459</f>
        <v>0</v>
      </c>
      <c r="F3468" s="144">
        <f>+Datos!F3459</f>
        <v>0.5</v>
      </c>
      <c r="G3468" s="145">
        <f>+Datos!G3459</f>
        <v>1</v>
      </c>
      <c r="H3468" s="143">
        <f t="shared" si="639"/>
        <v>0.5</v>
      </c>
      <c r="I3468" s="146">
        <f t="shared" si="640"/>
        <v>-0.5</v>
      </c>
      <c r="J3468" s="29">
        <f t="shared" si="641"/>
        <v>153.89193857142573</v>
      </c>
      <c r="K3468" s="147">
        <f t="shared" si="636"/>
        <v>187.57375675324391</v>
      </c>
      <c r="L3468" s="29">
        <f t="shared" si="647"/>
        <v>-0.41353616880607547</v>
      </c>
      <c r="M3468" s="30">
        <f t="shared" si="645"/>
        <v>0.41353616880607547</v>
      </c>
      <c r="N3468" s="148">
        <f t="shared" si="646"/>
        <v>8.6463831193924534E-2</v>
      </c>
      <c r="O3468" s="148">
        <f t="shared" si="642"/>
        <v>0</v>
      </c>
      <c r="P3468" s="148">
        <f t="shared" si="643"/>
        <v>-8.6463831193924534E-2</v>
      </c>
      <c r="Q3468" s="149">
        <f t="shared" si="637"/>
        <v>73.573756753243913</v>
      </c>
      <c r="R3468" s="150">
        <f t="shared" si="638"/>
        <v>187.57375675324391</v>
      </c>
      <c r="S3468" s="13"/>
      <c r="T3468" s="13"/>
      <c r="U3468" s="13"/>
      <c r="V3468" s="13"/>
      <c r="W3468" s="49">
        <f t="shared" si="644"/>
        <v>40346</v>
      </c>
    </row>
    <row r="3469" spans="1:23" s="11" customFormat="1">
      <c r="A3469" s="13"/>
      <c r="B3469" s="140">
        <f>+Datos!B3460</f>
        <v>2010</v>
      </c>
      <c r="C3469" s="141">
        <f>+Datos!C3460</f>
        <v>6</v>
      </c>
      <c r="D3469" s="142">
        <f>+Datos!D3460</f>
        <v>18</v>
      </c>
      <c r="E3469" s="143">
        <f>+Datos!E3460</f>
        <v>10.5</v>
      </c>
      <c r="F3469" s="144">
        <f>+Datos!F3460</f>
        <v>0.4</v>
      </c>
      <c r="G3469" s="145">
        <f>+Datos!G3460</f>
        <v>1</v>
      </c>
      <c r="H3469" s="143">
        <f t="shared" si="639"/>
        <v>0.4</v>
      </c>
      <c r="I3469" s="146">
        <f t="shared" si="640"/>
        <v>10.1</v>
      </c>
      <c r="J3469" s="29">
        <f t="shared" si="641"/>
        <v>163.99193857142572</v>
      </c>
      <c r="K3469" s="147">
        <f t="shared" si="636"/>
        <v>197.67375675324391</v>
      </c>
      <c r="L3469" s="29">
        <f t="shared" si="647"/>
        <v>10.099999999999994</v>
      </c>
      <c r="M3469" s="30">
        <f t="shared" si="645"/>
        <v>0.4</v>
      </c>
      <c r="N3469" s="148">
        <f t="shared" si="646"/>
        <v>0</v>
      </c>
      <c r="O3469" s="148">
        <f t="shared" si="642"/>
        <v>0</v>
      </c>
      <c r="P3469" s="148">
        <f t="shared" si="643"/>
        <v>0</v>
      </c>
      <c r="Q3469" s="149">
        <f t="shared" si="637"/>
        <v>83.673756753243907</v>
      </c>
      <c r="R3469" s="150">
        <f t="shared" si="638"/>
        <v>197.67375675324391</v>
      </c>
      <c r="S3469" s="13"/>
      <c r="T3469" s="13"/>
      <c r="U3469" s="13"/>
      <c r="V3469" s="13"/>
      <c r="W3469" s="49">
        <f t="shared" si="644"/>
        <v>40347</v>
      </c>
    </row>
    <row r="3470" spans="1:23" s="11" customFormat="1">
      <c r="A3470" s="13"/>
      <c r="B3470" s="140">
        <f>+Datos!B3461</f>
        <v>2010</v>
      </c>
      <c r="C3470" s="141">
        <f>+Datos!C3461</f>
        <v>6</v>
      </c>
      <c r="D3470" s="142">
        <f>+Datos!D3461</f>
        <v>19</v>
      </c>
      <c r="E3470" s="143">
        <f>+Datos!E3461</f>
        <v>0.2</v>
      </c>
      <c r="F3470" s="144">
        <f>+Datos!F3461</f>
        <v>0.9</v>
      </c>
      <c r="G3470" s="145">
        <f>+Datos!G3461</f>
        <v>1</v>
      </c>
      <c r="H3470" s="143">
        <f t="shared" si="639"/>
        <v>0.9</v>
      </c>
      <c r="I3470" s="146">
        <f t="shared" si="640"/>
        <v>-0.7</v>
      </c>
      <c r="J3470" s="29">
        <f t="shared" si="641"/>
        <v>163.37697451538298</v>
      </c>
      <c r="K3470" s="147">
        <f t="shared" ref="K3470:K3533" si="648">+J3470+$U$21</f>
        <v>197.05879269720117</v>
      </c>
      <c r="L3470" s="29">
        <f t="shared" si="647"/>
        <v>-0.61496405604273718</v>
      </c>
      <c r="M3470" s="30">
        <f t="shared" si="645"/>
        <v>0.81496405604273714</v>
      </c>
      <c r="N3470" s="148">
        <f t="shared" si="646"/>
        <v>8.5035943957262883E-2</v>
      </c>
      <c r="O3470" s="148">
        <f t="shared" si="642"/>
        <v>0</v>
      </c>
      <c r="P3470" s="148">
        <f t="shared" si="643"/>
        <v>-8.5035943957262883E-2</v>
      </c>
      <c r="Q3470" s="149">
        <f t="shared" ref="Q3470:Q3533" si="649">IF(K3470-$U$15&gt;0,K3470-$U$15,0)</f>
        <v>83.05879269720117</v>
      </c>
      <c r="R3470" s="150">
        <f t="shared" ref="R3470:R3533" si="650">+O3470+K3470</f>
        <v>197.05879269720117</v>
      </c>
      <c r="S3470" s="13"/>
      <c r="T3470" s="13"/>
      <c r="U3470" s="13"/>
      <c r="V3470" s="13"/>
      <c r="W3470" s="49">
        <f t="shared" si="644"/>
        <v>40348</v>
      </c>
    </row>
    <row r="3471" spans="1:23" s="11" customFormat="1">
      <c r="A3471" s="13"/>
      <c r="B3471" s="140">
        <f>+Datos!B3462</f>
        <v>2010</v>
      </c>
      <c r="C3471" s="141">
        <f>+Datos!C3462</f>
        <v>6</v>
      </c>
      <c r="D3471" s="142">
        <f>+Datos!D3462</f>
        <v>20</v>
      </c>
      <c r="E3471" s="143">
        <f>+Datos!E3462</f>
        <v>0</v>
      </c>
      <c r="F3471" s="144">
        <f>+Datos!F3462</f>
        <v>1.7</v>
      </c>
      <c r="G3471" s="145">
        <f>+Datos!G3462</f>
        <v>1</v>
      </c>
      <c r="H3471" s="143">
        <f t="shared" ref="H3471:H3534" si="651">+F3471*G3471</f>
        <v>1.7</v>
      </c>
      <c r="I3471" s="146">
        <f t="shared" ref="I3471:I3534" si="652">+E3471-H3471</f>
        <v>-1.7</v>
      </c>
      <c r="J3471" s="29">
        <f t="shared" ref="J3471:J3534" si="653">IF(I3471&lt;0,J3470*EXP(I3471/$U$20),IF((I3471+J3470)&gt;$U$20,+$U$20,I3471+J3470))</f>
        <v>161.89307412214575</v>
      </c>
      <c r="K3471" s="147">
        <f t="shared" si="648"/>
        <v>195.57489230396394</v>
      </c>
      <c r="L3471" s="29">
        <f t="shared" si="647"/>
        <v>-1.483900393237235</v>
      </c>
      <c r="M3471" s="30">
        <f t="shared" si="645"/>
        <v>1.483900393237235</v>
      </c>
      <c r="N3471" s="148">
        <f t="shared" si="646"/>
        <v>0.21609960676276496</v>
      </c>
      <c r="O3471" s="148">
        <f t="shared" ref="O3471:O3534" si="654">IF(K3470+I3471-$U$14&gt;0,K3470+I3471-$U$14,0)</f>
        <v>0</v>
      </c>
      <c r="P3471" s="148">
        <f t="shared" ref="P3471:P3534" si="655">+IF(N3471&gt;0,(-1)*N3471,O3471)</f>
        <v>-0.21609960676276496</v>
      </c>
      <c r="Q3471" s="149">
        <f t="shared" si="649"/>
        <v>81.574892303963935</v>
      </c>
      <c r="R3471" s="150">
        <f t="shared" si="650"/>
        <v>195.57489230396394</v>
      </c>
      <c r="S3471" s="13"/>
      <c r="T3471" s="13"/>
      <c r="U3471" s="13"/>
      <c r="V3471" s="13"/>
      <c r="W3471" s="49">
        <f t="shared" ref="W3471:W3534" si="656">+DATE(B3471,C3471,D3471)</f>
        <v>40349</v>
      </c>
    </row>
    <row r="3472" spans="1:23" s="11" customFormat="1">
      <c r="A3472" s="13"/>
      <c r="B3472" s="140">
        <f>+Datos!B3463</f>
        <v>2010</v>
      </c>
      <c r="C3472" s="141">
        <f>+Datos!C3463</f>
        <v>6</v>
      </c>
      <c r="D3472" s="142">
        <f>+Datos!D3463</f>
        <v>21</v>
      </c>
      <c r="E3472" s="143">
        <f>+Datos!E3463</f>
        <v>0</v>
      </c>
      <c r="F3472" s="144">
        <f>+Datos!F3463</f>
        <v>1.4</v>
      </c>
      <c r="G3472" s="145">
        <f>+Datos!G3463</f>
        <v>1</v>
      </c>
      <c r="H3472" s="143">
        <f t="shared" si="651"/>
        <v>1.4</v>
      </c>
      <c r="I3472" s="146">
        <f t="shared" si="652"/>
        <v>-1.4</v>
      </c>
      <c r="J3472" s="29">
        <f t="shared" si="653"/>
        <v>160.68116392622937</v>
      </c>
      <c r="K3472" s="147">
        <f t="shared" si="648"/>
        <v>194.36298210804756</v>
      </c>
      <c r="L3472" s="29">
        <f t="shared" si="647"/>
        <v>-1.2119101959163743</v>
      </c>
      <c r="M3472" s="30">
        <f t="shared" ref="M3472:M3535" si="657">IF(I3472&gt;=0,+H3472,+E3472+ABS(L3472))</f>
        <v>1.2119101959163743</v>
      </c>
      <c r="N3472" s="148">
        <f t="shared" ref="N3472:N3535" si="658">+H3472-M3472</f>
        <v>0.18808980408362563</v>
      </c>
      <c r="O3472" s="148">
        <f t="shared" si="654"/>
        <v>0</v>
      </c>
      <c r="P3472" s="148">
        <f t="shared" si="655"/>
        <v>-0.18808980408362563</v>
      </c>
      <c r="Q3472" s="149">
        <f t="shared" si="649"/>
        <v>80.362982108047561</v>
      </c>
      <c r="R3472" s="150">
        <f t="shared" si="650"/>
        <v>194.36298210804756</v>
      </c>
      <c r="S3472" s="13"/>
      <c r="T3472" s="13"/>
      <c r="U3472" s="13"/>
      <c r="V3472" s="13"/>
      <c r="W3472" s="49">
        <f t="shared" si="656"/>
        <v>40350</v>
      </c>
    </row>
    <row r="3473" spans="1:23" s="11" customFormat="1">
      <c r="A3473" s="13"/>
      <c r="B3473" s="140">
        <f>+Datos!B3464</f>
        <v>2010</v>
      </c>
      <c r="C3473" s="141">
        <f>+Datos!C3464</f>
        <v>6</v>
      </c>
      <c r="D3473" s="142">
        <f>+Datos!D3464</f>
        <v>22</v>
      </c>
      <c r="E3473" s="143">
        <f>+Datos!E3464</f>
        <v>0</v>
      </c>
      <c r="F3473" s="144">
        <f>+Datos!F3464</f>
        <v>2</v>
      </c>
      <c r="G3473" s="145">
        <f>+Datos!G3464</f>
        <v>1</v>
      </c>
      <c r="H3473" s="143">
        <f t="shared" si="651"/>
        <v>2</v>
      </c>
      <c r="I3473" s="146">
        <f t="shared" si="652"/>
        <v>-2</v>
      </c>
      <c r="J3473" s="29">
        <f t="shared" si="653"/>
        <v>158.96558428802186</v>
      </c>
      <c r="K3473" s="147">
        <f t="shared" si="648"/>
        <v>192.64740246984005</v>
      </c>
      <c r="L3473" s="29">
        <f t="shared" ref="L3473:L3536" si="659">+K3473-K3472</f>
        <v>-1.7155796382075152</v>
      </c>
      <c r="M3473" s="30">
        <f t="shared" si="657"/>
        <v>1.7155796382075152</v>
      </c>
      <c r="N3473" s="148">
        <f t="shared" si="658"/>
        <v>0.28442036179248475</v>
      </c>
      <c r="O3473" s="148">
        <f t="shared" si="654"/>
        <v>0</v>
      </c>
      <c r="P3473" s="148">
        <f t="shared" si="655"/>
        <v>-0.28442036179248475</v>
      </c>
      <c r="Q3473" s="149">
        <f t="shared" si="649"/>
        <v>78.647402469840046</v>
      </c>
      <c r="R3473" s="150">
        <f t="shared" si="650"/>
        <v>192.64740246984005</v>
      </c>
      <c r="S3473" s="13"/>
      <c r="T3473" s="13"/>
      <c r="U3473" s="13"/>
      <c r="V3473" s="13"/>
      <c r="W3473" s="49">
        <f t="shared" si="656"/>
        <v>40351</v>
      </c>
    </row>
    <row r="3474" spans="1:23" s="11" customFormat="1">
      <c r="A3474" s="13"/>
      <c r="B3474" s="140">
        <f>+Datos!B3465</f>
        <v>2010</v>
      </c>
      <c r="C3474" s="141">
        <f>+Datos!C3465</f>
        <v>6</v>
      </c>
      <c r="D3474" s="142">
        <f>+Datos!D3465</f>
        <v>23</v>
      </c>
      <c r="E3474" s="143">
        <f>+Datos!E3465</f>
        <v>0</v>
      </c>
      <c r="F3474" s="144">
        <f>+Datos!F3465</f>
        <v>2.1</v>
      </c>
      <c r="G3474" s="145">
        <f>+Datos!G3465</f>
        <v>1</v>
      </c>
      <c r="H3474" s="143">
        <f t="shared" si="651"/>
        <v>2.1</v>
      </c>
      <c r="I3474" s="146">
        <f t="shared" si="652"/>
        <v>-2.1</v>
      </c>
      <c r="J3474" s="29">
        <f t="shared" si="653"/>
        <v>157.18393593347113</v>
      </c>
      <c r="K3474" s="147">
        <f t="shared" si="648"/>
        <v>190.86575411528932</v>
      </c>
      <c r="L3474" s="29">
        <f t="shared" si="659"/>
        <v>-1.7816483545507253</v>
      </c>
      <c r="M3474" s="30">
        <f t="shared" si="657"/>
        <v>1.7816483545507253</v>
      </c>
      <c r="N3474" s="148">
        <f t="shared" si="658"/>
        <v>0.31835164544927474</v>
      </c>
      <c r="O3474" s="148">
        <f t="shared" si="654"/>
        <v>0</v>
      </c>
      <c r="P3474" s="148">
        <f t="shared" si="655"/>
        <v>-0.31835164544927474</v>
      </c>
      <c r="Q3474" s="149">
        <f t="shared" si="649"/>
        <v>76.86575411528932</v>
      </c>
      <c r="R3474" s="150">
        <f t="shared" si="650"/>
        <v>190.86575411528932</v>
      </c>
      <c r="S3474" s="13"/>
      <c r="T3474" s="13"/>
      <c r="U3474" s="13"/>
      <c r="V3474" s="13"/>
      <c r="W3474" s="49">
        <f t="shared" si="656"/>
        <v>40352</v>
      </c>
    </row>
    <row r="3475" spans="1:23" s="11" customFormat="1">
      <c r="A3475" s="13"/>
      <c r="B3475" s="140">
        <f>+Datos!B3466</f>
        <v>2010</v>
      </c>
      <c r="C3475" s="141">
        <f>+Datos!C3466</f>
        <v>6</v>
      </c>
      <c r="D3475" s="142">
        <f>+Datos!D3466</f>
        <v>24</v>
      </c>
      <c r="E3475" s="143">
        <f>+Datos!E3466</f>
        <v>0</v>
      </c>
      <c r="F3475" s="144">
        <f>+Datos!F3466</f>
        <v>2.9</v>
      </c>
      <c r="G3475" s="145">
        <f>+Datos!G3466</f>
        <v>1</v>
      </c>
      <c r="H3475" s="143">
        <f t="shared" si="651"/>
        <v>2.9</v>
      </c>
      <c r="I3475" s="146">
        <f t="shared" si="652"/>
        <v>-2.9</v>
      </c>
      <c r="J3475" s="29">
        <f t="shared" si="653"/>
        <v>154.75634528163349</v>
      </c>
      <c r="K3475" s="147">
        <f t="shared" si="648"/>
        <v>188.43816346345167</v>
      </c>
      <c r="L3475" s="29">
        <f t="shared" si="659"/>
        <v>-2.4275906518376473</v>
      </c>
      <c r="M3475" s="30">
        <f t="shared" si="657"/>
        <v>2.4275906518376473</v>
      </c>
      <c r="N3475" s="148">
        <f t="shared" si="658"/>
        <v>0.47240934816235258</v>
      </c>
      <c r="O3475" s="148">
        <f t="shared" si="654"/>
        <v>0</v>
      </c>
      <c r="P3475" s="148">
        <f t="shared" si="655"/>
        <v>-0.47240934816235258</v>
      </c>
      <c r="Q3475" s="149">
        <f t="shared" si="649"/>
        <v>74.438163463451673</v>
      </c>
      <c r="R3475" s="150">
        <f t="shared" si="650"/>
        <v>188.43816346345167</v>
      </c>
      <c r="S3475" s="13"/>
      <c r="T3475" s="13"/>
      <c r="U3475" s="13"/>
      <c r="V3475" s="13"/>
      <c r="W3475" s="49">
        <f t="shared" si="656"/>
        <v>40353</v>
      </c>
    </row>
    <row r="3476" spans="1:23" s="11" customFormat="1">
      <c r="A3476" s="13"/>
      <c r="B3476" s="140">
        <f>+Datos!B3467</f>
        <v>2010</v>
      </c>
      <c r="C3476" s="141">
        <f>+Datos!C3467</f>
        <v>6</v>
      </c>
      <c r="D3476" s="142">
        <f>+Datos!D3467</f>
        <v>25</v>
      </c>
      <c r="E3476" s="143">
        <f>+Datos!E3467</f>
        <v>0</v>
      </c>
      <c r="F3476" s="144">
        <f>+Datos!F3467</f>
        <v>2.2999999999999998</v>
      </c>
      <c r="G3476" s="145">
        <f>+Datos!G3467</f>
        <v>1</v>
      </c>
      <c r="H3476" s="143">
        <f t="shared" si="651"/>
        <v>2.2999999999999998</v>
      </c>
      <c r="I3476" s="146">
        <f t="shared" si="652"/>
        <v>-2.2999999999999998</v>
      </c>
      <c r="J3476" s="29">
        <f t="shared" si="653"/>
        <v>152.85770254411739</v>
      </c>
      <c r="K3476" s="147">
        <f t="shared" si="648"/>
        <v>186.53952072593557</v>
      </c>
      <c r="L3476" s="29">
        <f t="shared" si="659"/>
        <v>-1.8986427375160986</v>
      </c>
      <c r="M3476" s="30">
        <f t="shared" si="657"/>
        <v>1.8986427375160986</v>
      </c>
      <c r="N3476" s="148">
        <f t="shared" si="658"/>
        <v>0.40135726248390124</v>
      </c>
      <c r="O3476" s="148">
        <f t="shared" si="654"/>
        <v>0</v>
      </c>
      <c r="P3476" s="148">
        <f t="shared" si="655"/>
        <v>-0.40135726248390124</v>
      </c>
      <c r="Q3476" s="149">
        <f t="shared" si="649"/>
        <v>72.539520725935574</v>
      </c>
      <c r="R3476" s="150">
        <f t="shared" si="650"/>
        <v>186.53952072593557</v>
      </c>
      <c r="S3476" s="13"/>
      <c r="T3476" s="13"/>
      <c r="U3476" s="13"/>
      <c r="V3476" s="13"/>
      <c r="W3476" s="49">
        <f t="shared" si="656"/>
        <v>40354</v>
      </c>
    </row>
    <row r="3477" spans="1:23" s="11" customFormat="1">
      <c r="A3477" s="13"/>
      <c r="B3477" s="140">
        <f>+Datos!B3468</f>
        <v>2010</v>
      </c>
      <c r="C3477" s="141">
        <f>+Datos!C3468</f>
        <v>6</v>
      </c>
      <c r="D3477" s="142">
        <f>+Datos!D3468</f>
        <v>26</v>
      </c>
      <c r="E3477" s="143">
        <f>+Datos!E3468</f>
        <v>0</v>
      </c>
      <c r="F3477" s="144">
        <f>+Datos!F3468</f>
        <v>0.6</v>
      </c>
      <c r="G3477" s="145">
        <f>+Datos!G3468</f>
        <v>1</v>
      </c>
      <c r="H3477" s="143">
        <f t="shared" si="651"/>
        <v>0.6</v>
      </c>
      <c r="I3477" s="146">
        <f t="shared" si="652"/>
        <v>-0.6</v>
      </c>
      <c r="J3477" s="29">
        <f t="shared" si="653"/>
        <v>152.36624698763694</v>
      </c>
      <c r="K3477" s="147">
        <f t="shared" si="648"/>
        <v>186.04806516945513</v>
      </c>
      <c r="L3477" s="29">
        <f t="shared" si="659"/>
        <v>-0.49145555648044592</v>
      </c>
      <c r="M3477" s="30">
        <f t="shared" si="657"/>
        <v>0.49145555648044592</v>
      </c>
      <c r="N3477" s="148">
        <f t="shared" si="658"/>
        <v>0.10854444351955406</v>
      </c>
      <c r="O3477" s="148">
        <f t="shared" si="654"/>
        <v>0</v>
      </c>
      <c r="P3477" s="148">
        <f t="shared" si="655"/>
        <v>-0.10854444351955406</v>
      </c>
      <c r="Q3477" s="149">
        <f t="shared" si="649"/>
        <v>72.048065169455128</v>
      </c>
      <c r="R3477" s="150">
        <f t="shared" si="650"/>
        <v>186.04806516945513</v>
      </c>
      <c r="S3477" s="13"/>
      <c r="T3477" s="13"/>
      <c r="U3477" s="13"/>
      <c r="V3477" s="13"/>
      <c r="W3477" s="49">
        <f t="shared" si="656"/>
        <v>40355</v>
      </c>
    </row>
    <row r="3478" spans="1:23" s="11" customFormat="1">
      <c r="A3478" s="13"/>
      <c r="B3478" s="140">
        <f>+Datos!B3469</f>
        <v>2010</v>
      </c>
      <c r="C3478" s="141">
        <f>+Datos!C3469</f>
        <v>6</v>
      </c>
      <c r="D3478" s="142">
        <f>+Datos!D3469</f>
        <v>27</v>
      </c>
      <c r="E3478" s="143">
        <f>+Datos!E3469</f>
        <v>0</v>
      </c>
      <c r="F3478" s="144">
        <f>+Datos!F3469</f>
        <v>1.1000000000000001</v>
      </c>
      <c r="G3478" s="145">
        <f>+Datos!G3469</f>
        <v>1</v>
      </c>
      <c r="H3478" s="143">
        <f t="shared" si="651"/>
        <v>1.1000000000000001</v>
      </c>
      <c r="I3478" s="146">
        <f t="shared" si="652"/>
        <v>-1.1000000000000001</v>
      </c>
      <c r="J3478" s="29">
        <f t="shared" si="653"/>
        <v>151.46934530719722</v>
      </c>
      <c r="K3478" s="147">
        <f t="shared" si="648"/>
        <v>185.1511634890154</v>
      </c>
      <c r="L3478" s="29">
        <f t="shared" si="659"/>
        <v>-0.89690168043972562</v>
      </c>
      <c r="M3478" s="30">
        <f t="shared" si="657"/>
        <v>0.89690168043972562</v>
      </c>
      <c r="N3478" s="148">
        <f t="shared" si="658"/>
        <v>0.20309831956027447</v>
      </c>
      <c r="O3478" s="148">
        <f t="shared" si="654"/>
        <v>0</v>
      </c>
      <c r="P3478" s="148">
        <f t="shared" si="655"/>
        <v>-0.20309831956027447</v>
      </c>
      <c r="Q3478" s="149">
        <f t="shared" si="649"/>
        <v>71.151163489015403</v>
      </c>
      <c r="R3478" s="150">
        <f t="shared" si="650"/>
        <v>185.1511634890154</v>
      </c>
      <c r="S3478" s="13"/>
      <c r="T3478" s="13"/>
      <c r="U3478" s="13"/>
      <c r="V3478" s="13"/>
      <c r="W3478" s="49">
        <f t="shared" si="656"/>
        <v>40356</v>
      </c>
    </row>
    <row r="3479" spans="1:23" s="11" customFormat="1">
      <c r="A3479" s="13"/>
      <c r="B3479" s="140">
        <f>+Datos!B3470</f>
        <v>2010</v>
      </c>
      <c r="C3479" s="141">
        <f>+Datos!C3470</f>
        <v>6</v>
      </c>
      <c r="D3479" s="142">
        <f>+Datos!D3470</f>
        <v>28</v>
      </c>
      <c r="E3479" s="143">
        <f>+Datos!E3470</f>
        <v>0</v>
      </c>
      <c r="F3479" s="144">
        <f>+Datos!F3470</f>
        <v>3.1</v>
      </c>
      <c r="G3479" s="145">
        <f>+Datos!G3470</f>
        <v>1</v>
      </c>
      <c r="H3479" s="143">
        <f t="shared" si="651"/>
        <v>3.1</v>
      </c>
      <c r="I3479" s="146">
        <f t="shared" si="652"/>
        <v>-3.1</v>
      </c>
      <c r="J3479" s="29">
        <f t="shared" si="653"/>
        <v>148.97001719671823</v>
      </c>
      <c r="K3479" s="147">
        <f t="shared" si="648"/>
        <v>182.65183537853642</v>
      </c>
      <c r="L3479" s="29">
        <f t="shared" si="659"/>
        <v>-2.4993281104789844</v>
      </c>
      <c r="M3479" s="30">
        <f t="shared" si="657"/>
        <v>2.4993281104789844</v>
      </c>
      <c r="N3479" s="148">
        <f t="shared" si="658"/>
        <v>0.60067188952101569</v>
      </c>
      <c r="O3479" s="148">
        <f t="shared" si="654"/>
        <v>0</v>
      </c>
      <c r="P3479" s="148">
        <f t="shared" si="655"/>
        <v>-0.60067188952101569</v>
      </c>
      <c r="Q3479" s="149">
        <f t="shared" si="649"/>
        <v>68.651835378536418</v>
      </c>
      <c r="R3479" s="150">
        <f t="shared" si="650"/>
        <v>182.65183537853642</v>
      </c>
      <c r="S3479" s="13"/>
      <c r="T3479" s="13"/>
      <c r="U3479" s="13"/>
      <c r="V3479" s="13"/>
      <c r="W3479" s="49">
        <f t="shared" si="656"/>
        <v>40357</v>
      </c>
    </row>
    <row r="3480" spans="1:23" s="11" customFormat="1">
      <c r="A3480" s="13"/>
      <c r="B3480" s="140">
        <f>+Datos!B3471</f>
        <v>2010</v>
      </c>
      <c r="C3480" s="141">
        <f>+Datos!C3471</f>
        <v>6</v>
      </c>
      <c r="D3480" s="142">
        <f>+Datos!D3471</f>
        <v>29</v>
      </c>
      <c r="E3480" s="143">
        <f>+Datos!E3471</f>
        <v>0</v>
      </c>
      <c r="F3480" s="144">
        <f>+Datos!F3471</f>
        <v>3.7</v>
      </c>
      <c r="G3480" s="145">
        <f>+Datos!G3471</f>
        <v>1</v>
      </c>
      <c r="H3480" s="143">
        <f t="shared" si="651"/>
        <v>3.7</v>
      </c>
      <c r="I3480" s="146">
        <f t="shared" si="652"/>
        <v>-3.7</v>
      </c>
      <c r="J3480" s="29">
        <f t="shared" si="653"/>
        <v>146.0408762379322</v>
      </c>
      <c r="K3480" s="147">
        <f t="shared" si="648"/>
        <v>179.72269441975038</v>
      </c>
      <c r="L3480" s="29">
        <f t="shared" si="659"/>
        <v>-2.9291409587860358</v>
      </c>
      <c r="M3480" s="30">
        <f t="shared" si="657"/>
        <v>2.9291409587860358</v>
      </c>
      <c r="N3480" s="148">
        <f t="shared" si="658"/>
        <v>0.77085904121396442</v>
      </c>
      <c r="O3480" s="148">
        <f t="shared" si="654"/>
        <v>0</v>
      </c>
      <c r="P3480" s="148">
        <f t="shared" si="655"/>
        <v>-0.77085904121396442</v>
      </c>
      <c r="Q3480" s="149">
        <f t="shared" si="649"/>
        <v>65.722694419750383</v>
      </c>
      <c r="R3480" s="150">
        <f t="shared" si="650"/>
        <v>179.72269441975038</v>
      </c>
      <c r="S3480" s="13"/>
      <c r="T3480" s="13"/>
      <c r="U3480" s="13"/>
      <c r="V3480" s="13"/>
      <c r="W3480" s="49">
        <f t="shared" si="656"/>
        <v>40358</v>
      </c>
    </row>
    <row r="3481" spans="1:23" s="11" customFormat="1">
      <c r="A3481" s="13"/>
      <c r="B3481" s="140">
        <f>+Datos!B3472</f>
        <v>2010</v>
      </c>
      <c r="C3481" s="141">
        <f>+Datos!C3472</f>
        <v>6</v>
      </c>
      <c r="D3481" s="142">
        <f>+Datos!D3472</f>
        <v>30</v>
      </c>
      <c r="E3481" s="143">
        <f>+Datos!E3472</f>
        <v>0</v>
      </c>
      <c r="F3481" s="144">
        <f>+Datos!F3472</f>
        <v>1.5</v>
      </c>
      <c r="G3481" s="145">
        <f>+Datos!G3472</f>
        <v>1</v>
      </c>
      <c r="H3481" s="143">
        <f t="shared" si="651"/>
        <v>1.5</v>
      </c>
      <c r="I3481" s="146">
        <f t="shared" si="652"/>
        <v>-1.5</v>
      </c>
      <c r="J3481" s="29">
        <f t="shared" si="653"/>
        <v>144.8698586240138</v>
      </c>
      <c r="K3481" s="147">
        <f t="shared" si="648"/>
        <v>178.55167680583199</v>
      </c>
      <c r="L3481" s="29">
        <f t="shared" si="659"/>
        <v>-1.1710176139183943</v>
      </c>
      <c r="M3481" s="30">
        <f t="shared" si="657"/>
        <v>1.1710176139183943</v>
      </c>
      <c r="N3481" s="148">
        <f t="shared" si="658"/>
        <v>0.32898238608160568</v>
      </c>
      <c r="O3481" s="148">
        <f t="shared" si="654"/>
        <v>0</v>
      </c>
      <c r="P3481" s="148">
        <f t="shared" si="655"/>
        <v>-0.32898238608160568</v>
      </c>
      <c r="Q3481" s="149">
        <f t="shared" si="649"/>
        <v>64.551676805831988</v>
      </c>
      <c r="R3481" s="150">
        <f t="shared" si="650"/>
        <v>178.55167680583199</v>
      </c>
      <c r="S3481" s="13"/>
      <c r="T3481" s="13"/>
      <c r="U3481" s="13"/>
      <c r="V3481" s="13"/>
      <c r="W3481" s="49">
        <f t="shared" si="656"/>
        <v>40359</v>
      </c>
    </row>
    <row r="3482" spans="1:23" s="11" customFormat="1">
      <c r="A3482" s="13"/>
      <c r="B3482" s="140">
        <f>+Datos!B3473</f>
        <v>2010</v>
      </c>
      <c r="C3482" s="141">
        <f>+Datos!C3473</f>
        <v>7</v>
      </c>
      <c r="D3482" s="142">
        <f>+Datos!D3473</f>
        <v>1</v>
      </c>
      <c r="E3482" s="143">
        <f>+Datos!E3473</f>
        <v>0</v>
      </c>
      <c r="F3482" s="144">
        <f>+Datos!F3473</f>
        <v>1</v>
      </c>
      <c r="G3482" s="145">
        <f>+Datos!G3473</f>
        <v>1</v>
      </c>
      <c r="H3482" s="143">
        <f t="shared" si="651"/>
        <v>1</v>
      </c>
      <c r="I3482" s="146">
        <f t="shared" si="652"/>
        <v>-1</v>
      </c>
      <c r="J3482" s="29">
        <f t="shared" si="653"/>
        <v>144.09440138328654</v>
      </c>
      <c r="K3482" s="147">
        <f t="shared" si="648"/>
        <v>177.77621956510473</v>
      </c>
      <c r="L3482" s="29">
        <f t="shared" si="659"/>
        <v>-0.7754572407272633</v>
      </c>
      <c r="M3482" s="30">
        <f t="shared" si="657"/>
        <v>0.7754572407272633</v>
      </c>
      <c r="N3482" s="148">
        <f t="shared" si="658"/>
        <v>0.2245427592727367</v>
      </c>
      <c r="O3482" s="148">
        <f t="shared" si="654"/>
        <v>0</v>
      </c>
      <c r="P3482" s="148">
        <f t="shared" si="655"/>
        <v>-0.2245427592727367</v>
      </c>
      <c r="Q3482" s="149">
        <f t="shared" si="649"/>
        <v>63.776219565104725</v>
      </c>
      <c r="R3482" s="150">
        <f t="shared" si="650"/>
        <v>177.77621956510473</v>
      </c>
      <c r="S3482" s="13"/>
      <c r="T3482" s="13"/>
      <c r="U3482" s="13"/>
      <c r="V3482" s="13"/>
      <c r="W3482" s="49">
        <f t="shared" si="656"/>
        <v>40360</v>
      </c>
    </row>
    <row r="3483" spans="1:23" s="11" customFormat="1">
      <c r="A3483" s="13"/>
      <c r="B3483" s="140">
        <f>+Datos!B3474</f>
        <v>2010</v>
      </c>
      <c r="C3483" s="141">
        <f>+Datos!C3474</f>
        <v>7</v>
      </c>
      <c r="D3483" s="142">
        <f>+Datos!D3474</f>
        <v>2</v>
      </c>
      <c r="E3483" s="143">
        <f>+Datos!E3474</f>
        <v>0</v>
      </c>
      <c r="F3483" s="144">
        <f>+Datos!F3474</f>
        <v>0.5</v>
      </c>
      <c r="G3483" s="145">
        <f>+Datos!G3474</f>
        <v>1</v>
      </c>
      <c r="H3483" s="143">
        <f t="shared" si="651"/>
        <v>0.5</v>
      </c>
      <c r="I3483" s="146">
        <f t="shared" si="652"/>
        <v>-0.5</v>
      </c>
      <c r="J3483" s="29">
        <f t="shared" si="653"/>
        <v>143.70823072540961</v>
      </c>
      <c r="K3483" s="147">
        <f t="shared" si="648"/>
        <v>177.39004890722779</v>
      </c>
      <c r="L3483" s="29">
        <f t="shared" si="659"/>
        <v>-0.3861706578769315</v>
      </c>
      <c r="M3483" s="30">
        <f t="shared" si="657"/>
        <v>0.3861706578769315</v>
      </c>
      <c r="N3483" s="148">
        <f t="shared" si="658"/>
        <v>0.1138293421230685</v>
      </c>
      <c r="O3483" s="148">
        <f t="shared" si="654"/>
        <v>0</v>
      </c>
      <c r="P3483" s="148">
        <f t="shared" si="655"/>
        <v>-0.1138293421230685</v>
      </c>
      <c r="Q3483" s="149">
        <f t="shared" si="649"/>
        <v>63.390048907227794</v>
      </c>
      <c r="R3483" s="150">
        <f t="shared" si="650"/>
        <v>177.39004890722779</v>
      </c>
      <c r="S3483" s="13"/>
      <c r="T3483" s="13"/>
      <c r="U3483" s="13"/>
      <c r="V3483" s="13"/>
      <c r="W3483" s="49">
        <f t="shared" si="656"/>
        <v>40361</v>
      </c>
    </row>
    <row r="3484" spans="1:23" s="11" customFormat="1">
      <c r="A3484" s="13"/>
      <c r="B3484" s="140">
        <f>+Datos!B3475</f>
        <v>2010</v>
      </c>
      <c r="C3484" s="141">
        <f>+Datos!C3475</f>
        <v>7</v>
      </c>
      <c r="D3484" s="142">
        <f>+Datos!D3475</f>
        <v>3</v>
      </c>
      <c r="E3484" s="143">
        <f>+Datos!E3475</f>
        <v>0</v>
      </c>
      <c r="F3484" s="144">
        <f>+Datos!F3475</f>
        <v>0.5</v>
      </c>
      <c r="G3484" s="145">
        <f>+Datos!G3475</f>
        <v>1</v>
      </c>
      <c r="H3484" s="143">
        <f t="shared" si="651"/>
        <v>0.5</v>
      </c>
      <c r="I3484" s="146">
        <f t="shared" si="652"/>
        <v>-0.5</v>
      </c>
      <c r="J3484" s="29">
        <f t="shared" si="653"/>
        <v>143.32309499863044</v>
      </c>
      <c r="K3484" s="147">
        <f t="shared" si="648"/>
        <v>177.00491318044863</v>
      </c>
      <c r="L3484" s="29">
        <f t="shared" si="659"/>
        <v>-0.38513572677916841</v>
      </c>
      <c r="M3484" s="30">
        <f t="shared" si="657"/>
        <v>0.38513572677916841</v>
      </c>
      <c r="N3484" s="148">
        <f t="shared" si="658"/>
        <v>0.11486427322083159</v>
      </c>
      <c r="O3484" s="148">
        <f t="shared" si="654"/>
        <v>0</v>
      </c>
      <c r="P3484" s="148">
        <f t="shared" si="655"/>
        <v>-0.11486427322083159</v>
      </c>
      <c r="Q3484" s="149">
        <f t="shared" si="649"/>
        <v>63.004913180448625</v>
      </c>
      <c r="R3484" s="150">
        <f t="shared" si="650"/>
        <v>177.00491318044863</v>
      </c>
      <c r="S3484" s="13"/>
      <c r="T3484" s="13"/>
      <c r="U3484" s="13"/>
      <c r="V3484" s="13"/>
      <c r="W3484" s="49">
        <f t="shared" si="656"/>
        <v>40362</v>
      </c>
    </row>
    <row r="3485" spans="1:23" s="11" customFormat="1">
      <c r="A3485" s="13"/>
      <c r="B3485" s="140">
        <f>+Datos!B3476</f>
        <v>2010</v>
      </c>
      <c r="C3485" s="141">
        <f>+Datos!C3476</f>
        <v>7</v>
      </c>
      <c r="D3485" s="142">
        <f>+Datos!D3476</f>
        <v>4</v>
      </c>
      <c r="E3485" s="143">
        <f>+Datos!E3476</f>
        <v>21</v>
      </c>
      <c r="F3485" s="144">
        <f>+Datos!F3476</f>
        <v>0.6</v>
      </c>
      <c r="G3485" s="145">
        <f>+Datos!G3476</f>
        <v>1</v>
      </c>
      <c r="H3485" s="143">
        <f t="shared" si="651"/>
        <v>0.6</v>
      </c>
      <c r="I3485" s="146">
        <f t="shared" si="652"/>
        <v>20.399999999999999</v>
      </c>
      <c r="J3485" s="29">
        <f t="shared" si="653"/>
        <v>163.72309499863044</v>
      </c>
      <c r="K3485" s="147">
        <f t="shared" si="648"/>
        <v>197.40491318044863</v>
      </c>
      <c r="L3485" s="29">
        <f t="shared" si="659"/>
        <v>20.400000000000006</v>
      </c>
      <c r="M3485" s="30">
        <f t="shared" si="657"/>
        <v>0.6</v>
      </c>
      <c r="N3485" s="148">
        <f t="shared" si="658"/>
        <v>0</v>
      </c>
      <c r="O3485" s="148">
        <f t="shared" si="654"/>
        <v>0</v>
      </c>
      <c r="P3485" s="148">
        <f t="shared" si="655"/>
        <v>0</v>
      </c>
      <c r="Q3485" s="149">
        <f t="shared" si="649"/>
        <v>83.404913180448631</v>
      </c>
      <c r="R3485" s="150">
        <f t="shared" si="650"/>
        <v>197.40491318044863</v>
      </c>
      <c r="S3485" s="13"/>
      <c r="T3485" s="13"/>
      <c r="U3485" s="13"/>
      <c r="V3485" s="13"/>
      <c r="W3485" s="49">
        <f t="shared" si="656"/>
        <v>40363</v>
      </c>
    </row>
    <row r="3486" spans="1:23" s="11" customFormat="1">
      <c r="A3486" s="13"/>
      <c r="B3486" s="140">
        <f>+Datos!B3477</f>
        <v>2010</v>
      </c>
      <c r="C3486" s="141">
        <f>+Datos!C3477</f>
        <v>7</v>
      </c>
      <c r="D3486" s="142">
        <f>+Datos!D3477</f>
        <v>5</v>
      </c>
      <c r="E3486" s="143">
        <f>+Datos!E3477</f>
        <v>0</v>
      </c>
      <c r="F3486" s="144">
        <f>+Datos!F3477</f>
        <v>1.9</v>
      </c>
      <c r="G3486" s="145">
        <f>+Datos!G3477</f>
        <v>1</v>
      </c>
      <c r="H3486" s="143">
        <f t="shared" si="651"/>
        <v>1.9</v>
      </c>
      <c r="I3486" s="146">
        <f t="shared" si="652"/>
        <v>-1.9</v>
      </c>
      <c r="J3486" s="29">
        <f t="shared" si="653"/>
        <v>162.06199488309568</v>
      </c>
      <c r="K3486" s="147">
        <f t="shared" si="648"/>
        <v>195.74381306491387</v>
      </c>
      <c r="L3486" s="29">
        <f t="shared" si="659"/>
        <v>-1.6611001155347651</v>
      </c>
      <c r="M3486" s="30">
        <f t="shared" si="657"/>
        <v>1.6611001155347651</v>
      </c>
      <c r="N3486" s="148">
        <f t="shared" si="658"/>
        <v>0.2388998844652348</v>
      </c>
      <c r="O3486" s="148">
        <f t="shared" si="654"/>
        <v>0</v>
      </c>
      <c r="P3486" s="148">
        <f t="shared" si="655"/>
        <v>-0.2388998844652348</v>
      </c>
      <c r="Q3486" s="149">
        <f t="shared" si="649"/>
        <v>81.743813064913866</v>
      </c>
      <c r="R3486" s="150">
        <f t="shared" si="650"/>
        <v>195.74381306491387</v>
      </c>
      <c r="S3486" s="13"/>
      <c r="T3486" s="13"/>
      <c r="U3486" s="13"/>
      <c r="V3486" s="13"/>
      <c r="W3486" s="49">
        <f t="shared" si="656"/>
        <v>40364</v>
      </c>
    </row>
    <row r="3487" spans="1:23" s="11" customFormat="1">
      <c r="A3487" s="13"/>
      <c r="B3487" s="140">
        <f>+Datos!B3478</f>
        <v>2010</v>
      </c>
      <c r="C3487" s="141">
        <f>+Datos!C3478</f>
        <v>7</v>
      </c>
      <c r="D3487" s="142">
        <f>+Datos!D3478</f>
        <v>6</v>
      </c>
      <c r="E3487" s="143">
        <f>+Datos!E3478</f>
        <v>24</v>
      </c>
      <c r="F3487" s="144">
        <f>+Datos!F3478</f>
        <v>0.3</v>
      </c>
      <c r="G3487" s="145">
        <f>+Datos!G3478</f>
        <v>1</v>
      </c>
      <c r="H3487" s="143">
        <f t="shared" si="651"/>
        <v>0.3</v>
      </c>
      <c r="I3487" s="146">
        <f t="shared" si="652"/>
        <v>23.7</v>
      </c>
      <c r="J3487" s="29">
        <f t="shared" si="653"/>
        <v>185.76199488309567</v>
      </c>
      <c r="K3487" s="147">
        <f t="shared" si="648"/>
        <v>219.44381306491385</v>
      </c>
      <c r="L3487" s="29">
        <f t="shared" si="659"/>
        <v>23.699999999999989</v>
      </c>
      <c r="M3487" s="30">
        <f t="shared" si="657"/>
        <v>0.3</v>
      </c>
      <c r="N3487" s="148">
        <f t="shared" si="658"/>
        <v>0</v>
      </c>
      <c r="O3487" s="148">
        <f t="shared" si="654"/>
        <v>0</v>
      </c>
      <c r="P3487" s="148">
        <f t="shared" si="655"/>
        <v>0</v>
      </c>
      <c r="Q3487" s="149">
        <f t="shared" si="649"/>
        <v>105.44381306491385</v>
      </c>
      <c r="R3487" s="150">
        <f t="shared" si="650"/>
        <v>219.44381306491385</v>
      </c>
      <c r="S3487" s="13"/>
      <c r="T3487" s="13"/>
      <c r="U3487" s="13"/>
      <c r="V3487" s="13"/>
      <c r="W3487" s="49">
        <f t="shared" si="656"/>
        <v>40365</v>
      </c>
    </row>
    <row r="3488" spans="1:23" s="11" customFormat="1">
      <c r="A3488" s="13"/>
      <c r="B3488" s="140">
        <f>+Datos!B3479</f>
        <v>2010</v>
      </c>
      <c r="C3488" s="141">
        <f>+Datos!C3479</f>
        <v>7</v>
      </c>
      <c r="D3488" s="142">
        <f>+Datos!D3479</f>
        <v>7</v>
      </c>
      <c r="E3488" s="143">
        <f>+Datos!E3479</f>
        <v>0</v>
      </c>
      <c r="F3488" s="144">
        <f>+Datos!F3479</f>
        <v>0.8</v>
      </c>
      <c r="G3488" s="145">
        <f>+Datos!G3479</f>
        <v>1</v>
      </c>
      <c r="H3488" s="143">
        <f t="shared" si="651"/>
        <v>0.8</v>
      </c>
      <c r="I3488" s="146">
        <f t="shared" si="652"/>
        <v>-0.8</v>
      </c>
      <c r="J3488" s="29">
        <f t="shared" si="653"/>
        <v>184.9660929166478</v>
      </c>
      <c r="K3488" s="147">
        <f t="shared" si="648"/>
        <v>218.64791109846598</v>
      </c>
      <c r="L3488" s="29">
        <f t="shared" si="659"/>
        <v>-0.7959019664478717</v>
      </c>
      <c r="M3488" s="30">
        <f t="shared" si="657"/>
        <v>0.7959019664478717</v>
      </c>
      <c r="N3488" s="148">
        <f t="shared" si="658"/>
        <v>4.098033552128344E-3</v>
      </c>
      <c r="O3488" s="148">
        <f t="shared" si="654"/>
        <v>0</v>
      </c>
      <c r="P3488" s="148">
        <f t="shared" si="655"/>
        <v>-4.098033552128344E-3</v>
      </c>
      <c r="Q3488" s="149">
        <f t="shared" si="649"/>
        <v>104.64791109846598</v>
      </c>
      <c r="R3488" s="150">
        <f t="shared" si="650"/>
        <v>218.64791109846598</v>
      </c>
      <c r="S3488" s="13"/>
      <c r="T3488" s="13"/>
      <c r="U3488" s="13"/>
      <c r="V3488" s="13"/>
      <c r="W3488" s="49">
        <f t="shared" si="656"/>
        <v>40366</v>
      </c>
    </row>
    <row r="3489" spans="1:23" s="11" customFormat="1">
      <c r="A3489" s="13"/>
      <c r="B3489" s="140">
        <f>+Datos!B3480</f>
        <v>2010</v>
      </c>
      <c r="C3489" s="141">
        <f>+Datos!C3480</f>
        <v>7</v>
      </c>
      <c r="D3489" s="142">
        <f>+Datos!D3480</f>
        <v>8</v>
      </c>
      <c r="E3489" s="143">
        <f>+Datos!E3480</f>
        <v>0</v>
      </c>
      <c r="F3489" s="144">
        <f>+Datos!F3480</f>
        <v>1.9</v>
      </c>
      <c r="G3489" s="145">
        <f>+Datos!G3480</f>
        <v>1</v>
      </c>
      <c r="H3489" s="143">
        <f t="shared" si="651"/>
        <v>1.9</v>
      </c>
      <c r="I3489" s="146">
        <f t="shared" si="652"/>
        <v>-1.9</v>
      </c>
      <c r="J3489" s="29">
        <f t="shared" si="653"/>
        <v>183.08946580844153</v>
      </c>
      <c r="K3489" s="147">
        <f t="shared" si="648"/>
        <v>216.77128399025972</v>
      </c>
      <c r="L3489" s="29">
        <f t="shared" si="659"/>
        <v>-1.8766271082062644</v>
      </c>
      <c r="M3489" s="30">
        <f t="shared" si="657"/>
        <v>1.8766271082062644</v>
      </c>
      <c r="N3489" s="148">
        <f t="shared" si="658"/>
        <v>2.3372891793735473E-2</v>
      </c>
      <c r="O3489" s="148">
        <f t="shared" si="654"/>
        <v>0</v>
      </c>
      <c r="P3489" s="148">
        <f t="shared" si="655"/>
        <v>-2.3372891793735473E-2</v>
      </c>
      <c r="Q3489" s="149">
        <f t="shared" si="649"/>
        <v>102.77128399025972</v>
      </c>
      <c r="R3489" s="150">
        <f t="shared" si="650"/>
        <v>216.77128399025972</v>
      </c>
      <c r="S3489" s="13"/>
      <c r="T3489" s="13"/>
      <c r="U3489" s="13"/>
      <c r="V3489" s="13"/>
      <c r="W3489" s="49">
        <f t="shared" si="656"/>
        <v>40367</v>
      </c>
    </row>
    <row r="3490" spans="1:23" s="11" customFormat="1">
      <c r="A3490" s="13"/>
      <c r="B3490" s="140">
        <f>+Datos!B3481</f>
        <v>2010</v>
      </c>
      <c r="C3490" s="141">
        <f>+Datos!C3481</f>
        <v>7</v>
      </c>
      <c r="D3490" s="142">
        <f>+Datos!D3481</f>
        <v>9</v>
      </c>
      <c r="E3490" s="143">
        <f>+Datos!E3481</f>
        <v>0</v>
      </c>
      <c r="F3490" s="144">
        <f>+Datos!F3481</f>
        <v>1.9</v>
      </c>
      <c r="G3490" s="145">
        <f>+Datos!G3481</f>
        <v>1</v>
      </c>
      <c r="H3490" s="143">
        <f t="shared" si="651"/>
        <v>1.9</v>
      </c>
      <c r="I3490" s="146">
        <f t="shared" si="652"/>
        <v>-1.9</v>
      </c>
      <c r="J3490" s="29">
        <f t="shared" si="653"/>
        <v>181.23187856450295</v>
      </c>
      <c r="K3490" s="147">
        <f t="shared" si="648"/>
        <v>214.91369674632114</v>
      </c>
      <c r="L3490" s="29">
        <f t="shared" si="659"/>
        <v>-1.8575872439385819</v>
      </c>
      <c r="M3490" s="30">
        <f t="shared" si="657"/>
        <v>1.8575872439385819</v>
      </c>
      <c r="N3490" s="148">
        <f t="shared" si="658"/>
        <v>4.2412756061418033E-2</v>
      </c>
      <c r="O3490" s="148">
        <f t="shared" si="654"/>
        <v>0</v>
      </c>
      <c r="P3490" s="148">
        <f t="shared" si="655"/>
        <v>-4.2412756061418033E-2</v>
      </c>
      <c r="Q3490" s="149">
        <f t="shared" si="649"/>
        <v>100.91369674632114</v>
      </c>
      <c r="R3490" s="150">
        <f t="shared" si="650"/>
        <v>214.91369674632114</v>
      </c>
      <c r="S3490" s="13"/>
      <c r="T3490" s="13"/>
      <c r="U3490" s="13"/>
      <c r="V3490" s="13"/>
      <c r="W3490" s="49">
        <f t="shared" si="656"/>
        <v>40368</v>
      </c>
    </row>
    <row r="3491" spans="1:23" s="11" customFormat="1">
      <c r="A3491" s="13"/>
      <c r="B3491" s="140">
        <f>+Datos!B3482</f>
        <v>2010</v>
      </c>
      <c r="C3491" s="141">
        <f>+Datos!C3482</f>
        <v>7</v>
      </c>
      <c r="D3491" s="142">
        <f>+Datos!D3482</f>
        <v>10</v>
      </c>
      <c r="E3491" s="143">
        <f>+Datos!E3482</f>
        <v>0</v>
      </c>
      <c r="F3491" s="144">
        <f>+Datos!F3482</f>
        <v>1.9</v>
      </c>
      <c r="G3491" s="145">
        <f>+Datos!G3482</f>
        <v>1</v>
      </c>
      <c r="H3491" s="143">
        <f t="shared" si="651"/>
        <v>1.9</v>
      </c>
      <c r="I3491" s="146">
        <f t="shared" si="652"/>
        <v>-1.9</v>
      </c>
      <c r="J3491" s="29">
        <f t="shared" si="653"/>
        <v>179.39313801037039</v>
      </c>
      <c r="K3491" s="147">
        <f t="shared" si="648"/>
        <v>213.07495619218858</v>
      </c>
      <c r="L3491" s="29">
        <f t="shared" si="659"/>
        <v>-1.8387405541325563</v>
      </c>
      <c r="M3491" s="30">
        <f t="shared" si="657"/>
        <v>1.8387405541325563</v>
      </c>
      <c r="N3491" s="148">
        <f t="shared" si="658"/>
        <v>6.1259445867443585E-2</v>
      </c>
      <c r="O3491" s="148">
        <f t="shared" si="654"/>
        <v>0</v>
      </c>
      <c r="P3491" s="148">
        <f t="shared" si="655"/>
        <v>-6.1259445867443585E-2</v>
      </c>
      <c r="Q3491" s="149">
        <f t="shared" si="649"/>
        <v>99.07495619218858</v>
      </c>
      <c r="R3491" s="150">
        <f t="shared" si="650"/>
        <v>213.07495619218858</v>
      </c>
      <c r="S3491" s="13"/>
      <c r="T3491" s="13"/>
      <c r="U3491" s="13"/>
      <c r="V3491" s="13"/>
      <c r="W3491" s="49">
        <f t="shared" si="656"/>
        <v>40369</v>
      </c>
    </row>
    <row r="3492" spans="1:23" s="11" customFormat="1">
      <c r="A3492" s="13"/>
      <c r="B3492" s="140">
        <f>+Datos!B3483</f>
        <v>2010</v>
      </c>
      <c r="C3492" s="141">
        <f>+Datos!C3483</f>
        <v>7</v>
      </c>
      <c r="D3492" s="142">
        <f>+Datos!D3483</f>
        <v>11</v>
      </c>
      <c r="E3492" s="143">
        <f>+Datos!E3483</f>
        <v>6</v>
      </c>
      <c r="F3492" s="144">
        <f>+Datos!F3483</f>
        <v>2.2999999999999998</v>
      </c>
      <c r="G3492" s="145">
        <f>+Datos!G3483</f>
        <v>1</v>
      </c>
      <c r="H3492" s="143">
        <f t="shared" si="651"/>
        <v>2.2999999999999998</v>
      </c>
      <c r="I3492" s="146">
        <f t="shared" si="652"/>
        <v>3.7</v>
      </c>
      <c r="J3492" s="29">
        <f t="shared" si="653"/>
        <v>183.09313801037038</v>
      </c>
      <c r="K3492" s="147">
        <f t="shared" si="648"/>
        <v>216.77495619218857</v>
      </c>
      <c r="L3492" s="29">
        <f t="shared" si="659"/>
        <v>3.6999999999999886</v>
      </c>
      <c r="M3492" s="30">
        <f t="shared" si="657"/>
        <v>2.2999999999999998</v>
      </c>
      <c r="N3492" s="148">
        <f t="shared" si="658"/>
        <v>0</v>
      </c>
      <c r="O3492" s="148">
        <f t="shared" si="654"/>
        <v>0</v>
      </c>
      <c r="P3492" s="148">
        <f t="shared" si="655"/>
        <v>0</v>
      </c>
      <c r="Q3492" s="149">
        <f t="shared" si="649"/>
        <v>102.77495619218857</v>
      </c>
      <c r="R3492" s="150">
        <f t="shared" si="650"/>
        <v>216.77495619218857</v>
      </c>
      <c r="S3492" s="13"/>
      <c r="T3492" s="13"/>
      <c r="U3492" s="13"/>
      <c r="V3492" s="13"/>
      <c r="W3492" s="49">
        <f t="shared" si="656"/>
        <v>40370</v>
      </c>
    </row>
    <row r="3493" spans="1:23" s="11" customFormat="1">
      <c r="A3493" s="13"/>
      <c r="B3493" s="140">
        <f>+Datos!B3484</f>
        <v>2010</v>
      </c>
      <c r="C3493" s="141">
        <f>+Datos!C3484</f>
        <v>7</v>
      </c>
      <c r="D3493" s="142">
        <f>+Datos!D3484</f>
        <v>12</v>
      </c>
      <c r="E3493" s="143">
        <f>+Datos!E3484</f>
        <v>2</v>
      </c>
      <c r="F3493" s="144">
        <f>+Datos!F3484</f>
        <v>1.5</v>
      </c>
      <c r="G3493" s="145">
        <f>+Datos!G3484</f>
        <v>1</v>
      </c>
      <c r="H3493" s="143">
        <f t="shared" si="651"/>
        <v>1.5</v>
      </c>
      <c r="I3493" s="146">
        <f t="shared" si="652"/>
        <v>0.5</v>
      </c>
      <c r="J3493" s="29">
        <f t="shared" si="653"/>
        <v>183.59313801037038</v>
      </c>
      <c r="K3493" s="147">
        <f t="shared" si="648"/>
        <v>217.27495619218857</v>
      </c>
      <c r="L3493" s="29">
        <f t="shared" si="659"/>
        <v>0.5</v>
      </c>
      <c r="M3493" s="30">
        <f t="shared" si="657"/>
        <v>1.5</v>
      </c>
      <c r="N3493" s="148">
        <f t="shared" si="658"/>
        <v>0</v>
      </c>
      <c r="O3493" s="148">
        <f t="shared" si="654"/>
        <v>0</v>
      </c>
      <c r="P3493" s="148">
        <f t="shared" si="655"/>
        <v>0</v>
      </c>
      <c r="Q3493" s="149">
        <f t="shared" si="649"/>
        <v>103.27495619218857</v>
      </c>
      <c r="R3493" s="150">
        <f t="shared" si="650"/>
        <v>217.27495619218857</v>
      </c>
      <c r="S3493" s="13"/>
      <c r="T3493" s="13"/>
      <c r="U3493" s="13"/>
      <c r="V3493" s="13"/>
      <c r="W3493" s="49">
        <f t="shared" si="656"/>
        <v>40371</v>
      </c>
    </row>
    <row r="3494" spans="1:23" s="11" customFormat="1">
      <c r="A3494" s="13"/>
      <c r="B3494" s="140">
        <f>+Datos!B3485</f>
        <v>2010</v>
      </c>
      <c r="C3494" s="141">
        <f>+Datos!C3485</f>
        <v>7</v>
      </c>
      <c r="D3494" s="142">
        <f>+Datos!D3485</f>
        <v>13</v>
      </c>
      <c r="E3494" s="143">
        <f>+Datos!E3485</f>
        <v>7</v>
      </c>
      <c r="F3494" s="144">
        <f>+Datos!F3485</f>
        <v>0.5</v>
      </c>
      <c r="G3494" s="145">
        <f>+Datos!G3485</f>
        <v>1</v>
      </c>
      <c r="H3494" s="143">
        <f t="shared" si="651"/>
        <v>0.5</v>
      </c>
      <c r="I3494" s="146">
        <f t="shared" si="652"/>
        <v>6.5</v>
      </c>
      <c r="J3494" s="29">
        <f t="shared" si="653"/>
        <v>186.31818181818181</v>
      </c>
      <c r="K3494" s="147">
        <f t="shared" si="648"/>
        <v>220</v>
      </c>
      <c r="L3494" s="29">
        <f t="shared" si="659"/>
        <v>2.7250438078114314</v>
      </c>
      <c r="M3494" s="30">
        <f t="shared" si="657"/>
        <v>0.5</v>
      </c>
      <c r="N3494" s="148">
        <f t="shared" si="658"/>
        <v>0</v>
      </c>
      <c r="O3494" s="148">
        <f t="shared" si="654"/>
        <v>3.7749561921885686</v>
      </c>
      <c r="P3494" s="148">
        <f t="shared" si="655"/>
        <v>3.7749561921885686</v>
      </c>
      <c r="Q3494" s="149">
        <f t="shared" si="649"/>
        <v>106</v>
      </c>
      <c r="R3494" s="150">
        <f t="shared" si="650"/>
        <v>223.77495619218857</v>
      </c>
      <c r="S3494" s="13"/>
      <c r="T3494" s="13"/>
      <c r="U3494" s="13"/>
      <c r="V3494" s="13"/>
      <c r="W3494" s="49">
        <f t="shared" si="656"/>
        <v>40372</v>
      </c>
    </row>
    <row r="3495" spans="1:23" s="11" customFormat="1">
      <c r="A3495" s="13"/>
      <c r="B3495" s="140">
        <f>+Datos!B3486</f>
        <v>2010</v>
      </c>
      <c r="C3495" s="141">
        <f>+Datos!C3486</f>
        <v>7</v>
      </c>
      <c r="D3495" s="142">
        <f>+Datos!D3486</f>
        <v>14</v>
      </c>
      <c r="E3495" s="143">
        <f>+Datos!E3486</f>
        <v>4</v>
      </c>
      <c r="F3495" s="144">
        <f>+Datos!F3486</f>
        <v>0.8</v>
      </c>
      <c r="G3495" s="145">
        <f>+Datos!G3486</f>
        <v>1</v>
      </c>
      <c r="H3495" s="143">
        <f t="shared" si="651"/>
        <v>0.8</v>
      </c>
      <c r="I3495" s="146">
        <f t="shared" si="652"/>
        <v>3.2</v>
      </c>
      <c r="J3495" s="29">
        <f t="shared" si="653"/>
        <v>186.31818181818181</v>
      </c>
      <c r="K3495" s="147">
        <f t="shared" si="648"/>
        <v>220</v>
      </c>
      <c r="L3495" s="29">
        <f t="shared" si="659"/>
        <v>0</v>
      </c>
      <c r="M3495" s="30">
        <f t="shared" si="657"/>
        <v>0.8</v>
      </c>
      <c r="N3495" s="148">
        <f t="shared" si="658"/>
        <v>0</v>
      </c>
      <c r="O3495" s="148">
        <f t="shared" si="654"/>
        <v>3.1999999999999886</v>
      </c>
      <c r="P3495" s="148">
        <f t="shared" si="655"/>
        <v>3.1999999999999886</v>
      </c>
      <c r="Q3495" s="149">
        <f t="shared" si="649"/>
        <v>106</v>
      </c>
      <c r="R3495" s="150">
        <f t="shared" si="650"/>
        <v>223.2</v>
      </c>
      <c r="S3495" s="13"/>
      <c r="T3495" s="13"/>
      <c r="U3495" s="13"/>
      <c r="V3495" s="13"/>
      <c r="W3495" s="49">
        <f t="shared" si="656"/>
        <v>40373</v>
      </c>
    </row>
    <row r="3496" spans="1:23" s="11" customFormat="1">
      <c r="A3496" s="13"/>
      <c r="B3496" s="140">
        <f>+Datos!B3487</f>
        <v>2010</v>
      </c>
      <c r="C3496" s="141">
        <f>+Datos!C3487</f>
        <v>7</v>
      </c>
      <c r="D3496" s="142">
        <f>+Datos!D3487</f>
        <v>15</v>
      </c>
      <c r="E3496" s="143">
        <f>+Datos!E3487</f>
        <v>7</v>
      </c>
      <c r="F3496" s="144">
        <f>+Datos!F3487</f>
        <v>0.5</v>
      </c>
      <c r="G3496" s="145">
        <f>+Datos!G3487</f>
        <v>1</v>
      </c>
      <c r="H3496" s="143">
        <f t="shared" si="651"/>
        <v>0.5</v>
      </c>
      <c r="I3496" s="146">
        <f t="shared" si="652"/>
        <v>6.5</v>
      </c>
      <c r="J3496" s="29">
        <f t="shared" si="653"/>
        <v>186.31818181818181</v>
      </c>
      <c r="K3496" s="147">
        <f t="shared" si="648"/>
        <v>220</v>
      </c>
      <c r="L3496" s="29">
        <f t="shared" si="659"/>
        <v>0</v>
      </c>
      <c r="M3496" s="30">
        <f t="shared" si="657"/>
        <v>0.5</v>
      </c>
      <c r="N3496" s="148">
        <f t="shared" si="658"/>
        <v>0</v>
      </c>
      <c r="O3496" s="148">
        <f t="shared" si="654"/>
        <v>6.5</v>
      </c>
      <c r="P3496" s="148">
        <f t="shared" si="655"/>
        <v>6.5</v>
      </c>
      <c r="Q3496" s="149">
        <f t="shared" si="649"/>
        <v>106</v>
      </c>
      <c r="R3496" s="150">
        <f t="shared" si="650"/>
        <v>226.5</v>
      </c>
      <c r="S3496" s="13"/>
      <c r="T3496" s="13"/>
      <c r="U3496" s="13"/>
      <c r="V3496" s="13"/>
      <c r="W3496" s="49">
        <f t="shared" si="656"/>
        <v>40374</v>
      </c>
    </row>
    <row r="3497" spans="1:23" s="11" customFormat="1">
      <c r="A3497" s="13"/>
      <c r="B3497" s="140">
        <f>+Datos!B3488</f>
        <v>2010</v>
      </c>
      <c r="C3497" s="141">
        <f>+Datos!C3488</f>
        <v>7</v>
      </c>
      <c r="D3497" s="142">
        <f>+Datos!D3488</f>
        <v>16</v>
      </c>
      <c r="E3497" s="143">
        <f>+Datos!E3488</f>
        <v>0</v>
      </c>
      <c r="F3497" s="144">
        <f>+Datos!F3488</f>
        <v>1</v>
      </c>
      <c r="G3497" s="145">
        <f>+Datos!G3488</f>
        <v>1</v>
      </c>
      <c r="H3497" s="143">
        <f t="shared" si="651"/>
        <v>1</v>
      </c>
      <c r="I3497" s="146">
        <f t="shared" si="652"/>
        <v>-1</v>
      </c>
      <c r="J3497" s="29">
        <f t="shared" si="653"/>
        <v>185.32086060490562</v>
      </c>
      <c r="K3497" s="147">
        <f t="shared" si="648"/>
        <v>219.00267878672381</v>
      </c>
      <c r="L3497" s="29">
        <f t="shared" si="659"/>
        <v>-0.99732121327619438</v>
      </c>
      <c r="M3497" s="30">
        <f t="shared" si="657"/>
        <v>0.99732121327619438</v>
      </c>
      <c r="N3497" s="148">
        <f t="shared" si="658"/>
        <v>2.6787867238056151E-3</v>
      </c>
      <c r="O3497" s="148">
        <f t="shared" si="654"/>
        <v>0</v>
      </c>
      <c r="P3497" s="148">
        <f t="shared" si="655"/>
        <v>-2.6787867238056151E-3</v>
      </c>
      <c r="Q3497" s="149">
        <f t="shared" si="649"/>
        <v>105.00267878672381</v>
      </c>
      <c r="R3497" s="150">
        <f t="shared" si="650"/>
        <v>219.00267878672381</v>
      </c>
      <c r="S3497" s="13"/>
      <c r="T3497" s="13"/>
      <c r="U3497" s="13"/>
      <c r="V3497" s="13"/>
      <c r="W3497" s="49">
        <f t="shared" si="656"/>
        <v>40375</v>
      </c>
    </row>
    <row r="3498" spans="1:23" s="11" customFormat="1">
      <c r="A3498" s="13"/>
      <c r="B3498" s="140">
        <f>+Datos!B3489</f>
        <v>2010</v>
      </c>
      <c r="C3498" s="141">
        <f>+Datos!C3489</f>
        <v>7</v>
      </c>
      <c r="D3498" s="142">
        <f>+Datos!D3489</f>
        <v>17</v>
      </c>
      <c r="E3498" s="143">
        <f>+Datos!E3489</f>
        <v>0</v>
      </c>
      <c r="F3498" s="144">
        <f>+Datos!F3489</f>
        <v>0.9</v>
      </c>
      <c r="G3498" s="145">
        <f>+Datos!G3489</f>
        <v>1</v>
      </c>
      <c r="H3498" s="143">
        <f t="shared" si="651"/>
        <v>0.9</v>
      </c>
      <c r="I3498" s="146">
        <f t="shared" si="652"/>
        <v>-0.9</v>
      </c>
      <c r="J3498" s="29">
        <f t="shared" si="653"/>
        <v>184.42783670012136</v>
      </c>
      <c r="K3498" s="147">
        <f t="shared" si="648"/>
        <v>218.10965488193955</v>
      </c>
      <c r="L3498" s="29">
        <f t="shared" si="659"/>
        <v>-0.89302390478425764</v>
      </c>
      <c r="M3498" s="30">
        <f t="shared" si="657"/>
        <v>0.89302390478425764</v>
      </c>
      <c r="N3498" s="148">
        <f t="shared" si="658"/>
        <v>6.9760952157423839E-3</v>
      </c>
      <c r="O3498" s="148">
        <f t="shared" si="654"/>
        <v>0</v>
      </c>
      <c r="P3498" s="148">
        <f t="shared" si="655"/>
        <v>-6.9760952157423839E-3</v>
      </c>
      <c r="Q3498" s="149">
        <f t="shared" si="649"/>
        <v>104.10965488193955</v>
      </c>
      <c r="R3498" s="150">
        <f t="shared" si="650"/>
        <v>218.10965488193955</v>
      </c>
      <c r="S3498" s="13"/>
      <c r="T3498" s="13"/>
      <c r="U3498" s="13"/>
      <c r="V3498" s="13"/>
      <c r="W3498" s="49">
        <f t="shared" si="656"/>
        <v>40376</v>
      </c>
    </row>
    <row r="3499" spans="1:23" s="11" customFormat="1">
      <c r="A3499" s="13"/>
      <c r="B3499" s="140">
        <f>+Datos!B3490</f>
        <v>2010</v>
      </c>
      <c r="C3499" s="141">
        <f>+Datos!C3490</f>
        <v>7</v>
      </c>
      <c r="D3499" s="142">
        <f>+Datos!D3490</f>
        <v>18</v>
      </c>
      <c r="E3499" s="143">
        <f>+Datos!E3490</f>
        <v>17</v>
      </c>
      <c r="F3499" s="144">
        <f>+Datos!F3490</f>
        <v>0.5</v>
      </c>
      <c r="G3499" s="145">
        <f>+Datos!G3490</f>
        <v>1</v>
      </c>
      <c r="H3499" s="143">
        <f t="shared" si="651"/>
        <v>0.5</v>
      </c>
      <c r="I3499" s="146">
        <f t="shared" si="652"/>
        <v>16.5</v>
      </c>
      <c r="J3499" s="29">
        <f t="shared" si="653"/>
        <v>186.31818181818181</v>
      </c>
      <c r="K3499" s="147">
        <f t="shared" si="648"/>
        <v>220</v>
      </c>
      <c r="L3499" s="29">
        <f t="shared" si="659"/>
        <v>1.890345118060452</v>
      </c>
      <c r="M3499" s="30">
        <f t="shared" si="657"/>
        <v>0.5</v>
      </c>
      <c r="N3499" s="148">
        <f t="shared" si="658"/>
        <v>0</v>
      </c>
      <c r="O3499" s="148">
        <f t="shared" si="654"/>
        <v>14.609654881939548</v>
      </c>
      <c r="P3499" s="148">
        <f t="shared" si="655"/>
        <v>14.609654881939548</v>
      </c>
      <c r="Q3499" s="149">
        <f t="shared" si="649"/>
        <v>106</v>
      </c>
      <c r="R3499" s="150">
        <f t="shared" si="650"/>
        <v>234.60965488193955</v>
      </c>
      <c r="S3499" s="13"/>
      <c r="T3499" s="13"/>
      <c r="U3499" s="13"/>
      <c r="V3499" s="13"/>
      <c r="W3499" s="49">
        <f t="shared" si="656"/>
        <v>40377</v>
      </c>
    </row>
    <row r="3500" spans="1:23" s="11" customFormat="1">
      <c r="A3500" s="13"/>
      <c r="B3500" s="140">
        <f>+Datos!B3491</f>
        <v>2010</v>
      </c>
      <c r="C3500" s="141">
        <f>+Datos!C3491</f>
        <v>7</v>
      </c>
      <c r="D3500" s="142">
        <f>+Datos!D3491</f>
        <v>19</v>
      </c>
      <c r="E3500" s="143">
        <f>+Datos!E3491</f>
        <v>1</v>
      </c>
      <c r="F3500" s="144">
        <f>+Datos!F3491</f>
        <v>0.1</v>
      </c>
      <c r="G3500" s="145">
        <f>+Datos!G3491</f>
        <v>1</v>
      </c>
      <c r="H3500" s="143">
        <f t="shared" si="651"/>
        <v>0.1</v>
      </c>
      <c r="I3500" s="146">
        <f t="shared" si="652"/>
        <v>0.9</v>
      </c>
      <c r="J3500" s="29">
        <f t="shared" si="653"/>
        <v>186.31818181818181</v>
      </c>
      <c r="K3500" s="147">
        <f t="shared" si="648"/>
        <v>220</v>
      </c>
      <c r="L3500" s="29">
        <f t="shared" si="659"/>
        <v>0</v>
      </c>
      <c r="M3500" s="30">
        <f t="shared" si="657"/>
        <v>0.1</v>
      </c>
      <c r="N3500" s="148">
        <f t="shared" si="658"/>
        <v>0</v>
      </c>
      <c r="O3500" s="148">
        <f t="shared" si="654"/>
        <v>0.90000000000000568</v>
      </c>
      <c r="P3500" s="148">
        <f t="shared" si="655"/>
        <v>0.90000000000000568</v>
      </c>
      <c r="Q3500" s="149">
        <f t="shared" si="649"/>
        <v>106</v>
      </c>
      <c r="R3500" s="150">
        <f t="shared" si="650"/>
        <v>220.9</v>
      </c>
      <c r="S3500" s="13"/>
      <c r="T3500" s="13"/>
      <c r="U3500" s="13"/>
      <c r="V3500" s="13"/>
      <c r="W3500" s="49">
        <f t="shared" si="656"/>
        <v>40378</v>
      </c>
    </row>
    <row r="3501" spans="1:23" s="11" customFormat="1">
      <c r="A3501" s="13"/>
      <c r="B3501" s="140">
        <f>+Datos!B3492</f>
        <v>2010</v>
      </c>
      <c r="C3501" s="141">
        <f>+Datos!C3492</f>
        <v>7</v>
      </c>
      <c r="D3501" s="142">
        <f>+Datos!D3492</f>
        <v>20</v>
      </c>
      <c r="E3501" s="143">
        <f>+Datos!E3492</f>
        <v>0</v>
      </c>
      <c r="F3501" s="144">
        <f>+Datos!F3492</f>
        <v>1.6</v>
      </c>
      <c r="G3501" s="145">
        <f>+Datos!G3492</f>
        <v>1</v>
      </c>
      <c r="H3501" s="143">
        <f t="shared" si="651"/>
        <v>1.6</v>
      </c>
      <c r="I3501" s="146">
        <f t="shared" si="652"/>
        <v>-1.6</v>
      </c>
      <c r="J3501" s="29">
        <f t="shared" si="653"/>
        <v>184.72503216341943</v>
      </c>
      <c r="K3501" s="147">
        <f t="shared" si="648"/>
        <v>218.40685034523761</v>
      </c>
      <c r="L3501" s="29">
        <f t="shared" si="659"/>
        <v>-1.5931496547623851</v>
      </c>
      <c r="M3501" s="30">
        <f t="shared" si="657"/>
        <v>1.5931496547623851</v>
      </c>
      <c r="N3501" s="148">
        <f t="shared" si="658"/>
        <v>6.8503452376149632E-3</v>
      </c>
      <c r="O3501" s="148">
        <f t="shared" si="654"/>
        <v>0</v>
      </c>
      <c r="P3501" s="148">
        <f t="shared" si="655"/>
        <v>-6.8503452376149632E-3</v>
      </c>
      <c r="Q3501" s="149">
        <f t="shared" si="649"/>
        <v>104.40685034523761</v>
      </c>
      <c r="R3501" s="150">
        <f t="shared" si="650"/>
        <v>218.40685034523761</v>
      </c>
      <c r="S3501" s="13"/>
      <c r="T3501" s="13"/>
      <c r="U3501" s="13"/>
      <c r="V3501" s="13"/>
      <c r="W3501" s="49">
        <f t="shared" si="656"/>
        <v>40379</v>
      </c>
    </row>
    <row r="3502" spans="1:23" s="11" customFormat="1">
      <c r="A3502" s="13"/>
      <c r="B3502" s="140">
        <f>+Datos!B3493</f>
        <v>2010</v>
      </c>
      <c r="C3502" s="141">
        <f>+Datos!C3493</f>
        <v>7</v>
      </c>
      <c r="D3502" s="142">
        <f>+Datos!D3493</f>
        <v>21</v>
      </c>
      <c r="E3502" s="143">
        <f>+Datos!E3493</f>
        <v>0</v>
      </c>
      <c r="F3502" s="144">
        <f>+Datos!F3493</f>
        <v>0.6</v>
      </c>
      <c r="G3502" s="145">
        <f>+Datos!G3493</f>
        <v>1</v>
      </c>
      <c r="H3502" s="143">
        <f t="shared" si="651"/>
        <v>0.6</v>
      </c>
      <c r="I3502" s="146">
        <f t="shared" si="652"/>
        <v>-0.6</v>
      </c>
      <c r="J3502" s="29">
        <f t="shared" si="653"/>
        <v>184.13111938070216</v>
      </c>
      <c r="K3502" s="147">
        <f t="shared" si="648"/>
        <v>217.81293756252035</v>
      </c>
      <c r="L3502" s="29">
        <f t="shared" si="659"/>
        <v>-0.59391278271726833</v>
      </c>
      <c r="M3502" s="30">
        <f t="shared" si="657"/>
        <v>0.59391278271726833</v>
      </c>
      <c r="N3502" s="148">
        <f t="shared" si="658"/>
        <v>6.0872172827316495E-3</v>
      </c>
      <c r="O3502" s="148">
        <f t="shared" si="654"/>
        <v>0</v>
      </c>
      <c r="P3502" s="148">
        <f t="shared" si="655"/>
        <v>-6.0872172827316495E-3</v>
      </c>
      <c r="Q3502" s="149">
        <f t="shared" si="649"/>
        <v>103.81293756252035</v>
      </c>
      <c r="R3502" s="150">
        <f t="shared" si="650"/>
        <v>217.81293756252035</v>
      </c>
      <c r="S3502" s="13"/>
      <c r="T3502" s="13"/>
      <c r="U3502" s="13"/>
      <c r="V3502" s="13"/>
      <c r="W3502" s="49">
        <f t="shared" si="656"/>
        <v>40380</v>
      </c>
    </row>
    <row r="3503" spans="1:23" s="11" customFormat="1">
      <c r="A3503" s="13"/>
      <c r="B3503" s="140">
        <f>+Datos!B3494</f>
        <v>2010</v>
      </c>
      <c r="C3503" s="141">
        <f>+Datos!C3494</f>
        <v>7</v>
      </c>
      <c r="D3503" s="142">
        <f>+Datos!D3494</f>
        <v>22</v>
      </c>
      <c r="E3503" s="143">
        <f>+Datos!E3494</f>
        <v>0</v>
      </c>
      <c r="F3503" s="144">
        <f>+Datos!F3494</f>
        <v>0.9</v>
      </c>
      <c r="G3503" s="145">
        <f>+Datos!G3494</f>
        <v>1</v>
      </c>
      <c r="H3503" s="143">
        <f t="shared" si="651"/>
        <v>0.9</v>
      </c>
      <c r="I3503" s="146">
        <f t="shared" si="652"/>
        <v>-0.9</v>
      </c>
      <c r="J3503" s="29">
        <f t="shared" si="653"/>
        <v>183.24382859927084</v>
      </c>
      <c r="K3503" s="147">
        <f t="shared" si="648"/>
        <v>216.92564678108903</v>
      </c>
      <c r="L3503" s="29">
        <f t="shared" si="659"/>
        <v>-0.88729078143131801</v>
      </c>
      <c r="M3503" s="30">
        <f t="shared" si="657"/>
        <v>0.88729078143131801</v>
      </c>
      <c r="N3503" s="148">
        <f t="shared" si="658"/>
        <v>1.2709218568682012E-2</v>
      </c>
      <c r="O3503" s="148">
        <f t="shared" si="654"/>
        <v>0</v>
      </c>
      <c r="P3503" s="148">
        <f t="shared" si="655"/>
        <v>-1.2709218568682012E-2</v>
      </c>
      <c r="Q3503" s="149">
        <f t="shared" si="649"/>
        <v>102.92564678108903</v>
      </c>
      <c r="R3503" s="150">
        <f t="shared" si="650"/>
        <v>216.92564678108903</v>
      </c>
      <c r="S3503" s="13"/>
      <c r="T3503" s="13"/>
      <c r="U3503" s="13"/>
      <c r="V3503" s="13"/>
      <c r="W3503" s="49">
        <f t="shared" si="656"/>
        <v>40381</v>
      </c>
    </row>
    <row r="3504" spans="1:23" s="11" customFormat="1">
      <c r="A3504" s="13"/>
      <c r="B3504" s="140">
        <f>+Datos!B3495</f>
        <v>2010</v>
      </c>
      <c r="C3504" s="141">
        <f>+Datos!C3495</f>
        <v>7</v>
      </c>
      <c r="D3504" s="142">
        <f>+Datos!D3495</f>
        <v>23</v>
      </c>
      <c r="E3504" s="143">
        <f>+Datos!E3495</f>
        <v>0</v>
      </c>
      <c r="F3504" s="144">
        <f>+Datos!F3495</f>
        <v>1.4</v>
      </c>
      <c r="G3504" s="145">
        <f>+Datos!G3495</f>
        <v>1</v>
      </c>
      <c r="H3504" s="143">
        <f t="shared" si="651"/>
        <v>1.4</v>
      </c>
      <c r="I3504" s="146">
        <f t="shared" si="652"/>
        <v>-1.4</v>
      </c>
      <c r="J3504" s="29">
        <f t="shared" si="653"/>
        <v>181.87208947193389</v>
      </c>
      <c r="K3504" s="147">
        <f t="shared" si="648"/>
        <v>215.55390765375208</v>
      </c>
      <c r="L3504" s="29">
        <f t="shared" si="659"/>
        <v>-1.3717391273369515</v>
      </c>
      <c r="M3504" s="30">
        <f t="shared" si="657"/>
        <v>1.3717391273369515</v>
      </c>
      <c r="N3504" s="148">
        <f t="shared" si="658"/>
        <v>2.8260872663048442E-2</v>
      </c>
      <c r="O3504" s="148">
        <f t="shared" si="654"/>
        <v>0</v>
      </c>
      <c r="P3504" s="148">
        <f t="shared" si="655"/>
        <v>-2.8260872663048442E-2</v>
      </c>
      <c r="Q3504" s="149">
        <f t="shared" si="649"/>
        <v>101.55390765375208</v>
      </c>
      <c r="R3504" s="150">
        <f t="shared" si="650"/>
        <v>215.55390765375208</v>
      </c>
      <c r="S3504" s="13"/>
      <c r="T3504" s="13"/>
      <c r="U3504" s="13"/>
      <c r="V3504" s="13"/>
      <c r="W3504" s="49">
        <f t="shared" si="656"/>
        <v>40382</v>
      </c>
    </row>
    <row r="3505" spans="1:23" s="11" customFormat="1">
      <c r="A3505" s="13"/>
      <c r="B3505" s="140">
        <f>+Datos!B3496</f>
        <v>2010</v>
      </c>
      <c r="C3505" s="141">
        <f>+Datos!C3496</f>
        <v>7</v>
      </c>
      <c r="D3505" s="142">
        <f>+Datos!D3496</f>
        <v>24</v>
      </c>
      <c r="E3505" s="143">
        <f>+Datos!E3496</f>
        <v>1</v>
      </c>
      <c r="F3505" s="144">
        <f>+Datos!F3496</f>
        <v>0.6</v>
      </c>
      <c r="G3505" s="145">
        <f>+Datos!G3496</f>
        <v>1</v>
      </c>
      <c r="H3505" s="143">
        <f t="shared" si="651"/>
        <v>0.6</v>
      </c>
      <c r="I3505" s="146">
        <f t="shared" si="652"/>
        <v>0.4</v>
      </c>
      <c r="J3505" s="29">
        <f t="shared" si="653"/>
        <v>182.2720894719339</v>
      </c>
      <c r="K3505" s="147">
        <f t="shared" si="648"/>
        <v>215.95390765375208</v>
      </c>
      <c r="L3505" s="29">
        <f t="shared" si="659"/>
        <v>0.40000000000000568</v>
      </c>
      <c r="M3505" s="30">
        <f t="shared" si="657"/>
        <v>0.6</v>
      </c>
      <c r="N3505" s="148">
        <f t="shared" si="658"/>
        <v>0</v>
      </c>
      <c r="O3505" s="148">
        <f t="shared" si="654"/>
        <v>0</v>
      </c>
      <c r="P3505" s="148">
        <f t="shared" si="655"/>
        <v>0</v>
      </c>
      <c r="Q3505" s="149">
        <f t="shared" si="649"/>
        <v>101.95390765375208</v>
      </c>
      <c r="R3505" s="150">
        <f t="shared" si="650"/>
        <v>215.95390765375208</v>
      </c>
      <c r="S3505" s="13"/>
      <c r="T3505" s="13"/>
      <c r="U3505" s="13"/>
      <c r="V3505" s="13"/>
      <c r="W3505" s="49">
        <f t="shared" si="656"/>
        <v>40383</v>
      </c>
    </row>
    <row r="3506" spans="1:23" s="11" customFormat="1">
      <c r="A3506" s="13"/>
      <c r="B3506" s="140">
        <f>+Datos!B3497</f>
        <v>2010</v>
      </c>
      <c r="C3506" s="141">
        <f>+Datos!C3497</f>
        <v>7</v>
      </c>
      <c r="D3506" s="142">
        <f>+Datos!D3497</f>
        <v>25</v>
      </c>
      <c r="E3506" s="143">
        <f>+Datos!E3497</f>
        <v>0</v>
      </c>
      <c r="F3506" s="144">
        <f>+Datos!F3497</f>
        <v>0.8</v>
      </c>
      <c r="G3506" s="145">
        <f>+Datos!G3497</f>
        <v>1</v>
      </c>
      <c r="H3506" s="143">
        <f t="shared" si="651"/>
        <v>0.8</v>
      </c>
      <c r="I3506" s="146">
        <f t="shared" si="652"/>
        <v>-0.8</v>
      </c>
      <c r="J3506" s="29">
        <f t="shared" si="653"/>
        <v>181.49114009350711</v>
      </c>
      <c r="K3506" s="147">
        <f t="shared" si="648"/>
        <v>215.1729582753253</v>
      </c>
      <c r="L3506" s="29">
        <f t="shared" si="659"/>
        <v>-0.78094937842678291</v>
      </c>
      <c r="M3506" s="30">
        <f t="shared" si="657"/>
        <v>0.78094937842678291</v>
      </c>
      <c r="N3506" s="148">
        <f t="shared" si="658"/>
        <v>1.905062157321713E-2</v>
      </c>
      <c r="O3506" s="148">
        <f t="shared" si="654"/>
        <v>0</v>
      </c>
      <c r="P3506" s="148">
        <f t="shared" si="655"/>
        <v>-1.905062157321713E-2</v>
      </c>
      <c r="Q3506" s="149">
        <f t="shared" si="649"/>
        <v>101.1729582753253</v>
      </c>
      <c r="R3506" s="150">
        <f t="shared" si="650"/>
        <v>215.1729582753253</v>
      </c>
      <c r="S3506" s="13"/>
      <c r="T3506" s="13"/>
      <c r="U3506" s="13"/>
      <c r="V3506" s="13"/>
      <c r="W3506" s="49">
        <f t="shared" si="656"/>
        <v>40384</v>
      </c>
    </row>
    <row r="3507" spans="1:23" s="11" customFormat="1">
      <c r="A3507" s="13"/>
      <c r="B3507" s="140">
        <f>+Datos!B3498</f>
        <v>2010</v>
      </c>
      <c r="C3507" s="141">
        <f>+Datos!C3498</f>
        <v>7</v>
      </c>
      <c r="D3507" s="142">
        <f>+Datos!D3498</f>
        <v>26</v>
      </c>
      <c r="E3507" s="143">
        <f>+Datos!E3498</f>
        <v>0</v>
      </c>
      <c r="F3507" s="144">
        <f>+Datos!F3498</f>
        <v>1.6</v>
      </c>
      <c r="G3507" s="145">
        <f>+Datos!G3498</f>
        <v>1</v>
      </c>
      <c r="H3507" s="143">
        <f t="shared" si="651"/>
        <v>1.6</v>
      </c>
      <c r="I3507" s="146">
        <f t="shared" si="652"/>
        <v>-1.6</v>
      </c>
      <c r="J3507" s="29">
        <f t="shared" si="653"/>
        <v>179.9392649927477</v>
      </c>
      <c r="K3507" s="147">
        <f t="shared" si="648"/>
        <v>213.62108317456588</v>
      </c>
      <c r="L3507" s="29">
        <f t="shared" si="659"/>
        <v>-1.5518751007594176</v>
      </c>
      <c r="M3507" s="30">
        <f t="shared" si="657"/>
        <v>1.5518751007594176</v>
      </c>
      <c r="N3507" s="148">
        <f t="shared" si="658"/>
        <v>4.8124899240582497E-2</v>
      </c>
      <c r="O3507" s="148">
        <f t="shared" si="654"/>
        <v>0</v>
      </c>
      <c r="P3507" s="148">
        <f t="shared" si="655"/>
        <v>-4.8124899240582497E-2</v>
      </c>
      <c r="Q3507" s="149">
        <f t="shared" si="649"/>
        <v>99.621083174565882</v>
      </c>
      <c r="R3507" s="150">
        <f t="shared" si="650"/>
        <v>213.62108317456588</v>
      </c>
      <c r="S3507" s="13"/>
      <c r="T3507" s="13"/>
      <c r="U3507" s="13"/>
      <c r="V3507" s="13"/>
      <c r="W3507" s="49">
        <f t="shared" si="656"/>
        <v>40385</v>
      </c>
    </row>
    <row r="3508" spans="1:23" s="11" customFormat="1">
      <c r="A3508" s="13"/>
      <c r="B3508" s="140">
        <f>+Datos!B3499</f>
        <v>2010</v>
      </c>
      <c r="C3508" s="141">
        <f>+Datos!C3499</f>
        <v>7</v>
      </c>
      <c r="D3508" s="142">
        <f>+Datos!D3499</f>
        <v>27</v>
      </c>
      <c r="E3508" s="143">
        <f>+Datos!E3499</f>
        <v>0</v>
      </c>
      <c r="F3508" s="144">
        <f>+Datos!F3499</f>
        <v>3.6</v>
      </c>
      <c r="G3508" s="145">
        <f>+Datos!G3499</f>
        <v>1</v>
      </c>
      <c r="H3508" s="143">
        <f t="shared" si="651"/>
        <v>3.6</v>
      </c>
      <c r="I3508" s="146">
        <f t="shared" si="652"/>
        <v>-3.6</v>
      </c>
      <c r="J3508" s="29">
        <f t="shared" si="653"/>
        <v>176.49589025781944</v>
      </c>
      <c r="K3508" s="147">
        <f t="shared" si="648"/>
        <v>210.17770843963763</v>
      </c>
      <c r="L3508" s="29">
        <f t="shared" si="659"/>
        <v>-3.4433747349282555</v>
      </c>
      <c r="M3508" s="30">
        <f t="shared" si="657"/>
        <v>3.4433747349282555</v>
      </c>
      <c r="N3508" s="148">
        <f t="shared" si="658"/>
        <v>0.15662526507174457</v>
      </c>
      <c r="O3508" s="148">
        <f t="shared" si="654"/>
        <v>0</v>
      </c>
      <c r="P3508" s="148">
        <f t="shared" si="655"/>
        <v>-0.15662526507174457</v>
      </c>
      <c r="Q3508" s="149">
        <f t="shared" si="649"/>
        <v>96.177708439637627</v>
      </c>
      <c r="R3508" s="150">
        <f t="shared" si="650"/>
        <v>210.17770843963763</v>
      </c>
      <c r="S3508" s="13"/>
      <c r="T3508" s="13"/>
      <c r="U3508" s="13"/>
      <c r="V3508" s="13"/>
      <c r="W3508" s="49">
        <f t="shared" si="656"/>
        <v>40386</v>
      </c>
    </row>
    <row r="3509" spans="1:23" s="11" customFormat="1">
      <c r="A3509" s="13"/>
      <c r="B3509" s="140">
        <f>+Datos!B3500</f>
        <v>2010</v>
      </c>
      <c r="C3509" s="141">
        <f>+Datos!C3500</f>
        <v>7</v>
      </c>
      <c r="D3509" s="142">
        <f>+Datos!D3500</f>
        <v>28</v>
      </c>
      <c r="E3509" s="143">
        <f>+Datos!E3500</f>
        <v>0</v>
      </c>
      <c r="F3509" s="144">
        <f>+Datos!F3500</f>
        <v>1.3</v>
      </c>
      <c r="G3509" s="145">
        <f>+Datos!G3500</f>
        <v>1</v>
      </c>
      <c r="H3509" s="143">
        <f t="shared" si="651"/>
        <v>1.3</v>
      </c>
      <c r="I3509" s="146">
        <f t="shared" si="652"/>
        <v>-1.3</v>
      </c>
      <c r="J3509" s="29">
        <f t="shared" si="653"/>
        <v>175.26870963537868</v>
      </c>
      <c r="K3509" s="147">
        <f t="shared" si="648"/>
        <v>208.95052781719687</v>
      </c>
      <c r="L3509" s="29">
        <f t="shared" si="659"/>
        <v>-1.2271806224407555</v>
      </c>
      <c r="M3509" s="30">
        <f t="shared" si="657"/>
        <v>1.2271806224407555</v>
      </c>
      <c r="N3509" s="148">
        <f t="shared" si="658"/>
        <v>7.2819377559244503E-2</v>
      </c>
      <c r="O3509" s="148">
        <f t="shared" si="654"/>
        <v>0</v>
      </c>
      <c r="P3509" s="148">
        <f t="shared" si="655"/>
        <v>-7.2819377559244503E-2</v>
      </c>
      <c r="Q3509" s="149">
        <f t="shared" si="649"/>
        <v>94.950527817196871</v>
      </c>
      <c r="R3509" s="150">
        <f t="shared" si="650"/>
        <v>208.95052781719687</v>
      </c>
      <c r="S3509" s="13"/>
      <c r="T3509" s="13"/>
      <c r="U3509" s="13"/>
      <c r="V3509" s="13"/>
      <c r="W3509" s="49">
        <f t="shared" si="656"/>
        <v>40387</v>
      </c>
    </row>
    <row r="3510" spans="1:23" s="11" customFormat="1">
      <c r="A3510" s="13"/>
      <c r="B3510" s="140">
        <f>+Datos!B3501</f>
        <v>2010</v>
      </c>
      <c r="C3510" s="141">
        <f>+Datos!C3501</f>
        <v>7</v>
      </c>
      <c r="D3510" s="142">
        <f>+Datos!D3501</f>
        <v>29</v>
      </c>
      <c r="E3510" s="143">
        <f>+Datos!E3501</f>
        <v>0</v>
      </c>
      <c r="F3510" s="144">
        <f>+Datos!F3501</f>
        <v>1.6</v>
      </c>
      <c r="G3510" s="145">
        <f>+Datos!G3501</f>
        <v>1</v>
      </c>
      <c r="H3510" s="143">
        <f t="shared" si="651"/>
        <v>1.6</v>
      </c>
      <c r="I3510" s="146">
        <f t="shared" si="652"/>
        <v>-1.6</v>
      </c>
      <c r="J3510" s="29">
        <f t="shared" si="653"/>
        <v>173.77004062990966</v>
      </c>
      <c r="K3510" s="147">
        <f t="shared" si="648"/>
        <v>207.45185881172785</v>
      </c>
      <c r="L3510" s="29">
        <f t="shared" si="659"/>
        <v>-1.4986690054690257</v>
      </c>
      <c r="M3510" s="30">
        <f t="shared" si="657"/>
        <v>1.4986690054690257</v>
      </c>
      <c r="N3510" s="148">
        <f t="shared" si="658"/>
        <v>0.10133099453097438</v>
      </c>
      <c r="O3510" s="148">
        <f t="shared" si="654"/>
        <v>0</v>
      </c>
      <c r="P3510" s="148">
        <f t="shared" si="655"/>
        <v>-0.10133099453097438</v>
      </c>
      <c r="Q3510" s="149">
        <f t="shared" si="649"/>
        <v>93.451858811727845</v>
      </c>
      <c r="R3510" s="150">
        <f t="shared" si="650"/>
        <v>207.45185881172785</v>
      </c>
      <c r="S3510" s="13"/>
      <c r="T3510" s="13"/>
      <c r="U3510" s="13"/>
      <c r="V3510" s="13"/>
      <c r="W3510" s="49">
        <f t="shared" si="656"/>
        <v>40388</v>
      </c>
    </row>
    <row r="3511" spans="1:23" s="11" customFormat="1">
      <c r="A3511" s="13"/>
      <c r="B3511" s="140">
        <f>+Datos!B3502</f>
        <v>2010</v>
      </c>
      <c r="C3511" s="141">
        <f>+Datos!C3502</f>
        <v>7</v>
      </c>
      <c r="D3511" s="142">
        <f>+Datos!D3502</f>
        <v>30</v>
      </c>
      <c r="E3511" s="143">
        <f>+Datos!E3502</f>
        <v>0</v>
      </c>
      <c r="F3511" s="144">
        <f>+Datos!F3502</f>
        <v>1.3</v>
      </c>
      <c r="G3511" s="145">
        <f>+Datos!G3502</f>
        <v>1</v>
      </c>
      <c r="H3511" s="143">
        <f t="shared" si="651"/>
        <v>1.3</v>
      </c>
      <c r="I3511" s="146">
        <f t="shared" si="652"/>
        <v>-1.3</v>
      </c>
      <c r="J3511" s="29">
        <f t="shared" si="653"/>
        <v>172.56181291248086</v>
      </c>
      <c r="K3511" s="147">
        <f t="shared" si="648"/>
        <v>206.24363109429905</v>
      </c>
      <c r="L3511" s="29">
        <f t="shared" si="659"/>
        <v>-1.2082277174287981</v>
      </c>
      <c r="M3511" s="30">
        <f t="shared" si="657"/>
        <v>1.2082277174287981</v>
      </c>
      <c r="N3511" s="148">
        <f t="shared" si="658"/>
        <v>9.1772282571201957E-2</v>
      </c>
      <c r="O3511" s="148">
        <f t="shared" si="654"/>
        <v>0</v>
      </c>
      <c r="P3511" s="148">
        <f t="shared" si="655"/>
        <v>-9.1772282571201957E-2</v>
      </c>
      <c r="Q3511" s="149">
        <f t="shared" si="649"/>
        <v>92.243631094299047</v>
      </c>
      <c r="R3511" s="150">
        <f t="shared" si="650"/>
        <v>206.24363109429905</v>
      </c>
      <c r="S3511" s="13"/>
      <c r="T3511" s="13"/>
      <c r="U3511" s="13"/>
      <c r="V3511" s="13"/>
      <c r="W3511" s="49">
        <f t="shared" si="656"/>
        <v>40389</v>
      </c>
    </row>
    <row r="3512" spans="1:23" s="11" customFormat="1">
      <c r="A3512" s="13"/>
      <c r="B3512" s="140">
        <f>+Datos!B3503</f>
        <v>2010</v>
      </c>
      <c r="C3512" s="141">
        <f>+Datos!C3503</f>
        <v>7</v>
      </c>
      <c r="D3512" s="142">
        <f>+Datos!D3503</f>
        <v>31</v>
      </c>
      <c r="E3512" s="143">
        <f>+Datos!E3503</f>
        <v>0</v>
      </c>
      <c r="F3512" s="144">
        <f>+Datos!F3503</f>
        <v>1.8</v>
      </c>
      <c r="G3512" s="145">
        <f>+Datos!G3503</f>
        <v>1</v>
      </c>
      <c r="H3512" s="143">
        <f t="shared" si="651"/>
        <v>1.8</v>
      </c>
      <c r="I3512" s="146">
        <f t="shared" si="652"/>
        <v>-1.8</v>
      </c>
      <c r="J3512" s="29">
        <f t="shared" si="653"/>
        <v>170.9027386921837</v>
      </c>
      <c r="K3512" s="147">
        <f t="shared" si="648"/>
        <v>204.58455687400189</v>
      </c>
      <c r="L3512" s="29">
        <f t="shared" si="659"/>
        <v>-1.6590742202971569</v>
      </c>
      <c r="M3512" s="30">
        <f t="shared" si="657"/>
        <v>1.6590742202971569</v>
      </c>
      <c r="N3512" s="148">
        <f t="shared" si="658"/>
        <v>0.14092577970284315</v>
      </c>
      <c r="O3512" s="148">
        <f t="shared" si="654"/>
        <v>0</v>
      </c>
      <c r="P3512" s="148">
        <f t="shared" si="655"/>
        <v>-0.14092577970284315</v>
      </c>
      <c r="Q3512" s="149">
        <f t="shared" si="649"/>
        <v>90.58455687400189</v>
      </c>
      <c r="R3512" s="150">
        <f t="shared" si="650"/>
        <v>204.58455687400189</v>
      </c>
      <c r="S3512" s="13"/>
      <c r="T3512" s="13"/>
      <c r="U3512" s="13"/>
      <c r="V3512" s="13"/>
      <c r="W3512" s="49">
        <f t="shared" si="656"/>
        <v>40390</v>
      </c>
    </row>
    <row r="3513" spans="1:23" s="11" customFormat="1">
      <c r="A3513" s="13"/>
      <c r="B3513" s="140">
        <f>+Datos!B3504</f>
        <v>2010</v>
      </c>
      <c r="C3513" s="141">
        <f>+Datos!C3504</f>
        <v>8</v>
      </c>
      <c r="D3513" s="142">
        <f>+Datos!D3504</f>
        <v>1</v>
      </c>
      <c r="E3513" s="143">
        <f>+Datos!E3504</f>
        <v>0</v>
      </c>
      <c r="F3513" s="144">
        <f>+Datos!F3504</f>
        <v>1.1000000000000001</v>
      </c>
      <c r="G3513" s="145">
        <f>+Datos!G3504</f>
        <v>1</v>
      </c>
      <c r="H3513" s="143">
        <f t="shared" si="651"/>
        <v>1.1000000000000001</v>
      </c>
      <c r="I3513" s="146">
        <f t="shared" si="652"/>
        <v>-1.1000000000000001</v>
      </c>
      <c r="J3513" s="29">
        <f t="shared" si="653"/>
        <v>169.89672222491976</v>
      </c>
      <c r="K3513" s="147">
        <f t="shared" si="648"/>
        <v>203.57854040673794</v>
      </c>
      <c r="L3513" s="29">
        <f t="shared" si="659"/>
        <v>-1.0060164672639473</v>
      </c>
      <c r="M3513" s="30">
        <f t="shared" si="657"/>
        <v>1.0060164672639473</v>
      </c>
      <c r="N3513" s="148">
        <f t="shared" si="658"/>
        <v>9.3983532736052755E-2</v>
      </c>
      <c r="O3513" s="148">
        <f t="shared" si="654"/>
        <v>0</v>
      </c>
      <c r="P3513" s="148">
        <f t="shared" si="655"/>
        <v>-9.3983532736052755E-2</v>
      </c>
      <c r="Q3513" s="149">
        <f t="shared" si="649"/>
        <v>89.578540406737943</v>
      </c>
      <c r="R3513" s="150">
        <f t="shared" si="650"/>
        <v>203.57854040673794</v>
      </c>
      <c r="S3513" s="13"/>
      <c r="T3513" s="13"/>
      <c r="U3513" s="13"/>
      <c r="V3513" s="13"/>
      <c r="W3513" s="49">
        <f t="shared" si="656"/>
        <v>40391</v>
      </c>
    </row>
    <row r="3514" spans="1:23" s="11" customFormat="1">
      <c r="A3514" s="13"/>
      <c r="B3514" s="140">
        <f>+Datos!B3505</f>
        <v>2010</v>
      </c>
      <c r="C3514" s="141">
        <f>+Datos!C3505</f>
        <v>8</v>
      </c>
      <c r="D3514" s="142">
        <f>+Datos!D3505</f>
        <v>2</v>
      </c>
      <c r="E3514" s="143">
        <f>+Datos!E3505</f>
        <v>0.8</v>
      </c>
      <c r="F3514" s="144">
        <f>+Datos!F3505</f>
        <v>1.1000000000000001</v>
      </c>
      <c r="G3514" s="145">
        <f>+Datos!G3505</f>
        <v>1</v>
      </c>
      <c r="H3514" s="143">
        <f t="shared" si="651"/>
        <v>1.1000000000000001</v>
      </c>
      <c r="I3514" s="146">
        <f t="shared" si="652"/>
        <v>-0.30000000000000004</v>
      </c>
      <c r="J3514" s="29">
        <f t="shared" si="653"/>
        <v>169.62338333585251</v>
      </c>
      <c r="K3514" s="147">
        <f t="shared" si="648"/>
        <v>203.3052015176707</v>
      </c>
      <c r="L3514" s="29">
        <f t="shared" si="659"/>
        <v>-0.27333888906724724</v>
      </c>
      <c r="M3514" s="30">
        <f t="shared" si="657"/>
        <v>1.0733388890672473</v>
      </c>
      <c r="N3514" s="148">
        <f t="shared" si="658"/>
        <v>2.6661110932752807E-2</v>
      </c>
      <c r="O3514" s="148">
        <f t="shared" si="654"/>
        <v>0</v>
      </c>
      <c r="P3514" s="148">
        <f t="shared" si="655"/>
        <v>-2.6661110932752807E-2</v>
      </c>
      <c r="Q3514" s="149">
        <f t="shared" si="649"/>
        <v>89.305201517670696</v>
      </c>
      <c r="R3514" s="150">
        <f t="shared" si="650"/>
        <v>203.3052015176707</v>
      </c>
      <c r="S3514" s="13"/>
      <c r="T3514" s="13"/>
      <c r="U3514" s="13"/>
      <c r="V3514" s="13"/>
      <c r="W3514" s="49">
        <f t="shared" si="656"/>
        <v>40392</v>
      </c>
    </row>
    <row r="3515" spans="1:23" s="11" customFormat="1">
      <c r="A3515" s="13"/>
      <c r="B3515" s="140">
        <f>+Datos!B3506</f>
        <v>2010</v>
      </c>
      <c r="C3515" s="141">
        <f>+Datos!C3506</f>
        <v>8</v>
      </c>
      <c r="D3515" s="142">
        <f>+Datos!D3506</f>
        <v>3</v>
      </c>
      <c r="E3515" s="143">
        <f>+Datos!E3506</f>
        <v>0.2</v>
      </c>
      <c r="F3515" s="144">
        <f>+Datos!F3506</f>
        <v>0.8</v>
      </c>
      <c r="G3515" s="145">
        <f>+Datos!G3506</f>
        <v>1</v>
      </c>
      <c r="H3515" s="143">
        <f t="shared" si="651"/>
        <v>0.8</v>
      </c>
      <c r="I3515" s="146">
        <f t="shared" si="652"/>
        <v>-0.60000000000000009</v>
      </c>
      <c r="J3515" s="29">
        <f t="shared" si="653"/>
        <v>169.07802413666292</v>
      </c>
      <c r="K3515" s="147">
        <f t="shared" si="648"/>
        <v>202.75984231848111</v>
      </c>
      <c r="L3515" s="29">
        <f t="shared" si="659"/>
        <v>-0.54535919918959053</v>
      </c>
      <c r="M3515" s="30">
        <f t="shared" si="657"/>
        <v>0.74535919918959048</v>
      </c>
      <c r="N3515" s="148">
        <f t="shared" si="658"/>
        <v>5.4640800810409562E-2</v>
      </c>
      <c r="O3515" s="148">
        <f t="shared" si="654"/>
        <v>0</v>
      </c>
      <c r="P3515" s="148">
        <f t="shared" si="655"/>
        <v>-5.4640800810409562E-2</v>
      </c>
      <c r="Q3515" s="149">
        <f t="shared" si="649"/>
        <v>88.759842318481105</v>
      </c>
      <c r="R3515" s="150">
        <f t="shared" si="650"/>
        <v>202.75984231848111</v>
      </c>
      <c r="S3515" s="13"/>
      <c r="T3515" s="13"/>
      <c r="U3515" s="13"/>
      <c r="V3515" s="13"/>
      <c r="W3515" s="49">
        <f t="shared" si="656"/>
        <v>40393</v>
      </c>
    </row>
    <row r="3516" spans="1:23" s="11" customFormat="1">
      <c r="A3516" s="13"/>
      <c r="B3516" s="140">
        <f>+Datos!B3507</f>
        <v>2010</v>
      </c>
      <c r="C3516" s="141">
        <f>+Datos!C3507</f>
        <v>8</v>
      </c>
      <c r="D3516" s="142">
        <f>+Datos!D3507</f>
        <v>4</v>
      </c>
      <c r="E3516" s="143">
        <f>+Datos!E3507</f>
        <v>0</v>
      </c>
      <c r="F3516" s="144">
        <f>+Datos!F3507</f>
        <v>0.6</v>
      </c>
      <c r="G3516" s="145">
        <f>+Datos!G3507</f>
        <v>1</v>
      </c>
      <c r="H3516" s="143">
        <f t="shared" si="651"/>
        <v>0.6</v>
      </c>
      <c r="I3516" s="146">
        <f t="shared" si="652"/>
        <v>-0.6</v>
      </c>
      <c r="J3516" s="29">
        <f t="shared" si="653"/>
        <v>168.53441833167108</v>
      </c>
      <c r="K3516" s="147">
        <f t="shared" si="648"/>
        <v>202.21623651348926</v>
      </c>
      <c r="L3516" s="29">
        <f t="shared" si="659"/>
        <v>-0.54360580499184152</v>
      </c>
      <c r="M3516" s="30">
        <f t="shared" si="657"/>
        <v>0.54360580499184152</v>
      </c>
      <c r="N3516" s="148">
        <f t="shared" si="658"/>
        <v>5.6394195008158454E-2</v>
      </c>
      <c r="O3516" s="148">
        <f t="shared" si="654"/>
        <v>0</v>
      </c>
      <c r="P3516" s="148">
        <f t="shared" si="655"/>
        <v>-5.6394195008158454E-2</v>
      </c>
      <c r="Q3516" s="149">
        <f t="shared" si="649"/>
        <v>88.216236513489264</v>
      </c>
      <c r="R3516" s="150">
        <f t="shared" si="650"/>
        <v>202.21623651348926</v>
      </c>
      <c r="S3516" s="13"/>
      <c r="T3516" s="13"/>
      <c r="U3516" s="13"/>
      <c r="V3516" s="13"/>
      <c r="W3516" s="49">
        <f t="shared" si="656"/>
        <v>40394</v>
      </c>
    </row>
    <row r="3517" spans="1:23" s="11" customFormat="1">
      <c r="A3517" s="13"/>
      <c r="B3517" s="140">
        <f>+Datos!B3508</f>
        <v>2010</v>
      </c>
      <c r="C3517" s="141">
        <f>+Datos!C3508</f>
        <v>8</v>
      </c>
      <c r="D3517" s="142">
        <f>+Datos!D3508</f>
        <v>5</v>
      </c>
      <c r="E3517" s="143">
        <f>+Datos!E3508</f>
        <v>0</v>
      </c>
      <c r="F3517" s="144">
        <f>+Datos!F3508</f>
        <v>1.3</v>
      </c>
      <c r="G3517" s="145">
        <f>+Datos!G3508</f>
        <v>1</v>
      </c>
      <c r="H3517" s="143">
        <f t="shared" si="651"/>
        <v>1.3</v>
      </c>
      <c r="I3517" s="146">
        <f t="shared" si="652"/>
        <v>-1.3</v>
      </c>
      <c r="J3517" s="29">
        <f t="shared" si="653"/>
        <v>167.3625940354292</v>
      </c>
      <c r="K3517" s="147">
        <f t="shared" si="648"/>
        <v>201.04441221724738</v>
      </c>
      <c r="L3517" s="29">
        <f t="shared" si="659"/>
        <v>-1.1718242962418799</v>
      </c>
      <c r="M3517" s="30">
        <f t="shared" si="657"/>
        <v>1.1718242962418799</v>
      </c>
      <c r="N3517" s="148">
        <f t="shared" si="658"/>
        <v>0.12817570375812015</v>
      </c>
      <c r="O3517" s="148">
        <f t="shared" si="654"/>
        <v>0</v>
      </c>
      <c r="P3517" s="148">
        <f t="shared" si="655"/>
        <v>-0.12817570375812015</v>
      </c>
      <c r="Q3517" s="149">
        <f t="shared" si="649"/>
        <v>87.044412217247384</v>
      </c>
      <c r="R3517" s="150">
        <f t="shared" si="650"/>
        <v>201.04441221724738</v>
      </c>
      <c r="S3517" s="13"/>
      <c r="T3517" s="13"/>
      <c r="U3517" s="13"/>
      <c r="V3517" s="13"/>
      <c r="W3517" s="49">
        <f t="shared" si="656"/>
        <v>40395</v>
      </c>
    </row>
    <row r="3518" spans="1:23" s="11" customFormat="1">
      <c r="A3518" s="13"/>
      <c r="B3518" s="140">
        <f>+Datos!B3509</f>
        <v>2010</v>
      </c>
      <c r="C3518" s="141">
        <f>+Datos!C3509</f>
        <v>8</v>
      </c>
      <c r="D3518" s="142">
        <f>+Datos!D3509</f>
        <v>6</v>
      </c>
      <c r="E3518" s="143">
        <f>+Datos!E3509</f>
        <v>0</v>
      </c>
      <c r="F3518" s="144">
        <f>+Datos!F3509</f>
        <v>1.7</v>
      </c>
      <c r="G3518" s="145">
        <f>+Datos!G3509</f>
        <v>1</v>
      </c>
      <c r="H3518" s="143">
        <f t="shared" si="651"/>
        <v>1.7</v>
      </c>
      <c r="I3518" s="146">
        <f t="shared" si="652"/>
        <v>-1.7</v>
      </c>
      <c r="J3518" s="29">
        <f t="shared" si="653"/>
        <v>165.84249354489776</v>
      </c>
      <c r="K3518" s="147">
        <f t="shared" si="648"/>
        <v>199.52431172671595</v>
      </c>
      <c r="L3518" s="29">
        <f t="shared" si="659"/>
        <v>-1.5201004905314335</v>
      </c>
      <c r="M3518" s="30">
        <f t="shared" si="657"/>
        <v>1.5201004905314335</v>
      </c>
      <c r="N3518" s="148">
        <f t="shared" si="658"/>
        <v>0.17989950946856648</v>
      </c>
      <c r="O3518" s="148">
        <f t="shared" si="654"/>
        <v>0</v>
      </c>
      <c r="P3518" s="148">
        <f t="shared" si="655"/>
        <v>-0.17989950946856648</v>
      </c>
      <c r="Q3518" s="149">
        <f t="shared" si="649"/>
        <v>85.52431172671595</v>
      </c>
      <c r="R3518" s="150">
        <f t="shared" si="650"/>
        <v>199.52431172671595</v>
      </c>
      <c r="S3518" s="13"/>
      <c r="T3518" s="13"/>
      <c r="U3518" s="13"/>
      <c r="V3518" s="13"/>
      <c r="W3518" s="49">
        <f t="shared" si="656"/>
        <v>40396</v>
      </c>
    </row>
    <row r="3519" spans="1:23" s="11" customFormat="1">
      <c r="A3519" s="13"/>
      <c r="B3519" s="140">
        <f>+Datos!B3510</f>
        <v>2010</v>
      </c>
      <c r="C3519" s="141">
        <f>+Datos!C3510</f>
        <v>8</v>
      </c>
      <c r="D3519" s="142">
        <f>+Datos!D3510</f>
        <v>7</v>
      </c>
      <c r="E3519" s="143">
        <f>+Datos!E3510</f>
        <v>0</v>
      </c>
      <c r="F3519" s="144">
        <f>+Datos!F3510</f>
        <v>2</v>
      </c>
      <c r="G3519" s="145">
        <f>+Datos!G3510</f>
        <v>1</v>
      </c>
      <c r="H3519" s="143">
        <f t="shared" si="651"/>
        <v>2</v>
      </c>
      <c r="I3519" s="146">
        <f t="shared" si="652"/>
        <v>-2</v>
      </c>
      <c r="J3519" s="29">
        <f t="shared" si="653"/>
        <v>164.07180681271916</v>
      </c>
      <c r="K3519" s="147">
        <f t="shared" si="648"/>
        <v>197.75362499453735</v>
      </c>
      <c r="L3519" s="29">
        <f t="shared" si="659"/>
        <v>-1.7706867321786035</v>
      </c>
      <c r="M3519" s="30">
        <f t="shared" si="657"/>
        <v>1.7706867321786035</v>
      </c>
      <c r="N3519" s="148">
        <f t="shared" si="658"/>
        <v>0.22931326782139649</v>
      </c>
      <c r="O3519" s="148">
        <f t="shared" si="654"/>
        <v>0</v>
      </c>
      <c r="P3519" s="148">
        <f t="shared" si="655"/>
        <v>-0.22931326782139649</v>
      </c>
      <c r="Q3519" s="149">
        <f t="shared" si="649"/>
        <v>83.753624994537347</v>
      </c>
      <c r="R3519" s="150">
        <f t="shared" si="650"/>
        <v>197.75362499453735</v>
      </c>
      <c r="S3519" s="13"/>
      <c r="T3519" s="13"/>
      <c r="U3519" s="13"/>
      <c r="V3519" s="13"/>
      <c r="W3519" s="49">
        <f t="shared" si="656"/>
        <v>40397</v>
      </c>
    </row>
    <row r="3520" spans="1:23" s="11" customFormat="1">
      <c r="A3520" s="13"/>
      <c r="B3520" s="140">
        <f>+Datos!B3511</f>
        <v>2010</v>
      </c>
      <c r="C3520" s="141">
        <f>+Datos!C3511</f>
        <v>8</v>
      </c>
      <c r="D3520" s="142">
        <f>+Datos!D3511</f>
        <v>8</v>
      </c>
      <c r="E3520" s="143">
        <f>+Datos!E3511</f>
        <v>0</v>
      </c>
      <c r="F3520" s="144">
        <f>+Datos!F3511</f>
        <v>2.6</v>
      </c>
      <c r="G3520" s="145">
        <f>+Datos!G3511</f>
        <v>1</v>
      </c>
      <c r="H3520" s="143">
        <f t="shared" si="651"/>
        <v>2.6</v>
      </c>
      <c r="I3520" s="146">
        <f t="shared" si="652"/>
        <v>-2.6</v>
      </c>
      <c r="J3520" s="29">
        <f t="shared" si="653"/>
        <v>161.79814751600932</v>
      </c>
      <c r="K3520" s="147">
        <f t="shared" si="648"/>
        <v>195.47996569782751</v>
      </c>
      <c r="L3520" s="29">
        <f t="shared" si="659"/>
        <v>-2.2736592967098375</v>
      </c>
      <c r="M3520" s="30">
        <f t="shared" si="657"/>
        <v>2.2736592967098375</v>
      </c>
      <c r="N3520" s="148">
        <f t="shared" si="658"/>
        <v>0.32634070329016263</v>
      </c>
      <c r="O3520" s="148">
        <f t="shared" si="654"/>
        <v>0</v>
      </c>
      <c r="P3520" s="148">
        <f t="shared" si="655"/>
        <v>-0.32634070329016263</v>
      </c>
      <c r="Q3520" s="149">
        <f t="shared" si="649"/>
        <v>81.47996569782751</v>
      </c>
      <c r="R3520" s="150">
        <f t="shared" si="650"/>
        <v>195.47996569782751</v>
      </c>
      <c r="S3520" s="13"/>
      <c r="T3520" s="13"/>
      <c r="U3520" s="13"/>
      <c r="V3520" s="13"/>
      <c r="W3520" s="49">
        <f t="shared" si="656"/>
        <v>40398</v>
      </c>
    </row>
    <row r="3521" spans="1:23" s="11" customFormat="1">
      <c r="A3521" s="13"/>
      <c r="B3521" s="140">
        <f>+Datos!B3512</f>
        <v>2010</v>
      </c>
      <c r="C3521" s="141">
        <f>+Datos!C3512</f>
        <v>8</v>
      </c>
      <c r="D3521" s="142">
        <f>+Datos!D3512</f>
        <v>9</v>
      </c>
      <c r="E3521" s="143">
        <f>+Datos!E3512</f>
        <v>0</v>
      </c>
      <c r="F3521" s="144">
        <f>+Datos!F3512</f>
        <v>1.1000000000000001</v>
      </c>
      <c r="G3521" s="145">
        <f>+Datos!G3512</f>
        <v>1</v>
      </c>
      <c r="H3521" s="143">
        <f t="shared" si="651"/>
        <v>1.1000000000000001</v>
      </c>
      <c r="I3521" s="146">
        <f t="shared" si="652"/>
        <v>-1.1000000000000001</v>
      </c>
      <c r="J3521" s="29">
        <f t="shared" si="653"/>
        <v>160.84572509130447</v>
      </c>
      <c r="K3521" s="147">
        <f t="shared" si="648"/>
        <v>194.52754327312266</v>
      </c>
      <c r="L3521" s="29">
        <f t="shared" si="659"/>
        <v>-0.95242242470484939</v>
      </c>
      <c r="M3521" s="30">
        <f t="shared" si="657"/>
        <v>0.95242242470484939</v>
      </c>
      <c r="N3521" s="148">
        <f t="shared" si="658"/>
        <v>0.1475775752951507</v>
      </c>
      <c r="O3521" s="148">
        <f t="shared" si="654"/>
        <v>0</v>
      </c>
      <c r="P3521" s="148">
        <f t="shared" si="655"/>
        <v>-0.1475775752951507</v>
      </c>
      <c r="Q3521" s="149">
        <f t="shared" si="649"/>
        <v>80.52754327312266</v>
      </c>
      <c r="R3521" s="150">
        <f t="shared" si="650"/>
        <v>194.52754327312266</v>
      </c>
      <c r="S3521" s="13"/>
      <c r="T3521" s="13"/>
      <c r="U3521" s="13"/>
      <c r="V3521" s="13"/>
      <c r="W3521" s="49">
        <f t="shared" si="656"/>
        <v>40399</v>
      </c>
    </row>
    <row r="3522" spans="1:23" s="11" customFormat="1">
      <c r="A3522" s="13"/>
      <c r="B3522" s="140">
        <f>+Datos!B3513</f>
        <v>2010</v>
      </c>
      <c r="C3522" s="141">
        <f>+Datos!C3513</f>
        <v>8</v>
      </c>
      <c r="D3522" s="142">
        <f>+Datos!D3513</f>
        <v>10</v>
      </c>
      <c r="E3522" s="143">
        <f>+Datos!E3513</f>
        <v>0</v>
      </c>
      <c r="F3522" s="144">
        <f>+Datos!F3513</f>
        <v>2.2999999999999998</v>
      </c>
      <c r="G3522" s="145">
        <f>+Datos!G3513</f>
        <v>1</v>
      </c>
      <c r="H3522" s="143">
        <f t="shared" si="651"/>
        <v>2.2999999999999998</v>
      </c>
      <c r="I3522" s="146">
        <f t="shared" si="652"/>
        <v>-2.2999999999999998</v>
      </c>
      <c r="J3522" s="29">
        <f t="shared" si="653"/>
        <v>158.87237422643781</v>
      </c>
      <c r="K3522" s="147">
        <f t="shared" si="648"/>
        <v>192.554192408256</v>
      </c>
      <c r="L3522" s="29">
        <f t="shared" si="659"/>
        <v>-1.97335086486666</v>
      </c>
      <c r="M3522" s="30">
        <f t="shared" si="657"/>
        <v>1.97335086486666</v>
      </c>
      <c r="N3522" s="148">
        <f t="shared" si="658"/>
        <v>0.32664913513333982</v>
      </c>
      <c r="O3522" s="148">
        <f t="shared" si="654"/>
        <v>0</v>
      </c>
      <c r="P3522" s="148">
        <f t="shared" si="655"/>
        <v>-0.32664913513333982</v>
      </c>
      <c r="Q3522" s="149">
        <f t="shared" si="649"/>
        <v>78.554192408256</v>
      </c>
      <c r="R3522" s="150">
        <f t="shared" si="650"/>
        <v>192.554192408256</v>
      </c>
      <c r="S3522" s="13"/>
      <c r="T3522" s="13"/>
      <c r="U3522" s="13"/>
      <c r="V3522" s="13"/>
      <c r="W3522" s="49">
        <f t="shared" si="656"/>
        <v>40400</v>
      </c>
    </row>
    <row r="3523" spans="1:23" s="11" customFormat="1">
      <c r="A3523" s="13"/>
      <c r="B3523" s="140">
        <f>+Datos!B3514</f>
        <v>2010</v>
      </c>
      <c r="C3523" s="141">
        <f>+Datos!C3514</f>
        <v>8</v>
      </c>
      <c r="D3523" s="142">
        <f>+Datos!D3514</f>
        <v>11</v>
      </c>
      <c r="E3523" s="143">
        <f>+Datos!E3514</f>
        <v>0</v>
      </c>
      <c r="F3523" s="144">
        <f>+Datos!F3514</f>
        <v>2.7</v>
      </c>
      <c r="G3523" s="145">
        <f>+Datos!G3514</f>
        <v>1</v>
      </c>
      <c r="H3523" s="143">
        <f t="shared" si="651"/>
        <v>2.7</v>
      </c>
      <c r="I3523" s="146">
        <f t="shared" si="652"/>
        <v>-2.7</v>
      </c>
      <c r="J3523" s="29">
        <f t="shared" si="653"/>
        <v>156.58670196313827</v>
      </c>
      <c r="K3523" s="147">
        <f t="shared" si="648"/>
        <v>190.26852014495645</v>
      </c>
      <c r="L3523" s="29">
        <f t="shared" si="659"/>
        <v>-2.2856722632995456</v>
      </c>
      <c r="M3523" s="30">
        <f t="shared" si="657"/>
        <v>2.2856722632995456</v>
      </c>
      <c r="N3523" s="148">
        <f t="shared" si="658"/>
        <v>0.41432773670045453</v>
      </c>
      <c r="O3523" s="148">
        <f t="shared" si="654"/>
        <v>0</v>
      </c>
      <c r="P3523" s="148">
        <f t="shared" si="655"/>
        <v>-0.41432773670045453</v>
      </c>
      <c r="Q3523" s="149">
        <f t="shared" si="649"/>
        <v>76.268520144956454</v>
      </c>
      <c r="R3523" s="150">
        <f t="shared" si="650"/>
        <v>190.26852014495645</v>
      </c>
      <c r="S3523" s="13"/>
      <c r="T3523" s="13"/>
      <c r="U3523" s="13"/>
      <c r="V3523" s="13"/>
      <c r="W3523" s="49">
        <f t="shared" si="656"/>
        <v>40401</v>
      </c>
    </row>
    <row r="3524" spans="1:23" s="11" customFormat="1">
      <c r="A3524" s="13"/>
      <c r="B3524" s="140">
        <f>+Datos!B3515</f>
        <v>2010</v>
      </c>
      <c r="C3524" s="141">
        <f>+Datos!C3515</f>
        <v>8</v>
      </c>
      <c r="D3524" s="142">
        <f>+Datos!D3515</f>
        <v>12</v>
      </c>
      <c r="E3524" s="143">
        <f>+Datos!E3515</f>
        <v>0</v>
      </c>
      <c r="F3524" s="144">
        <f>+Datos!F3515</f>
        <v>2.2000000000000002</v>
      </c>
      <c r="G3524" s="145">
        <f>+Datos!G3515</f>
        <v>1</v>
      </c>
      <c r="H3524" s="143">
        <f t="shared" si="651"/>
        <v>2.2000000000000002</v>
      </c>
      <c r="I3524" s="146">
        <f t="shared" si="652"/>
        <v>-2.2000000000000002</v>
      </c>
      <c r="J3524" s="29">
        <f t="shared" si="653"/>
        <v>154.7486371498685</v>
      </c>
      <c r="K3524" s="147">
        <f t="shared" si="648"/>
        <v>188.43045533168669</v>
      </c>
      <c r="L3524" s="29">
        <f t="shared" si="659"/>
        <v>-1.8380648132697672</v>
      </c>
      <c r="M3524" s="30">
        <f t="shared" si="657"/>
        <v>1.8380648132697672</v>
      </c>
      <c r="N3524" s="148">
        <f t="shared" si="658"/>
        <v>0.36193518673023295</v>
      </c>
      <c r="O3524" s="148">
        <f t="shared" si="654"/>
        <v>0</v>
      </c>
      <c r="P3524" s="148">
        <f t="shared" si="655"/>
        <v>-0.36193518673023295</v>
      </c>
      <c r="Q3524" s="149">
        <f t="shared" si="649"/>
        <v>74.430455331686687</v>
      </c>
      <c r="R3524" s="150">
        <f t="shared" si="650"/>
        <v>188.43045533168669</v>
      </c>
      <c r="S3524" s="13"/>
      <c r="T3524" s="13"/>
      <c r="U3524" s="13"/>
      <c r="V3524" s="13"/>
      <c r="W3524" s="49">
        <f t="shared" si="656"/>
        <v>40402</v>
      </c>
    </row>
    <row r="3525" spans="1:23" s="11" customFormat="1">
      <c r="A3525" s="13"/>
      <c r="B3525" s="140">
        <f>+Datos!B3516</f>
        <v>2010</v>
      </c>
      <c r="C3525" s="141">
        <f>+Datos!C3516</f>
        <v>8</v>
      </c>
      <c r="D3525" s="142">
        <f>+Datos!D3516</f>
        <v>13</v>
      </c>
      <c r="E3525" s="143">
        <f>+Datos!E3516</f>
        <v>0</v>
      </c>
      <c r="F3525" s="144">
        <f>+Datos!F3516</f>
        <v>2.8</v>
      </c>
      <c r="G3525" s="145">
        <f>+Datos!G3516</f>
        <v>1</v>
      </c>
      <c r="H3525" s="143">
        <f t="shared" si="651"/>
        <v>2.8</v>
      </c>
      <c r="I3525" s="146">
        <f t="shared" si="652"/>
        <v>-2.8</v>
      </c>
      <c r="J3525" s="29">
        <f t="shared" si="653"/>
        <v>152.44045322170791</v>
      </c>
      <c r="K3525" s="147">
        <f t="shared" si="648"/>
        <v>186.1222714035261</v>
      </c>
      <c r="L3525" s="29">
        <f t="shared" si="659"/>
        <v>-2.308183928160588</v>
      </c>
      <c r="M3525" s="30">
        <f t="shared" si="657"/>
        <v>2.308183928160588</v>
      </c>
      <c r="N3525" s="148">
        <f t="shared" si="658"/>
        <v>0.49181607183941178</v>
      </c>
      <c r="O3525" s="148">
        <f t="shared" si="654"/>
        <v>0</v>
      </c>
      <c r="P3525" s="148">
        <f t="shared" si="655"/>
        <v>-0.49181607183941178</v>
      </c>
      <c r="Q3525" s="149">
        <f t="shared" si="649"/>
        <v>72.122271403526099</v>
      </c>
      <c r="R3525" s="150">
        <f t="shared" si="650"/>
        <v>186.1222714035261</v>
      </c>
      <c r="S3525" s="13"/>
      <c r="T3525" s="13"/>
      <c r="U3525" s="13"/>
      <c r="V3525" s="13"/>
      <c r="W3525" s="49">
        <f t="shared" si="656"/>
        <v>40403</v>
      </c>
    </row>
    <row r="3526" spans="1:23" s="11" customFormat="1">
      <c r="A3526" s="13"/>
      <c r="B3526" s="140">
        <f>+Datos!B3517</f>
        <v>2010</v>
      </c>
      <c r="C3526" s="141">
        <f>+Datos!C3517</f>
        <v>8</v>
      </c>
      <c r="D3526" s="142">
        <f>+Datos!D3517</f>
        <v>14</v>
      </c>
      <c r="E3526" s="143">
        <f>+Datos!E3517</f>
        <v>0</v>
      </c>
      <c r="F3526" s="144">
        <f>+Datos!F3517</f>
        <v>1.6</v>
      </c>
      <c r="G3526" s="145">
        <f>+Datos!G3517</f>
        <v>1</v>
      </c>
      <c r="H3526" s="143">
        <f t="shared" si="651"/>
        <v>1.6</v>
      </c>
      <c r="I3526" s="146">
        <f t="shared" si="652"/>
        <v>-1.6</v>
      </c>
      <c r="J3526" s="29">
        <f t="shared" si="653"/>
        <v>151.13698163856967</v>
      </c>
      <c r="K3526" s="147">
        <f t="shared" si="648"/>
        <v>184.81879982038785</v>
      </c>
      <c r="L3526" s="29">
        <f t="shared" si="659"/>
        <v>-1.3034715831382471</v>
      </c>
      <c r="M3526" s="30">
        <f t="shared" si="657"/>
        <v>1.3034715831382471</v>
      </c>
      <c r="N3526" s="148">
        <f t="shared" si="658"/>
        <v>0.29652841686175302</v>
      </c>
      <c r="O3526" s="148">
        <f t="shared" si="654"/>
        <v>0</v>
      </c>
      <c r="P3526" s="148">
        <f t="shared" si="655"/>
        <v>-0.29652841686175302</v>
      </c>
      <c r="Q3526" s="149">
        <f t="shared" si="649"/>
        <v>70.818799820387852</v>
      </c>
      <c r="R3526" s="150">
        <f t="shared" si="650"/>
        <v>184.81879982038785</v>
      </c>
      <c r="S3526" s="13"/>
      <c r="T3526" s="13"/>
      <c r="U3526" s="13"/>
      <c r="V3526" s="13"/>
      <c r="W3526" s="49">
        <f t="shared" si="656"/>
        <v>40404</v>
      </c>
    </row>
    <row r="3527" spans="1:23" s="11" customFormat="1">
      <c r="A3527" s="13"/>
      <c r="B3527" s="140">
        <f>+Datos!B3518</f>
        <v>2010</v>
      </c>
      <c r="C3527" s="141">
        <f>+Datos!C3518</f>
        <v>8</v>
      </c>
      <c r="D3527" s="142">
        <f>+Datos!D3518</f>
        <v>15</v>
      </c>
      <c r="E3527" s="143">
        <f>+Datos!E3518</f>
        <v>0</v>
      </c>
      <c r="F3527" s="144">
        <f>+Datos!F3518</f>
        <v>1.9</v>
      </c>
      <c r="G3527" s="145">
        <f>+Datos!G3518</f>
        <v>1</v>
      </c>
      <c r="H3527" s="143">
        <f t="shared" si="651"/>
        <v>1.9</v>
      </c>
      <c r="I3527" s="146">
        <f t="shared" si="652"/>
        <v>-1.9</v>
      </c>
      <c r="J3527" s="29">
        <f t="shared" si="653"/>
        <v>149.60357758422106</v>
      </c>
      <c r="K3527" s="147">
        <f t="shared" si="648"/>
        <v>183.28539576603924</v>
      </c>
      <c r="L3527" s="29">
        <f t="shared" si="659"/>
        <v>-1.5334040543486083</v>
      </c>
      <c r="M3527" s="30">
        <f t="shared" si="657"/>
        <v>1.5334040543486083</v>
      </c>
      <c r="N3527" s="148">
        <f t="shared" si="658"/>
        <v>0.36659594565139164</v>
      </c>
      <c r="O3527" s="148">
        <f t="shared" si="654"/>
        <v>0</v>
      </c>
      <c r="P3527" s="148">
        <f t="shared" si="655"/>
        <v>-0.36659594565139164</v>
      </c>
      <c r="Q3527" s="149">
        <f t="shared" si="649"/>
        <v>69.285395766039244</v>
      </c>
      <c r="R3527" s="150">
        <f t="shared" si="650"/>
        <v>183.28539576603924</v>
      </c>
      <c r="S3527" s="13"/>
      <c r="T3527" s="13"/>
      <c r="U3527" s="13"/>
      <c r="V3527" s="13"/>
      <c r="W3527" s="49">
        <f t="shared" si="656"/>
        <v>40405</v>
      </c>
    </row>
    <row r="3528" spans="1:23" s="11" customFormat="1">
      <c r="A3528" s="13"/>
      <c r="B3528" s="140">
        <f>+Datos!B3519</f>
        <v>2010</v>
      </c>
      <c r="C3528" s="141">
        <f>+Datos!C3519</f>
        <v>8</v>
      </c>
      <c r="D3528" s="142">
        <f>+Datos!D3519</f>
        <v>16</v>
      </c>
      <c r="E3528" s="143">
        <f>+Datos!E3519</f>
        <v>0</v>
      </c>
      <c r="F3528" s="144">
        <f>+Datos!F3519</f>
        <v>2.1</v>
      </c>
      <c r="G3528" s="145">
        <f>+Datos!G3519</f>
        <v>1</v>
      </c>
      <c r="H3528" s="143">
        <f t="shared" si="651"/>
        <v>2.1</v>
      </c>
      <c r="I3528" s="146">
        <f t="shared" si="652"/>
        <v>-2.1</v>
      </c>
      <c r="J3528" s="29">
        <f t="shared" si="653"/>
        <v>147.92685636791745</v>
      </c>
      <c r="K3528" s="147">
        <f t="shared" si="648"/>
        <v>181.60867454973564</v>
      </c>
      <c r="L3528" s="29">
        <f t="shared" si="659"/>
        <v>-1.6767212163036049</v>
      </c>
      <c r="M3528" s="30">
        <f t="shared" si="657"/>
        <v>1.6767212163036049</v>
      </c>
      <c r="N3528" s="148">
        <f t="shared" si="658"/>
        <v>0.42327878369639516</v>
      </c>
      <c r="O3528" s="148">
        <f t="shared" si="654"/>
        <v>0</v>
      </c>
      <c r="P3528" s="148">
        <f t="shared" si="655"/>
        <v>-0.42327878369639516</v>
      </c>
      <c r="Q3528" s="149">
        <f t="shared" si="649"/>
        <v>67.608674549735639</v>
      </c>
      <c r="R3528" s="150">
        <f t="shared" si="650"/>
        <v>181.60867454973564</v>
      </c>
      <c r="S3528" s="13"/>
      <c r="T3528" s="13"/>
      <c r="U3528" s="13"/>
      <c r="V3528" s="13"/>
      <c r="W3528" s="49">
        <f t="shared" si="656"/>
        <v>40406</v>
      </c>
    </row>
    <row r="3529" spans="1:23" s="11" customFormat="1">
      <c r="A3529" s="13"/>
      <c r="B3529" s="140">
        <f>+Datos!B3520</f>
        <v>2010</v>
      </c>
      <c r="C3529" s="141">
        <f>+Datos!C3520</f>
        <v>8</v>
      </c>
      <c r="D3529" s="142">
        <f>+Datos!D3520</f>
        <v>17</v>
      </c>
      <c r="E3529" s="143">
        <f>+Datos!E3520</f>
        <v>0</v>
      </c>
      <c r="F3529" s="144">
        <f>+Datos!F3520</f>
        <v>2.6</v>
      </c>
      <c r="G3529" s="145">
        <f>+Datos!G3520</f>
        <v>1</v>
      </c>
      <c r="H3529" s="143">
        <f t="shared" si="651"/>
        <v>2.6</v>
      </c>
      <c r="I3529" s="146">
        <f t="shared" si="652"/>
        <v>-2.6</v>
      </c>
      <c r="J3529" s="29">
        <f t="shared" si="653"/>
        <v>145.876929090662</v>
      </c>
      <c r="K3529" s="147">
        <f t="shared" si="648"/>
        <v>179.55874727248019</v>
      </c>
      <c r="L3529" s="29">
        <f t="shared" si="659"/>
        <v>-2.0499272772554491</v>
      </c>
      <c r="M3529" s="30">
        <f t="shared" si="657"/>
        <v>2.0499272772554491</v>
      </c>
      <c r="N3529" s="148">
        <f t="shared" si="658"/>
        <v>0.55007272274455099</v>
      </c>
      <c r="O3529" s="148">
        <f t="shared" si="654"/>
        <v>0</v>
      </c>
      <c r="P3529" s="148">
        <f t="shared" si="655"/>
        <v>-0.55007272274455099</v>
      </c>
      <c r="Q3529" s="149">
        <f t="shared" si="649"/>
        <v>65.55874727248019</v>
      </c>
      <c r="R3529" s="150">
        <f t="shared" si="650"/>
        <v>179.55874727248019</v>
      </c>
      <c r="S3529" s="13"/>
      <c r="T3529" s="13"/>
      <c r="U3529" s="13"/>
      <c r="V3529" s="13"/>
      <c r="W3529" s="49">
        <f t="shared" si="656"/>
        <v>40407</v>
      </c>
    </row>
    <row r="3530" spans="1:23" s="11" customFormat="1">
      <c r="A3530" s="13"/>
      <c r="B3530" s="140">
        <f>+Datos!B3521</f>
        <v>2010</v>
      </c>
      <c r="C3530" s="141">
        <f>+Datos!C3521</f>
        <v>8</v>
      </c>
      <c r="D3530" s="142">
        <f>+Datos!D3521</f>
        <v>18</v>
      </c>
      <c r="E3530" s="143">
        <f>+Datos!E3521</f>
        <v>0</v>
      </c>
      <c r="F3530" s="144">
        <f>+Datos!F3521</f>
        <v>3</v>
      </c>
      <c r="G3530" s="145">
        <f>+Datos!G3521</f>
        <v>1</v>
      </c>
      <c r="H3530" s="143">
        <f t="shared" si="651"/>
        <v>3</v>
      </c>
      <c r="I3530" s="146">
        <f t="shared" si="652"/>
        <v>-3</v>
      </c>
      <c r="J3530" s="29">
        <f t="shared" si="653"/>
        <v>143.54690223249986</v>
      </c>
      <c r="K3530" s="147">
        <f t="shared" si="648"/>
        <v>177.22872041431805</v>
      </c>
      <c r="L3530" s="29">
        <f t="shared" si="659"/>
        <v>-2.3300268581621424</v>
      </c>
      <c r="M3530" s="30">
        <f t="shared" si="657"/>
        <v>2.3300268581621424</v>
      </c>
      <c r="N3530" s="148">
        <f t="shared" si="658"/>
        <v>0.66997314183785761</v>
      </c>
      <c r="O3530" s="148">
        <f t="shared" si="654"/>
        <v>0</v>
      </c>
      <c r="P3530" s="148">
        <f t="shared" si="655"/>
        <v>-0.66997314183785761</v>
      </c>
      <c r="Q3530" s="149">
        <f t="shared" si="649"/>
        <v>63.228720414318047</v>
      </c>
      <c r="R3530" s="150">
        <f t="shared" si="650"/>
        <v>177.22872041431805</v>
      </c>
      <c r="S3530" s="13"/>
      <c r="T3530" s="13"/>
      <c r="U3530" s="13"/>
      <c r="V3530" s="13"/>
      <c r="W3530" s="49">
        <f t="shared" si="656"/>
        <v>40408</v>
      </c>
    </row>
    <row r="3531" spans="1:23" s="11" customFormat="1">
      <c r="A3531" s="13"/>
      <c r="B3531" s="140">
        <f>+Datos!B3522</f>
        <v>2010</v>
      </c>
      <c r="C3531" s="141">
        <f>+Datos!C3522</f>
        <v>8</v>
      </c>
      <c r="D3531" s="142">
        <f>+Datos!D3522</f>
        <v>19</v>
      </c>
      <c r="E3531" s="143">
        <f>+Datos!E3522</f>
        <v>0</v>
      </c>
      <c r="F3531" s="144">
        <f>+Datos!F3522</f>
        <v>3</v>
      </c>
      <c r="G3531" s="145">
        <f>+Datos!G3522</f>
        <v>1</v>
      </c>
      <c r="H3531" s="143">
        <f t="shared" si="651"/>
        <v>3</v>
      </c>
      <c r="I3531" s="146">
        <f t="shared" si="652"/>
        <v>-3</v>
      </c>
      <c r="J3531" s="29">
        <f t="shared" si="653"/>
        <v>141.25409184985307</v>
      </c>
      <c r="K3531" s="147">
        <f t="shared" si="648"/>
        <v>174.93591003167126</v>
      </c>
      <c r="L3531" s="29">
        <f t="shared" si="659"/>
        <v>-2.2928103826467918</v>
      </c>
      <c r="M3531" s="30">
        <f t="shared" si="657"/>
        <v>2.2928103826467918</v>
      </c>
      <c r="N3531" s="148">
        <f t="shared" si="658"/>
        <v>0.70718961735320818</v>
      </c>
      <c r="O3531" s="148">
        <f t="shared" si="654"/>
        <v>0</v>
      </c>
      <c r="P3531" s="148">
        <f t="shared" si="655"/>
        <v>-0.70718961735320818</v>
      </c>
      <c r="Q3531" s="149">
        <f t="shared" si="649"/>
        <v>60.935910031671256</v>
      </c>
      <c r="R3531" s="150">
        <f t="shared" si="650"/>
        <v>174.93591003167126</v>
      </c>
      <c r="S3531" s="13"/>
      <c r="T3531" s="13"/>
      <c r="U3531" s="13"/>
      <c r="V3531" s="13"/>
      <c r="W3531" s="49">
        <f t="shared" si="656"/>
        <v>40409</v>
      </c>
    </row>
    <row r="3532" spans="1:23" s="11" customFormat="1">
      <c r="A3532" s="13"/>
      <c r="B3532" s="140">
        <f>+Datos!B3523</f>
        <v>2010</v>
      </c>
      <c r="C3532" s="141">
        <f>+Datos!C3523</f>
        <v>8</v>
      </c>
      <c r="D3532" s="142">
        <f>+Datos!D3523</f>
        <v>20</v>
      </c>
      <c r="E3532" s="143">
        <f>+Datos!E3523</f>
        <v>0</v>
      </c>
      <c r="F3532" s="144">
        <f>+Datos!F3523</f>
        <v>3.6</v>
      </c>
      <c r="G3532" s="145">
        <f>+Datos!G3523</f>
        <v>1</v>
      </c>
      <c r="H3532" s="143">
        <f t="shared" si="651"/>
        <v>3.6</v>
      </c>
      <c r="I3532" s="146">
        <f t="shared" si="652"/>
        <v>-3.6</v>
      </c>
      <c r="J3532" s="29">
        <f t="shared" si="653"/>
        <v>138.55100883403313</v>
      </c>
      <c r="K3532" s="147">
        <f t="shared" si="648"/>
        <v>172.23282701585131</v>
      </c>
      <c r="L3532" s="29">
        <f t="shared" si="659"/>
        <v>-2.7030830158199421</v>
      </c>
      <c r="M3532" s="30">
        <f t="shared" si="657"/>
        <v>2.7030830158199421</v>
      </c>
      <c r="N3532" s="148">
        <f t="shared" si="658"/>
        <v>0.89691698418005794</v>
      </c>
      <c r="O3532" s="148">
        <f t="shared" si="654"/>
        <v>0</v>
      </c>
      <c r="P3532" s="148">
        <f t="shared" si="655"/>
        <v>-0.89691698418005794</v>
      </c>
      <c r="Q3532" s="149">
        <f t="shared" si="649"/>
        <v>58.232827015851313</v>
      </c>
      <c r="R3532" s="150">
        <f t="shared" si="650"/>
        <v>172.23282701585131</v>
      </c>
      <c r="S3532" s="13"/>
      <c r="T3532" s="13"/>
      <c r="U3532" s="13"/>
      <c r="V3532" s="13"/>
      <c r="W3532" s="49">
        <f t="shared" si="656"/>
        <v>40410</v>
      </c>
    </row>
    <row r="3533" spans="1:23" s="11" customFormat="1">
      <c r="A3533" s="13"/>
      <c r="B3533" s="140">
        <f>+Datos!B3524</f>
        <v>2010</v>
      </c>
      <c r="C3533" s="141">
        <f>+Datos!C3524</f>
        <v>8</v>
      </c>
      <c r="D3533" s="142">
        <f>+Datos!D3524</f>
        <v>21</v>
      </c>
      <c r="E3533" s="143">
        <f>+Datos!E3524</f>
        <v>0</v>
      </c>
      <c r="F3533" s="144">
        <f>+Datos!F3524</f>
        <v>2.7</v>
      </c>
      <c r="G3533" s="145">
        <f>+Datos!G3524</f>
        <v>1</v>
      </c>
      <c r="H3533" s="143">
        <f t="shared" si="651"/>
        <v>2.7</v>
      </c>
      <c r="I3533" s="146">
        <f t="shared" si="652"/>
        <v>-2.7</v>
      </c>
      <c r="J3533" s="29">
        <f t="shared" si="653"/>
        <v>136.5576969100056</v>
      </c>
      <c r="K3533" s="147">
        <f t="shared" si="648"/>
        <v>170.23951509182379</v>
      </c>
      <c r="L3533" s="29">
        <f t="shared" si="659"/>
        <v>-1.9933119240275232</v>
      </c>
      <c r="M3533" s="30">
        <f t="shared" si="657"/>
        <v>1.9933119240275232</v>
      </c>
      <c r="N3533" s="148">
        <f t="shared" si="658"/>
        <v>0.70668807597247696</v>
      </c>
      <c r="O3533" s="148">
        <f t="shared" si="654"/>
        <v>0</v>
      </c>
      <c r="P3533" s="148">
        <f t="shared" si="655"/>
        <v>-0.70668807597247696</v>
      </c>
      <c r="Q3533" s="149">
        <f t="shared" si="649"/>
        <v>56.23951509182379</v>
      </c>
      <c r="R3533" s="150">
        <f t="shared" si="650"/>
        <v>170.23951509182379</v>
      </c>
      <c r="S3533" s="13"/>
      <c r="T3533" s="13"/>
      <c r="U3533" s="13"/>
      <c r="V3533" s="13"/>
      <c r="W3533" s="49">
        <f t="shared" si="656"/>
        <v>40411</v>
      </c>
    </row>
    <row r="3534" spans="1:23" s="11" customFormat="1">
      <c r="A3534" s="13"/>
      <c r="B3534" s="140">
        <f>+Datos!B3525</f>
        <v>2010</v>
      </c>
      <c r="C3534" s="141">
        <f>+Datos!C3525</f>
        <v>8</v>
      </c>
      <c r="D3534" s="142">
        <f>+Datos!D3525</f>
        <v>22</v>
      </c>
      <c r="E3534" s="143">
        <f>+Datos!E3525</f>
        <v>0</v>
      </c>
      <c r="F3534" s="144">
        <f>+Datos!F3525</f>
        <v>1.4</v>
      </c>
      <c r="G3534" s="145">
        <f>+Datos!G3525</f>
        <v>1</v>
      </c>
      <c r="H3534" s="143">
        <f t="shared" si="651"/>
        <v>1.4</v>
      </c>
      <c r="I3534" s="146">
        <f t="shared" si="652"/>
        <v>-1.4</v>
      </c>
      <c r="J3534" s="29">
        <f t="shared" si="653"/>
        <v>135.53544400565201</v>
      </c>
      <c r="K3534" s="147">
        <f t="shared" ref="K3534:K3597" si="660">+J3534+$U$21</f>
        <v>169.2172621874702</v>
      </c>
      <c r="L3534" s="29">
        <f t="shared" si="659"/>
        <v>-1.0222529043535928</v>
      </c>
      <c r="M3534" s="30">
        <f t="shared" si="657"/>
        <v>1.0222529043535928</v>
      </c>
      <c r="N3534" s="148">
        <f t="shared" si="658"/>
        <v>0.37774709564640707</v>
      </c>
      <c r="O3534" s="148">
        <f t="shared" si="654"/>
        <v>0</v>
      </c>
      <c r="P3534" s="148">
        <f t="shared" si="655"/>
        <v>-0.37774709564640707</v>
      </c>
      <c r="Q3534" s="149">
        <f t="shared" ref="Q3534:Q3597" si="661">IF(K3534-$U$15&gt;0,K3534-$U$15,0)</f>
        <v>55.217262187470197</v>
      </c>
      <c r="R3534" s="150">
        <f t="shared" ref="R3534:R3597" si="662">+O3534+K3534</f>
        <v>169.2172621874702</v>
      </c>
      <c r="S3534" s="13"/>
      <c r="T3534" s="13"/>
      <c r="U3534" s="13"/>
      <c r="V3534" s="13"/>
      <c r="W3534" s="49">
        <f t="shared" si="656"/>
        <v>40412</v>
      </c>
    </row>
    <row r="3535" spans="1:23" s="11" customFormat="1">
      <c r="A3535" s="13"/>
      <c r="B3535" s="140">
        <f>+Datos!B3526</f>
        <v>2010</v>
      </c>
      <c r="C3535" s="141">
        <f>+Datos!C3526</f>
        <v>8</v>
      </c>
      <c r="D3535" s="142">
        <f>+Datos!D3526</f>
        <v>23</v>
      </c>
      <c r="E3535" s="143">
        <f>+Datos!E3526</f>
        <v>0</v>
      </c>
      <c r="F3535" s="144">
        <f>+Datos!F3526</f>
        <v>1.9</v>
      </c>
      <c r="G3535" s="145">
        <f>+Datos!G3526</f>
        <v>1</v>
      </c>
      <c r="H3535" s="143">
        <f t="shared" ref="H3535:H3598" si="663">+F3535*G3535</f>
        <v>1.9</v>
      </c>
      <c r="I3535" s="146">
        <f t="shared" ref="I3535:I3598" si="664">+E3535-H3535</f>
        <v>-1.9</v>
      </c>
      <c r="J3535" s="29">
        <f t="shared" ref="J3535:J3598" si="665">IF(I3535&lt;0,J3534*EXP(I3535/$U$20),IF((I3535+J3534)&gt;$U$20,+$U$20,I3535+J3534))</f>
        <v>134.16032987347214</v>
      </c>
      <c r="K3535" s="147">
        <f t="shared" si="660"/>
        <v>167.84214805529032</v>
      </c>
      <c r="L3535" s="29">
        <f t="shared" si="659"/>
        <v>-1.3751141321798741</v>
      </c>
      <c r="M3535" s="30">
        <f t="shared" si="657"/>
        <v>1.3751141321798741</v>
      </c>
      <c r="N3535" s="148">
        <f t="shared" si="658"/>
        <v>0.52488586782012581</v>
      </c>
      <c r="O3535" s="148">
        <f t="shared" ref="O3535:O3598" si="666">IF(K3534+I3535-$U$14&gt;0,K3534+I3535-$U$14,0)</f>
        <v>0</v>
      </c>
      <c r="P3535" s="148">
        <f t="shared" ref="P3535:P3598" si="667">+IF(N3535&gt;0,(-1)*N3535,O3535)</f>
        <v>-0.52488586782012581</v>
      </c>
      <c r="Q3535" s="149">
        <f t="shared" si="661"/>
        <v>53.842148055290323</v>
      </c>
      <c r="R3535" s="150">
        <f t="shared" si="662"/>
        <v>167.84214805529032</v>
      </c>
      <c r="S3535" s="13"/>
      <c r="T3535" s="13"/>
      <c r="U3535" s="13"/>
      <c r="V3535" s="13"/>
      <c r="W3535" s="49">
        <f t="shared" ref="W3535:W3598" si="668">+DATE(B3535,C3535,D3535)</f>
        <v>40413</v>
      </c>
    </row>
    <row r="3536" spans="1:23" s="11" customFormat="1">
      <c r="A3536" s="13"/>
      <c r="B3536" s="140">
        <f>+Datos!B3527</f>
        <v>2010</v>
      </c>
      <c r="C3536" s="141">
        <f>+Datos!C3527</f>
        <v>8</v>
      </c>
      <c r="D3536" s="142">
        <f>+Datos!D3527</f>
        <v>24</v>
      </c>
      <c r="E3536" s="143">
        <f>+Datos!E3527</f>
        <v>0</v>
      </c>
      <c r="F3536" s="144">
        <f>+Datos!F3527</f>
        <v>2.2999999999999998</v>
      </c>
      <c r="G3536" s="145">
        <f>+Datos!G3527</f>
        <v>1</v>
      </c>
      <c r="H3536" s="143">
        <f t="shared" si="663"/>
        <v>2.2999999999999998</v>
      </c>
      <c r="I3536" s="146">
        <f t="shared" si="664"/>
        <v>-2.2999999999999998</v>
      </c>
      <c r="J3536" s="29">
        <f t="shared" si="665"/>
        <v>132.5143712828019</v>
      </c>
      <c r="K3536" s="147">
        <f t="shared" si="660"/>
        <v>166.19618946462009</v>
      </c>
      <c r="L3536" s="29">
        <f t="shared" si="659"/>
        <v>-1.645958590670233</v>
      </c>
      <c r="M3536" s="30">
        <f t="shared" ref="M3536:M3599" si="669">IF(I3536&gt;=0,+H3536,+E3536+ABS(L3536))</f>
        <v>1.645958590670233</v>
      </c>
      <c r="N3536" s="148">
        <f t="shared" ref="N3536:N3599" si="670">+H3536-M3536</f>
        <v>0.65404140932976684</v>
      </c>
      <c r="O3536" s="148">
        <f t="shared" si="666"/>
        <v>0</v>
      </c>
      <c r="P3536" s="148">
        <f t="shared" si="667"/>
        <v>-0.65404140932976684</v>
      </c>
      <c r="Q3536" s="149">
        <f t="shared" si="661"/>
        <v>52.19618946462009</v>
      </c>
      <c r="R3536" s="150">
        <f t="shared" si="662"/>
        <v>166.19618946462009</v>
      </c>
      <c r="S3536" s="13"/>
      <c r="T3536" s="13"/>
      <c r="U3536" s="13"/>
      <c r="V3536" s="13"/>
      <c r="W3536" s="49">
        <f t="shared" si="668"/>
        <v>40414</v>
      </c>
    </row>
    <row r="3537" spans="1:23" s="11" customFormat="1">
      <c r="A3537" s="13"/>
      <c r="B3537" s="140">
        <f>+Datos!B3528</f>
        <v>2010</v>
      </c>
      <c r="C3537" s="141">
        <f>+Datos!C3528</f>
        <v>8</v>
      </c>
      <c r="D3537" s="142">
        <f>+Datos!D3528</f>
        <v>25</v>
      </c>
      <c r="E3537" s="143">
        <f>+Datos!E3528</f>
        <v>0</v>
      </c>
      <c r="F3537" s="144">
        <f>+Datos!F3528</f>
        <v>4.3</v>
      </c>
      <c r="G3537" s="145">
        <f>+Datos!G3528</f>
        <v>1</v>
      </c>
      <c r="H3537" s="143">
        <f t="shared" si="663"/>
        <v>4.3</v>
      </c>
      <c r="I3537" s="146">
        <f t="shared" si="664"/>
        <v>-4.3</v>
      </c>
      <c r="J3537" s="29">
        <f t="shared" si="665"/>
        <v>129.49111935114817</v>
      </c>
      <c r="K3537" s="147">
        <f t="shared" si="660"/>
        <v>163.17293753296636</v>
      </c>
      <c r="L3537" s="29">
        <f t="shared" ref="L3537:L3600" si="671">+K3537-K3536</f>
        <v>-3.0232519316537321</v>
      </c>
      <c r="M3537" s="30">
        <f t="shared" si="669"/>
        <v>3.0232519316537321</v>
      </c>
      <c r="N3537" s="148">
        <f t="shared" si="670"/>
        <v>1.2767480683462678</v>
      </c>
      <c r="O3537" s="148">
        <f t="shared" si="666"/>
        <v>0</v>
      </c>
      <c r="P3537" s="148">
        <f t="shared" si="667"/>
        <v>-1.2767480683462678</v>
      </c>
      <c r="Q3537" s="149">
        <f t="shared" si="661"/>
        <v>49.172937532966358</v>
      </c>
      <c r="R3537" s="150">
        <f t="shared" si="662"/>
        <v>163.17293753296636</v>
      </c>
      <c r="S3537" s="13"/>
      <c r="T3537" s="13"/>
      <c r="U3537" s="13"/>
      <c r="V3537" s="13"/>
      <c r="W3537" s="49">
        <f t="shared" si="668"/>
        <v>40415</v>
      </c>
    </row>
    <row r="3538" spans="1:23" s="11" customFormat="1">
      <c r="A3538" s="13"/>
      <c r="B3538" s="140">
        <f>+Datos!B3529</f>
        <v>2010</v>
      </c>
      <c r="C3538" s="141">
        <f>+Datos!C3529</f>
        <v>8</v>
      </c>
      <c r="D3538" s="142">
        <f>+Datos!D3529</f>
        <v>26</v>
      </c>
      <c r="E3538" s="143">
        <f>+Datos!E3529</f>
        <v>0</v>
      </c>
      <c r="F3538" s="144">
        <f>+Datos!F3529</f>
        <v>5.7</v>
      </c>
      <c r="G3538" s="145">
        <f>+Datos!G3529</f>
        <v>1</v>
      </c>
      <c r="H3538" s="143">
        <f t="shared" si="663"/>
        <v>5.7</v>
      </c>
      <c r="I3538" s="146">
        <f t="shared" si="664"/>
        <v>-5.7</v>
      </c>
      <c r="J3538" s="29">
        <f t="shared" si="665"/>
        <v>125.58960336230946</v>
      </c>
      <c r="K3538" s="147">
        <f t="shared" si="660"/>
        <v>159.27142154412763</v>
      </c>
      <c r="L3538" s="29">
        <f t="shared" si="671"/>
        <v>-3.9015159888387245</v>
      </c>
      <c r="M3538" s="30">
        <f t="shared" si="669"/>
        <v>3.9015159888387245</v>
      </c>
      <c r="N3538" s="148">
        <f t="shared" si="670"/>
        <v>1.7984840111612757</v>
      </c>
      <c r="O3538" s="148">
        <f t="shared" si="666"/>
        <v>0</v>
      </c>
      <c r="P3538" s="148">
        <f t="shared" si="667"/>
        <v>-1.7984840111612757</v>
      </c>
      <c r="Q3538" s="149">
        <f t="shared" si="661"/>
        <v>45.271421544127634</v>
      </c>
      <c r="R3538" s="150">
        <f t="shared" si="662"/>
        <v>159.27142154412763</v>
      </c>
      <c r="S3538" s="13"/>
      <c r="T3538" s="13"/>
      <c r="U3538" s="13"/>
      <c r="V3538" s="13"/>
      <c r="W3538" s="49">
        <f t="shared" si="668"/>
        <v>40416</v>
      </c>
    </row>
    <row r="3539" spans="1:23" s="11" customFormat="1">
      <c r="A3539" s="13"/>
      <c r="B3539" s="140">
        <f>+Datos!B3530</f>
        <v>2010</v>
      </c>
      <c r="C3539" s="141">
        <f>+Datos!C3530</f>
        <v>8</v>
      </c>
      <c r="D3539" s="142">
        <f>+Datos!D3530</f>
        <v>27</v>
      </c>
      <c r="E3539" s="143">
        <f>+Datos!E3530</f>
        <v>0</v>
      </c>
      <c r="F3539" s="144">
        <f>+Datos!F3530</f>
        <v>3.2</v>
      </c>
      <c r="G3539" s="145">
        <f>+Datos!G3530</f>
        <v>1</v>
      </c>
      <c r="H3539" s="143">
        <f t="shared" si="663"/>
        <v>3.2</v>
      </c>
      <c r="I3539" s="146">
        <f t="shared" si="664"/>
        <v>-3.2</v>
      </c>
      <c r="J3539" s="29">
        <f t="shared" si="665"/>
        <v>123.45102937071609</v>
      </c>
      <c r="K3539" s="147">
        <f t="shared" si="660"/>
        <v>157.13284755253426</v>
      </c>
      <c r="L3539" s="29">
        <f t="shared" si="671"/>
        <v>-2.1385739915933755</v>
      </c>
      <c r="M3539" s="30">
        <f t="shared" si="669"/>
        <v>2.1385739915933755</v>
      </c>
      <c r="N3539" s="148">
        <f t="shared" si="670"/>
        <v>1.0614260084066247</v>
      </c>
      <c r="O3539" s="148">
        <f t="shared" si="666"/>
        <v>0</v>
      </c>
      <c r="P3539" s="148">
        <f t="shared" si="667"/>
        <v>-1.0614260084066247</v>
      </c>
      <c r="Q3539" s="149">
        <f t="shared" si="661"/>
        <v>43.132847552534258</v>
      </c>
      <c r="R3539" s="150">
        <f t="shared" si="662"/>
        <v>157.13284755253426</v>
      </c>
      <c r="S3539" s="13"/>
      <c r="T3539" s="13"/>
      <c r="U3539" s="13"/>
      <c r="V3539" s="13"/>
      <c r="W3539" s="49">
        <f t="shared" si="668"/>
        <v>40417</v>
      </c>
    </row>
    <row r="3540" spans="1:23" s="11" customFormat="1">
      <c r="A3540" s="13"/>
      <c r="B3540" s="140">
        <f>+Datos!B3531</f>
        <v>2010</v>
      </c>
      <c r="C3540" s="141">
        <f>+Datos!C3531</f>
        <v>8</v>
      </c>
      <c r="D3540" s="142">
        <f>+Datos!D3531</f>
        <v>28</v>
      </c>
      <c r="E3540" s="143">
        <f>+Datos!E3531</f>
        <v>0.2</v>
      </c>
      <c r="F3540" s="144">
        <f>+Datos!F3531</f>
        <v>1.9</v>
      </c>
      <c r="G3540" s="145">
        <f>+Datos!G3531</f>
        <v>1</v>
      </c>
      <c r="H3540" s="143">
        <f t="shared" si="663"/>
        <v>1.9</v>
      </c>
      <c r="I3540" s="146">
        <f t="shared" si="664"/>
        <v>-1.7</v>
      </c>
      <c r="J3540" s="29">
        <f t="shared" si="665"/>
        <v>122.32976346667954</v>
      </c>
      <c r="K3540" s="147">
        <f t="shared" si="660"/>
        <v>156.01158164849772</v>
      </c>
      <c r="L3540" s="29">
        <f t="shared" si="671"/>
        <v>-1.1212659040365338</v>
      </c>
      <c r="M3540" s="30">
        <f t="shared" si="669"/>
        <v>1.3212659040365338</v>
      </c>
      <c r="N3540" s="148">
        <f t="shared" si="670"/>
        <v>0.57873409596346614</v>
      </c>
      <c r="O3540" s="148">
        <f t="shared" si="666"/>
        <v>0</v>
      </c>
      <c r="P3540" s="148">
        <f t="shared" si="667"/>
        <v>-0.57873409596346614</v>
      </c>
      <c r="Q3540" s="149">
        <f t="shared" si="661"/>
        <v>42.011581648497724</v>
      </c>
      <c r="R3540" s="150">
        <f t="shared" si="662"/>
        <v>156.01158164849772</v>
      </c>
      <c r="S3540" s="13"/>
      <c r="T3540" s="13"/>
      <c r="U3540" s="13"/>
      <c r="V3540" s="13"/>
      <c r="W3540" s="49">
        <f t="shared" si="668"/>
        <v>40418</v>
      </c>
    </row>
    <row r="3541" spans="1:23" s="11" customFormat="1">
      <c r="A3541" s="13"/>
      <c r="B3541" s="140">
        <f>+Datos!B3532</f>
        <v>2010</v>
      </c>
      <c r="C3541" s="141">
        <f>+Datos!C3532</f>
        <v>8</v>
      </c>
      <c r="D3541" s="142">
        <f>+Datos!D3532</f>
        <v>29</v>
      </c>
      <c r="E3541" s="143">
        <f>+Datos!E3532</f>
        <v>0</v>
      </c>
      <c r="F3541" s="144">
        <f>+Datos!F3532</f>
        <v>2.5</v>
      </c>
      <c r="G3541" s="145">
        <f>+Datos!G3532</f>
        <v>1</v>
      </c>
      <c r="H3541" s="143">
        <f t="shared" si="663"/>
        <v>2.5</v>
      </c>
      <c r="I3541" s="146">
        <f t="shared" si="664"/>
        <v>-2.5</v>
      </c>
      <c r="J3541" s="29">
        <f t="shared" si="665"/>
        <v>120.69931715126091</v>
      </c>
      <c r="K3541" s="147">
        <f t="shared" si="660"/>
        <v>154.3811353330791</v>
      </c>
      <c r="L3541" s="29">
        <f t="shared" si="671"/>
        <v>-1.6304463154186237</v>
      </c>
      <c r="M3541" s="30">
        <f t="shared" si="669"/>
        <v>1.6304463154186237</v>
      </c>
      <c r="N3541" s="148">
        <f t="shared" si="670"/>
        <v>0.86955368458137627</v>
      </c>
      <c r="O3541" s="148">
        <f t="shared" si="666"/>
        <v>0</v>
      </c>
      <c r="P3541" s="148">
        <f t="shared" si="667"/>
        <v>-0.86955368458137627</v>
      </c>
      <c r="Q3541" s="149">
        <f t="shared" si="661"/>
        <v>40.381135333079101</v>
      </c>
      <c r="R3541" s="150">
        <f t="shared" si="662"/>
        <v>154.3811353330791</v>
      </c>
      <c r="S3541" s="13"/>
      <c r="T3541" s="13"/>
      <c r="U3541" s="13"/>
      <c r="V3541" s="13"/>
      <c r="W3541" s="49">
        <f t="shared" si="668"/>
        <v>40419</v>
      </c>
    </row>
    <row r="3542" spans="1:23" s="11" customFormat="1">
      <c r="A3542" s="13"/>
      <c r="B3542" s="140">
        <f>+Datos!B3533</f>
        <v>2010</v>
      </c>
      <c r="C3542" s="141">
        <f>+Datos!C3533</f>
        <v>8</v>
      </c>
      <c r="D3542" s="142">
        <f>+Datos!D3533</f>
        <v>30</v>
      </c>
      <c r="E3542" s="143">
        <f>+Datos!E3533</f>
        <v>5</v>
      </c>
      <c r="F3542" s="144">
        <f>+Datos!F3533</f>
        <v>2.2999999999999998</v>
      </c>
      <c r="G3542" s="145">
        <f>+Datos!G3533</f>
        <v>1</v>
      </c>
      <c r="H3542" s="143">
        <f t="shared" si="663"/>
        <v>2.2999999999999998</v>
      </c>
      <c r="I3542" s="146">
        <f t="shared" si="664"/>
        <v>2.7</v>
      </c>
      <c r="J3542" s="29">
        <f t="shared" si="665"/>
        <v>123.39931715126092</v>
      </c>
      <c r="K3542" s="147">
        <f t="shared" si="660"/>
        <v>157.08113533307909</v>
      </c>
      <c r="L3542" s="29">
        <f t="shared" si="671"/>
        <v>2.6999999999999886</v>
      </c>
      <c r="M3542" s="30">
        <f t="shared" si="669"/>
        <v>2.2999999999999998</v>
      </c>
      <c r="N3542" s="148">
        <f t="shared" si="670"/>
        <v>0</v>
      </c>
      <c r="O3542" s="148">
        <f t="shared" si="666"/>
        <v>0</v>
      </c>
      <c r="P3542" s="148">
        <f t="shared" si="667"/>
        <v>0</v>
      </c>
      <c r="Q3542" s="149">
        <f t="shared" si="661"/>
        <v>43.081135333079089</v>
      </c>
      <c r="R3542" s="150">
        <f t="shared" si="662"/>
        <v>157.08113533307909</v>
      </c>
      <c r="S3542" s="13"/>
      <c r="T3542" s="13"/>
      <c r="U3542" s="13"/>
      <c r="V3542" s="13"/>
      <c r="W3542" s="49">
        <f t="shared" si="668"/>
        <v>40420</v>
      </c>
    </row>
    <row r="3543" spans="1:23" s="11" customFormat="1">
      <c r="A3543" s="13"/>
      <c r="B3543" s="140">
        <f>+Datos!B3534</f>
        <v>2010</v>
      </c>
      <c r="C3543" s="141">
        <f>+Datos!C3534</f>
        <v>8</v>
      </c>
      <c r="D3543" s="142">
        <f>+Datos!D3534</f>
        <v>31</v>
      </c>
      <c r="E3543" s="143">
        <f>+Datos!E3534</f>
        <v>0.2</v>
      </c>
      <c r="F3543" s="144">
        <f>+Datos!F3534</f>
        <v>1.9</v>
      </c>
      <c r="G3543" s="145">
        <f>+Datos!G3534</f>
        <v>1</v>
      </c>
      <c r="H3543" s="143">
        <f t="shared" si="663"/>
        <v>1.9</v>
      </c>
      <c r="I3543" s="146">
        <f t="shared" si="664"/>
        <v>-1.7</v>
      </c>
      <c r="J3543" s="29">
        <f t="shared" si="665"/>
        <v>122.2785209326437</v>
      </c>
      <c r="K3543" s="147">
        <f t="shared" si="660"/>
        <v>155.96033911446187</v>
      </c>
      <c r="L3543" s="29">
        <f t="shared" si="671"/>
        <v>-1.1207962186172153</v>
      </c>
      <c r="M3543" s="30">
        <f t="shared" si="669"/>
        <v>1.3207962186172153</v>
      </c>
      <c r="N3543" s="148">
        <f t="shared" si="670"/>
        <v>0.57920378138278461</v>
      </c>
      <c r="O3543" s="148">
        <f t="shared" si="666"/>
        <v>0</v>
      </c>
      <c r="P3543" s="148">
        <f t="shared" si="667"/>
        <v>-0.57920378138278461</v>
      </c>
      <c r="Q3543" s="149">
        <f t="shared" si="661"/>
        <v>41.960339114461874</v>
      </c>
      <c r="R3543" s="150">
        <f t="shared" si="662"/>
        <v>155.96033911446187</v>
      </c>
      <c r="S3543" s="13"/>
      <c r="T3543" s="13"/>
      <c r="U3543" s="13"/>
      <c r="V3543" s="13"/>
      <c r="W3543" s="49">
        <f t="shared" si="668"/>
        <v>40421</v>
      </c>
    </row>
    <row r="3544" spans="1:23" s="11" customFormat="1">
      <c r="A3544" s="13"/>
      <c r="B3544" s="140">
        <f>+Datos!B3535</f>
        <v>2010</v>
      </c>
      <c r="C3544" s="141">
        <f>+Datos!C3535</f>
        <v>9</v>
      </c>
      <c r="D3544" s="142">
        <f>+Datos!D3535</f>
        <v>1</v>
      </c>
      <c r="E3544" s="143">
        <f>+Datos!E3535</f>
        <v>0</v>
      </c>
      <c r="F3544" s="144">
        <f>+Datos!F3535</f>
        <v>2.5</v>
      </c>
      <c r="G3544" s="145">
        <f>+Datos!G3535</f>
        <v>1</v>
      </c>
      <c r="H3544" s="143">
        <f t="shared" si="663"/>
        <v>2.5</v>
      </c>
      <c r="I3544" s="146">
        <f t="shared" si="664"/>
        <v>-2.5</v>
      </c>
      <c r="J3544" s="29">
        <f t="shared" si="665"/>
        <v>120.64875759247528</v>
      </c>
      <c r="K3544" s="147">
        <f t="shared" si="660"/>
        <v>154.33057577429346</v>
      </c>
      <c r="L3544" s="29">
        <f t="shared" si="671"/>
        <v>-1.6297633401684095</v>
      </c>
      <c r="M3544" s="30">
        <f t="shared" si="669"/>
        <v>1.6297633401684095</v>
      </c>
      <c r="N3544" s="148">
        <f t="shared" si="670"/>
        <v>0.87023665983159049</v>
      </c>
      <c r="O3544" s="148">
        <f t="shared" si="666"/>
        <v>0</v>
      </c>
      <c r="P3544" s="148">
        <f t="shared" si="667"/>
        <v>-0.87023665983159049</v>
      </c>
      <c r="Q3544" s="149">
        <f t="shared" si="661"/>
        <v>40.330575774293465</v>
      </c>
      <c r="R3544" s="150">
        <f t="shared" si="662"/>
        <v>154.33057577429346</v>
      </c>
      <c r="S3544" s="13"/>
      <c r="T3544" s="13"/>
      <c r="U3544" s="13"/>
      <c r="V3544" s="13"/>
      <c r="W3544" s="49">
        <f t="shared" si="668"/>
        <v>40422</v>
      </c>
    </row>
    <row r="3545" spans="1:23" s="11" customFormat="1">
      <c r="A3545" s="13"/>
      <c r="B3545" s="140">
        <f>+Datos!B3536</f>
        <v>2010</v>
      </c>
      <c r="C3545" s="141">
        <f>+Datos!C3536</f>
        <v>9</v>
      </c>
      <c r="D3545" s="142">
        <f>+Datos!D3536</f>
        <v>2</v>
      </c>
      <c r="E3545" s="143">
        <f>+Datos!E3536</f>
        <v>3</v>
      </c>
      <c r="F3545" s="144">
        <f>+Datos!F3536</f>
        <v>1.4</v>
      </c>
      <c r="G3545" s="145">
        <f>+Datos!G3536</f>
        <v>1</v>
      </c>
      <c r="H3545" s="143">
        <f t="shared" si="663"/>
        <v>1.4</v>
      </c>
      <c r="I3545" s="146">
        <f t="shared" si="664"/>
        <v>1.6</v>
      </c>
      <c r="J3545" s="29">
        <f t="shared" si="665"/>
        <v>122.24875759247527</v>
      </c>
      <c r="K3545" s="147">
        <f t="shared" si="660"/>
        <v>155.93057577429346</v>
      </c>
      <c r="L3545" s="29">
        <f t="shared" si="671"/>
        <v>1.5999999999999943</v>
      </c>
      <c r="M3545" s="30">
        <f t="shared" si="669"/>
        <v>1.4</v>
      </c>
      <c r="N3545" s="148">
        <f t="shared" si="670"/>
        <v>0</v>
      </c>
      <c r="O3545" s="148">
        <f t="shared" si="666"/>
        <v>0</v>
      </c>
      <c r="P3545" s="148">
        <f t="shared" si="667"/>
        <v>0</v>
      </c>
      <c r="Q3545" s="149">
        <f t="shared" si="661"/>
        <v>41.930575774293459</v>
      </c>
      <c r="R3545" s="150">
        <f t="shared" si="662"/>
        <v>155.93057577429346</v>
      </c>
      <c r="S3545" s="13"/>
      <c r="T3545" s="13"/>
      <c r="U3545" s="13"/>
      <c r="V3545" s="13"/>
      <c r="W3545" s="49">
        <f t="shared" si="668"/>
        <v>40423</v>
      </c>
    </row>
    <row r="3546" spans="1:23" s="11" customFormat="1">
      <c r="A3546" s="13"/>
      <c r="B3546" s="140">
        <f>+Datos!B3537</f>
        <v>2010</v>
      </c>
      <c r="C3546" s="141">
        <f>+Datos!C3537</f>
        <v>9</v>
      </c>
      <c r="D3546" s="142">
        <f>+Datos!D3537</f>
        <v>3</v>
      </c>
      <c r="E3546" s="143">
        <f>+Datos!E3537</f>
        <v>23</v>
      </c>
      <c r="F3546" s="144">
        <f>+Datos!F3537</f>
        <v>0.6</v>
      </c>
      <c r="G3546" s="145">
        <f>+Datos!G3537</f>
        <v>1</v>
      </c>
      <c r="H3546" s="143">
        <f t="shared" si="663"/>
        <v>0.6</v>
      </c>
      <c r="I3546" s="146">
        <f t="shared" si="664"/>
        <v>22.4</v>
      </c>
      <c r="J3546" s="29">
        <f t="shared" si="665"/>
        <v>144.64875759247528</v>
      </c>
      <c r="K3546" s="147">
        <f t="shared" si="660"/>
        <v>178.33057577429346</v>
      </c>
      <c r="L3546" s="29">
        <f t="shared" si="671"/>
        <v>22.400000000000006</v>
      </c>
      <c r="M3546" s="30">
        <f t="shared" si="669"/>
        <v>0.6</v>
      </c>
      <c r="N3546" s="148">
        <f t="shared" si="670"/>
        <v>0</v>
      </c>
      <c r="O3546" s="148">
        <f t="shared" si="666"/>
        <v>0</v>
      </c>
      <c r="P3546" s="148">
        <f t="shared" si="667"/>
        <v>0</v>
      </c>
      <c r="Q3546" s="149">
        <f t="shared" si="661"/>
        <v>64.330575774293465</v>
      </c>
      <c r="R3546" s="150">
        <f t="shared" si="662"/>
        <v>178.33057577429346</v>
      </c>
      <c r="S3546" s="13"/>
      <c r="T3546" s="13"/>
      <c r="U3546" s="13"/>
      <c r="V3546" s="13"/>
      <c r="W3546" s="49">
        <f t="shared" si="668"/>
        <v>40424</v>
      </c>
    </row>
    <row r="3547" spans="1:23" s="11" customFormat="1">
      <c r="A3547" s="13"/>
      <c r="B3547" s="140">
        <f>+Datos!B3538</f>
        <v>2010</v>
      </c>
      <c r="C3547" s="141">
        <f>+Datos!C3538</f>
        <v>9</v>
      </c>
      <c r="D3547" s="142">
        <f>+Datos!D3538</f>
        <v>4</v>
      </c>
      <c r="E3547" s="143">
        <f>+Datos!E3538</f>
        <v>0</v>
      </c>
      <c r="F3547" s="144">
        <f>+Datos!F3538</f>
        <v>2.7</v>
      </c>
      <c r="G3547" s="145">
        <f>+Datos!G3538</f>
        <v>1</v>
      </c>
      <c r="H3547" s="143">
        <f t="shared" si="663"/>
        <v>2.7</v>
      </c>
      <c r="I3547" s="146">
        <f t="shared" si="664"/>
        <v>-2.7</v>
      </c>
      <c r="J3547" s="29">
        <f t="shared" si="665"/>
        <v>142.56771830065583</v>
      </c>
      <c r="K3547" s="147">
        <f t="shared" si="660"/>
        <v>176.24953648247401</v>
      </c>
      <c r="L3547" s="29">
        <f t="shared" si="671"/>
        <v>-2.0810392918194509</v>
      </c>
      <c r="M3547" s="30">
        <f t="shared" si="669"/>
        <v>2.0810392918194509</v>
      </c>
      <c r="N3547" s="148">
        <f t="shared" si="670"/>
        <v>0.61896070818054927</v>
      </c>
      <c r="O3547" s="148">
        <f t="shared" si="666"/>
        <v>0</v>
      </c>
      <c r="P3547" s="148">
        <f t="shared" si="667"/>
        <v>-0.61896070818054927</v>
      </c>
      <c r="Q3547" s="149">
        <f t="shared" si="661"/>
        <v>62.249536482474014</v>
      </c>
      <c r="R3547" s="150">
        <f t="shared" si="662"/>
        <v>176.24953648247401</v>
      </c>
      <c r="S3547" s="13"/>
      <c r="T3547" s="13"/>
      <c r="U3547" s="13"/>
      <c r="V3547" s="13"/>
      <c r="W3547" s="49">
        <f t="shared" si="668"/>
        <v>40425</v>
      </c>
    </row>
    <row r="3548" spans="1:23" s="11" customFormat="1">
      <c r="A3548" s="13"/>
      <c r="B3548" s="140">
        <f>+Datos!B3539</f>
        <v>2010</v>
      </c>
      <c r="C3548" s="141">
        <f>+Datos!C3539</f>
        <v>9</v>
      </c>
      <c r="D3548" s="142">
        <f>+Datos!D3539</f>
        <v>5</v>
      </c>
      <c r="E3548" s="143">
        <f>+Datos!E3539</f>
        <v>0</v>
      </c>
      <c r="F3548" s="144">
        <f>+Datos!F3539</f>
        <v>2.5</v>
      </c>
      <c r="G3548" s="145">
        <f>+Datos!G3539</f>
        <v>1</v>
      </c>
      <c r="H3548" s="143">
        <f t="shared" si="663"/>
        <v>2.5</v>
      </c>
      <c r="I3548" s="146">
        <f t="shared" si="664"/>
        <v>-2.5</v>
      </c>
      <c r="J3548" s="29">
        <f t="shared" si="665"/>
        <v>140.66753469518144</v>
      </c>
      <c r="K3548" s="147">
        <f t="shared" si="660"/>
        <v>174.34935287699963</v>
      </c>
      <c r="L3548" s="29">
        <f t="shared" si="671"/>
        <v>-1.9001836054743819</v>
      </c>
      <c r="M3548" s="30">
        <f t="shared" si="669"/>
        <v>1.9001836054743819</v>
      </c>
      <c r="N3548" s="148">
        <f t="shared" si="670"/>
        <v>0.59981639452561808</v>
      </c>
      <c r="O3548" s="148">
        <f t="shared" si="666"/>
        <v>0</v>
      </c>
      <c r="P3548" s="148">
        <f t="shared" si="667"/>
        <v>-0.59981639452561808</v>
      </c>
      <c r="Q3548" s="149">
        <f t="shared" si="661"/>
        <v>60.349352876999632</v>
      </c>
      <c r="R3548" s="150">
        <f t="shared" si="662"/>
        <v>174.34935287699963</v>
      </c>
      <c r="S3548" s="13"/>
      <c r="T3548" s="13"/>
      <c r="U3548" s="13"/>
      <c r="V3548" s="13"/>
      <c r="W3548" s="49">
        <f t="shared" si="668"/>
        <v>40426</v>
      </c>
    </row>
    <row r="3549" spans="1:23" s="11" customFormat="1">
      <c r="A3549" s="13"/>
      <c r="B3549" s="140">
        <f>+Datos!B3540</f>
        <v>2010</v>
      </c>
      <c r="C3549" s="141">
        <f>+Datos!C3540</f>
        <v>9</v>
      </c>
      <c r="D3549" s="142">
        <f>+Datos!D3540</f>
        <v>6</v>
      </c>
      <c r="E3549" s="143">
        <f>+Datos!E3540</f>
        <v>0</v>
      </c>
      <c r="F3549" s="144">
        <f>+Datos!F3540</f>
        <v>3</v>
      </c>
      <c r="G3549" s="145">
        <f>+Datos!G3540</f>
        <v>1</v>
      </c>
      <c r="H3549" s="143">
        <f t="shared" si="663"/>
        <v>3</v>
      </c>
      <c r="I3549" s="146">
        <f t="shared" si="664"/>
        <v>-3</v>
      </c>
      <c r="J3549" s="29">
        <f t="shared" si="665"/>
        <v>138.42071516069888</v>
      </c>
      <c r="K3549" s="147">
        <f t="shared" si="660"/>
        <v>172.10253334251706</v>
      </c>
      <c r="L3549" s="29">
        <f t="shared" si="671"/>
        <v>-2.2468195344825688</v>
      </c>
      <c r="M3549" s="30">
        <f t="shared" si="669"/>
        <v>2.2468195344825688</v>
      </c>
      <c r="N3549" s="148">
        <f t="shared" si="670"/>
        <v>0.75318046551743123</v>
      </c>
      <c r="O3549" s="148">
        <f t="shared" si="666"/>
        <v>0</v>
      </c>
      <c r="P3549" s="148">
        <f t="shared" si="667"/>
        <v>-0.75318046551743123</v>
      </c>
      <c r="Q3549" s="149">
        <f t="shared" si="661"/>
        <v>58.102533342517063</v>
      </c>
      <c r="R3549" s="150">
        <f t="shared" si="662"/>
        <v>172.10253334251706</v>
      </c>
      <c r="S3549" s="13"/>
      <c r="T3549" s="13"/>
      <c r="U3549" s="13"/>
      <c r="V3549" s="13"/>
      <c r="W3549" s="49">
        <f t="shared" si="668"/>
        <v>40427</v>
      </c>
    </row>
    <row r="3550" spans="1:23" s="11" customFormat="1">
      <c r="A3550" s="13"/>
      <c r="B3550" s="140">
        <f>+Datos!B3541</f>
        <v>2010</v>
      </c>
      <c r="C3550" s="141">
        <f>+Datos!C3541</f>
        <v>9</v>
      </c>
      <c r="D3550" s="142">
        <f>+Datos!D3541</f>
        <v>7</v>
      </c>
      <c r="E3550" s="143">
        <f>+Datos!E3541</f>
        <v>0</v>
      </c>
      <c r="F3550" s="144">
        <f>+Datos!F3541</f>
        <v>2.2000000000000002</v>
      </c>
      <c r="G3550" s="145">
        <f>+Datos!G3541</f>
        <v>1</v>
      </c>
      <c r="H3550" s="143">
        <f t="shared" si="663"/>
        <v>2.2000000000000002</v>
      </c>
      <c r="I3550" s="146">
        <f t="shared" si="664"/>
        <v>-2.2000000000000002</v>
      </c>
      <c r="J3550" s="29">
        <f t="shared" si="665"/>
        <v>136.79588851338619</v>
      </c>
      <c r="K3550" s="147">
        <f t="shared" si="660"/>
        <v>170.47770669520438</v>
      </c>
      <c r="L3550" s="29">
        <f t="shared" si="671"/>
        <v>-1.6248266473126876</v>
      </c>
      <c r="M3550" s="30">
        <f t="shared" si="669"/>
        <v>1.6248266473126876</v>
      </c>
      <c r="N3550" s="148">
        <f t="shared" si="670"/>
        <v>0.57517335268731262</v>
      </c>
      <c r="O3550" s="148">
        <f t="shared" si="666"/>
        <v>0</v>
      </c>
      <c r="P3550" s="148">
        <f t="shared" si="667"/>
        <v>-0.57517335268731262</v>
      </c>
      <c r="Q3550" s="149">
        <f t="shared" si="661"/>
        <v>56.477706695204375</v>
      </c>
      <c r="R3550" s="150">
        <f t="shared" si="662"/>
        <v>170.47770669520438</v>
      </c>
      <c r="S3550" s="13"/>
      <c r="T3550" s="13"/>
      <c r="U3550" s="13"/>
      <c r="V3550" s="13"/>
      <c r="W3550" s="49">
        <f t="shared" si="668"/>
        <v>40428</v>
      </c>
    </row>
    <row r="3551" spans="1:23" s="11" customFormat="1">
      <c r="A3551" s="13"/>
      <c r="B3551" s="140">
        <f>+Datos!B3542</f>
        <v>2010</v>
      </c>
      <c r="C3551" s="141">
        <f>+Datos!C3542</f>
        <v>9</v>
      </c>
      <c r="D3551" s="142">
        <f>+Datos!D3542</f>
        <v>8</v>
      </c>
      <c r="E3551" s="143">
        <f>+Datos!E3542</f>
        <v>0</v>
      </c>
      <c r="F3551" s="144">
        <f>+Datos!F3542</f>
        <v>2.7</v>
      </c>
      <c r="G3551" s="145">
        <f>+Datos!G3542</f>
        <v>1</v>
      </c>
      <c r="H3551" s="143">
        <f t="shared" si="663"/>
        <v>2.7</v>
      </c>
      <c r="I3551" s="146">
        <f t="shared" si="664"/>
        <v>-2.7</v>
      </c>
      <c r="J3551" s="29">
        <f t="shared" si="665"/>
        <v>134.82782723381584</v>
      </c>
      <c r="K3551" s="147">
        <f t="shared" si="660"/>
        <v>168.50964541563403</v>
      </c>
      <c r="L3551" s="29">
        <f t="shared" si="671"/>
        <v>-1.9680612795703496</v>
      </c>
      <c r="M3551" s="30">
        <f t="shared" si="669"/>
        <v>1.9680612795703496</v>
      </c>
      <c r="N3551" s="148">
        <f t="shared" si="670"/>
        <v>0.73193872042965058</v>
      </c>
      <c r="O3551" s="148">
        <f t="shared" si="666"/>
        <v>0</v>
      </c>
      <c r="P3551" s="148">
        <f t="shared" si="667"/>
        <v>-0.73193872042965058</v>
      </c>
      <c r="Q3551" s="149">
        <f t="shared" si="661"/>
        <v>54.509645415634026</v>
      </c>
      <c r="R3551" s="150">
        <f t="shared" si="662"/>
        <v>168.50964541563403</v>
      </c>
      <c r="S3551" s="13"/>
      <c r="T3551" s="13"/>
      <c r="U3551" s="13"/>
      <c r="V3551" s="13"/>
      <c r="W3551" s="49">
        <f t="shared" si="668"/>
        <v>40429</v>
      </c>
    </row>
    <row r="3552" spans="1:23" s="11" customFormat="1">
      <c r="A3552" s="13"/>
      <c r="B3552" s="140">
        <f>+Datos!B3543</f>
        <v>2010</v>
      </c>
      <c r="C3552" s="141">
        <f>+Datos!C3543</f>
        <v>9</v>
      </c>
      <c r="D3552" s="142">
        <f>+Datos!D3543</f>
        <v>9</v>
      </c>
      <c r="E3552" s="143">
        <f>+Datos!E3543</f>
        <v>5</v>
      </c>
      <c r="F3552" s="144">
        <f>+Datos!F3543</f>
        <v>3</v>
      </c>
      <c r="G3552" s="145">
        <f>+Datos!G3543</f>
        <v>1</v>
      </c>
      <c r="H3552" s="143">
        <f t="shared" si="663"/>
        <v>3</v>
      </c>
      <c r="I3552" s="146">
        <f t="shared" si="664"/>
        <v>2</v>
      </c>
      <c r="J3552" s="29">
        <f t="shared" si="665"/>
        <v>136.82782723381584</v>
      </c>
      <c r="K3552" s="147">
        <f t="shared" si="660"/>
        <v>170.50964541563403</v>
      </c>
      <c r="L3552" s="29">
        <f t="shared" si="671"/>
        <v>2</v>
      </c>
      <c r="M3552" s="30">
        <f t="shared" si="669"/>
        <v>3</v>
      </c>
      <c r="N3552" s="148">
        <f t="shared" si="670"/>
        <v>0</v>
      </c>
      <c r="O3552" s="148">
        <f t="shared" si="666"/>
        <v>0</v>
      </c>
      <c r="P3552" s="148">
        <f t="shared" si="667"/>
        <v>0</v>
      </c>
      <c r="Q3552" s="149">
        <f t="shared" si="661"/>
        <v>56.509645415634026</v>
      </c>
      <c r="R3552" s="150">
        <f t="shared" si="662"/>
        <v>170.50964541563403</v>
      </c>
      <c r="S3552" s="13"/>
      <c r="T3552" s="13"/>
      <c r="U3552" s="13"/>
      <c r="V3552" s="13"/>
      <c r="W3552" s="49">
        <f t="shared" si="668"/>
        <v>40430</v>
      </c>
    </row>
    <row r="3553" spans="1:23" s="11" customFormat="1">
      <c r="A3553" s="13"/>
      <c r="B3553" s="140">
        <f>+Datos!B3544</f>
        <v>2010</v>
      </c>
      <c r="C3553" s="141">
        <f>+Datos!C3544</f>
        <v>9</v>
      </c>
      <c r="D3553" s="142">
        <f>+Datos!D3544</f>
        <v>10</v>
      </c>
      <c r="E3553" s="143">
        <f>+Datos!E3544</f>
        <v>9</v>
      </c>
      <c r="F3553" s="144">
        <f>+Datos!F3544</f>
        <v>1.3</v>
      </c>
      <c r="G3553" s="145">
        <f>+Datos!G3544</f>
        <v>1</v>
      </c>
      <c r="H3553" s="143">
        <f t="shared" si="663"/>
        <v>1.3</v>
      </c>
      <c r="I3553" s="146">
        <f t="shared" si="664"/>
        <v>7.7</v>
      </c>
      <c r="J3553" s="29">
        <f t="shared" si="665"/>
        <v>144.52782723381583</v>
      </c>
      <c r="K3553" s="147">
        <f t="shared" si="660"/>
        <v>178.20964541563401</v>
      </c>
      <c r="L3553" s="29">
        <f t="shared" si="671"/>
        <v>7.6999999999999886</v>
      </c>
      <c r="M3553" s="30">
        <f t="shared" si="669"/>
        <v>1.3</v>
      </c>
      <c r="N3553" s="148">
        <f t="shared" si="670"/>
        <v>0</v>
      </c>
      <c r="O3553" s="148">
        <f t="shared" si="666"/>
        <v>0</v>
      </c>
      <c r="P3553" s="148">
        <f t="shared" si="667"/>
        <v>0</v>
      </c>
      <c r="Q3553" s="149">
        <f t="shared" si="661"/>
        <v>64.209645415634014</v>
      </c>
      <c r="R3553" s="150">
        <f t="shared" si="662"/>
        <v>178.20964541563401</v>
      </c>
      <c r="S3553" s="13"/>
      <c r="T3553" s="13"/>
      <c r="U3553" s="13"/>
      <c r="V3553" s="13"/>
      <c r="W3553" s="49">
        <f t="shared" si="668"/>
        <v>40431</v>
      </c>
    </row>
    <row r="3554" spans="1:23" s="11" customFormat="1">
      <c r="A3554" s="13"/>
      <c r="B3554" s="140">
        <f>+Datos!B3545</f>
        <v>2010</v>
      </c>
      <c r="C3554" s="141">
        <f>+Datos!C3545</f>
        <v>9</v>
      </c>
      <c r="D3554" s="142">
        <f>+Datos!D3545</f>
        <v>11</v>
      </c>
      <c r="E3554" s="143">
        <f>+Datos!E3545</f>
        <v>0</v>
      </c>
      <c r="F3554" s="144">
        <f>+Datos!F3545</f>
        <v>1.8</v>
      </c>
      <c r="G3554" s="145">
        <f>+Datos!G3545</f>
        <v>1</v>
      </c>
      <c r="H3554" s="143">
        <f t="shared" si="663"/>
        <v>1.8</v>
      </c>
      <c r="I3554" s="146">
        <f t="shared" si="664"/>
        <v>-1.8</v>
      </c>
      <c r="J3554" s="29">
        <f t="shared" si="665"/>
        <v>143.13828230361278</v>
      </c>
      <c r="K3554" s="147">
        <f t="shared" si="660"/>
        <v>176.82010048543097</v>
      </c>
      <c r="L3554" s="29">
        <f t="shared" si="671"/>
        <v>-1.3895449302030443</v>
      </c>
      <c r="M3554" s="30">
        <f t="shared" si="669"/>
        <v>1.3895449302030443</v>
      </c>
      <c r="N3554" s="148">
        <f t="shared" si="670"/>
        <v>0.41045506979695578</v>
      </c>
      <c r="O3554" s="148">
        <f t="shared" si="666"/>
        <v>0</v>
      </c>
      <c r="P3554" s="148">
        <f t="shared" si="667"/>
        <v>-0.41045506979695578</v>
      </c>
      <c r="Q3554" s="149">
        <f t="shared" si="661"/>
        <v>62.82010048543097</v>
      </c>
      <c r="R3554" s="150">
        <f t="shared" si="662"/>
        <v>176.82010048543097</v>
      </c>
      <c r="S3554" s="13"/>
      <c r="T3554" s="13"/>
      <c r="U3554" s="13"/>
      <c r="V3554" s="13"/>
      <c r="W3554" s="49">
        <f t="shared" si="668"/>
        <v>40432</v>
      </c>
    </row>
    <row r="3555" spans="1:23" s="11" customFormat="1">
      <c r="A3555" s="13"/>
      <c r="B3555" s="140">
        <f>+Datos!B3546</f>
        <v>2010</v>
      </c>
      <c r="C3555" s="141">
        <f>+Datos!C3546</f>
        <v>9</v>
      </c>
      <c r="D3555" s="142">
        <f>+Datos!D3546</f>
        <v>12</v>
      </c>
      <c r="E3555" s="143">
        <f>+Datos!E3546</f>
        <v>0</v>
      </c>
      <c r="F3555" s="144">
        <f>+Datos!F3546</f>
        <v>2.5</v>
      </c>
      <c r="G3555" s="145">
        <f>+Datos!G3546</f>
        <v>1</v>
      </c>
      <c r="H3555" s="143">
        <f t="shared" si="663"/>
        <v>2.5</v>
      </c>
      <c r="I3555" s="146">
        <f t="shared" si="664"/>
        <v>-2.5</v>
      </c>
      <c r="J3555" s="29">
        <f t="shared" si="665"/>
        <v>141.2304940567987</v>
      </c>
      <c r="K3555" s="147">
        <f t="shared" si="660"/>
        <v>174.91231223861689</v>
      </c>
      <c r="L3555" s="29">
        <f t="shared" si="671"/>
        <v>-1.9077882468140785</v>
      </c>
      <c r="M3555" s="30">
        <f t="shared" si="669"/>
        <v>1.9077882468140785</v>
      </c>
      <c r="N3555" s="148">
        <f t="shared" si="670"/>
        <v>0.59221175318592145</v>
      </c>
      <c r="O3555" s="148">
        <f t="shared" si="666"/>
        <v>0</v>
      </c>
      <c r="P3555" s="148">
        <f t="shared" si="667"/>
        <v>-0.59221175318592145</v>
      </c>
      <c r="Q3555" s="149">
        <f t="shared" si="661"/>
        <v>60.912312238616892</v>
      </c>
      <c r="R3555" s="150">
        <f t="shared" si="662"/>
        <v>174.91231223861689</v>
      </c>
      <c r="S3555" s="13"/>
      <c r="T3555" s="13"/>
      <c r="U3555" s="13"/>
      <c r="V3555" s="13"/>
      <c r="W3555" s="49">
        <f t="shared" si="668"/>
        <v>40433</v>
      </c>
    </row>
    <row r="3556" spans="1:23" s="11" customFormat="1">
      <c r="A3556" s="13"/>
      <c r="B3556" s="140">
        <f>+Datos!B3547</f>
        <v>2010</v>
      </c>
      <c r="C3556" s="141">
        <f>+Datos!C3547</f>
        <v>9</v>
      </c>
      <c r="D3556" s="142">
        <f>+Datos!D3547</f>
        <v>13</v>
      </c>
      <c r="E3556" s="143">
        <f>+Datos!E3547</f>
        <v>0</v>
      </c>
      <c r="F3556" s="144">
        <f>+Datos!F3547</f>
        <v>2.4</v>
      </c>
      <c r="G3556" s="145">
        <f>+Datos!G3547</f>
        <v>1</v>
      </c>
      <c r="H3556" s="143">
        <f t="shared" si="663"/>
        <v>2.4</v>
      </c>
      <c r="I3556" s="146">
        <f t="shared" si="664"/>
        <v>-2.4</v>
      </c>
      <c r="J3556" s="29">
        <f t="shared" si="665"/>
        <v>139.42294384602445</v>
      </c>
      <c r="K3556" s="147">
        <f t="shared" si="660"/>
        <v>173.10476202784264</v>
      </c>
      <c r="L3556" s="29">
        <f t="shared" si="671"/>
        <v>-1.8075502107742523</v>
      </c>
      <c r="M3556" s="30">
        <f t="shared" si="669"/>
        <v>1.8075502107742523</v>
      </c>
      <c r="N3556" s="148">
        <f t="shared" si="670"/>
        <v>0.59244978922574765</v>
      </c>
      <c r="O3556" s="148">
        <f t="shared" si="666"/>
        <v>0</v>
      </c>
      <c r="P3556" s="148">
        <f t="shared" si="667"/>
        <v>-0.59244978922574765</v>
      </c>
      <c r="Q3556" s="149">
        <f t="shared" si="661"/>
        <v>59.104762027842639</v>
      </c>
      <c r="R3556" s="150">
        <f t="shared" si="662"/>
        <v>173.10476202784264</v>
      </c>
      <c r="S3556" s="13"/>
      <c r="T3556" s="13"/>
      <c r="U3556" s="13"/>
      <c r="V3556" s="13"/>
      <c r="W3556" s="49">
        <f t="shared" si="668"/>
        <v>40434</v>
      </c>
    </row>
    <row r="3557" spans="1:23" s="11" customFormat="1">
      <c r="A3557" s="13"/>
      <c r="B3557" s="140">
        <f>+Datos!B3548</f>
        <v>2010</v>
      </c>
      <c r="C3557" s="141">
        <f>+Datos!C3548</f>
        <v>9</v>
      </c>
      <c r="D3557" s="142">
        <f>+Datos!D3548</f>
        <v>14</v>
      </c>
      <c r="E3557" s="143">
        <f>+Datos!E3548</f>
        <v>0</v>
      </c>
      <c r="F3557" s="144">
        <f>+Datos!F3548</f>
        <v>3.3</v>
      </c>
      <c r="G3557" s="145">
        <f>+Datos!G3548</f>
        <v>1</v>
      </c>
      <c r="H3557" s="143">
        <f t="shared" si="663"/>
        <v>3.3</v>
      </c>
      <c r="I3557" s="146">
        <f t="shared" si="664"/>
        <v>-3.3</v>
      </c>
      <c r="J3557" s="29">
        <f t="shared" si="665"/>
        <v>136.97527537126106</v>
      </c>
      <c r="K3557" s="147">
        <f t="shared" si="660"/>
        <v>170.65709355307925</v>
      </c>
      <c r="L3557" s="29">
        <f t="shared" si="671"/>
        <v>-2.4476684747633897</v>
      </c>
      <c r="M3557" s="30">
        <f t="shared" si="669"/>
        <v>2.4476684747633897</v>
      </c>
      <c r="N3557" s="148">
        <f t="shared" si="670"/>
        <v>0.85233152523661015</v>
      </c>
      <c r="O3557" s="148">
        <f t="shared" si="666"/>
        <v>0</v>
      </c>
      <c r="P3557" s="148">
        <f t="shared" si="667"/>
        <v>-0.85233152523661015</v>
      </c>
      <c r="Q3557" s="149">
        <f t="shared" si="661"/>
        <v>56.65709355307925</v>
      </c>
      <c r="R3557" s="150">
        <f t="shared" si="662"/>
        <v>170.65709355307925</v>
      </c>
      <c r="S3557" s="13"/>
      <c r="T3557" s="13"/>
      <c r="U3557" s="13"/>
      <c r="V3557" s="13"/>
      <c r="W3557" s="49">
        <f t="shared" si="668"/>
        <v>40435</v>
      </c>
    </row>
    <row r="3558" spans="1:23" s="11" customFormat="1">
      <c r="A3558" s="13"/>
      <c r="B3558" s="140">
        <f>+Datos!B3549</f>
        <v>2010</v>
      </c>
      <c r="C3558" s="141">
        <f>+Datos!C3549</f>
        <v>9</v>
      </c>
      <c r="D3558" s="142">
        <f>+Datos!D3549</f>
        <v>15</v>
      </c>
      <c r="E3558" s="143">
        <f>+Datos!E3549</f>
        <v>0</v>
      </c>
      <c r="F3558" s="144">
        <f>+Datos!F3549</f>
        <v>3.3</v>
      </c>
      <c r="G3558" s="145">
        <f>+Datos!G3549</f>
        <v>1</v>
      </c>
      <c r="H3558" s="143">
        <f t="shared" si="663"/>
        <v>3.3</v>
      </c>
      <c r="I3558" s="146">
        <f t="shared" si="664"/>
        <v>-3.3</v>
      </c>
      <c r="J3558" s="29">
        <f t="shared" si="665"/>
        <v>134.57057744924234</v>
      </c>
      <c r="K3558" s="147">
        <f t="shared" si="660"/>
        <v>168.25239563106052</v>
      </c>
      <c r="L3558" s="29">
        <f t="shared" si="671"/>
        <v>-2.4046979220187268</v>
      </c>
      <c r="M3558" s="30">
        <f t="shared" si="669"/>
        <v>2.4046979220187268</v>
      </c>
      <c r="N3558" s="148">
        <f t="shared" si="670"/>
        <v>0.89530207798127304</v>
      </c>
      <c r="O3558" s="148">
        <f t="shared" si="666"/>
        <v>0</v>
      </c>
      <c r="P3558" s="148">
        <f t="shared" si="667"/>
        <v>-0.89530207798127304</v>
      </c>
      <c r="Q3558" s="149">
        <f t="shared" si="661"/>
        <v>54.252395631060523</v>
      </c>
      <c r="R3558" s="150">
        <f t="shared" si="662"/>
        <v>168.25239563106052</v>
      </c>
      <c r="S3558" s="13"/>
      <c r="T3558" s="13"/>
      <c r="U3558" s="13"/>
      <c r="V3558" s="13"/>
      <c r="W3558" s="49">
        <f t="shared" si="668"/>
        <v>40436</v>
      </c>
    </row>
    <row r="3559" spans="1:23" s="11" customFormat="1">
      <c r="A3559" s="13"/>
      <c r="B3559" s="140">
        <f>+Datos!B3550</f>
        <v>2010</v>
      </c>
      <c r="C3559" s="141">
        <f>+Datos!C3550</f>
        <v>9</v>
      </c>
      <c r="D3559" s="142">
        <f>+Datos!D3550</f>
        <v>16</v>
      </c>
      <c r="E3559" s="143">
        <f>+Datos!E3550</f>
        <v>0</v>
      </c>
      <c r="F3559" s="144">
        <f>+Datos!F3550</f>
        <v>3.2</v>
      </c>
      <c r="G3559" s="145">
        <f>+Datos!G3550</f>
        <v>1</v>
      </c>
      <c r="H3559" s="143">
        <f t="shared" si="663"/>
        <v>3.2</v>
      </c>
      <c r="I3559" s="146">
        <f t="shared" si="664"/>
        <v>-3.2</v>
      </c>
      <c r="J3559" s="29">
        <f t="shared" si="665"/>
        <v>132.27907298341154</v>
      </c>
      <c r="K3559" s="147">
        <f t="shared" si="660"/>
        <v>165.96089116522973</v>
      </c>
      <c r="L3559" s="29">
        <f t="shared" si="671"/>
        <v>-2.2915044658307977</v>
      </c>
      <c r="M3559" s="30">
        <f t="shared" si="669"/>
        <v>2.2915044658307977</v>
      </c>
      <c r="N3559" s="148">
        <f t="shared" si="670"/>
        <v>0.90849553416920248</v>
      </c>
      <c r="O3559" s="148">
        <f t="shared" si="666"/>
        <v>0</v>
      </c>
      <c r="P3559" s="148">
        <f t="shared" si="667"/>
        <v>-0.90849553416920248</v>
      </c>
      <c r="Q3559" s="149">
        <f t="shared" si="661"/>
        <v>51.960891165229725</v>
      </c>
      <c r="R3559" s="150">
        <f t="shared" si="662"/>
        <v>165.96089116522973</v>
      </c>
      <c r="S3559" s="13"/>
      <c r="T3559" s="13"/>
      <c r="U3559" s="13"/>
      <c r="V3559" s="13"/>
      <c r="W3559" s="49">
        <f t="shared" si="668"/>
        <v>40437</v>
      </c>
    </row>
    <row r="3560" spans="1:23" s="11" customFormat="1">
      <c r="A3560" s="13"/>
      <c r="B3560" s="140">
        <f>+Datos!B3551</f>
        <v>2010</v>
      </c>
      <c r="C3560" s="141">
        <f>+Datos!C3551</f>
        <v>9</v>
      </c>
      <c r="D3560" s="142">
        <f>+Datos!D3551</f>
        <v>17</v>
      </c>
      <c r="E3560" s="143">
        <f>+Datos!E3551</f>
        <v>0</v>
      </c>
      <c r="F3560" s="144">
        <f>+Datos!F3551</f>
        <v>2</v>
      </c>
      <c r="G3560" s="145">
        <f>+Datos!G3551</f>
        <v>1</v>
      </c>
      <c r="H3560" s="143">
        <f t="shared" si="663"/>
        <v>2</v>
      </c>
      <c r="I3560" s="146">
        <f t="shared" si="664"/>
        <v>-2</v>
      </c>
      <c r="J3560" s="29">
        <f t="shared" si="665"/>
        <v>130.8667401459702</v>
      </c>
      <c r="K3560" s="147">
        <f t="shared" si="660"/>
        <v>164.54855832778838</v>
      </c>
      <c r="L3560" s="29">
        <f t="shared" si="671"/>
        <v>-1.4123328374413404</v>
      </c>
      <c r="M3560" s="30">
        <f t="shared" si="669"/>
        <v>1.4123328374413404</v>
      </c>
      <c r="N3560" s="148">
        <f t="shared" si="670"/>
        <v>0.58766716255865958</v>
      </c>
      <c r="O3560" s="148">
        <f t="shared" si="666"/>
        <v>0</v>
      </c>
      <c r="P3560" s="148">
        <f t="shared" si="667"/>
        <v>-0.58766716255865958</v>
      </c>
      <c r="Q3560" s="149">
        <f t="shared" si="661"/>
        <v>50.548558327788385</v>
      </c>
      <c r="R3560" s="150">
        <f t="shared" si="662"/>
        <v>164.54855832778838</v>
      </c>
      <c r="S3560" s="13"/>
      <c r="T3560" s="13"/>
      <c r="U3560" s="13"/>
      <c r="V3560" s="13"/>
      <c r="W3560" s="49">
        <f t="shared" si="668"/>
        <v>40438</v>
      </c>
    </row>
    <row r="3561" spans="1:23" s="11" customFormat="1">
      <c r="A3561" s="13"/>
      <c r="B3561" s="140">
        <f>+Datos!B3552</f>
        <v>2010</v>
      </c>
      <c r="C3561" s="141">
        <f>+Datos!C3552</f>
        <v>9</v>
      </c>
      <c r="D3561" s="142">
        <f>+Datos!D3552</f>
        <v>18</v>
      </c>
      <c r="E3561" s="143">
        <f>+Datos!E3552</f>
        <v>0</v>
      </c>
      <c r="F3561" s="144">
        <f>+Datos!F3552</f>
        <v>4</v>
      </c>
      <c r="G3561" s="145">
        <f>+Datos!G3552</f>
        <v>1</v>
      </c>
      <c r="H3561" s="143">
        <f t="shared" si="663"/>
        <v>4</v>
      </c>
      <c r="I3561" s="146">
        <f t="shared" si="664"/>
        <v>-4</v>
      </c>
      <c r="J3561" s="29">
        <f t="shared" si="665"/>
        <v>128.08715155636156</v>
      </c>
      <c r="K3561" s="147">
        <f t="shared" si="660"/>
        <v>161.76896973817975</v>
      </c>
      <c r="L3561" s="29">
        <f t="shared" si="671"/>
        <v>-2.7795885896086361</v>
      </c>
      <c r="M3561" s="30">
        <f t="shared" si="669"/>
        <v>2.7795885896086361</v>
      </c>
      <c r="N3561" s="148">
        <f t="shared" si="670"/>
        <v>1.2204114103913639</v>
      </c>
      <c r="O3561" s="148">
        <f t="shared" si="666"/>
        <v>0</v>
      </c>
      <c r="P3561" s="148">
        <f t="shared" si="667"/>
        <v>-1.2204114103913639</v>
      </c>
      <c r="Q3561" s="149">
        <f t="shared" si="661"/>
        <v>47.768969738179749</v>
      </c>
      <c r="R3561" s="150">
        <f t="shared" si="662"/>
        <v>161.76896973817975</v>
      </c>
      <c r="S3561" s="13"/>
      <c r="T3561" s="13"/>
      <c r="U3561" s="13"/>
      <c r="V3561" s="13"/>
      <c r="W3561" s="49">
        <f t="shared" si="668"/>
        <v>40439</v>
      </c>
    </row>
    <row r="3562" spans="1:23" s="11" customFormat="1">
      <c r="A3562" s="13"/>
      <c r="B3562" s="140">
        <f>+Datos!B3553</f>
        <v>2010</v>
      </c>
      <c r="C3562" s="141">
        <f>+Datos!C3553</f>
        <v>9</v>
      </c>
      <c r="D3562" s="142">
        <f>+Datos!D3553</f>
        <v>19</v>
      </c>
      <c r="E3562" s="143">
        <f>+Datos!E3553</f>
        <v>0</v>
      </c>
      <c r="F3562" s="144">
        <f>+Datos!F3553</f>
        <v>3.9</v>
      </c>
      <c r="G3562" s="145">
        <f>+Datos!G3553</f>
        <v>1</v>
      </c>
      <c r="H3562" s="143">
        <f t="shared" si="663"/>
        <v>3.9</v>
      </c>
      <c r="I3562" s="146">
        <f t="shared" si="664"/>
        <v>-3.9</v>
      </c>
      <c r="J3562" s="29">
        <f t="shared" si="665"/>
        <v>125.4339053377748</v>
      </c>
      <c r="K3562" s="147">
        <f t="shared" si="660"/>
        <v>159.11572351959299</v>
      </c>
      <c r="L3562" s="29">
        <f t="shared" si="671"/>
        <v>-2.6532462185867587</v>
      </c>
      <c r="M3562" s="30">
        <f t="shared" si="669"/>
        <v>2.6532462185867587</v>
      </c>
      <c r="N3562" s="148">
        <f t="shared" si="670"/>
        <v>1.2467537814132412</v>
      </c>
      <c r="O3562" s="148">
        <f t="shared" si="666"/>
        <v>0</v>
      </c>
      <c r="P3562" s="148">
        <f t="shared" si="667"/>
        <v>-1.2467537814132412</v>
      </c>
      <c r="Q3562" s="149">
        <f t="shared" si="661"/>
        <v>45.11572351959299</v>
      </c>
      <c r="R3562" s="150">
        <f t="shared" si="662"/>
        <v>159.11572351959299</v>
      </c>
      <c r="S3562" s="13"/>
      <c r="T3562" s="13"/>
      <c r="U3562" s="13"/>
      <c r="V3562" s="13"/>
      <c r="W3562" s="49">
        <f t="shared" si="668"/>
        <v>40440</v>
      </c>
    </row>
    <row r="3563" spans="1:23" s="11" customFormat="1">
      <c r="A3563" s="13"/>
      <c r="B3563" s="140">
        <f>+Datos!B3554</f>
        <v>2010</v>
      </c>
      <c r="C3563" s="141">
        <f>+Datos!C3554</f>
        <v>9</v>
      </c>
      <c r="D3563" s="142">
        <f>+Datos!D3554</f>
        <v>20</v>
      </c>
      <c r="E3563" s="143">
        <f>+Datos!E3554</f>
        <v>3</v>
      </c>
      <c r="F3563" s="144">
        <f>+Datos!F3554</f>
        <v>1.6</v>
      </c>
      <c r="G3563" s="145">
        <f>+Datos!G3554</f>
        <v>1</v>
      </c>
      <c r="H3563" s="143">
        <f t="shared" si="663"/>
        <v>1.6</v>
      </c>
      <c r="I3563" s="146">
        <f t="shared" si="664"/>
        <v>1.4</v>
      </c>
      <c r="J3563" s="29">
        <f t="shared" si="665"/>
        <v>126.83390533777481</v>
      </c>
      <c r="K3563" s="147">
        <f t="shared" si="660"/>
        <v>160.515723519593</v>
      </c>
      <c r="L3563" s="29">
        <f t="shared" si="671"/>
        <v>1.4000000000000057</v>
      </c>
      <c r="M3563" s="30">
        <f t="shared" si="669"/>
        <v>1.6</v>
      </c>
      <c r="N3563" s="148">
        <f t="shared" si="670"/>
        <v>0</v>
      </c>
      <c r="O3563" s="148">
        <f t="shared" si="666"/>
        <v>0</v>
      </c>
      <c r="P3563" s="148">
        <f t="shared" si="667"/>
        <v>0</v>
      </c>
      <c r="Q3563" s="149">
        <f t="shared" si="661"/>
        <v>46.515723519592996</v>
      </c>
      <c r="R3563" s="150">
        <f t="shared" si="662"/>
        <v>160.515723519593</v>
      </c>
      <c r="S3563" s="13"/>
      <c r="T3563" s="13"/>
      <c r="U3563" s="13"/>
      <c r="V3563" s="13"/>
      <c r="W3563" s="49">
        <f t="shared" si="668"/>
        <v>40441</v>
      </c>
    </row>
    <row r="3564" spans="1:23" s="11" customFormat="1">
      <c r="A3564" s="13"/>
      <c r="B3564" s="140">
        <f>+Datos!B3555</f>
        <v>2010</v>
      </c>
      <c r="C3564" s="141">
        <f>+Datos!C3555</f>
        <v>9</v>
      </c>
      <c r="D3564" s="142">
        <f>+Datos!D3555</f>
        <v>21</v>
      </c>
      <c r="E3564" s="143">
        <f>+Datos!E3555</f>
        <v>0</v>
      </c>
      <c r="F3564" s="144">
        <f>+Datos!F3555</f>
        <v>4.2</v>
      </c>
      <c r="G3564" s="145">
        <f>+Datos!G3555</f>
        <v>1</v>
      </c>
      <c r="H3564" s="143">
        <f t="shared" si="663"/>
        <v>4.2</v>
      </c>
      <c r="I3564" s="146">
        <f t="shared" si="664"/>
        <v>-4.2</v>
      </c>
      <c r="J3564" s="29">
        <f t="shared" si="665"/>
        <v>124.00678912061377</v>
      </c>
      <c r="K3564" s="147">
        <f t="shared" si="660"/>
        <v>157.68860730243196</v>
      </c>
      <c r="L3564" s="29">
        <f t="shared" si="671"/>
        <v>-2.8271162171610342</v>
      </c>
      <c r="M3564" s="30">
        <f t="shared" si="669"/>
        <v>2.8271162171610342</v>
      </c>
      <c r="N3564" s="148">
        <f t="shared" si="670"/>
        <v>1.3728837828389659</v>
      </c>
      <c r="O3564" s="148">
        <f t="shared" si="666"/>
        <v>0</v>
      </c>
      <c r="P3564" s="148">
        <f t="shared" si="667"/>
        <v>-1.3728837828389659</v>
      </c>
      <c r="Q3564" s="149">
        <f t="shared" si="661"/>
        <v>43.688607302431961</v>
      </c>
      <c r="R3564" s="150">
        <f t="shared" si="662"/>
        <v>157.68860730243196</v>
      </c>
      <c r="S3564" s="13"/>
      <c r="T3564" s="13"/>
      <c r="U3564" s="13"/>
      <c r="V3564" s="13"/>
      <c r="W3564" s="49">
        <f t="shared" si="668"/>
        <v>40442</v>
      </c>
    </row>
    <row r="3565" spans="1:23" s="11" customFormat="1">
      <c r="A3565" s="13"/>
      <c r="B3565" s="140">
        <f>+Datos!B3556</f>
        <v>2010</v>
      </c>
      <c r="C3565" s="141">
        <f>+Datos!C3556</f>
        <v>9</v>
      </c>
      <c r="D3565" s="142">
        <f>+Datos!D3556</f>
        <v>22</v>
      </c>
      <c r="E3565" s="143">
        <f>+Datos!E3556</f>
        <v>0</v>
      </c>
      <c r="F3565" s="144">
        <f>+Datos!F3556</f>
        <v>4.2</v>
      </c>
      <c r="G3565" s="145">
        <f>+Datos!G3556</f>
        <v>1</v>
      </c>
      <c r="H3565" s="143">
        <f t="shared" si="663"/>
        <v>4.2</v>
      </c>
      <c r="I3565" s="146">
        <f t="shared" si="664"/>
        <v>-4.2</v>
      </c>
      <c r="J3565" s="29">
        <f t="shared" si="665"/>
        <v>121.2426890668678</v>
      </c>
      <c r="K3565" s="147">
        <f t="shared" si="660"/>
        <v>154.92450724868598</v>
      </c>
      <c r="L3565" s="29">
        <f t="shared" si="671"/>
        <v>-2.7641000537459774</v>
      </c>
      <c r="M3565" s="30">
        <f t="shared" si="669"/>
        <v>2.7641000537459774</v>
      </c>
      <c r="N3565" s="148">
        <f t="shared" si="670"/>
        <v>1.4358999462540227</v>
      </c>
      <c r="O3565" s="148">
        <f t="shared" si="666"/>
        <v>0</v>
      </c>
      <c r="P3565" s="148">
        <f t="shared" si="667"/>
        <v>-1.4358999462540227</v>
      </c>
      <c r="Q3565" s="149">
        <f t="shared" si="661"/>
        <v>40.924507248685984</v>
      </c>
      <c r="R3565" s="150">
        <f t="shared" si="662"/>
        <v>154.92450724868598</v>
      </c>
      <c r="S3565" s="13"/>
      <c r="T3565" s="13"/>
      <c r="U3565" s="13"/>
      <c r="V3565" s="13"/>
      <c r="W3565" s="49">
        <f t="shared" si="668"/>
        <v>40443</v>
      </c>
    </row>
    <row r="3566" spans="1:23" s="11" customFormat="1">
      <c r="A3566" s="13"/>
      <c r="B3566" s="140">
        <f>+Datos!B3557</f>
        <v>2010</v>
      </c>
      <c r="C3566" s="141">
        <f>+Datos!C3557</f>
        <v>9</v>
      </c>
      <c r="D3566" s="142">
        <f>+Datos!D3557</f>
        <v>23</v>
      </c>
      <c r="E3566" s="143">
        <f>+Datos!E3557</f>
        <v>0</v>
      </c>
      <c r="F3566" s="144">
        <f>+Datos!F3557</f>
        <v>3.2</v>
      </c>
      <c r="G3566" s="145">
        <f>+Datos!G3557</f>
        <v>1</v>
      </c>
      <c r="H3566" s="143">
        <f t="shared" si="663"/>
        <v>3.2</v>
      </c>
      <c r="I3566" s="146">
        <f t="shared" si="664"/>
        <v>-3.2</v>
      </c>
      <c r="J3566" s="29">
        <f t="shared" si="665"/>
        <v>119.17813551651349</v>
      </c>
      <c r="K3566" s="147">
        <f t="shared" si="660"/>
        <v>152.85995369833168</v>
      </c>
      <c r="L3566" s="29">
        <f t="shared" si="671"/>
        <v>-2.0645535503543044</v>
      </c>
      <c r="M3566" s="30">
        <f t="shared" si="669"/>
        <v>2.0645535503543044</v>
      </c>
      <c r="N3566" s="148">
        <f t="shared" si="670"/>
        <v>1.1354464496456957</v>
      </c>
      <c r="O3566" s="148">
        <f t="shared" si="666"/>
        <v>0</v>
      </c>
      <c r="P3566" s="148">
        <f t="shared" si="667"/>
        <v>-1.1354464496456957</v>
      </c>
      <c r="Q3566" s="149">
        <f t="shared" si="661"/>
        <v>38.85995369833168</v>
      </c>
      <c r="R3566" s="150">
        <f t="shared" si="662"/>
        <v>152.85995369833168</v>
      </c>
      <c r="S3566" s="13"/>
      <c r="T3566" s="13"/>
      <c r="U3566" s="13"/>
      <c r="V3566" s="13"/>
      <c r="W3566" s="49">
        <f t="shared" si="668"/>
        <v>40444</v>
      </c>
    </row>
    <row r="3567" spans="1:23" s="11" customFormat="1">
      <c r="A3567" s="13"/>
      <c r="B3567" s="140">
        <f>+Datos!B3558</f>
        <v>2010</v>
      </c>
      <c r="C3567" s="141">
        <f>+Datos!C3558</f>
        <v>9</v>
      </c>
      <c r="D3567" s="142">
        <f>+Datos!D3558</f>
        <v>24</v>
      </c>
      <c r="E3567" s="143">
        <f>+Datos!E3558</f>
        <v>0</v>
      </c>
      <c r="F3567" s="144">
        <f>+Datos!F3558</f>
        <v>3.5</v>
      </c>
      <c r="G3567" s="145">
        <f>+Datos!G3558</f>
        <v>1</v>
      </c>
      <c r="H3567" s="143">
        <f t="shared" si="663"/>
        <v>3.5</v>
      </c>
      <c r="I3567" s="146">
        <f t="shared" si="664"/>
        <v>-3.5</v>
      </c>
      <c r="J3567" s="29">
        <f t="shared" si="665"/>
        <v>116.96026262239278</v>
      </c>
      <c r="K3567" s="147">
        <f t="shared" si="660"/>
        <v>150.64208080421096</v>
      </c>
      <c r="L3567" s="29">
        <f t="shared" si="671"/>
        <v>-2.2178728941207169</v>
      </c>
      <c r="M3567" s="30">
        <f t="shared" si="669"/>
        <v>2.2178728941207169</v>
      </c>
      <c r="N3567" s="148">
        <f t="shared" si="670"/>
        <v>1.2821271058792831</v>
      </c>
      <c r="O3567" s="148">
        <f t="shared" si="666"/>
        <v>0</v>
      </c>
      <c r="P3567" s="148">
        <f t="shared" si="667"/>
        <v>-1.2821271058792831</v>
      </c>
      <c r="Q3567" s="149">
        <f t="shared" si="661"/>
        <v>36.642080804210963</v>
      </c>
      <c r="R3567" s="150">
        <f t="shared" si="662"/>
        <v>150.64208080421096</v>
      </c>
      <c r="S3567" s="13"/>
      <c r="T3567" s="13"/>
      <c r="U3567" s="13"/>
      <c r="V3567" s="13"/>
      <c r="W3567" s="49">
        <f t="shared" si="668"/>
        <v>40445</v>
      </c>
    </row>
    <row r="3568" spans="1:23" s="11" customFormat="1">
      <c r="A3568" s="13"/>
      <c r="B3568" s="140">
        <f>+Datos!B3559</f>
        <v>2010</v>
      </c>
      <c r="C3568" s="141">
        <f>+Datos!C3559</f>
        <v>9</v>
      </c>
      <c r="D3568" s="142">
        <f>+Datos!D3559</f>
        <v>25</v>
      </c>
      <c r="E3568" s="143">
        <f>+Datos!E3559</f>
        <v>0</v>
      </c>
      <c r="F3568" s="144">
        <f>+Datos!F3559</f>
        <v>3</v>
      </c>
      <c r="G3568" s="145">
        <f>+Datos!G3559</f>
        <v>1</v>
      </c>
      <c r="H3568" s="143">
        <f t="shared" si="663"/>
        <v>3</v>
      </c>
      <c r="I3568" s="146">
        <f t="shared" si="664"/>
        <v>-3</v>
      </c>
      <c r="J3568" s="29">
        <f t="shared" si="665"/>
        <v>115.09210872755379</v>
      </c>
      <c r="K3568" s="147">
        <f t="shared" si="660"/>
        <v>148.77392690937197</v>
      </c>
      <c r="L3568" s="29">
        <f t="shared" si="671"/>
        <v>-1.8681538948389971</v>
      </c>
      <c r="M3568" s="30">
        <f t="shared" si="669"/>
        <v>1.8681538948389971</v>
      </c>
      <c r="N3568" s="148">
        <f t="shared" si="670"/>
        <v>1.1318461051610029</v>
      </c>
      <c r="O3568" s="148">
        <f t="shared" si="666"/>
        <v>0</v>
      </c>
      <c r="P3568" s="148">
        <f t="shared" si="667"/>
        <v>-1.1318461051610029</v>
      </c>
      <c r="Q3568" s="149">
        <f t="shared" si="661"/>
        <v>34.773926909371966</v>
      </c>
      <c r="R3568" s="150">
        <f t="shared" si="662"/>
        <v>148.77392690937197</v>
      </c>
      <c r="S3568" s="13"/>
      <c r="T3568" s="13"/>
      <c r="U3568" s="13"/>
      <c r="V3568" s="13"/>
      <c r="W3568" s="49">
        <f t="shared" si="668"/>
        <v>40446</v>
      </c>
    </row>
    <row r="3569" spans="1:23" s="11" customFormat="1">
      <c r="A3569" s="13"/>
      <c r="B3569" s="140">
        <f>+Datos!B3560</f>
        <v>2010</v>
      </c>
      <c r="C3569" s="141">
        <f>+Datos!C3560</f>
        <v>9</v>
      </c>
      <c r="D3569" s="142">
        <f>+Datos!D3560</f>
        <v>26</v>
      </c>
      <c r="E3569" s="143">
        <f>+Datos!E3560</f>
        <v>0</v>
      </c>
      <c r="F3569" s="144">
        <f>+Datos!F3560</f>
        <v>3.2</v>
      </c>
      <c r="G3569" s="145">
        <f>+Datos!G3560</f>
        <v>1</v>
      </c>
      <c r="H3569" s="143">
        <f t="shared" si="663"/>
        <v>3.2</v>
      </c>
      <c r="I3569" s="146">
        <f t="shared" si="664"/>
        <v>-3.2</v>
      </c>
      <c r="J3569" s="29">
        <f t="shared" si="665"/>
        <v>113.13228893536669</v>
      </c>
      <c r="K3569" s="147">
        <f t="shared" si="660"/>
        <v>146.81410711718488</v>
      </c>
      <c r="L3569" s="29">
        <f t="shared" si="671"/>
        <v>-1.9598197921870906</v>
      </c>
      <c r="M3569" s="30">
        <f t="shared" si="669"/>
        <v>1.9598197921870906</v>
      </c>
      <c r="N3569" s="148">
        <f t="shared" si="670"/>
        <v>1.2401802078129096</v>
      </c>
      <c r="O3569" s="148">
        <f t="shared" si="666"/>
        <v>0</v>
      </c>
      <c r="P3569" s="148">
        <f t="shared" si="667"/>
        <v>-1.2401802078129096</v>
      </c>
      <c r="Q3569" s="149">
        <f t="shared" si="661"/>
        <v>32.814107117184875</v>
      </c>
      <c r="R3569" s="150">
        <f t="shared" si="662"/>
        <v>146.81410711718488</v>
      </c>
      <c r="S3569" s="13"/>
      <c r="T3569" s="13"/>
      <c r="U3569" s="13"/>
      <c r="V3569" s="13"/>
      <c r="W3569" s="49">
        <f t="shared" si="668"/>
        <v>40447</v>
      </c>
    </row>
    <row r="3570" spans="1:23" s="11" customFormat="1">
      <c r="A3570" s="13"/>
      <c r="B3570" s="140">
        <f>+Datos!B3561</f>
        <v>2010</v>
      </c>
      <c r="C3570" s="141">
        <f>+Datos!C3561</f>
        <v>9</v>
      </c>
      <c r="D3570" s="142">
        <f>+Datos!D3561</f>
        <v>27</v>
      </c>
      <c r="E3570" s="143">
        <f>+Datos!E3561</f>
        <v>0</v>
      </c>
      <c r="F3570" s="144">
        <f>+Datos!F3561</f>
        <v>3.5</v>
      </c>
      <c r="G3570" s="145">
        <f>+Datos!G3561</f>
        <v>1</v>
      </c>
      <c r="H3570" s="143">
        <f t="shared" si="663"/>
        <v>3.5</v>
      </c>
      <c r="I3570" s="146">
        <f t="shared" si="664"/>
        <v>-3.5</v>
      </c>
      <c r="J3570" s="29">
        <f t="shared" si="665"/>
        <v>111.02692761223359</v>
      </c>
      <c r="K3570" s="147">
        <f t="shared" si="660"/>
        <v>144.70874579405177</v>
      </c>
      <c r="L3570" s="29">
        <f t="shared" si="671"/>
        <v>-2.1053613231331099</v>
      </c>
      <c r="M3570" s="30">
        <f t="shared" si="669"/>
        <v>2.1053613231331099</v>
      </c>
      <c r="N3570" s="148">
        <f t="shared" si="670"/>
        <v>1.3946386768668901</v>
      </c>
      <c r="O3570" s="148">
        <f t="shared" si="666"/>
        <v>0</v>
      </c>
      <c r="P3570" s="148">
        <f t="shared" si="667"/>
        <v>-1.3946386768668901</v>
      </c>
      <c r="Q3570" s="149">
        <f t="shared" si="661"/>
        <v>30.708745794051765</v>
      </c>
      <c r="R3570" s="150">
        <f t="shared" si="662"/>
        <v>144.70874579405177</v>
      </c>
      <c r="S3570" s="13"/>
      <c r="T3570" s="13"/>
      <c r="U3570" s="13"/>
      <c r="V3570" s="13"/>
      <c r="W3570" s="49">
        <f t="shared" si="668"/>
        <v>40448</v>
      </c>
    </row>
    <row r="3571" spans="1:23" s="11" customFormat="1">
      <c r="A3571" s="13"/>
      <c r="B3571" s="140">
        <f>+Datos!B3562</f>
        <v>2010</v>
      </c>
      <c r="C3571" s="141">
        <f>+Datos!C3562</f>
        <v>9</v>
      </c>
      <c r="D3571" s="142">
        <f>+Datos!D3562</f>
        <v>28</v>
      </c>
      <c r="E3571" s="143">
        <f>+Datos!E3562</f>
        <v>6</v>
      </c>
      <c r="F3571" s="144">
        <f>+Datos!F3562</f>
        <v>2.8</v>
      </c>
      <c r="G3571" s="145">
        <f>+Datos!G3562</f>
        <v>1</v>
      </c>
      <c r="H3571" s="143">
        <f t="shared" si="663"/>
        <v>2.8</v>
      </c>
      <c r="I3571" s="146">
        <f t="shared" si="664"/>
        <v>3.2</v>
      </c>
      <c r="J3571" s="29">
        <f t="shared" si="665"/>
        <v>114.2269276122336</v>
      </c>
      <c r="K3571" s="147">
        <f t="shared" si="660"/>
        <v>147.90874579405178</v>
      </c>
      <c r="L3571" s="29">
        <f t="shared" si="671"/>
        <v>3.2000000000000171</v>
      </c>
      <c r="M3571" s="30">
        <f t="shared" si="669"/>
        <v>2.8</v>
      </c>
      <c r="N3571" s="148">
        <f t="shared" si="670"/>
        <v>0</v>
      </c>
      <c r="O3571" s="148">
        <f t="shared" si="666"/>
        <v>0</v>
      </c>
      <c r="P3571" s="148">
        <f t="shared" si="667"/>
        <v>0</v>
      </c>
      <c r="Q3571" s="149">
        <f t="shared" si="661"/>
        <v>33.908745794051782</v>
      </c>
      <c r="R3571" s="150">
        <f t="shared" si="662"/>
        <v>147.90874579405178</v>
      </c>
      <c r="S3571" s="13"/>
      <c r="T3571" s="13"/>
      <c r="U3571" s="13"/>
      <c r="V3571" s="13"/>
      <c r="W3571" s="49">
        <f t="shared" si="668"/>
        <v>40449</v>
      </c>
    </row>
    <row r="3572" spans="1:23" s="11" customFormat="1">
      <c r="A3572" s="13"/>
      <c r="B3572" s="140">
        <f>+Datos!B3563</f>
        <v>2010</v>
      </c>
      <c r="C3572" s="141">
        <f>+Datos!C3563</f>
        <v>9</v>
      </c>
      <c r="D3572" s="142">
        <f>+Datos!D3563</f>
        <v>29</v>
      </c>
      <c r="E3572" s="143">
        <f>+Datos!E3563</f>
        <v>10</v>
      </c>
      <c r="F3572" s="144">
        <f>+Datos!F3563</f>
        <v>1.1000000000000001</v>
      </c>
      <c r="G3572" s="145">
        <f>+Datos!G3563</f>
        <v>1</v>
      </c>
      <c r="H3572" s="143">
        <f t="shared" si="663"/>
        <v>1.1000000000000001</v>
      </c>
      <c r="I3572" s="146">
        <f t="shared" si="664"/>
        <v>8.9</v>
      </c>
      <c r="J3572" s="29">
        <f t="shared" si="665"/>
        <v>123.1269276122336</v>
      </c>
      <c r="K3572" s="147">
        <f t="shared" si="660"/>
        <v>156.80874579405179</v>
      </c>
      <c r="L3572" s="29">
        <f t="shared" si="671"/>
        <v>8.9000000000000057</v>
      </c>
      <c r="M3572" s="30">
        <f t="shared" si="669"/>
        <v>1.1000000000000001</v>
      </c>
      <c r="N3572" s="148">
        <f t="shared" si="670"/>
        <v>0</v>
      </c>
      <c r="O3572" s="148">
        <f t="shared" si="666"/>
        <v>0</v>
      </c>
      <c r="P3572" s="148">
        <f t="shared" si="667"/>
        <v>0</v>
      </c>
      <c r="Q3572" s="149">
        <f t="shared" si="661"/>
        <v>42.808745794051788</v>
      </c>
      <c r="R3572" s="150">
        <f t="shared" si="662"/>
        <v>156.80874579405179</v>
      </c>
      <c r="S3572" s="13"/>
      <c r="T3572" s="13"/>
      <c r="U3572" s="13"/>
      <c r="V3572" s="13"/>
      <c r="W3572" s="49">
        <f t="shared" si="668"/>
        <v>40450</v>
      </c>
    </row>
    <row r="3573" spans="1:23" s="11" customFormat="1">
      <c r="A3573" s="13"/>
      <c r="B3573" s="140">
        <f>+Datos!B3564</f>
        <v>2010</v>
      </c>
      <c r="C3573" s="141">
        <f>+Datos!C3564</f>
        <v>9</v>
      </c>
      <c r="D3573" s="142">
        <f>+Datos!D3564</f>
        <v>30</v>
      </c>
      <c r="E3573" s="143">
        <f>+Datos!E3564</f>
        <v>2</v>
      </c>
      <c r="F3573" s="144">
        <f>+Datos!F3564</f>
        <v>1.9</v>
      </c>
      <c r="G3573" s="145">
        <f>+Datos!G3564</f>
        <v>1</v>
      </c>
      <c r="H3573" s="143">
        <f t="shared" si="663"/>
        <v>1.9</v>
      </c>
      <c r="I3573" s="146">
        <f t="shared" si="664"/>
        <v>0.10000000000000009</v>
      </c>
      <c r="J3573" s="29">
        <f t="shared" si="665"/>
        <v>123.2269276122336</v>
      </c>
      <c r="K3573" s="147">
        <f t="shared" si="660"/>
        <v>156.90874579405178</v>
      </c>
      <c r="L3573" s="29">
        <f t="shared" si="671"/>
        <v>9.9999999999994316E-2</v>
      </c>
      <c r="M3573" s="30">
        <f t="shared" si="669"/>
        <v>1.9</v>
      </c>
      <c r="N3573" s="148">
        <f t="shared" si="670"/>
        <v>0</v>
      </c>
      <c r="O3573" s="148">
        <f t="shared" si="666"/>
        <v>0</v>
      </c>
      <c r="P3573" s="148">
        <f t="shared" si="667"/>
        <v>0</v>
      </c>
      <c r="Q3573" s="149">
        <f t="shared" si="661"/>
        <v>42.908745794051782</v>
      </c>
      <c r="R3573" s="150">
        <f t="shared" si="662"/>
        <v>156.90874579405178</v>
      </c>
      <c r="S3573" s="13"/>
      <c r="T3573" s="13"/>
      <c r="U3573" s="13"/>
      <c r="V3573" s="13"/>
      <c r="W3573" s="49">
        <f t="shared" si="668"/>
        <v>40451</v>
      </c>
    </row>
    <row r="3574" spans="1:23" s="11" customFormat="1">
      <c r="A3574" s="13"/>
      <c r="B3574" s="140">
        <f>+Datos!B3565</f>
        <v>2010</v>
      </c>
      <c r="C3574" s="141">
        <f>+Datos!C3565</f>
        <v>10</v>
      </c>
      <c r="D3574" s="142">
        <f>+Datos!D3565</f>
        <v>1</v>
      </c>
      <c r="E3574" s="143">
        <f>+Datos!E3565</f>
        <v>0</v>
      </c>
      <c r="F3574" s="144">
        <f>+Datos!F3565</f>
        <v>2.9</v>
      </c>
      <c r="G3574" s="145">
        <f>+Datos!G3565</f>
        <v>1</v>
      </c>
      <c r="H3574" s="143">
        <f t="shared" si="663"/>
        <v>2.9</v>
      </c>
      <c r="I3574" s="146">
        <f t="shared" si="664"/>
        <v>-2.9</v>
      </c>
      <c r="J3574" s="29">
        <f t="shared" si="665"/>
        <v>121.32377805849836</v>
      </c>
      <c r="K3574" s="147">
        <f t="shared" si="660"/>
        <v>155.00559624031655</v>
      </c>
      <c r="L3574" s="29">
        <f t="shared" si="671"/>
        <v>-1.9031495537352328</v>
      </c>
      <c r="M3574" s="30">
        <f t="shared" si="669"/>
        <v>1.9031495537352328</v>
      </c>
      <c r="N3574" s="148">
        <f t="shared" si="670"/>
        <v>0.99685044626476715</v>
      </c>
      <c r="O3574" s="148">
        <f t="shared" si="666"/>
        <v>0</v>
      </c>
      <c r="P3574" s="148">
        <f t="shared" si="667"/>
        <v>-0.99685044626476715</v>
      </c>
      <c r="Q3574" s="149">
        <f t="shared" si="661"/>
        <v>41.005596240316549</v>
      </c>
      <c r="R3574" s="150">
        <f t="shared" si="662"/>
        <v>155.00559624031655</v>
      </c>
      <c r="S3574" s="13"/>
      <c r="T3574" s="13"/>
      <c r="U3574" s="13"/>
      <c r="V3574" s="13"/>
      <c r="W3574" s="49">
        <f t="shared" si="668"/>
        <v>40452</v>
      </c>
    </row>
    <row r="3575" spans="1:23" s="11" customFormat="1">
      <c r="A3575" s="13"/>
      <c r="B3575" s="140">
        <f>+Datos!B3566</f>
        <v>2010</v>
      </c>
      <c r="C3575" s="141">
        <f>+Datos!C3566</f>
        <v>10</v>
      </c>
      <c r="D3575" s="142">
        <f>+Datos!D3566</f>
        <v>2</v>
      </c>
      <c r="E3575" s="143">
        <f>+Datos!E3566</f>
        <v>0</v>
      </c>
      <c r="F3575" s="144">
        <f>+Datos!F3566</f>
        <v>4.3</v>
      </c>
      <c r="G3575" s="145">
        <f>+Datos!G3566</f>
        <v>1</v>
      </c>
      <c r="H3575" s="143">
        <f t="shared" si="663"/>
        <v>4.3</v>
      </c>
      <c r="I3575" s="146">
        <f t="shared" si="664"/>
        <v>-4.3</v>
      </c>
      <c r="J3575" s="29">
        <f t="shared" si="665"/>
        <v>118.55583415309279</v>
      </c>
      <c r="K3575" s="147">
        <f t="shared" si="660"/>
        <v>152.23765233491096</v>
      </c>
      <c r="L3575" s="29">
        <f t="shared" si="671"/>
        <v>-2.7679439054055877</v>
      </c>
      <c r="M3575" s="30">
        <f t="shared" si="669"/>
        <v>2.7679439054055877</v>
      </c>
      <c r="N3575" s="148">
        <f t="shared" si="670"/>
        <v>1.5320560945944122</v>
      </c>
      <c r="O3575" s="148">
        <f t="shared" si="666"/>
        <v>0</v>
      </c>
      <c r="P3575" s="148">
        <f t="shared" si="667"/>
        <v>-1.5320560945944122</v>
      </c>
      <c r="Q3575" s="149">
        <f t="shared" si="661"/>
        <v>38.237652334910962</v>
      </c>
      <c r="R3575" s="150">
        <f t="shared" si="662"/>
        <v>152.23765233491096</v>
      </c>
      <c r="S3575" s="13"/>
      <c r="T3575" s="13"/>
      <c r="U3575" s="13"/>
      <c r="V3575" s="13"/>
      <c r="W3575" s="49">
        <f t="shared" si="668"/>
        <v>40453</v>
      </c>
    </row>
    <row r="3576" spans="1:23" s="11" customFormat="1">
      <c r="A3576" s="13"/>
      <c r="B3576" s="140">
        <f>+Datos!B3567</f>
        <v>2010</v>
      </c>
      <c r="C3576" s="141">
        <f>+Datos!C3567</f>
        <v>10</v>
      </c>
      <c r="D3576" s="142">
        <f>+Datos!D3567</f>
        <v>3</v>
      </c>
      <c r="E3576" s="143">
        <f>+Datos!E3567</f>
        <v>0</v>
      </c>
      <c r="F3576" s="144">
        <f>+Datos!F3567</f>
        <v>6.7</v>
      </c>
      <c r="G3576" s="145">
        <f>+Datos!G3567</f>
        <v>1</v>
      </c>
      <c r="H3576" s="143">
        <f t="shared" si="663"/>
        <v>6.7</v>
      </c>
      <c r="I3576" s="146">
        <f t="shared" si="664"/>
        <v>-6.7</v>
      </c>
      <c r="J3576" s="29">
        <f t="shared" si="665"/>
        <v>114.36831040851476</v>
      </c>
      <c r="K3576" s="147">
        <f t="shared" si="660"/>
        <v>148.05012859033295</v>
      </c>
      <c r="L3576" s="29">
        <f t="shared" si="671"/>
        <v>-4.1875237445780158</v>
      </c>
      <c r="M3576" s="30">
        <f t="shared" si="669"/>
        <v>4.1875237445780158</v>
      </c>
      <c r="N3576" s="148">
        <f t="shared" si="670"/>
        <v>2.5124762554219844</v>
      </c>
      <c r="O3576" s="148">
        <f t="shared" si="666"/>
        <v>0</v>
      </c>
      <c r="P3576" s="148">
        <f t="shared" si="667"/>
        <v>-2.5124762554219844</v>
      </c>
      <c r="Q3576" s="149">
        <f t="shared" si="661"/>
        <v>34.050128590332946</v>
      </c>
      <c r="R3576" s="150">
        <f t="shared" si="662"/>
        <v>148.05012859033295</v>
      </c>
      <c r="S3576" s="13"/>
      <c r="T3576" s="13"/>
      <c r="U3576" s="13"/>
      <c r="V3576" s="13"/>
      <c r="W3576" s="49">
        <f t="shared" si="668"/>
        <v>40454</v>
      </c>
    </row>
    <row r="3577" spans="1:23" s="11" customFormat="1">
      <c r="A3577" s="13"/>
      <c r="B3577" s="140">
        <f>+Datos!B3568</f>
        <v>2010</v>
      </c>
      <c r="C3577" s="141">
        <f>+Datos!C3568</f>
        <v>10</v>
      </c>
      <c r="D3577" s="142">
        <f>+Datos!D3568</f>
        <v>4</v>
      </c>
      <c r="E3577" s="143">
        <f>+Datos!E3568</f>
        <v>0</v>
      </c>
      <c r="F3577" s="144">
        <f>+Datos!F3568</f>
        <v>4.5999999999999996</v>
      </c>
      <c r="G3577" s="145">
        <f>+Datos!G3568</f>
        <v>1</v>
      </c>
      <c r="H3577" s="143">
        <f t="shared" si="663"/>
        <v>4.5999999999999996</v>
      </c>
      <c r="I3577" s="146">
        <f t="shared" si="664"/>
        <v>-4.5999999999999996</v>
      </c>
      <c r="J3577" s="29">
        <f t="shared" si="665"/>
        <v>111.57924825596015</v>
      </c>
      <c r="K3577" s="147">
        <f t="shared" si="660"/>
        <v>145.26106643777834</v>
      </c>
      <c r="L3577" s="29">
        <f t="shared" si="671"/>
        <v>-2.7890621525546067</v>
      </c>
      <c r="M3577" s="30">
        <f t="shared" si="669"/>
        <v>2.7890621525546067</v>
      </c>
      <c r="N3577" s="148">
        <f t="shared" si="670"/>
        <v>1.810937847445393</v>
      </c>
      <c r="O3577" s="148">
        <f t="shared" si="666"/>
        <v>0</v>
      </c>
      <c r="P3577" s="148">
        <f t="shared" si="667"/>
        <v>-1.810937847445393</v>
      </c>
      <c r="Q3577" s="149">
        <f t="shared" si="661"/>
        <v>31.261066437778339</v>
      </c>
      <c r="R3577" s="150">
        <f t="shared" si="662"/>
        <v>145.26106643777834</v>
      </c>
      <c r="S3577" s="13"/>
      <c r="T3577" s="13"/>
      <c r="U3577" s="13"/>
      <c r="V3577" s="13"/>
      <c r="W3577" s="49">
        <f t="shared" si="668"/>
        <v>40455</v>
      </c>
    </row>
    <row r="3578" spans="1:23" s="11" customFormat="1">
      <c r="A3578" s="13"/>
      <c r="B3578" s="140">
        <f>+Datos!B3569</f>
        <v>2010</v>
      </c>
      <c r="C3578" s="141">
        <f>+Datos!C3569</f>
        <v>10</v>
      </c>
      <c r="D3578" s="142">
        <f>+Datos!D3569</f>
        <v>5</v>
      </c>
      <c r="E3578" s="143">
        <f>+Datos!E3569</f>
        <v>0</v>
      </c>
      <c r="F3578" s="144">
        <f>+Datos!F3569</f>
        <v>3.4</v>
      </c>
      <c r="G3578" s="145">
        <f>+Datos!G3569</f>
        <v>1</v>
      </c>
      <c r="H3578" s="143">
        <f t="shared" si="663"/>
        <v>3.4</v>
      </c>
      <c r="I3578" s="146">
        <f t="shared" si="664"/>
        <v>-3.4</v>
      </c>
      <c r="J3578" s="29">
        <f t="shared" si="665"/>
        <v>109.56157630340918</v>
      </c>
      <c r="K3578" s="147">
        <f t="shared" si="660"/>
        <v>143.24339448522736</v>
      </c>
      <c r="L3578" s="29">
        <f t="shared" si="671"/>
        <v>-2.0176719525509839</v>
      </c>
      <c r="M3578" s="30">
        <f t="shared" si="669"/>
        <v>2.0176719525509839</v>
      </c>
      <c r="N3578" s="148">
        <f t="shared" si="670"/>
        <v>1.3823280474490161</v>
      </c>
      <c r="O3578" s="148">
        <f t="shared" si="666"/>
        <v>0</v>
      </c>
      <c r="P3578" s="148">
        <f t="shared" si="667"/>
        <v>-1.3823280474490161</v>
      </c>
      <c r="Q3578" s="149">
        <f t="shared" si="661"/>
        <v>29.243394485227356</v>
      </c>
      <c r="R3578" s="150">
        <f t="shared" si="662"/>
        <v>143.24339448522736</v>
      </c>
      <c r="S3578" s="13"/>
      <c r="T3578" s="13"/>
      <c r="U3578" s="13"/>
      <c r="V3578" s="13"/>
      <c r="W3578" s="49">
        <f t="shared" si="668"/>
        <v>40456</v>
      </c>
    </row>
    <row r="3579" spans="1:23" s="11" customFormat="1">
      <c r="A3579" s="13"/>
      <c r="B3579" s="140">
        <f>+Datos!B3570</f>
        <v>2010</v>
      </c>
      <c r="C3579" s="141">
        <f>+Datos!C3570</f>
        <v>10</v>
      </c>
      <c r="D3579" s="142">
        <f>+Datos!D3570</f>
        <v>6</v>
      </c>
      <c r="E3579" s="143">
        <f>+Datos!E3570</f>
        <v>14</v>
      </c>
      <c r="F3579" s="144">
        <f>+Datos!F3570</f>
        <v>3.5</v>
      </c>
      <c r="G3579" s="145">
        <f>+Datos!G3570</f>
        <v>1</v>
      </c>
      <c r="H3579" s="143">
        <f t="shared" si="663"/>
        <v>3.5</v>
      </c>
      <c r="I3579" s="146">
        <f t="shared" si="664"/>
        <v>10.5</v>
      </c>
      <c r="J3579" s="29">
        <f t="shared" si="665"/>
        <v>120.06157630340918</v>
      </c>
      <c r="K3579" s="147">
        <f t="shared" si="660"/>
        <v>153.74339448522736</v>
      </c>
      <c r="L3579" s="29">
        <f t="shared" si="671"/>
        <v>10.5</v>
      </c>
      <c r="M3579" s="30">
        <f t="shared" si="669"/>
        <v>3.5</v>
      </c>
      <c r="N3579" s="148">
        <f t="shared" si="670"/>
        <v>0</v>
      </c>
      <c r="O3579" s="148">
        <f t="shared" si="666"/>
        <v>0</v>
      </c>
      <c r="P3579" s="148">
        <f t="shared" si="667"/>
        <v>0</v>
      </c>
      <c r="Q3579" s="149">
        <f t="shared" si="661"/>
        <v>39.743394485227356</v>
      </c>
      <c r="R3579" s="150">
        <f t="shared" si="662"/>
        <v>153.74339448522736</v>
      </c>
      <c r="S3579" s="13"/>
      <c r="T3579" s="13"/>
      <c r="U3579" s="13"/>
      <c r="V3579" s="13"/>
      <c r="W3579" s="49">
        <f t="shared" si="668"/>
        <v>40457</v>
      </c>
    </row>
    <row r="3580" spans="1:23" s="11" customFormat="1">
      <c r="A3580" s="13"/>
      <c r="B3580" s="140">
        <f>+Datos!B3571</f>
        <v>2010</v>
      </c>
      <c r="C3580" s="141">
        <f>+Datos!C3571</f>
        <v>10</v>
      </c>
      <c r="D3580" s="142">
        <f>+Datos!D3571</f>
        <v>7</v>
      </c>
      <c r="E3580" s="143">
        <f>+Datos!E3571</f>
        <v>0</v>
      </c>
      <c r="F3580" s="144">
        <f>+Datos!F3571</f>
        <v>3.5</v>
      </c>
      <c r="G3580" s="145">
        <f>+Datos!G3571</f>
        <v>1</v>
      </c>
      <c r="H3580" s="143">
        <f t="shared" si="663"/>
        <v>3.5</v>
      </c>
      <c r="I3580" s="146">
        <f t="shared" si="664"/>
        <v>-3.5</v>
      </c>
      <c r="J3580" s="29">
        <f t="shared" si="665"/>
        <v>117.82726281499384</v>
      </c>
      <c r="K3580" s="147">
        <f t="shared" si="660"/>
        <v>151.50908099681203</v>
      </c>
      <c r="L3580" s="29">
        <f t="shared" si="671"/>
        <v>-2.2343134884153244</v>
      </c>
      <c r="M3580" s="30">
        <f t="shared" si="669"/>
        <v>2.2343134884153244</v>
      </c>
      <c r="N3580" s="148">
        <f t="shared" si="670"/>
        <v>1.2656865115846756</v>
      </c>
      <c r="O3580" s="148">
        <f t="shared" si="666"/>
        <v>0</v>
      </c>
      <c r="P3580" s="148">
        <f t="shared" si="667"/>
        <v>-1.2656865115846756</v>
      </c>
      <c r="Q3580" s="149">
        <f t="shared" si="661"/>
        <v>37.509080996812031</v>
      </c>
      <c r="R3580" s="150">
        <f t="shared" si="662"/>
        <v>151.50908099681203</v>
      </c>
      <c r="S3580" s="13"/>
      <c r="T3580" s="13"/>
      <c r="U3580" s="13"/>
      <c r="V3580" s="13"/>
      <c r="W3580" s="49">
        <f t="shared" si="668"/>
        <v>40458</v>
      </c>
    </row>
    <row r="3581" spans="1:23" s="11" customFormat="1">
      <c r="A3581" s="13"/>
      <c r="B3581" s="140">
        <f>+Datos!B3572</f>
        <v>2010</v>
      </c>
      <c r="C3581" s="141">
        <f>+Datos!C3572</f>
        <v>10</v>
      </c>
      <c r="D3581" s="142">
        <f>+Datos!D3572</f>
        <v>8</v>
      </c>
      <c r="E3581" s="143">
        <f>+Datos!E3572</f>
        <v>0</v>
      </c>
      <c r="F3581" s="144">
        <f>+Datos!F3572</f>
        <v>3.7</v>
      </c>
      <c r="G3581" s="145">
        <f>+Datos!G3572</f>
        <v>1</v>
      </c>
      <c r="H3581" s="143">
        <f t="shared" si="663"/>
        <v>3.7</v>
      </c>
      <c r="I3581" s="146">
        <f t="shared" si="664"/>
        <v>-3.7</v>
      </c>
      <c r="J3581" s="29">
        <f t="shared" si="665"/>
        <v>115.5104700262994</v>
      </c>
      <c r="K3581" s="147">
        <f t="shared" si="660"/>
        <v>149.19228820811759</v>
      </c>
      <c r="L3581" s="29">
        <f t="shared" si="671"/>
        <v>-2.3167927886944426</v>
      </c>
      <c r="M3581" s="30">
        <f t="shared" si="669"/>
        <v>2.3167927886944426</v>
      </c>
      <c r="N3581" s="148">
        <f t="shared" si="670"/>
        <v>1.3832072113055576</v>
      </c>
      <c r="O3581" s="148">
        <f t="shared" si="666"/>
        <v>0</v>
      </c>
      <c r="P3581" s="148">
        <f t="shared" si="667"/>
        <v>-1.3832072113055576</v>
      </c>
      <c r="Q3581" s="149">
        <f t="shared" si="661"/>
        <v>35.192288208117589</v>
      </c>
      <c r="R3581" s="150">
        <f t="shared" si="662"/>
        <v>149.19228820811759</v>
      </c>
      <c r="S3581" s="13"/>
      <c r="T3581" s="13"/>
      <c r="U3581" s="13"/>
      <c r="V3581" s="13"/>
      <c r="W3581" s="49">
        <f t="shared" si="668"/>
        <v>40459</v>
      </c>
    </row>
    <row r="3582" spans="1:23" s="11" customFormat="1">
      <c r="A3582" s="13"/>
      <c r="B3582" s="140">
        <f>+Datos!B3573</f>
        <v>2010</v>
      </c>
      <c r="C3582" s="141">
        <f>+Datos!C3573</f>
        <v>10</v>
      </c>
      <c r="D3582" s="142">
        <f>+Datos!D3573</f>
        <v>9</v>
      </c>
      <c r="E3582" s="143">
        <f>+Datos!E3573</f>
        <v>0</v>
      </c>
      <c r="F3582" s="144">
        <f>+Datos!F3573</f>
        <v>3.1</v>
      </c>
      <c r="G3582" s="145">
        <f>+Datos!G3573</f>
        <v>1</v>
      </c>
      <c r="H3582" s="143">
        <f t="shared" si="663"/>
        <v>3.1</v>
      </c>
      <c r="I3582" s="146">
        <f t="shared" si="664"/>
        <v>-3.1</v>
      </c>
      <c r="J3582" s="29">
        <f t="shared" si="665"/>
        <v>113.60448327890931</v>
      </c>
      <c r="K3582" s="147">
        <f t="shared" si="660"/>
        <v>147.28630146072749</v>
      </c>
      <c r="L3582" s="29">
        <f t="shared" si="671"/>
        <v>-1.9059867473901022</v>
      </c>
      <c r="M3582" s="30">
        <f t="shared" si="669"/>
        <v>1.9059867473901022</v>
      </c>
      <c r="N3582" s="148">
        <f t="shared" si="670"/>
        <v>1.1940132526098979</v>
      </c>
      <c r="O3582" s="148">
        <f t="shared" si="666"/>
        <v>0</v>
      </c>
      <c r="P3582" s="148">
        <f t="shared" si="667"/>
        <v>-1.1940132526098979</v>
      </c>
      <c r="Q3582" s="149">
        <f t="shared" si="661"/>
        <v>33.286301460727486</v>
      </c>
      <c r="R3582" s="150">
        <f t="shared" si="662"/>
        <v>147.28630146072749</v>
      </c>
      <c r="S3582" s="13"/>
      <c r="T3582" s="13"/>
      <c r="U3582" s="13"/>
      <c r="V3582" s="13"/>
      <c r="W3582" s="49">
        <f t="shared" si="668"/>
        <v>40460</v>
      </c>
    </row>
    <row r="3583" spans="1:23" s="11" customFormat="1">
      <c r="A3583" s="13"/>
      <c r="B3583" s="140">
        <f>+Datos!B3574</f>
        <v>2010</v>
      </c>
      <c r="C3583" s="141">
        <f>+Datos!C3574</f>
        <v>10</v>
      </c>
      <c r="D3583" s="142">
        <f>+Datos!D3574</f>
        <v>10</v>
      </c>
      <c r="E3583" s="143">
        <f>+Datos!E3574</f>
        <v>0</v>
      </c>
      <c r="F3583" s="144">
        <f>+Datos!F3574</f>
        <v>5</v>
      </c>
      <c r="G3583" s="145">
        <f>+Datos!G3574</f>
        <v>1</v>
      </c>
      <c r="H3583" s="143">
        <f t="shared" si="663"/>
        <v>5</v>
      </c>
      <c r="I3583" s="146">
        <f t="shared" si="664"/>
        <v>-5</v>
      </c>
      <c r="J3583" s="29">
        <f t="shared" si="665"/>
        <v>110.59635781288533</v>
      </c>
      <c r="K3583" s="147">
        <f t="shared" si="660"/>
        <v>144.2781759947035</v>
      </c>
      <c r="L3583" s="29">
        <f t="shared" si="671"/>
        <v>-3.0081254660239836</v>
      </c>
      <c r="M3583" s="30">
        <f t="shared" si="669"/>
        <v>3.0081254660239836</v>
      </c>
      <c r="N3583" s="148">
        <f t="shared" si="670"/>
        <v>1.9918745339760164</v>
      </c>
      <c r="O3583" s="148">
        <f t="shared" si="666"/>
        <v>0</v>
      </c>
      <c r="P3583" s="148">
        <f t="shared" si="667"/>
        <v>-1.9918745339760164</v>
      </c>
      <c r="Q3583" s="149">
        <f t="shared" si="661"/>
        <v>30.278175994703503</v>
      </c>
      <c r="R3583" s="150">
        <f t="shared" si="662"/>
        <v>144.2781759947035</v>
      </c>
      <c r="S3583" s="13"/>
      <c r="T3583" s="13"/>
      <c r="U3583" s="13"/>
      <c r="V3583" s="13"/>
      <c r="W3583" s="49">
        <f t="shared" si="668"/>
        <v>40461</v>
      </c>
    </row>
    <row r="3584" spans="1:23" s="11" customFormat="1">
      <c r="A3584" s="13"/>
      <c r="B3584" s="140">
        <f>+Datos!B3575</f>
        <v>2010</v>
      </c>
      <c r="C3584" s="141">
        <f>+Datos!C3575</f>
        <v>10</v>
      </c>
      <c r="D3584" s="142">
        <f>+Datos!D3575</f>
        <v>11</v>
      </c>
      <c r="E3584" s="143">
        <f>+Datos!E3575</f>
        <v>0</v>
      </c>
      <c r="F3584" s="144">
        <f>+Datos!F3575</f>
        <v>5.2</v>
      </c>
      <c r="G3584" s="145">
        <f>+Datos!G3575</f>
        <v>1</v>
      </c>
      <c r="H3584" s="143">
        <f t="shared" si="663"/>
        <v>5.2</v>
      </c>
      <c r="I3584" s="146">
        <f t="shared" si="664"/>
        <v>-5.2</v>
      </c>
      <c r="J3584" s="29">
        <f t="shared" si="665"/>
        <v>107.55237209596365</v>
      </c>
      <c r="K3584" s="147">
        <f t="shared" si="660"/>
        <v>141.23419027778183</v>
      </c>
      <c r="L3584" s="29">
        <f t="shared" si="671"/>
        <v>-3.043985716921668</v>
      </c>
      <c r="M3584" s="30">
        <f t="shared" si="669"/>
        <v>3.043985716921668</v>
      </c>
      <c r="N3584" s="148">
        <f t="shared" si="670"/>
        <v>2.1560142830783322</v>
      </c>
      <c r="O3584" s="148">
        <f t="shared" si="666"/>
        <v>0</v>
      </c>
      <c r="P3584" s="148">
        <f t="shared" si="667"/>
        <v>-2.1560142830783322</v>
      </c>
      <c r="Q3584" s="149">
        <f t="shared" si="661"/>
        <v>27.234190277781835</v>
      </c>
      <c r="R3584" s="150">
        <f t="shared" si="662"/>
        <v>141.23419027778183</v>
      </c>
      <c r="S3584" s="13"/>
      <c r="T3584" s="13"/>
      <c r="U3584" s="13"/>
      <c r="V3584" s="13"/>
      <c r="W3584" s="49">
        <f t="shared" si="668"/>
        <v>40462</v>
      </c>
    </row>
    <row r="3585" spans="1:23" s="11" customFormat="1">
      <c r="A3585" s="13"/>
      <c r="B3585" s="140">
        <f>+Datos!B3576</f>
        <v>2010</v>
      </c>
      <c r="C3585" s="141">
        <f>+Datos!C3576</f>
        <v>10</v>
      </c>
      <c r="D3585" s="142">
        <f>+Datos!D3576</f>
        <v>12</v>
      </c>
      <c r="E3585" s="143">
        <f>+Datos!E3576</f>
        <v>0</v>
      </c>
      <c r="F3585" s="144">
        <f>+Datos!F3576</f>
        <v>5.4</v>
      </c>
      <c r="G3585" s="145">
        <f>+Datos!G3576</f>
        <v>1</v>
      </c>
      <c r="H3585" s="143">
        <f t="shared" si="663"/>
        <v>5.4</v>
      </c>
      <c r="I3585" s="146">
        <f t="shared" si="664"/>
        <v>-5.4</v>
      </c>
      <c r="J3585" s="29">
        <f t="shared" si="665"/>
        <v>104.47995475920301</v>
      </c>
      <c r="K3585" s="147">
        <f t="shared" si="660"/>
        <v>138.16177294102118</v>
      </c>
      <c r="L3585" s="29">
        <f t="shared" si="671"/>
        <v>-3.0724173367606511</v>
      </c>
      <c r="M3585" s="30">
        <f t="shared" si="669"/>
        <v>3.0724173367606511</v>
      </c>
      <c r="N3585" s="148">
        <f t="shared" si="670"/>
        <v>2.3275826632393493</v>
      </c>
      <c r="O3585" s="148">
        <f t="shared" si="666"/>
        <v>0</v>
      </c>
      <c r="P3585" s="148">
        <f t="shared" si="667"/>
        <v>-2.3275826632393493</v>
      </c>
      <c r="Q3585" s="149">
        <f t="shared" si="661"/>
        <v>24.161772941021184</v>
      </c>
      <c r="R3585" s="150">
        <f t="shared" si="662"/>
        <v>138.16177294102118</v>
      </c>
      <c r="S3585" s="13"/>
      <c r="T3585" s="13"/>
      <c r="U3585" s="13"/>
      <c r="V3585" s="13"/>
      <c r="W3585" s="49">
        <f t="shared" si="668"/>
        <v>40463</v>
      </c>
    </row>
    <row r="3586" spans="1:23" s="11" customFormat="1">
      <c r="A3586" s="13"/>
      <c r="B3586" s="140">
        <f>+Datos!B3577</f>
        <v>2010</v>
      </c>
      <c r="C3586" s="141">
        <f>+Datos!C3577</f>
        <v>10</v>
      </c>
      <c r="D3586" s="142">
        <f>+Datos!D3577</f>
        <v>13</v>
      </c>
      <c r="E3586" s="143">
        <f>+Datos!E3577</f>
        <v>0</v>
      </c>
      <c r="F3586" s="144">
        <f>+Datos!F3577</f>
        <v>6.3</v>
      </c>
      <c r="G3586" s="145">
        <f>+Datos!G3577</f>
        <v>1</v>
      </c>
      <c r="H3586" s="143">
        <f t="shared" si="663"/>
        <v>6.3</v>
      </c>
      <c r="I3586" s="146">
        <f t="shared" si="664"/>
        <v>-6.3</v>
      </c>
      <c r="J3586" s="29">
        <f t="shared" si="665"/>
        <v>101.0062208346086</v>
      </c>
      <c r="K3586" s="147">
        <f t="shared" si="660"/>
        <v>134.68803901642679</v>
      </c>
      <c r="L3586" s="29">
        <f t="shared" si="671"/>
        <v>-3.4737339245943986</v>
      </c>
      <c r="M3586" s="30">
        <f t="shared" si="669"/>
        <v>3.4737339245943986</v>
      </c>
      <c r="N3586" s="148">
        <f t="shared" si="670"/>
        <v>2.8262660754056013</v>
      </c>
      <c r="O3586" s="148">
        <f t="shared" si="666"/>
        <v>0</v>
      </c>
      <c r="P3586" s="148">
        <f t="shared" si="667"/>
        <v>-2.8262660754056013</v>
      </c>
      <c r="Q3586" s="149">
        <f t="shared" si="661"/>
        <v>20.688039016426785</v>
      </c>
      <c r="R3586" s="150">
        <f t="shared" si="662"/>
        <v>134.68803901642679</v>
      </c>
      <c r="S3586" s="13"/>
      <c r="T3586" s="13"/>
      <c r="U3586" s="13"/>
      <c r="V3586" s="13"/>
      <c r="W3586" s="49">
        <f t="shared" si="668"/>
        <v>40464</v>
      </c>
    </row>
    <row r="3587" spans="1:23" s="11" customFormat="1">
      <c r="A3587" s="13"/>
      <c r="B3587" s="140">
        <f>+Datos!B3578</f>
        <v>2010</v>
      </c>
      <c r="C3587" s="141">
        <f>+Datos!C3578</f>
        <v>10</v>
      </c>
      <c r="D3587" s="142">
        <f>+Datos!D3578</f>
        <v>14</v>
      </c>
      <c r="E3587" s="143">
        <f>+Datos!E3578</f>
        <v>0</v>
      </c>
      <c r="F3587" s="144">
        <f>+Datos!F3578</f>
        <v>2</v>
      </c>
      <c r="G3587" s="145">
        <f>+Datos!G3578</f>
        <v>1</v>
      </c>
      <c r="H3587" s="143">
        <f t="shared" si="663"/>
        <v>2</v>
      </c>
      <c r="I3587" s="146">
        <f t="shared" si="664"/>
        <v>-2</v>
      </c>
      <c r="J3587" s="29">
        <f t="shared" si="665"/>
        <v>99.927785680406558</v>
      </c>
      <c r="K3587" s="147">
        <f t="shared" si="660"/>
        <v>133.60960386222473</v>
      </c>
      <c r="L3587" s="29">
        <f t="shared" si="671"/>
        <v>-1.0784351542020545</v>
      </c>
      <c r="M3587" s="30">
        <f t="shared" si="669"/>
        <v>1.0784351542020545</v>
      </c>
      <c r="N3587" s="148">
        <f t="shared" si="670"/>
        <v>0.92156484579794551</v>
      </c>
      <c r="O3587" s="148">
        <f t="shared" si="666"/>
        <v>0</v>
      </c>
      <c r="P3587" s="148">
        <f t="shared" si="667"/>
        <v>-0.92156484579794551</v>
      </c>
      <c r="Q3587" s="149">
        <f t="shared" si="661"/>
        <v>19.609603862224731</v>
      </c>
      <c r="R3587" s="150">
        <f t="shared" si="662"/>
        <v>133.60960386222473</v>
      </c>
      <c r="S3587" s="13"/>
      <c r="T3587" s="13"/>
      <c r="U3587" s="13"/>
      <c r="V3587" s="13"/>
      <c r="W3587" s="49">
        <f t="shared" si="668"/>
        <v>40465</v>
      </c>
    </row>
    <row r="3588" spans="1:23" s="11" customFormat="1">
      <c r="A3588" s="13"/>
      <c r="B3588" s="140">
        <f>+Datos!B3579</f>
        <v>2010</v>
      </c>
      <c r="C3588" s="141">
        <f>+Datos!C3579</f>
        <v>10</v>
      </c>
      <c r="D3588" s="142">
        <f>+Datos!D3579</f>
        <v>15</v>
      </c>
      <c r="E3588" s="143">
        <f>+Datos!E3579</f>
        <v>1</v>
      </c>
      <c r="F3588" s="144">
        <f>+Datos!F3579</f>
        <v>1.4</v>
      </c>
      <c r="G3588" s="145">
        <f>+Datos!G3579</f>
        <v>1</v>
      </c>
      <c r="H3588" s="143">
        <f t="shared" si="663"/>
        <v>1.4</v>
      </c>
      <c r="I3588" s="146">
        <f t="shared" si="664"/>
        <v>-0.39999999999999991</v>
      </c>
      <c r="J3588" s="29">
        <f t="shared" si="665"/>
        <v>99.713484326261579</v>
      </c>
      <c r="K3588" s="147">
        <f t="shared" si="660"/>
        <v>133.39530250807977</v>
      </c>
      <c r="L3588" s="29">
        <f t="shared" si="671"/>
        <v>-0.21430135414496476</v>
      </c>
      <c r="M3588" s="30">
        <f t="shared" si="669"/>
        <v>1.2143013541449648</v>
      </c>
      <c r="N3588" s="148">
        <f t="shared" si="670"/>
        <v>0.18569864585503515</v>
      </c>
      <c r="O3588" s="148">
        <f t="shared" si="666"/>
        <v>0</v>
      </c>
      <c r="P3588" s="148">
        <f t="shared" si="667"/>
        <v>-0.18569864585503515</v>
      </c>
      <c r="Q3588" s="149">
        <f t="shared" si="661"/>
        <v>19.395302508079766</v>
      </c>
      <c r="R3588" s="150">
        <f t="shared" si="662"/>
        <v>133.39530250807977</v>
      </c>
      <c r="S3588" s="13"/>
      <c r="T3588" s="13"/>
      <c r="U3588" s="13"/>
      <c r="V3588" s="13"/>
      <c r="W3588" s="49">
        <f t="shared" si="668"/>
        <v>40466</v>
      </c>
    </row>
    <row r="3589" spans="1:23" s="11" customFormat="1">
      <c r="A3589" s="13"/>
      <c r="B3589" s="140">
        <f>+Datos!B3580</f>
        <v>2010</v>
      </c>
      <c r="C3589" s="141">
        <f>+Datos!C3580</f>
        <v>10</v>
      </c>
      <c r="D3589" s="142">
        <f>+Datos!D3580</f>
        <v>16</v>
      </c>
      <c r="E3589" s="143">
        <f>+Datos!E3580</f>
        <v>0.3</v>
      </c>
      <c r="F3589" s="144">
        <f>+Datos!F3580</f>
        <v>1.9</v>
      </c>
      <c r="G3589" s="145">
        <f>+Datos!G3580</f>
        <v>1</v>
      </c>
      <c r="H3589" s="143">
        <f t="shared" si="663"/>
        <v>1.9</v>
      </c>
      <c r="I3589" s="146">
        <f t="shared" si="664"/>
        <v>-1.5999999999999999</v>
      </c>
      <c r="J3589" s="29">
        <f t="shared" si="665"/>
        <v>98.860864890094263</v>
      </c>
      <c r="K3589" s="147">
        <f t="shared" si="660"/>
        <v>132.54268307191245</v>
      </c>
      <c r="L3589" s="29">
        <f t="shared" si="671"/>
        <v>-0.85261943616731628</v>
      </c>
      <c r="M3589" s="30">
        <f t="shared" si="669"/>
        <v>1.1526194361673163</v>
      </c>
      <c r="N3589" s="148">
        <f t="shared" si="670"/>
        <v>0.74738056383268359</v>
      </c>
      <c r="O3589" s="148">
        <f t="shared" si="666"/>
        <v>0</v>
      </c>
      <c r="P3589" s="148">
        <f t="shared" si="667"/>
        <v>-0.74738056383268359</v>
      </c>
      <c r="Q3589" s="149">
        <f t="shared" si="661"/>
        <v>18.54268307191245</v>
      </c>
      <c r="R3589" s="150">
        <f t="shared" si="662"/>
        <v>132.54268307191245</v>
      </c>
      <c r="S3589" s="13"/>
      <c r="T3589" s="13"/>
      <c r="U3589" s="13"/>
      <c r="V3589" s="13"/>
      <c r="W3589" s="49">
        <f t="shared" si="668"/>
        <v>40467</v>
      </c>
    </row>
    <row r="3590" spans="1:23" s="11" customFormat="1">
      <c r="A3590" s="13"/>
      <c r="B3590" s="140">
        <f>+Datos!B3581</f>
        <v>2010</v>
      </c>
      <c r="C3590" s="141">
        <f>+Datos!C3581</f>
        <v>10</v>
      </c>
      <c r="D3590" s="142">
        <f>+Datos!D3581</f>
        <v>17</v>
      </c>
      <c r="E3590" s="143">
        <f>+Datos!E3581</f>
        <v>0</v>
      </c>
      <c r="F3590" s="144">
        <f>+Datos!F3581</f>
        <v>2.1</v>
      </c>
      <c r="G3590" s="145">
        <f>+Datos!G3581</f>
        <v>1</v>
      </c>
      <c r="H3590" s="143">
        <f t="shared" si="663"/>
        <v>2.1</v>
      </c>
      <c r="I3590" s="146">
        <f t="shared" si="664"/>
        <v>-2.1</v>
      </c>
      <c r="J3590" s="29">
        <f t="shared" si="665"/>
        <v>97.752855895255692</v>
      </c>
      <c r="K3590" s="147">
        <f t="shared" si="660"/>
        <v>131.43467407707388</v>
      </c>
      <c r="L3590" s="29">
        <f t="shared" si="671"/>
        <v>-1.1080089948385705</v>
      </c>
      <c r="M3590" s="30">
        <f t="shared" si="669"/>
        <v>1.1080089948385705</v>
      </c>
      <c r="N3590" s="148">
        <f t="shared" si="670"/>
        <v>0.99199100516142957</v>
      </c>
      <c r="O3590" s="148">
        <f t="shared" si="666"/>
        <v>0</v>
      </c>
      <c r="P3590" s="148">
        <f t="shared" si="667"/>
        <v>-0.99199100516142957</v>
      </c>
      <c r="Q3590" s="149">
        <f t="shared" si="661"/>
        <v>17.434674077073879</v>
      </c>
      <c r="R3590" s="150">
        <f t="shared" si="662"/>
        <v>131.43467407707388</v>
      </c>
      <c r="S3590" s="13"/>
      <c r="T3590" s="13"/>
      <c r="U3590" s="13"/>
      <c r="V3590" s="13"/>
      <c r="W3590" s="49">
        <f t="shared" si="668"/>
        <v>40468</v>
      </c>
    </row>
    <row r="3591" spans="1:23" s="11" customFormat="1">
      <c r="A3591" s="13"/>
      <c r="B3591" s="140">
        <f>+Datos!B3582</f>
        <v>2010</v>
      </c>
      <c r="C3591" s="141">
        <f>+Datos!C3582</f>
        <v>10</v>
      </c>
      <c r="D3591" s="142">
        <f>+Datos!D3582</f>
        <v>18</v>
      </c>
      <c r="E3591" s="143">
        <f>+Datos!E3582</f>
        <v>0.2</v>
      </c>
      <c r="F3591" s="144">
        <f>+Datos!F3582</f>
        <v>3</v>
      </c>
      <c r="G3591" s="145">
        <f>+Datos!G3582</f>
        <v>1</v>
      </c>
      <c r="H3591" s="143">
        <f t="shared" si="663"/>
        <v>3</v>
      </c>
      <c r="I3591" s="146">
        <f t="shared" si="664"/>
        <v>-2.8</v>
      </c>
      <c r="J3591" s="29">
        <f t="shared" si="665"/>
        <v>96.294803824071948</v>
      </c>
      <c r="K3591" s="147">
        <f t="shared" si="660"/>
        <v>129.97662200589014</v>
      </c>
      <c r="L3591" s="29">
        <f t="shared" si="671"/>
        <v>-1.4580520711837437</v>
      </c>
      <c r="M3591" s="30">
        <f t="shared" si="669"/>
        <v>1.6580520711837436</v>
      </c>
      <c r="N3591" s="148">
        <f t="shared" si="670"/>
        <v>1.3419479288162564</v>
      </c>
      <c r="O3591" s="148">
        <f t="shared" si="666"/>
        <v>0</v>
      </c>
      <c r="P3591" s="148">
        <f t="shared" si="667"/>
        <v>-1.3419479288162564</v>
      </c>
      <c r="Q3591" s="149">
        <f t="shared" si="661"/>
        <v>15.976622005890135</v>
      </c>
      <c r="R3591" s="150">
        <f t="shared" si="662"/>
        <v>129.97662200589014</v>
      </c>
      <c r="S3591" s="13"/>
      <c r="T3591" s="13"/>
      <c r="U3591" s="13"/>
      <c r="V3591" s="13"/>
      <c r="W3591" s="49">
        <f t="shared" si="668"/>
        <v>40469</v>
      </c>
    </row>
    <row r="3592" spans="1:23" s="11" customFormat="1">
      <c r="A3592" s="13"/>
      <c r="B3592" s="140">
        <f>+Datos!B3583</f>
        <v>2010</v>
      </c>
      <c r="C3592" s="141">
        <f>+Datos!C3583</f>
        <v>10</v>
      </c>
      <c r="D3592" s="142">
        <f>+Datos!D3583</f>
        <v>19</v>
      </c>
      <c r="E3592" s="143">
        <f>+Datos!E3583</f>
        <v>0</v>
      </c>
      <c r="F3592" s="144">
        <f>+Datos!F3583</f>
        <v>5.3</v>
      </c>
      <c r="G3592" s="145">
        <f>+Datos!G3583</f>
        <v>1</v>
      </c>
      <c r="H3592" s="143">
        <f t="shared" si="663"/>
        <v>5.3</v>
      </c>
      <c r="I3592" s="146">
        <f t="shared" si="664"/>
        <v>-5.3</v>
      </c>
      <c r="J3592" s="29">
        <f t="shared" si="665"/>
        <v>93.594198217370646</v>
      </c>
      <c r="K3592" s="147">
        <f t="shared" si="660"/>
        <v>127.27601639918882</v>
      </c>
      <c r="L3592" s="29">
        <f t="shared" si="671"/>
        <v>-2.7006056067013162</v>
      </c>
      <c r="M3592" s="30">
        <f t="shared" si="669"/>
        <v>2.7006056067013162</v>
      </c>
      <c r="N3592" s="148">
        <f t="shared" si="670"/>
        <v>2.5993943932986836</v>
      </c>
      <c r="O3592" s="148">
        <f t="shared" si="666"/>
        <v>0</v>
      </c>
      <c r="P3592" s="148">
        <f t="shared" si="667"/>
        <v>-2.5993943932986836</v>
      </c>
      <c r="Q3592" s="149">
        <f t="shared" si="661"/>
        <v>13.276016399188819</v>
      </c>
      <c r="R3592" s="150">
        <f t="shared" si="662"/>
        <v>127.27601639918882</v>
      </c>
      <c r="S3592" s="13"/>
      <c r="T3592" s="13"/>
      <c r="U3592" s="13"/>
      <c r="V3592" s="13"/>
      <c r="W3592" s="49">
        <f t="shared" si="668"/>
        <v>40470</v>
      </c>
    </row>
    <row r="3593" spans="1:23" s="11" customFormat="1">
      <c r="A3593" s="13"/>
      <c r="B3593" s="140">
        <f>+Datos!B3584</f>
        <v>2010</v>
      </c>
      <c r="C3593" s="141">
        <f>+Datos!C3584</f>
        <v>10</v>
      </c>
      <c r="D3593" s="142">
        <f>+Datos!D3584</f>
        <v>20</v>
      </c>
      <c r="E3593" s="143">
        <f>+Datos!E3584</f>
        <v>4</v>
      </c>
      <c r="F3593" s="144">
        <f>+Datos!F3584</f>
        <v>5.5</v>
      </c>
      <c r="G3593" s="145">
        <f>+Datos!G3584</f>
        <v>1</v>
      </c>
      <c r="H3593" s="143">
        <f t="shared" si="663"/>
        <v>5.5</v>
      </c>
      <c r="I3593" s="146">
        <f t="shared" si="664"/>
        <v>-1.5</v>
      </c>
      <c r="J3593" s="29">
        <f t="shared" si="665"/>
        <v>92.843720286147146</v>
      </c>
      <c r="K3593" s="147">
        <f t="shared" si="660"/>
        <v>126.52553846796533</v>
      </c>
      <c r="L3593" s="29">
        <f t="shared" si="671"/>
        <v>-0.75047793122348594</v>
      </c>
      <c r="M3593" s="30">
        <f t="shared" si="669"/>
        <v>4.7504779312234859</v>
      </c>
      <c r="N3593" s="148">
        <f t="shared" si="670"/>
        <v>0.74952206877651406</v>
      </c>
      <c r="O3593" s="148">
        <f t="shared" si="666"/>
        <v>0</v>
      </c>
      <c r="P3593" s="148">
        <f t="shared" si="667"/>
        <v>-0.74952206877651406</v>
      </c>
      <c r="Q3593" s="149">
        <f t="shared" si="661"/>
        <v>12.525538467965333</v>
      </c>
      <c r="R3593" s="150">
        <f t="shared" si="662"/>
        <v>126.52553846796533</v>
      </c>
      <c r="S3593" s="13"/>
      <c r="T3593" s="13"/>
      <c r="U3593" s="13"/>
      <c r="V3593" s="13"/>
      <c r="W3593" s="49">
        <f t="shared" si="668"/>
        <v>40471</v>
      </c>
    </row>
    <row r="3594" spans="1:23" s="11" customFormat="1">
      <c r="A3594" s="13"/>
      <c r="B3594" s="140">
        <f>+Datos!B3585</f>
        <v>2010</v>
      </c>
      <c r="C3594" s="141">
        <f>+Datos!C3585</f>
        <v>10</v>
      </c>
      <c r="D3594" s="142">
        <f>+Datos!D3585</f>
        <v>21</v>
      </c>
      <c r="E3594" s="143">
        <f>+Datos!E3585</f>
        <v>5</v>
      </c>
      <c r="F3594" s="144">
        <f>+Datos!F3585</f>
        <v>2.2000000000000002</v>
      </c>
      <c r="G3594" s="145">
        <f>+Datos!G3585</f>
        <v>1</v>
      </c>
      <c r="H3594" s="143">
        <f t="shared" si="663"/>
        <v>2.2000000000000002</v>
      </c>
      <c r="I3594" s="146">
        <f t="shared" si="664"/>
        <v>2.8</v>
      </c>
      <c r="J3594" s="29">
        <f t="shared" si="665"/>
        <v>95.643720286147143</v>
      </c>
      <c r="K3594" s="147">
        <f t="shared" si="660"/>
        <v>129.32553846796532</v>
      </c>
      <c r="L3594" s="29">
        <f t="shared" si="671"/>
        <v>2.7999999999999829</v>
      </c>
      <c r="M3594" s="30">
        <f t="shared" si="669"/>
        <v>2.2000000000000002</v>
      </c>
      <c r="N3594" s="148">
        <f t="shared" si="670"/>
        <v>0</v>
      </c>
      <c r="O3594" s="148">
        <f t="shared" si="666"/>
        <v>0</v>
      </c>
      <c r="P3594" s="148">
        <f t="shared" si="667"/>
        <v>0</v>
      </c>
      <c r="Q3594" s="149">
        <f t="shared" si="661"/>
        <v>15.325538467965316</v>
      </c>
      <c r="R3594" s="150">
        <f t="shared" si="662"/>
        <v>129.32553846796532</v>
      </c>
      <c r="S3594" s="13"/>
      <c r="T3594" s="13"/>
      <c r="U3594" s="13"/>
      <c r="V3594" s="13"/>
      <c r="W3594" s="49">
        <f t="shared" si="668"/>
        <v>40472</v>
      </c>
    </row>
    <row r="3595" spans="1:23" s="11" customFormat="1">
      <c r="A3595" s="13"/>
      <c r="B3595" s="140">
        <f>+Datos!B3586</f>
        <v>2010</v>
      </c>
      <c r="C3595" s="141">
        <f>+Datos!C3586</f>
        <v>10</v>
      </c>
      <c r="D3595" s="142">
        <f>+Datos!D3586</f>
        <v>22</v>
      </c>
      <c r="E3595" s="143">
        <f>+Datos!E3586</f>
        <v>0</v>
      </c>
      <c r="F3595" s="144">
        <f>+Datos!F3586</f>
        <v>3.7</v>
      </c>
      <c r="G3595" s="145">
        <f>+Datos!G3586</f>
        <v>1</v>
      </c>
      <c r="H3595" s="143">
        <f t="shared" si="663"/>
        <v>3.7</v>
      </c>
      <c r="I3595" s="146">
        <f t="shared" si="664"/>
        <v>-3.7</v>
      </c>
      <c r="J3595" s="29">
        <f t="shared" si="665"/>
        <v>93.763114082209626</v>
      </c>
      <c r="K3595" s="147">
        <f t="shared" si="660"/>
        <v>127.44493226402781</v>
      </c>
      <c r="L3595" s="29">
        <f t="shared" si="671"/>
        <v>-1.8806062039375036</v>
      </c>
      <c r="M3595" s="30">
        <f t="shared" si="669"/>
        <v>1.8806062039375036</v>
      </c>
      <c r="N3595" s="148">
        <f t="shared" si="670"/>
        <v>1.8193937960624966</v>
      </c>
      <c r="O3595" s="148">
        <f t="shared" si="666"/>
        <v>0</v>
      </c>
      <c r="P3595" s="148">
        <f t="shared" si="667"/>
        <v>-1.8193937960624966</v>
      </c>
      <c r="Q3595" s="149">
        <f t="shared" si="661"/>
        <v>13.444932264027813</v>
      </c>
      <c r="R3595" s="150">
        <f t="shared" si="662"/>
        <v>127.44493226402781</v>
      </c>
      <c r="S3595" s="13"/>
      <c r="T3595" s="13"/>
      <c r="U3595" s="13"/>
      <c r="V3595" s="13"/>
      <c r="W3595" s="49">
        <f t="shared" si="668"/>
        <v>40473</v>
      </c>
    </row>
    <row r="3596" spans="1:23" s="11" customFormat="1">
      <c r="A3596" s="13"/>
      <c r="B3596" s="140">
        <f>+Datos!B3587</f>
        <v>2010</v>
      </c>
      <c r="C3596" s="141">
        <f>+Datos!C3587</f>
        <v>10</v>
      </c>
      <c r="D3596" s="142">
        <f>+Datos!D3587</f>
        <v>23</v>
      </c>
      <c r="E3596" s="143">
        <f>+Datos!E3587</f>
        <v>0</v>
      </c>
      <c r="F3596" s="144">
        <f>+Datos!F3587</f>
        <v>4.8</v>
      </c>
      <c r="G3596" s="145">
        <f>+Datos!G3587</f>
        <v>1</v>
      </c>
      <c r="H3596" s="143">
        <f t="shared" si="663"/>
        <v>4.8</v>
      </c>
      <c r="I3596" s="146">
        <f t="shared" si="664"/>
        <v>-4.8</v>
      </c>
      <c r="J3596" s="29">
        <f t="shared" si="665"/>
        <v>91.378402820186608</v>
      </c>
      <c r="K3596" s="147">
        <f t="shared" si="660"/>
        <v>125.06022100200479</v>
      </c>
      <c r="L3596" s="29">
        <f t="shared" si="671"/>
        <v>-2.3847112620230178</v>
      </c>
      <c r="M3596" s="30">
        <f t="shared" si="669"/>
        <v>2.3847112620230178</v>
      </c>
      <c r="N3596" s="148">
        <f t="shared" si="670"/>
        <v>2.4152887379769821</v>
      </c>
      <c r="O3596" s="148">
        <f t="shared" si="666"/>
        <v>0</v>
      </c>
      <c r="P3596" s="148">
        <f t="shared" si="667"/>
        <v>-2.4152887379769821</v>
      </c>
      <c r="Q3596" s="149">
        <f t="shared" si="661"/>
        <v>11.060221002004795</v>
      </c>
      <c r="R3596" s="150">
        <f t="shared" si="662"/>
        <v>125.06022100200479</v>
      </c>
      <c r="S3596" s="13"/>
      <c r="T3596" s="13"/>
      <c r="U3596" s="13"/>
      <c r="V3596" s="13"/>
      <c r="W3596" s="49">
        <f t="shared" si="668"/>
        <v>40474</v>
      </c>
    </row>
    <row r="3597" spans="1:23" s="11" customFormat="1">
      <c r="A3597" s="13"/>
      <c r="B3597" s="140">
        <f>+Datos!B3588</f>
        <v>2010</v>
      </c>
      <c r="C3597" s="141">
        <f>+Datos!C3588</f>
        <v>10</v>
      </c>
      <c r="D3597" s="142">
        <f>+Datos!D3588</f>
        <v>24</v>
      </c>
      <c r="E3597" s="143">
        <f>+Datos!E3588</f>
        <v>0</v>
      </c>
      <c r="F3597" s="144">
        <f>+Datos!F3588</f>
        <v>3.5</v>
      </c>
      <c r="G3597" s="145">
        <f>+Datos!G3588</f>
        <v>1</v>
      </c>
      <c r="H3597" s="143">
        <f t="shared" si="663"/>
        <v>3.5</v>
      </c>
      <c r="I3597" s="146">
        <f t="shared" si="664"/>
        <v>-3.5</v>
      </c>
      <c r="J3597" s="29">
        <f t="shared" si="665"/>
        <v>89.677875438678328</v>
      </c>
      <c r="K3597" s="147">
        <f t="shared" si="660"/>
        <v>123.3596936204965</v>
      </c>
      <c r="L3597" s="29">
        <f t="shared" si="671"/>
        <v>-1.7005273815082944</v>
      </c>
      <c r="M3597" s="30">
        <f t="shared" si="669"/>
        <v>1.7005273815082944</v>
      </c>
      <c r="N3597" s="148">
        <f t="shared" si="670"/>
        <v>1.7994726184917056</v>
      </c>
      <c r="O3597" s="148">
        <f t="shared" si="666"/>
        <v>0</v>
      </c>
      <c r="P3597" s="148">
        <f t="shared" si="667"/>
        <v>-1.7994726184917056</v>
      </c>
      <c r="Q3597" s="149">
        <f t="shared" si="661"/>
        <v>9.3596936204965004</v>
      </c>
      <c r="R3597" s="150">
        <f t="shared" si="662"/>
        <v>123.3596936204965</v>
      </c>
      <c r="S3597" s="13"/>
      <c r="T3597" s="13"/>
      <c r="U3597" s="13"/>
      <c r="V3597" s="13"/>
      <c r="W3597" s="49">
        <f t="shared" si="668"/>
        <v>40475</v>
      </c>
    </row>
    <row r="3598" spans="1:23" s="11" customFormat="1">
      <c r="A3598" s="13"/>
      <c r="B3598" s="140">
        <f>+Datos!B3589</f>
        <v>2010</v>
      </c>
      <c r="C3598" s="141">
        <f>+Datos!C3589</f>
        <v>10</v>
      </c>
      <c r="D3598" s="142">
        <f>+Datos!D3589</f>
        <v>25</v>
      </c>
      <c r="E3598" s="143">
        <f>+Datos!E3589</f>
        <v>0</v>
      </c>
      <c r="F3598" s="144">
        <f>+Datos!F3589</f>
        <v>4</v>
      </c>
      <c r="G3598" s="145">
        <f>+Datos!G3589</f>
        <v>1</v>
      </c>
      <c r="H3598" s="143">
        <f t="shared" si="663"/>
        <v>4</v>
      </c>
      <c r="I3598" s="146">
        <f t="shared" si="664"/>
        <v>-4</v>
      </c>
      <c r="J3598" s="29">
        <f t="shared" si="665"/>
        <v>87.773131735032479</v>
      </c>
      <c r="K3598" s="147">
        <f t="shared" ref="K3598:K3661" si="672">+J3598+$U$21</f>
        <v>121.45494991685067</v>
      </c>
      <c r="L3598" s="29">
        <f t="shared" si="671"/>
        <v>-1.9047437036458348</v>
      </c>
      <c r="M3598" s="30">
        <f t="shared" si="669"/>
        <v>1.9047437036458348</v>
      </c>
      <c r="N3598" s="148">
        <f t="shared" si="670"/>
        <v>2.0952562963541652</v>
      </c>
      <c r="O3598" s="148">
        <f t="shared" si="666"/>
        <v>0</v>
      </c>
      <c r="P3598" s="148">
        <f t="shared" si="667"/>
        <v>-2.0952562963541652</v>
      </c>
      <c r="Q3598" s="149">
        <f t="shared" ref="Q3598:Q3665" si="673">IF(K3598-$U$15&gt;0,K3598-$U$15,0)</f>
        <v>7.4549499168506657</v>
      </c>
      <c r="R3598" s="150">
        <f t="shared" ref="R3598:R3665" si="674">+O3598+K3598</f>
        <v>121.45494991685067</v>
      </c>
      <c r="S3598" s="13"/>
      <c r="T3598" s="13"/>
      <c r="U3598" s="13"/>
      <c r="V3598" s="13"/>
      <c r="W3598" s="49">
        <f t="shared" si="668"/>
        <v>40476</v>
      </c>
    </row>
    <row r="3599" spans="1:23" s="11" customFormat="1">
      <c r="A3599" s="13"/>
      <c r="B3599" s="140">
        <f>+Datos!B3590</f>
        <v>2010</v>
      </c>
      <c r="C3599" s="141">
        <f>+Datos!C3590</f>
        <v>10</v>
      </c>
      <c r="D3599" s="142">
        <f>+Datos!D3590</f>
        <v>26</v>
      </c>
      <c r="E3599" s="143">
        <f>+Datos!E3590</f>
        <v>0</v>
      </c>
      <c r="F3599" s="144">
        <f>+Datos!F3590</f>
        <v>5.8</v>
      </c>
      <c r="G3599" s="145">
        <f>+Datos!G3590</f>
        <v>1</v>
      </c>
      <c r="H3599" s="143">
        <f t="shared" ref="H3599:H3662" si="675">+F3599*G3599</f>
        <v>5.8</v>
      </c>
      <c r="I3599" s="146">
        <f t="shared" ref="I3599:I3662" si="676">+E3599-H3599</f>
        <v>-5.8</v>
      </c>
      <c r="J3599" s="29">
        <f t="shared" ref="J3599:J3662" si="677">IF(I3599&lt;0,J3598*EXP(I3599/$U$20),IF((I3599+J3598)&gt;$U$20,+$U$20,I3599+J3598))</f>
        <v>85.082884516130321</v>
      </c>
      <c r="K3599" s="147">
        <f t="shared" si="672"/>
        <v>118.76470269794851</v>
      </c>
      <c r="L3599" s="29">
        <f t="shared" si="671"/>
        <v>-2.690247218902158</v>
      </c>
      <c r="M3599" s="30">
        <f t="shared" si="669"/>
        <v>2.690247218902158</v>
      </c>
      <c r="N3599" s="148">
        <f t="shared" si="670"/>
        <v>3.1097527810978418</v>
      </c>
      <c r="O3599" s="148">
        <f t="shared" ref="O3599:O3665" si="678">IF(K3598+I3599-$U$14&gt;0,K3598+I3599-$U$14,0)</f>
        <v>0</v>
      </c>
      <c r="P3599" s="148">
        <f t="shared" ref="P3599:P3662" si="679">+IF(N3599&gt;0,(-1)*N3599,O3599)</f>
        <v>-3.1097527810978418</v>
      </c>
      <c r="Q3599" s="149">
        <f t="shared" si="673"/>
        <v>4.7647026979485076</v>
      </c>
      <c r="R3599" s="150">
        <f t="shared" si="674"/>
        <v>118.76470269794851</v>
      </c>
      <c r="S3599" s="13"/>
      <c r="T3599" s="13"/>
      <c r="U3599" s="13"/>
      <c r="V3599" s="13"/>
      <c r="W3599" s="49">
        <f t="shared" ref="W3599:W3662" si="680">+DATE(B3599,C3599,D3599)</f>
        <v>40477</v>
      </c>
    </row>
    <row r="3600" spans="1:23" s="11" customFormat="1">
      <c r="A3600" s="13"/>
      <c r="B3600" s="140">
        <f>+Datos!B3591</f>
        <v>2010</v>
      </c>
      <c r="C3600" s="141">
        <f>+Datos!C3591</f>
        <v>10</v>
      </c>
      <c r="D3600" s="142">
        <f>+Datos!D3591</f>
        <v>27</v>
      </c>
      <c r="E3600" s="143">
        <f>+Datos!E3591</f>
        <v>0</v>
      </c>
      <c r="F3600" s="144">
        <f>+Datos!F3591</f>
        <v>4.5</v>
      </c>
      <c r="G3600" s="145">
        <f>+Datos!G3591</f>
        <v>1</v>
      </c>
      <c r="H3600" s="143">
        <f t="shared" si="675"/>
        <v>4.5</v>
      </c>
      <c r="I3600" s="146">
        <f t="shared" si="676"/>
        <v>-4.5</v>
      </c>
      <c r="J3600" s="29">
        <f t="shared" si="677"/>
        <v>83.052560057441625</v>
      </c>
      <c r="K3600" s="147">
        <f t="shared" si="672"/>
        <v>116.7343782392598</v>
      </c>
      <c r="L3600" s="29">
        <f t="shared" si="671"/>
        <v>-2.0303244586887104</v>
      </c>
      <c r="M3600" s="30">
        <f t="shared" ref="M3600:M3663" si="681">IF(I3600&gt;=0,+H3600,+E3600+ABS(L3600))</f>
        <v>2.0303244586887104</v>
      </c>
      <c r="N3600" s="148">
        <f t="shared" ref="N3600:N3663" si="682">+H3600-M3600</f>
        <v>2.4696755413112896</v>
      </c>
      <c r="O3600" s="148">
        <f t="shared" si="678"/>
        <v>0</v>
      </c>
      <c r="P3600" s="148">
        <f t="shared" si="679"/>
        <v>-2.4696755413112896</v>
      </c>
      <c r="Q3600" s="149">
        <f t="shared" si="673"/>
        <v>2.7343782392597973</v>
      </c>
      <c r="R3600" s="150">
        <f t="shared" si="674"/>
        <v>116.7343782392598</v>
      </c>
      <c r="S3600" s="13"/>
      <c r="T3600" s="13"/>
      <c r="U3600" s="13"/>
      <c r="V3600" s="13"/>
      <c r="W3600" s="49">
        <f t="shared" si="680"/>
        <v>40478</v>
      </c>
    </row>
    <row r="3601" spans="1:23" s="11" customFormat="1">
      <c r="A3601" s="13"/>
      <c r="B3601" s="140">
        <f>+Datos!B3592</f>
        <v>2010</v>
      </c>
      <c r="C3601" s="141">
        <f>+Datos!C3592</f>
        <v>10</v>
      </c>
      <c r="D3601" s="142">
        <f>+Datos!D3592</f>
        <v>28</v>
      </c>
      <c r="E3601" s="143">
        <f>+Datos!E3592</f>
        <v>6</v>
      </c>
      <c r="F3601" s="144">
        <f>+Datos!F3592</f>
        <v>4</v>
      </c>
      <c r="G3601" s="145">
        <f>+Datos!G3592</f>
        <v>1</v>
      </c>
      <c r="H3601" s="143">
        <f t="shared" si="675"/>
        <v>4</v>
      </c>
      <c r="I3601" s="146">
        <f t="shared" si="676"/>
        <v>2</v>
      </c>
      <c r="J3601" s="29">
        <f t="shared" si="677"/>
        <v>85.052560057441625</v>
      </c>
      <c r="K3601" s="147">
        <f t="shared" si="672"/>
        <v>118.7343782392598</v>
      </c>
      <c r="L3601" s="29">
        <f t="shared" ref="L3601:L3664" si="683">+K3601-K3600</f>
        <v>2</v>
      </c>
      <c r="M3601" s="30">
        <f t="shared" si="681"/>
        <v>4</v>
      </c>
      <c r="N3601" s="148">
        <f t="shared" si="682"/>
        <v>0</v>
      </c>
      <c r="O3601" s="148">
        <f t="shared" si="678"/>
        <v>0</v>
      </c>
      <c r="P3601" s="148">
        <f t="shared" si="679"/>
        <v>0</v>
      </c>
      <c r="Q3601" s="149">
        <f t="shared" si="673"/>
        <v>4.7343782392597973</v>
      </c>
      <c r="R3601" s="150">
        <f t="shared" si="674"/>
        <v>118.7343782392598</v>
      </c>
      <c r="S3601" s="13"/>
      <c r="T3601" s="13"/>
      <c r="U3601" s="13"/>
      <c r="V3601" s="13"/>
      <c r="W3601" s="49">
        <f t="shared" si="680"/>
        <v>40479</v>
      </c>
    </row>
    <row r="3602" spans="1:23" s="11" customFormat="1">
      <c r="A3602" s="13"/>
      <c r="B3602" s="140">
        <f>+Datos!B3593</f>
        <v>2010</v>
      </c>
      <c r="C3602" s="141">
        <f>+Datos!C3593</f>
        <v>10</v>
      </c>
      <c r="D3602" s="142">
        <f>+Datos!D3593</f>
        <v>29</v>
      </c>
      <c r="E3602" s="143">
        <f>+Datos!E3593</f>
        <v>35</v>
      </c>
      <c r="F3602" s="144">
        <f>+Datos!F3593</f>
        <v>1.5</v>
      </c>
      <c r="G3602" s="145">
        <f>+Datos!G3593</f>
        <v>1</v>
      </c>
      <c r="H3602" s="143">
        <f t="shared" si="675"/>
        <v>1.5</v>
      </c>
      <c r="I3602" s="146">
        <f t="shared" si="676"/>
        <v>33.5</v>
      </c>
      <c r="J3602" s="29">
        <f t="shared" si="677"/>
        <v>118.55256005744162</v>
      </c>
      <c r="K3602" s="147">
        <f t="shared" si="672"/>
        <v>152.2343782392598</v>
      </c>
      <c r="L3602" s="29">
        <f t="shared" si="683"/>
        <v>33.5</v>
      </c>
      <c r="M3602" s="30">
        <f t="shared" si="681"/>
        <v>1.5</v>
      </c>
      <c r="N3602" s="148">
        <f t="shared" si="682"/>
        <v>0</v>
      </c>
      <c r="O3602" s="148">
        <f t="shared" si="678"/>
        <v>0</v>
      </c>
      <c r="P3602" s="148">
        <f t="shared" si="679"/>
        <v>0</v>
      </c>
      <c r="Q3602" s="149">
        <f t="shared" si="673"/>
        <v>38.234378239259797</v>
      </c>
      <c r="R3602" s="150">
        <f t="shared" si="674"/>
        <v>152.2343782392598</v>
      </c>
      <c r="S3602" s="13"/>
      <c r="T3602" s="13"/>
      <c r="U3602" s="13"/>
      <c r="V3602" s="13"/>
      <c r="W3602" s="49">
        <f t="shared" si="680"/>
        <v>40480</v>
      </c>
    </row>
    <row r="3603" spans="1:23" s="11" customFormat="1">
      <c r="A3603" s="13"/>
      <c r="B3603" s="140">
        <f>+Datos!B3594</f>
        <v>2010</v>
      </c>
      <c r="C3603" s="141">
        <f>+Datos!C3594</f>
        <v>10</v>
      </c>
      <c r="D3603" s="142">
        <f>+Datos!D3594</f>
        <v>30</v>
      </c>
      <c r="E3603" s="143">
        <f>+Datos!E3594</f>
        <v>32</v>
      </c>
      <c r="F3603" s="144">
        <f>+Datos!F3594</f>
        <v>2.5</v>
      </c>
      <c r="G3603" s="145">
        <f>+Datos!G3594</f>
        <v>1</v>
      </c>
      <c r="H3603" s="143">
        <f t="shared" si="675"/>
        <v>2.5</v>
      </c>
      <c r="I3603" s="146">
        <f t="shared" si="676"/>
        <v>29.5</v>
      </c>
      <c r="J3603" s="29">
        <f t="shared" si="677"/>
        <v>148.05256005744161</v>
      </c>
      <c r="K3603" s="147">
        <f t="shared" si="672"/>
        <v>181.7343782392598</v>
      </c>
      <c r="L3603" s="29">
        <f t="shared" si="683"/>
        <v>29.5</v>
      </c>
      <c r="M3603" s="30">
        <f t="shared" si="681"/>
        <v>2.5</v>
      </c>
      <c r="N3603" s="148">
        <f t="shared" si="682"/>
        <v>0</v>
      </c>
      <c r="O3603" s="148">
        <f t="shared" si="678"/>
        <v>0</v>
      </c>
      <c r="P3603" s="148">
        <f t="shared" si="679"/>
        <v>0</v>
      </c>
      <c r="Q3603" s="149">
        <f t="shared" si="673"/>
        <v>67.734378239259797</v>
      </c>
      <c r="R3603" s="150">
        <f t="shared" si="674"/>
        <v>181.7343782392598</v>
      </c>
      <c r="S3603" s="13"/>
      <c r="T3603" s="13"/>
      <c r="U3603" s="13"/>
      <c r="V3603" s="13"/>
      <c r="W3603" s="49">
        <f t="shared" si="680"/>
        <v>40481</v>
      </c>
    </row>
    <row r="3604" spans="1:23" s="11" customFormat="1">
      <c r="A3604" s="13"/>
      <c r="B3604" s="140">
        <f>+Datos!B3595</f>
        <v>2010</v>
      </c>
      <c r="C3604" s="141">
        <f>+Datos!C3595</f>
        <v>10</v>
      </c>
      <c r="D3604" s="142">
        <f>+Datos!D3595</f>
        <v>31</v>
      </c>
      <c r="E3604" s="143">
        <f>+Datos!E3595</f>
        <v>0.7</v>
      </c>
      <c r="F3604" s="144">
        <f>+Datos!F3595</f>
        <v>2.2000000000000002</v>
      </c>
      <c r="G3604" s="145">
        <f>+Datos!G3595</f>
        <v>1</v>
      </c>
      <c r="H3604" s="143">
        <f t="shared" si="675"/>
        <v>2.2000000000000002</v>
      </c>
      <c r="I3604" s="146">
        <f t="shared" si="676"/>
        <v>-1.5000000000000002</v>
      </c>
      <c r="J3604" s="29">
        <f t="shared" si="677"/>
        <v>146.86541191043574</v>
      </c>
      <c r="K3604" s="147">
        <f t="shared" si="672"/>
        <v>180.54723009225393</v>
      </c>
      <c r="L3604" s="29">
        <f t="shared" si="683"/>
        <v>-1.1871481470058711</v>
      </c>
      <c r="M3604" s="30">
        <f t="shared" si="681"/>
        <v>1.8871481470058711</v>
      </c>
      <c r="N3604" s="148">
        <f t="shared" si="682"/>
        <v>0.3128518529941291</v>
      </c>
      <c r="O3604" s="148">
        <f t="shared" si="678"/>
        <v>0</v>
      </c>
      <c r="P3604" s="148">
        <f t="shared" si="679"/>
        <v>-0.3128518529941291</v>
      </c>
      <c r="Q3604" s="149">
        <f t="shared" si="673"/>
        <v>66.547230092253926</v>
      </c>
      <c r="R3604" s="150">
        <f t="shared" si="674"/>
        <v>180.54723009225393</v>
      </c>
      <c r="S3604" s="13"/>
      <c r="T3604" s="13"/>
      <c r="U3604" s="13"/>
      <c r="V3604" s="13"/>
      <c r="W3604" s="49">
        <f t="shared" si="680"/>
        <v>40482</v>
      </c>
    </row>
    <row r="3605" spans="1:23" s="11" customFormat="1">
      <c r="A3605" s="13"/>
      <c r="B3605" s="140">
        <f>+Datos!B3596</f>
        <v>2010</v>
      </c>
      <c r="C3605" s="141">
        <f>+Datos!C3596</f>
        <v>11</v>
      </c>
      <c r="D3605" s="142">
        <f>+Datos!D3596</f>
        <v>1</v>
      </c>
      <c r="E3605" s="143">
        <f>+Datos!E3596</f>
        <v>0</v>
      </c>
      <c r="F3605" s="144">
        <f>+Datos!F3596</f>
        <v>4.2</v>
      </c>
      <c r="G3605" s="145">
        <f>+Datos!G3596</f>
        <v>1</v>
      </c>
      <c r="H3605" s="143">
        <f t="shared" si="675"/>
        <v>4.2</v>
      </c>
      <c r="I3605" s="146">
        <f t="shared" si="676"/>
        <v>-4.2</v>
      </c>
      <c r="J3605" s="29">
        <f t="shared" si="677"/>
        <v>143.59179523320512</v>
      </c>
      <c r="K3605" s="147">
        <f t="shared" si="672"/>
        <v>177.27361341502331</v>
      </c>
      <c r="L3605" s="29">
        <f t="shared" si="683"/>
        <v>-3.2736166772306206</v>
      </c>
      <c r="M3605" s="30">
        <f t="shared" si="681"/>
        <v>3.2736166772306206</v>
      </c>
      <c r="N3605" s="148">
        <f t="shared" si="682"/>
        <v>0.92638332276937962</v>
      </c>
      <c r="O3605" s="148">
        <f t="shared" si="678"/>
        <v>0</v>
      </c>
      <c r="P3605" s="148">
        <f t="shared" si="679"/>
        <v>-0.92638332276937962</v>
      </c>
      <c r="Q3605" s="149">
        <f t="shared" si="673"/>
        <v>63.273613415023306</v>
      </c>
      <c r="R3605" s="150">
        <f t="shared" si="674"/>
        <v>177.27361341502331</v>
      </c>
      <c r="S3605" s="13"/>
      <c r="T3605" s="13"/>
      <c r="U3605" s="13"/>
      <c r="V3605" s="13"/>
      <c r="W3605" s="49">
        <f t="shared" si="680"/>
        <v>40483</v>
      </c>
    </row>
    <row r="3606" spans="1:23" s="11" customFormat="1">
      <c r="A3606" s="13"/>
      <c r="B3606" s="140">
        <f>+Datos!B3597</f>
        <v>2010</v>
      </c>
      <c r="C3606" s="141">
        <f>+Datos!C3597</f>
        <v>11</v>
      </c>
      <c r="D3606" s="142">
        <f>+Datos!D3597</f>
        <v>2</v>
      </c>
      <c r="E3606" s="143">
        <f>+Datos!E3597</f>
        <v>30</v>
      </c>
      <c r="F3606" s="144">
        <f>+Datos!F3597</f>
        <v>5.6</v>
      </c>
      <c r="G3606" s="145">
        <f>+Datos!G3597</f>
        <v>1</v>
      </c>
      <c r="H3606" s="143">
        <f t="shared" si="675"/>
        <v>5.6</v>
      </c>
      <c r="I3606" s="146">
        <f t="shared" si="676"/>
        <v>24.4</v>
      </c>
      <c r="J3606" s="29">
        <f t="shared" si="677"/>
        <v>167.99179523320512</v>
      </c>
      <c r="K3606" s="147">
        <f t="shared" si="672"/>
        <v>201.67361341502331</v>
      </c>
      <c r="L3606" s="29">
        <f t="shared" si="683"/>
        <v>24.400000000000006</v>
      </c>
      <c r="M3606" s="30">
        <f t="shared" si="681"/>
        <v>5.6</v>
      </c>
      <c r="N3606" s="148">
        <f t="shared" si="682"/>
        <v>0</v>
      </c>
      <c r="O3606" s="148">
        <f t="shared" si="678"/>
        <v>0</v>
      </c>
      <c r="P3606" s="148">
        <f t="shared" si="679"/>
        <v>0</v>
      </c>
      <c r="Q3606" s="149">
        <f t="shared" si="673"/>
        <v>87.673613415023311</v>
      </c>
      <c r="R3606" s="150">
        <f t="shared" si="674"/>
        <v>201.67361341502331</v>
      </c>
      <c r="S3606" s="13"/>
      <c r="T3606" s="13"/>
      <c r="U3606" s="13"/>
      <c r="V3606" s="13"/>
      <c r="W3606" s="49">
        <f t="shared" si="680"/>
        <v>40484</v>
      </c>
    </row>
    <row r="3607" spans="1:23" s="11" customFormat="1">
      <c r="A3607" s="13"/>
      <c r="B3607" s="140">
        <f>+Datos!B3598</f>
        <v>2010</v>
      </c>
      <c r="C3607" s="141">
        <f>+Datos!C3598</f>
        <v>11</v>
      </c>
      <c r="D3607" s="142">
        <f>+Datos!D3598</f>
        <v>3</v>
      </c>
      <c r="E3607" s="143">
        <f>+Datos!E3598</f>
        <v>0</v>
      </c>
      <c r="F3607" s="144">
        <f>+Datos!F3598</f>
        <v>4.2</v>
      </c>
      <c r="G3607" s="145">
        <f>+Datos!G3598</f>
        <v>1</v>
      </c>
      <c r="H3607" s="143">
        <f t="shared" si="675"/>
        <v>4.2</v>
      </c>
      <c r="I3607" s="146">
        <f t="shared" si="676"/>
        <v>-4.2</v>
      </c>
      <c r="J3607" s="29">
        <f t="shared" si="677"/>
        <v>164.24727339270052</v>
      </c>
      <c r="K3607" s="147">
        <f t="shared" si="672"/>
        <v>197.92909157451871</v>
      </c>
      <c r="L3607" s="29">
        <f t="shared" si="683"/>
        <v>-3.7445218405046035</v>
      </c>
      <c r="M3607" s="30">
        <f t="shared" si="681"/>
        <v>3.7445218405046035</v>
      </c>
      <c r="N3607" s="148">
        <f t="shared" si="682"/>
        <v>0.45547815949539672</v>
      </c>
      <c r="O3607" s="148">
        <f t="shared" si="678"/>
        <v>0</v>
      </c>
      <c r="P3607" s="148">
        <f t="shared" si="679"/>
        <v>-0.45547815949539672</v>
      </c>
      <c r="Q3607" s="149">
        <f t="shared" si="673"/>
        <v>83.929091574518708</v>
      </c>
      <c r="R3607" s="150">
        <f t="shared" si="674"/>
        <v>197.92909157451871</v>
      </c>
      <c r="S3607" s="13"/>
      <c r="T3607" s="13"/>
      <c r="U3607" s="13"/>
      <c r="V3607" s="13"/>
      <c r="W3607" s="49">
        <f t="shared" si="680"/>
        <v>40485</v>
      </c>
    </row>
    <row r="3608" spans="1:23" s="11" customFormat="1">
      <c r="A3608" s="13"/>
      <c r="B3608" s="140">
        <f>+Datos!B3599</f>
        <v>2010</v>
      </c>
      <c r="C3608" s="141">
        <f>+Datos!C3599</f>
        <v>11</v>
      </c>
      <c r="D3608" s="142">
        <f>+Datos!D3599</f>
        <v>4</v>
      </c>
      <c r="E3608" s="143">
        <f>+Datos!E3599</f>
        <v>6</v>
      </c>
      <c r="F3608" s="144">
        <f>+Datos!F3599</f>
        <v>4.5</v>
      </c>
      <c r="G3608" s="145">
        <f>+Datos!G3599</f>
        <v>1</v>
      </c>
      <c r="H3608" s="143">
        <f t="shared" si="675"/>
        <v>4.5</v>
      </c>
      <c r="I3608" s="146">
        <f t="shared" si="676"/>
        <v>1.5</v>
      </c>
      <c r="J3608" s="29">
        <f t="shared" si="677"/>
        <v>165.74727339270052</v>
      </c>
      <c r="K3608" s="147">
        <f t="shared" si="672"/>
        <v>199.42909157451871</v>
      </c>
      <c r="L3608" s="29">
        <f t="shared" si="683"/>
        <v>1.5</v>
      </c>
      <c r="M3608" s="30">
        <f t="shared" si="681"/>
        <v>4.5</v>
      </c>
      <c r="N3608" s="148">
        <f t="shared" si="682"/>
        <v>0</v>
      </c>
      <c r="O3608" s="148">
        <f t="shared" si="678"/>
        <v>0</v>
      </c>
      <c r="P3608" s="148">
        <f t="shared" si="679"/>
        <v>0</v>
      </c>
      <c r="Q3608" s="149">
        <f t="shared" si="673"/>
        <v>85.429091574518708</v>
      </c>
      <c r="R3608" s="150">
        <f t="shared" si="674"/>
        <v>199.42909157451871</v>
      </c>
      <c r="S3608" s="13"/>
      <c r="T3608" s="13"/>
      <c r="U3608" s="13"/>
      <c r="V3608" s="13"/>
      <c r="W3608" s="49">
        <f t="shared" si="680"/>
        <v>40486</v>
      </c>
    </row>
    <row r="3609" spans="1:23" s="11" customFormat="1">
      <c r="A3609" s="13"/>
      <c r="B3609" s="140">
        <f>+Datos!B3600</f>
        <v>2010</v>
      </c>
      <c r="C3609" s="141">
        <f>+Datos!C3600</f>
        <v>11</v>
      </c>
      <c r="D3609" s="142">
        <f>+Datos!D3600</f>
        <v>5</v>
      </c>
      <c r="E3609" s="143">
        <f>+Datos!E3600</f>
        <v>0.5</v>
      </c>
      <c r="F3609" s="144">
        <f>+Datos!F3600</f>
        <v>3.2</v>
      </c>
      <c r="G3609" s="145">
        <f>+Datos!G3600</f>
        <v>1</v>
      </c>
      <c r="H3609" s="143">
        <f t="shared" si="675"/>
        <v>3.2</v>
      </c>
      <c r="I3609" s="146">
        <f t="shared" si="676"/>
        <v>-2.7</v>
      </c>
      <c r="J3609" s="29">
        <f t="shared" si="677"/>
        <v>163.36269301895183</v>
      </c>
      <c r="K3609" s="147">
        <f t="shared" si="672"/>
        <v>197.04451120077002</v>
      </c>
      <c r="L3609" s="29">
        <f t="shared" si="683"/>
        <v>-2.3845803737486904</v>
      </c>
      <c r="M3609" s="30">
        <f t="shared" si="681"/>
        <v>2.8845803737486904</v>
      </c>
      <c r="N3609" s="148">
        <f t="shared" si="682"/>
        <v>0.31541962625130981</v>
      </c>
      <c r="O3609" s="148">
        <f t="shared" si="678"/>
        <v>0</v>
      </c>
      <c r="P3609" s="148">
        <f t="shared" si="679"/>
        <v>-0.31541962625130981</v>
      </c>
      <c r="Q3609" s="149">
        <f t="shared" si="673"/>
        <v>83.044511200770017</v>
      </c>
      <c r="R3609" s="150">
        <f t="shared" si="674"/>
        <v>197.04451120077002</v>
      </c>
      <c r="S3609" s="13"/>
      <c r="T3609" s="13"/>
      <c r="U3609" s="13"/>
      <c r="V3609" s="13"/>
      <c r="W3609" s="49">
        <f t="shared" si="680"/>
        <v>40487</v>
      </c>
    </row>
    <row r="3610" spans="1:23" s="11" customFormat="1">
      <c r="A3610" s="13"/>
      <c r="B3610" s="140">
        <f>+Datos!B3601</f>
        <v>2010</v>
      </c>
      <c r="C3610" s="141">
        <f>+Datos!C3601</f>
        <v>11</v>
      </c>
      <c r="D3610" s="142">
        <f>+Datos!D3601</f>
        <v>6</v>
      </c>
      <c r="E3610" s="143">
        <f>+Datos!E3601</f>
        <v>0</v>
      </c>
      <c r="F3610" s="144">
        <f>+Datos!F3601</f>
        <v>5.3</v>
      </c>
      <c r="G3610" s="145">
        <f>+Datos!G3601</f>
        <v>1</v>
      </c>
      <c r="H3610" s="143">
        <f t="shared" si="675"/>
        <v>5.3</v>
      </c>
      <c r="I3610" s="146">
        <f t="shared" si="676"/>
        <v>-5.3</v>
      </c>
      <c r="J3610" s="29">
        <f t="shared" si="677"/>
        <v>158.78115603904556</v>
      </c>
      <c r="K3610" s="147">
        <f t="shared" si="672"/>
        <v>192.46297422086374</v>
      </c>
      <c r="L3610" s="29">
        <f t="shared" si="683"/>
        <v>-4.5815369799062751</v>
      </c>
      <c r="M3610" s="30">
        <f t="shared" si="681"/>
        <v>4.5815369799062751</v>
      </c>
      <c r="N3610" s="148">
        <f t="shared" si="682"/>
        <v>0.71846302009372476</v>
      </c>
      <c r="O3610" s="148">
        <f t="shared" si="678"/>
        <v>0</v>
      </c>
      <c r="P3610" s="148">
        <f t="shared" si="679"/>
        <v>-0.71846302009372476</v>
      </c>
      <c r="Q3610" s="149">
        <f t="shared" si="673"/>
        <v>78.462974220863742</v>
      </c>
      <c r="R3610" s="150">
        <f t="shared" si="674"/>
        <v>192.46297422086374</v>
      </c>
      <c r="S3610" s="13"/>
      <c r="T3610" s="13"/>
      <c r="U3610" s="13"/>
      <c r="V3610" s="13"/>
      <c r="W3610" s="49">
        <f t="shared" si="680"/>
        <v>40488</v>
      </c>
    </row>
    <row r="3611" spans="1:23" s="11" customFormat="1">
      <c r="A3611" s="13"/>
      <c r="B3611" s="140">
        <f>+Datos!B3602</f>
        <v>2010</v>
      </c>
      <c r="C3611" s="141">
        <f>+Datos!C3602</f>
        <v>11</v>
      </c>
      <c r="D3611" s="142">
        <f>+Datos!D3602</f>
        <v>7</v>
      </c>
      <c r="E3611" s="143">
        <f>+Datos!E3602</f>
        <v>49</v>
      </c>
      <c r="F3611" s="144">
        <f>+Datos!F3602</f>
        <v>3.1</v>
      </c>
      <c r="G3611" s="145">
        <f>+Datos!G3602</f>
        <v>1</v>
      </c>
      <c r="H3611" s="143">
        <f t="shared" si="675"/>
        <v>3.1</v>
      </c>
      <c r="I3611" s="146">
        <f t="shared" si="676"/>
        <v>45.9</v>
      </c>
      <c r="J3611" s="29">
        <f t="shared" si="677"/>
        <v>186.31818181818181</v>
      </c>
      <c r="K3611" s="147">
        <f t="shared" si="672"/>
        <v>220</v>
      </c>
      <c r="L3611" s="29">
        <f t="shared" si="683"/>
        <v>27.537025779136258</v>
      </c>
      <c r="M3611" s="30">
        <f t="shared" si="681"/>
        <v>3.1</v>
      </c>
      <c r="N3611" s="148">
        <f t="shared" si="682"/>
        <v>0</v>
      </c>
      <c r="O3611" s="148">
        <f t="shared" si="678"/>
        <v>18.362974220863748</v>
      </c>
      <c r="P3611" s="148">
        <f t="shared" si="679"/>
        <v>18.362974220863748</v>
      </c>
      <c r="Q3611" s="149">
        <f t="shared" si="673"/>
        <v>106</v>
      </c>
      <c r="R3611" s="150">
        <f t="shared" si="674"/>
        <v>238.36297422086375</v>
      </c>
      <c r="S3611" s="13"/>
      <c r="T3611" s="13"/>
      <c r="U3611" s="13"/>
      <c r="V3611" s="13"/>
      <c r="W3611" s="49">
        <f t="shared" si="680"/>
        <v>40489</v>
      </c>
    </row>
    <row r="3612" spans="1:23" s="11" customFormat="1">
      <c r="A3612" s="13"/>
      <c r="B3612" s="140">
        <f>+Datos!B3603</f>
        <v>2010</v>
      </c>
      <c r="C3612" s="141">
        <f>+Datos!C3603</f>
        <v>11</v>
      </c>
      <c r="D3612" s="142">
        <f>+Datos!D3603</f>
        <v>8</v>
      </c>
      <c r="E3612" s="143">
        <f>+Datos!E3603</f>
        <v>0</v>
      </c>
      <c r="F3612" s="144">
        <f>+Datos!F3603</f>
        <v>4.2</v>
      </c>
      <c r="G3612" s="145">
        <f>+Datos!G3603</f>
        <v>1</v>
      </c>
      <c r="H3612" s="143">
        <f t="shared" si="675"/>
        <v>4.2</v>
      </c>
      <c r="I3612" s="146">
        <f t="shared" si="676"/>
        <v>-4.2</v>
      </c>
      <c r="J3612" s="29">
        <f t="shared" si="677"/>
        <v>182.1651664870891</v>
      </c>
      <c r="K3612" s="147">
        <f t="shared" si="672"/>
        <v>215.84698466890728</v>
      </c>
      <c r="L3612" s="29">
        <f t="shared" si="683"/>
        <v>-4.1530153310927176</v>
      </c>
      <c r="M3612" s="30">
        <f t="shared" si="681"/>
        <v>4.1530153310927176</v>
      </c>
      <c r="N3612" s="148">
        <f t="shared" si="682"/>
        <v>4.698466890728259E-2</v>
      </c>
      <c r="O3612" s="148">
        <f t="shared" si="678"/>
        <v>0</v>
      </c>
      <c r="P3612" s="148">
        <f t="shared" si="679"/>
        <v>-4.698466890728259E-2</v>
      </c>
      <c r="Q3612" s="149">
        <f t="shared" si="673"/>
        <v>101.84698466890728</v>
      </c>
      <c r="R3612" s="150">
        <f t="shared" si="674"/>
        <v>215.84698466890728</v>
      </c>
      <c r="S3612" s="13"/>
      <c r="T3612" s="13"/>
      <c r="U3612" s="13"/>
      <c r="V3612" s="13"/>
      <c r="W3612" s="49">
        <f t="shared" si="680"/>
        <v>40490</v>
      </c>
    </row>
    <row r="3613" spans="1:23" s="11" customFormat="1">
      <c r="A3613" s="13"/>
      <c r="B3613" s="140">
        <f>+Datos!B3604</f>
        <v>2010</v>
      </c>
      <c r="C3613" s="141">
        <f>+Datos!C3604</f>
        <v>11</v>
      </c>
      <c r="D3613" s="142">
        <f>+Datos!D3604</f>
        <v>9</v>
      </c>
      <c r="E3613" s="143">
        <f>+Datos!E3604</f>
        <v>0</v>
      </c>
      <c r="F3613" s="144">
        <f>+Datos!F3604</f>
        <v>4.5999999999999996</v>
      </c>
      <c r="G3613" s="145">
        <f>+Datos!G3604</f>
        <v>1</v>
      </c>
      <c r="H3613" s="143">
        <f t="shared" si="675"/>
        <v>4.5999999999999996</v>
      </c>
      <c r="I3613" s="146">
        <f t="shared" si="676"/>
        <v>-4.5999999999999996</v>
      </c>
      <c r="J3613" s="29">
        <f t="shared" si="677"/>
        <v>177.72276483274828</v>
      </c>
      <c r="K3613" s="147">
        <f t="shared" si="672"/>
        <v>211.40458301456647</v>
      </c>
      <c r="L3613" s="29">
        <f t="shared" si="683"/>
        <v>-4.4424016543408129</v>
      </c>
      <c r="M3613" s="30">
        <f t="shared" si="681"/>
        <v>4.4424016543408129</v>
      </c>
      <c r="N3613" s="148">
        <f t="shared" si="682"/>
        <v>0.15759834565918673</v>
      </c>
      <c r="O3613" s="148">
        <f t="shared" si="678"/>
        <v>0</v>
      </c>
      <c r="P3613" s="148">
        <f t="shared" si="679"/>
        <v>-0.15759834565918673</v>
      </c>
      <c r="Q3613" s="149">
        <f t="shared" si="673"/>
        <v>97.40458301456647</v>
      </c>
      <c r="R3613" s="150">
        <f t="shared" si="674"/>
        <v>211.40458301456647</v>
      </c>
      <c r="S3613" s="13"/>
      <c r="T3613" s="13"/>
      <c r="U3613" s="13"/>
      <c r="V3613" s="13"/>
      <c r="W3613" s="49">
        <f t="shared" si="680"/>
        <v>40491</v>
      </c>
    </row>
    <row r="3614" spans="1:23" s="11" customFormat="1">
      <c r="A3614" s="13"/>
      <c r="B3614" s="140">
        <f>+Datos!B3605</f>
        <v>2010</v>
      </c>
      <c r="C3614" s="141">
        <f>+Datos!C3605</f>
        <v>11</v>
      </c>
      <c r="D3614" s="142">
        <f>+Datos!D3605</f>
        <v>10</v>
      </c>
      <c r="E3614" s="143">
        <f>+Datos!E3605</f>
        <v>0</v>
      </c>
      <c r="F3614" s="144">
        <f>+Datos!F3605</f>
        <v>3.9</v>
      </c>
      <c r="G3614" s="145">
        <f>+Datos!G3605</f>
        <v>1</v>
      </c>
      <c r="H3614" s="143">
        <f t="shared" si="675"/>
        <v>3.9</v>
      </c>
      <c r="I3614" s="146">
        <f t="shared" si="676"/>
        <v>-3.9</v>
      </c>
      <c r="J3614" s="29">
        <f t="shared" si="677"/>
        <v>174.04134754756663</v>
      </c>
      <c r="K3614" s="147">
        <f t="shared" si="672"/>
        <v>207.72316572938482</v>
      </c>
      <c r="L3614" s="29">
        <f t="shared" si="683"/>
        <v>-3.6814172851816522</v>
      </c>
      <c r="M3614" s="30">
        <f t="shared" si="681"/>
        <v>3.6814172851816522</v>
      </c>
      <c r="N3614" s="148">
        <f t="shared" si="682"/>
        <v>0.21858271481834768</v>
      </c>
      <c r="O3614" s="148">
        <f t="shared" si="678"/>
        <v>0</v>
      </c>
      <c r="P3614" s="148">
        <f t="shared" si="679"/>
        <v>-0.21858271481834768</v>
      </c>
      <c r="Q3614" s="149">
        <f t="shared" si="673"/>
        <v>93.723165729384817</v>
      </c>
      <c r="R3614" s="150">
        <f t="shared" si="674"/>
        <v>207.72316572938482</v>
      </c>
      <c r="S3614" s="13"/>
      <c r="T3614" s="13"/>
      <c r="U3614" s="13"/>
      <c r="V3614" s="13"/>
      <c r="W3614" s="49">
        <f t="shared" si="680"/>
        <v>40492</v>
      </c>
    </row>
    <row r="3615" spans="1:23" s="11" customFormat="1">
      <c r="A3615" s="13"/>
      <c r="B3615" s="140">
        <f>+Datos!B3606</f>
        <v>2010</v>
      </c>
      <c r="C3615" s="141">
        <f>+Datos!C3606</f>
        <v>11</v>
      </c>
      <c r="D3615" s="142">
        <f>+Datos!D3606</f>
        <v>11</v>
      </c>
      <c r="E3615" s="143">
        <f>+Datos!E3606</f>
        <v>0</v>
      </c>
      <c r="F3615" s="144">
        <f>+Datos!F3606</f>
        <v>4.5</v>
      </c>
      <c r="G3615" s="145">
        <f>+Datos!G3606</f>
        <v>1</v>
      </c>
      <c r="H3615" s="143">
        <f t="shared" si="675"/>
        <v>4.5</v>
      </c>
      <c r="I3615" s="146">
        <f t="shared" si="676"/>
        <v>-4.5</v>
      </c>
      <c r="J3615" s="29">
        <f t="shared" si="677"/>
        <v>169.88821608336511</v>
      </c>
      <c r="K3615" s="147">
        <f t="shared" si="672"/>
        <v>203.5700342651833</v>
      </c>
      <c r="L3615" s="29">
        <f t="shared" si="683"/>
        <v>-4.1531314642015218</v>
      </c>
      <c r="M3615" s="30">
        <f t="shared" si="681"/>
        <v>4.1531314642015218</v>
      </c>
      <c r="N3615" s="148">
        <f t="shared" si="682"/>
        <v>0.34686853579847821</v>
      </c>
      <c r="O3615" s="148">
        <f t="shared" si="678"/>
        <v>0</v>
      </c>
      <c r="P3615" s="148">
        <f t="shared" si="679"/>
        <v>-0.34686853579847821</v>
      </c>
      <c r="Q3615" s="149">
        <f t="shared" si="673"/>
        <v>89.570034265183295</v>
      </c>
      <c r="R3615" s="150">
        <f t="shared" si="674"/>
        <v>203.5700342651833</v>
      </c>
      <c r="S3615" s="13"/>
      <c r="T3615" s="13"/>
      <c r="U3615" s="13"/>
      <c r="V3615" s="13"/>
      <c r="W3615" s="49">
        <f t="shared" si="680"/>
        <v>40493</v>
      </c>
    </row>
    <row r="3616" spans="1:23" s="11" customFormat="1">
      <c r="A3616" s="13"/>
      <c r="B3616" s="140">
        <f>+Datos!B3607</f>
        <v>2010</v>
      </c>
      <c r="C3616" s="141">
        <f>+Datos!C3607</f>
        <v>11</v>
      </c>
      <c r="D3616" s="142">
        <f>+Datos!D3607</f>
        <v>12</v>
      </c>
      <c r="E3616" s="143">
        <f>+Datos!E3607</f>
        <v>0</v>
      </c>
      <c r="F3616" s="144">
        <f>+Datos!F3607</f>
        <v>6</v>
      </c>
      <c r="G3616" s="145">
        <f>+Datos!G3607</f>
        <v>1</v>
      </c>
      <c r="H3616" s="143">
        <f t="shared" si="675"/>
        <v>6</v>
      </c>
      <c r="I3616" s="146">
        <f t="shared" si="676"/>
        <v>-6</v>
      </c>
      <c r="J3616" s="29">
        <f t="shared" si="677"/>
        <v>164.50446159264186</v>
      </c>
      <c r="K3616" s="147">
        <f t="shared" si="672"/>
        <v>198.18627977446005</v>
      </c>
      <c r="L3616" s="29">
        <f t="shared" si="683"/>
        <v>-5.3837544907232484</v>
      </c>
      <c r="M3616" s="30">
        <f t="shared" si="681"/>
        <v>5.3837544907232484</v>
      </c>
      <c r="N3616" s="148">
        <f t="shared" si="682"/>
        <v>0.61624550927675159</v>
      </c>
      <c r="O3616" s="148">
        <f t="shared" si="678"/>
        <v>0</v>
      </c>
      <c r="P3616" s="148">
        <f t="shared" si="679"/>
        <v>-0.61624550927675159</v>
      </c>
      <c r="Q3616" s="149">
        <f t="shared" si="673"/>
        <v>84.186279774460047</v>
      </c>
      <c r="R3616" s="150">
        <f t="shared" si="674"/>
        <v>198.18627977446005</v>
      </c>
      <c r="S3616" s="13"/>
      <c r="T3616" s="13"/>
      <c r="U3616" s="13"/>
      <c r="V3616" s="13"/>
      <c r="W3616" s="49">
        <f t="shared" si="680"/>
        <v>40494</v>
      </c>
    </row>
    <row r="3617" spans="1:23" s="11" customFormat="1">
      <c r="A3617" s="13"/>
      <c r="B3617" s="140">
        <f>+Datos!B3608</f>
        <v>2010</v>
      </c>
      <c r="C3617" s="141">
        <f>+Datos!C3608</f>
        <v>11</v>
      </c>
      <c r="D3617" s="142">
        <f>+Datos!D3608</f>
        <v>13</v>
      </c>
      <c r="E3617" s="143">
        <f>+Datos!E3608</f>
        <v>2</v>
      </c>
      <c r="F3617" s="144">
        <f>+Datos!F3608</f>
        <v>5.7</v>
      </c>
      <c r="G3617" s="145">
        <f>+Datos!G3608</f>
        <v>1</v>
      </c>
      <c r="H3617" s="143">
        <f t="shared" si="675"/>
        <v>5.7</v>
      </c>
      <c r="I3617" s="146">
        <f t="shared" si="676"/>
        <v>-3.7</v>
      </c>
      <c r="J3617" s="29">
        <f t="shared" si="677"/>
        <v>161.26987274435203</v>
      </c>
      <c r="K3617" s="147">
        <f t="shared" si="672"/>
        <v>194.95169092617022</v>
      </c>
      <c r="L3617" s="29">
        <f t="shared" si="683"/>
        <v>-3.2345888482898317</v>
      </c>
      <c r="M3617" s="30">
        <f t="shared" si="681"/>
        <v>5.2345888482898317</v>
      </c>
      <c r="N3617" s="148">
        <f t="shared" si="682"/>
        <v>0.46541115171016845</v>
      </c>
      <c r="O3617" s="148">
        <f t="shared" si="678"/>
        <v>0</v>
      </c>
      <c r="P3617" s="148">
        <f t="shared" si="679"/>
        <v>-0.46541115171016845</v>
      </c>
      <c r="Q3617" s="149">
        <f t="shared" si="673"/>
        <v>80.951690926170215</v>
      </c>
      <c r="R3617" s="150">
        <f t="shared" si="674"/>
        <v>194.95169092617022</v>
      </c>
      <c r="S3617" s="13"/>
      <c r="T3617" s="13"/>
      <c r="U3617" s="13"/>
      <c r="V3617" s="13"/>
      <c r="W3617" s="49">
        <f t="shared" si="680"/>
        <v>40495</v>
      </c>
    </row>
    <row r="3618" spans="1:23" s="11" customFormat="1">
      <c r="A3618" s="13"/>
      <c r="B3618" s="140">
        <f>+Datos!B3609</f>
        <v>2010</v>
      </c>
      <c r="C3618" s="141">
        <f>+Datos!C3609</f>
        <v>11</v>
      </c>
      <c r="D3618" s="142">
        <f>+Datos!D3609</f>
        <v>14</v>
      </c>
      <c r="E3618" s="143">
        <f>+Datos!E3609</f>
        <v>24</v>
      </c>
      <c r="F3618" s="144">
        <f>+Datos!F3609</f>
        <v>2.2999999999999998</v>
      </c>
      <c r="G3618" s="145">
        <f>+Datos!G3609</f>
        <v>1</v>
      </c>
      <c r="H3618" s="143">
        <f t="shared" si="675"/>
        <v>2.2999999999999998</v>
      </c>
      <c r="I3618" s="146">
        <f t="shared" si="676"/>
        <v>21.7</v>
      </c>
      <c r="J3618" s="29">
        <f t="shared" si="677"/>
        <v>182.96987274435202</v>
      </c>
      <c r="K3618" s="147">
        <f t="shared" si="672"/>
        <v>216.6516909261702</v>
      </c>
      <c r="L3618" s="29">
        <f t="shared" si="683"/>
        <v>21.699999999999989</v>
      </c>
      <c r="M3618" s="30">
        <f t="shared" si="681"/>
        <v>2.2999999999999998</v>
      </c>
      <c r="N3618" s="148">
        <f t="shared" si="682"/>
        <v>0</v>
      </c>
      <c r="O3618" s="148">
        <f t="shared" si="678"/>
        <v>0</v>
      </c>
      <c r="P3618" s="148">
        <f t="shared" si="679"/>
        <v>0</v>
      </c>
      <c r="Q3618" s="149">
        <f t="shared" si="673"/>
        <v>102.6516909261702</v>
      </c>
      <c r="R3618" s="150">
        <f t="shared" si="674"/>
        <v>216.6516909261702</v>
      </c>
      <c r="S3618" s="13"/>
      <c r="T3618" s="13"/>
      <c r="U3618" s="13"/>
      <c r="V3618" s="13"/>
      <c r="W3618" s="49">
        <f t="shared" si="680"/>
        <v>40496</v>
      </c>
    </row>
    <row r="3619" spans="1:23" s="11" customFormat="1">
      <c r="A3619" s="13"/>
      <c r="B3619" s="140">
        <f>+Datos!B3610</f>
        <v>2010</v>
      </c>
      <c r="C3619" s="141">
        <f>+Datos!C3610</f>
        <v>11</v>
      </c>
      <c r="D3619" s="142">
        <f>+Datos!D3610</f>
        <v>15</v>
      </c>
      <c r="E3619" s="143">
        <f>+Datos!E3610</f>
        <v>5</v>
      </c>
      <c r="F3619" s="144">
        <f>+Datos!F3610</f>
        <v>2.5</v>
      </c>
      <c r="G3619" s="145">
        <f>+Datos!G3610</f>
        <v>1</v>
      </c>
      <c r="H3619" s="143">
        <f t="shared" si="675"/>
        <v>2.5</v>
      </c>
      <c r="I3619" s="146">
        <f t="shared" si="676"/>
        <v>2.5</v>
      </c>
      <c r="J3619" s="29">
        <f t="shared" si="677"/>
        <v>185.46987274435202</v>
      </c>
      <c r="K3619" s="147">
        <f t="shared" si="672"/>
        <v>219.1516909261702</v>
      </c>
      <c r="L3619" s="29">
        <f t="shared" si="683"/>
        <v>2.5</v>
      </c>
      <c r="M3619" s="30">
        <f t="shared" si="681"/>
        <v>2.5</v>
      </c>
      <c r="N3619" s="148">
        <f t="shared" si="682"/>
        <v>0</v>
      </c>
      <c r="O3619" s="148">
        <f t="shared" si="678"/>
        <v>0</v>
      </c>
      <c r="P3619" s="148">
        <f t="shared" si="679"/>
        <v>0</v>
      </c>
      <c r="Q3619" s="149">
        <f t="shared" si="673"/>
        <v>105.1516909261702</v>
      </c>
      <c r="R3619" s="150">
        <f t="shared" si="674"/>
        <v>219.1516909261702</v>
      </c>
      <c r="S3619" s="13"/>
      <c r="T3619" s="13"/>
      <c r="U3619" s="13"/>
      <c r="V3619" s="13"/>
      <c r="W3619" s="49">
        <f t="shared" si="680"/>
        <v>40497</v>
      </c>
    </row>
    <row r="3620" spans="1:23" s="11" customFormat="1">
      <c r="A3620" s="13"/>
      <c r="B3620" s="140">
        <f>+Datos!B3611</f>
        <v>2010</v>
      </c>
      <c r="C3620" s="141">
        <f>+Datos!C3611</f>
        <v>11</v>
      </c>
      <c r="D3620" s="142">
        <f>+Datos!D3611</f>
        <v>16</v>
      </c>
      <c r="E3620" s="143">
        <f>+Datos!E3611</f>
        <v>0.2</v>
      </c>
      <c r="F3620" s="144">
        <f>+Datos!F3611</f>
        <v>3.7</v>
      </c>
      <c r="G3620" s="145">
        <f>+Datos!G3611</f>
        <v>1</v>
      </c>
      <c r="H3620" s="143">
        <f t="shared" si="675"/>
        <v>3.7</v>
      </c>
      <c r="I3620" s="146">
        <f t="shared" si="676"/>
        <v>-3.5</v>
      </c>
      <c r="J3620" s="29">
        <f t="shared" si="677"/>
        <v>182.01832853573566</v>
      </c>
      <c r="K3620" s="147">
        <f t="shared" si="672"/>
        <v>215.70014671755385</v>
      </c>
      <c r="L3620" s="29">
        <f t="shared" si="683"/>
        <v>-3.4515442086163546</v>
      </c>
      <c r="M3620" s="30">
        <f t="shared" si="681"/>
        <v>3.6515442086163548</v>
      </c>
      <c r="N3620" s="148">
        <f t="shared" si="682"/>
        <v>4.8455791383645419E-2</v>
      </c>
      <c r="O3620" s="148">
        <f t="shared" si="678"/>
        <v>0</v>
      </c>
      <c r="P3620" s="148">
        <f t="shared" si="679"/>
        <v>-4.8455791383645419E-2</v>
      </c>
      <c r="Q3620" s="149">
        <f t="shared" si="673"/>
        <v>101.70014671755385</v>
      </c>
      <c r="R3620" s="150">
        <f t="shared" si="674"/>
        <v>215.70014671755385</v>
      </c>
      <c r="S3620" s="13"/>
      <c r="T3620" s="13"/>
      <c r="U3620" s="13"/>
      <c r="V3620" s="13"/>
      <c r="W3620" s="49">
        <f t="shared" si="680"/>
        <v>40498</v>
      </c>
    </row>
    <row r="3621" spans="1:23" s="11" customFormat="1">
      <c r="A3621" s="13"/>
      <c r="B3621" s="140">
        <f>+Datos!B3612</f>
        <v>2010</v>
      </c>
      <c r="C3621" s="141">
        <f>+Datos!C3612</f>
        <v>11</v>
      </c>
      <c r="D3621" s="142">
        <f>+Datos!D3612</f>
        <v>17</v>
      </c>
      <c r="E3621" s="143">
        <f>+Datos!E3612</f>
        <v>0</v>
      </c>
      <c r="F3621" s="144">
        <f>+Datos!F3612</f>
        <v>3.5</v>
      </c>
      <c r="G3621" s="145">
        <f>+Datos!G3612</f>
        <v>1</v>
      </c>
      <c r="H3621" s="143">
        <f t="shared" si="675"/>
        <v>3.5</v>
      </c>
      <c r="I3621" s="146">
        <f t="shared" si="676"/>
        <v>-3.5</v>
      </c>
      <c r="J3621" s="29">
        <f t="shared" si="677"/>
        <v>178.63101663206328</v>
      </c>
      <c r="K3621" s="147">
        <f t="shared" si="672"/>
        <v>212.31283481388147</v>
      </c>
      <c r="L3621" s="29">
        <f t="shared" si="683"/>
        <v>-3.3873119036723836</v>
      </c>
      <c r="M3621" s="30">
        <f t="shared" si="681"/>
        <v>3.3873119036723836</v>
      </c>
      <c r="N3621" s="148">
        <f t="shared" si="682"/>
        <v>0.11268809632761645</v>
      </c>
      <c r="O3621" s="148">
        <f t="shared" si="678"/>
        <v>0</v>
      </c>
      <c r="P3621" s="148">
        <f t="shared" si="679"/>
        <v>-0.11268809632761645</v>
      </c>
      <c r="Q3621" s="149">
        <f t="shared" si="673"/>
        <v>98.312834813881466</v>
      </c>
      <c r="R3621" s="150">
        <f t="shared" si="674"/>
        <v>212.31283481388147</v>
      </c>
      <c r="S3621" s="13"/>
      <c r="T3621" s="13"/>
      <c r="U3621" s="13"/>
      <c r="V3621" s="13"/>
      <c r="W3621" s="49">
        <f t="shared" si="680"/>
        <v>40499</v>
      </c>
    </row>
    <row r="3622" spans="1:23" s="11" customFormat="1">
      <c r="A3622" s="13"/>
      <c r="B3622" s="140">
        <f>+Datos!B3613</f>
        <v>2010</v>
      </c>
      <c r="C3622" s="141">
        <f>+Datos!C3613</f>
        <v>11</v>
      </c>
      <c r="D3622" s="142">
        <f>+Datos!D3613</f>
        <v>18</v>
      </c>
      <c r="E3622" s="143">
        <f>+Datos!E3613</f>
        <v>7</v>
      </c>
      <c r="F3622" s="144">
        <f>+Datos!F3613</f>
        <v>5.3</v>
      </c>
      <c r="G3622" s="145">
        <f>+Datos!G3613</f>
        <v>1</v>
      </c>
      <c r="H3622" s="143">
        <f t="shared" si="675"/>
        <v>5.3</v>
      </c>
      <c r="I3622" s="146">
        <f t="shared" si="676"/>
        <v>1.7000000000000002</v>
      </c>
      <c r="J3622" s="29">
        <f t="shared" si="677"/>
        <v>180.33101663206327</v>
      </c>
      <c r="K3622" s="147">
        <f t="shared" si="672"/>
        <v>214.01283481388145</v>
      </c>
      <c r="L3622" s="29">
        <f t="shared" si="683"/>
        <v>1.6999999999999886</v>
      </c>
      <c r="M3622" s="30">
        <f t="shared" si="681"/>
        <v>5.3</v>
      </c>
      <c r="N3622" s="148">
        <f t="shared" si="682"/>
        <v>0</v>
      </c>
      <c r="O3622" s="148">
        <f t="shared" si="678"/>
        <v>0</v>
      </c>
      <c r="P3622" s="148">
        <f t="shared" si="679"/>
        <v>0</v>
      </c>
      <c r="Q3622" s="149">
        <f t="shared" si="673"/>
        <v>100.01283481388145</v>
      </c>
      <c r="R3622" s="150">
        <f t="shared" si="674"/>
        <v>214.01283481388145</v>
      </c>
      <c r="S3622" s="13"/>
      <c r="T3622" s="13"/>
      <c r="U3622" s="13"/>
      <c r="V3622" s="13"/>
      <c r="W3622" s="49">
        <f t="shared" si="680"/>
        <v>40500</v>
      </c>
    </row>
    <row r="3623" spans="1:23" s="11" customFormat="1">
      <c r="A3623" s="13"/>
      <c r="B3623" s="140">
        <f>+Datos!B3614</f>
        <v>2010</v>
      </c>
      <c r="C3623" s="141">
        <f>+Datos!C3614</f>
        <v>11</v>
      </c>
      <c r="D3623" s="142">
        <f>+Datos!D3614</f>
        <v>19</v>
      </c>
      <c r="E3623" s="143">
        <f>+Datos!E3614</f>
        <v>4</v>
      </c>
      <c r="F3623" s="144">
        <f>+Datos!F3614</f>
        <v>6</v>
      </c>
      <c r="G3623" s="145">
        <f>+Datos!G3614</f>
        <v>1</v>
      </c>
      <c r="H3623" s="143">
        <f t="shared" si="675"/>
        <v>6</v>
      </c>
      <c r="I3623" s="146">
        <f t="shared" si="676"/>
        <v>-2</v>
      </c>
      <c r="J3623" s="29">
        <f t="shared" si="677"/>
        <v>178.40563712452334</v>
      </c>
      <c r="K3623" s="147">
        <f t="shared" si="672"/>
        <v>212.08745530634152</v>
      </c>
      <c r="L3623" s="29">
        <f t="shared" si="683"/>
        <v>-1.9253795075399296</v>
      </c>
      <c r="M3623" s="30">
        <f t="shared" si="681"/>
        <v>5.9253795075399296</v>
      </c>
      <c r="N3623" s="148">
        <f t="shared" si="682"/>
        <v>7.4620492460070409E-2</v>
      </c>
      <c r="O3623" s="148">
        <f t="shared" si="678"/>
        <v>0</v>
      </c>
      <c r="P3623" s="148">
        <f t="shared" si="679"/>
        <v>-7.4620492460070409E-2</v>
      </c>
      <c r="Q3623" s="149">
        <f t="shared" si="673"/>
        <v>98.087455306341525</v>
      </c>
      <c r="R3623" s="150">
        <f t="shared" si="674"/>
        <v>212.08745530634152</v>
      </c>
      <c r="S3623" s="13"/>
      <c r="T3623" s="13"/>
      <c r="U3623" s="13"/>
      <c r="V3623" s="13"/>
      <c r="W3623" s="49">
        <f t="shared" si="680"/>
        <v>40501</v>
      </c>
    </row>
    <row r="3624" spans="1:23" s="11" customFormat="1">
      <c r="A3624" s="13"/>
      <c r="B3624" s="140">
        <f>+Datos!B3615</f>
        <v>2010</v>
      </c>
      <c r="C3624" s="141">
        <f>+Datos!C3615</f>
        <v>11</v>
      </c>
      <c r="D3624" s="142">
        <f>+Datos!D3615</f>
        <v>20</v>
      </c>
      <c r="E3624" s="143">
        <f>+Datos!E3615</f>
        <v>13</v>
      </c>
      <c r="F3624" s="144">
        <f>+Datos!F3615</f>
        <v>6</v>
      </c>
      <c r="G3624" s="145">
        <f>+Datos!G3615</f>
        <v>1</v>
      </c>
      <c r="H3624" s="143">
        <f t="shared" si="675"/>
        <v>6</v>
      </c>
      <c r="I3624" s="146">
        <f t="shared" si="676"/>
        <v>7</v>
      </c>
      <c r="J3624" s="29">
        <f t="shared" si="677"/>
        <v>185.40563712452334</v>
      </c>
      <c r="K3624" s="147">
        <f t="shared" si="672"/>
        <v>219.08745530634152</v>
      </c>
      <c r="L3624" s="29">
        <f t="shared" si="683"/>
        <v>7</v>
      </c>
      <c r="M3624" s="30">
        <f t="shared" si="681"/>
        <v>6</v>
      </c>
      <c r="N3624" s="148">
        <f t="shared" si="682"/>
        <v>0</v>
      </c>
      <c r="O3624" s="148">
        <f t="shared" si="678"/>
        <v>0</v>
      </c>
      <c r="P3624" s="148">
        <f t="shared" si="679"/>
        <v>0</v>
      </c>
      <c r="Q3624" s="149">
        <f t="shared" si="673"/>
        <v>105.08745530634152</v>
      </c>
      <c r="R3624" s="150">
        <f t="shared" si="674"/>
        <v>219.08745530634152</v>
      </c>
      <c r="S3624" s="13"/>
      <c r="T3624" s="13"/>
      <c r="U3624" s="13"/>
      <c r="V3624" s="13"/>
      <c r="W3624" s="49">
        <f t="shared" si="680"/>
        <v>40502</v>
      </c>
    </row>
    <row r="3625" spans="1:23" s="11" customFormat="1">
      <c r="A3625" s="13"/>
      <c r="B3625" s="140">
        <f>+Datos!B3616</f>
        <v>2010</v>
      </c>
      <c r="C3625" s="141">
        <f>+Datos!C3616</f>
        <v>11</v>
      </c>
      <c r="D3625" s="142">
        <f>+Datos!D3616</f>
        <v>21</v>
      </c>
      <c r="E3625" s="143">
        <f>+Datos!E3616</f>
        <v>3</v>
      </c>
      <c r="F3625" s="144">
        <f>+Datos!F3616</f>
        <v>4.3</v>
      </c>
      <c r="G3625" s="145">
        <f>+Datos!G3616</f>
        <v>1</v>
      </c>
      <c r="H3625" s="143">
        <f t="shared" si="675"/>
        <v>4.3</v>
      </c>
      <c r="I3625" s="146">
        <f t="shared" si="676"/>
        <v>-1.2999999999999998</v>
      </c>
      <c r="J3625" s="29">
        <f t="shared" si="677"/>
        <v>184.11650679498345</v>
      </c>
      <c r="K3625" s="147">
        <f t="shared" si="672"/>
        <v>217.79832497680164</v>
      </c>
      <c r="L3625" s="29">
        <f t="shared" si="683"/>
        <v>-1.289130329539887</v>
      </c>
      <c r="M3625" s="30">
        <f t="shared" si="681"/>
        <v>4.289130329539887</v>
      </c>
      <c r="N3625" s="148">
        <f t="shared" si="682"/>
        <v>1.0869670460112779E-2</v>
      </c>
      <c r="O3625" s="148">
        <f t="shared" si="678"/>
        <v>0</v>
      </c>
      <c r="P3625" s="148">
        <f t="shared" si="679"/>
        <v>-1.0869670460112779E-2</v>
      </c>
      <c r="Q3625" s="149">
        <f t="shared" si="673"/>
        <v>103.79832497680164</v>
      </c>
      <c r="R3625" s="150">
        <f t="shared" si="674"/>
        <v>217.79832497680164</v>
      </c>
      <c r="S3625" s="13"/>
      <c r="T3625" s="13"/>
      <c r="U3625" s="13"/>
      <c r="V3625" s="13"/>
      <c r="W3625" s="49">
        <f t="shared" si="680"/>
        <v>40503</v>
      </c>
    </row>
    <row r="3626" spans="1:23" s="11" customFormat="1">
      <c r="A3626" s="13"/>
      <c r="B3626" s="140">
        <f>+Datos!B3617</f>
        <v>2010</v>
      </c>
      <c r="C3626" s="141">
        <f>+Datos!C3617</f>
        <v>11</v>
      </c>
      <c r="D3626" s="142">
        <f>+Datos!D3617</f>
        <v>22</v>
      </c>
      <c r="E3626" s="143">
        <f>+Datos!E3617</f>
        <v>0</v>
      </c>
      <c r="F3626" s="144">
        <f>+Datos!F3617</f>
        <v>4.7</v>
      </c>
      <c r="G3626" s="145">
        <f>+Datos!G3617</f>
        <v>1</v>
      </c>
      <c r="H3626" s="143">
        <f t="shared" si="675"/>
        <v>4.7</v>
      </c>
      <c r="I3626" s="146">
        <f t="shared" si="676"/>
        <v>-4.7</v>
      </c>
      <c r="J3626" s="29">
        <f t="shared" si="677"/>
        <v>179.53013584205212</v>
      </c>
      <c r="K3626" s="147">
        <f t="shared" si="672"/>
        <v>213.21195402387031</v>
      </c>
      <c r="L3626" s="29">
        <f t="shared" si="683"/>
        <v>-4.5863709529313326</v>
      </c>
      <c r="M3626" s="30">
        <f t="shared" si="681"/>
        <v>4.5863709529313326</v>
      </c>
      <c r="N3626" s="148">
        <f t="shared" si="682"/>
        <v>0.11362904706866761</v>
      </c>
      <c r="O3626" s="148">
        <f t="shared" si="678"/>
        <v>0</v>
      </c>
      <c r="P3626" s="148">
        <f t="shared" si="679"/>
        <v>-0.11362904706866761</v>
      </c>
      <c r="Q3626" s="149">
        <f t="shared" si="673"/>
        <v>99.211954023870305</v>
      </c>
      <c r="R3626" s="150">
        <f t="shared" si="674"/>
        <v>213.21195402387031</v>
      </c>
      <c r="S3626" s="13"/>
      <c r="T3626" s="13"/>
      <c r="U3626" s="13"/>
      <c r="V3626" s="13"/>
      <c r="W3626" s="49">
        <f t="shared" si="680"/>
        <v>40504</v>
      </c>
    </row>
    <row r="3627" spans="1:23" s="11" customFormat="1">
      <c r="A3627" s="13"/>
      <c r="B3627" s="140">
        <f>+Datos!B3618</f>
        <v>2010</v>
      </c>
      <c r="C3627" s="141">
        <f>+Datos!C3618</f>
        <v>11</v>
      </c>
      <c r="D3627" s="142">
        <f>+Datos!D3618</f>
        <v>23</v>
      </c>
      <c r="E3627" s="143">
        <f>+Datos!E3618</f>
        <v>0</v>
      </c>
      <c r="F3627" s="144">
        <f>+Datos!F3618</f>
        <v>7.1</v>
      </c>
      <c r="G3627" s="145">
        <f>+Datos!G3618</f>
        <v>1</v>
      </c>
      <c r="H3627" s="143">
        <f t="shared" si="675"/>
        <v>7.1</v>
      </c>
      <c r="I3627" s="146">
        <f t="shared" si="676"/>
        <v>-7.1</v>
      </c>
      <c r="J3627" s="29">
        <f t="shared" si="677"/>
        <v>172.8175175954722</v>
      </c>
      <c r="K3627" s="147">
        <f t="shared" si="672"/>
        <v>206.49933577729038</v>
      </c>
      <c r="L3627" s="29">
        <f t="shared" si="683"/>
        <v>-6.7126182465799218</v>
      </c>
      <c r="M3627" s="30">
        <f t="shared" si="681"/>
        <v>6.7126182465799218</v>
      </c>
      <c r="N3627" s="148">
        <f t="shared" si="682"/>
        <v>0.38738175342007786</v>
      </c>
      <c r="O3627" s="148">
        <f t="shared" si="678"/>
        <v>0</v>
      </c>
      <c r="P3627" s="148">
        <f t="shared" si="679"/>
        <v>-0.38738175342007786</v>
      </c>
      <c r="Q3627" s="149">
        <f t="shared" si="673"/>
        <v>92.499335777290383</v>
      </c>
      <c r="R3627" s="150">
        <f t="shared" si="674"/>
        <v>206.49933577729038</v>
      </c>
      <c r="S3627" s="13"/>
      <c r="T3627" s="13"/>
      <c r="U3627" s="13"/>
      <c r="V3627" s="13"/>
      <c r="W3627" s="49">
        <f t="shared" si="680"/>
        <v>40505</v>
      </c>
    </row>
    <row r="3628" spans="1:23" s="11" customFormat="1">
      <c r="A3628" s="13"/>
      <c r="B3628" s="140">
        <f>+Datos!B3619</f>
        <v>2010</v>
      </c>
      <c r="C3628" s="141">
        <f>+Datos!C3619</f>
        <v>11</v>
      </c>
      <c r="D3628" s="142">
        <f>+Datos!D3619</f>
        <v>24</v>
      </c>
      <c r="E3628" s="143">
        <f>+Datos!E3619</f>
        <v>0</v>
      </c>
      <c r="F3628" s="144">
        <f>+Datos!F3619</f>
        <v>6.1</v>
      </c>
      <c r="G3628" s="145">
        <f>+Datos!G3619</f>
        <v>1</v>
      </c>
      <c r="H3628" s="143">
        <f t="shared" si="675"/>
        <v>6.1</v>
      </c>
      <c r="I3628" s="146">
        <f t="shared" si="676"/>
        <v>-6.1</v>
      </c>
      <c r="J3628" s="29">
        <f t="shared" si="677"/>
        <v>167.25114308897778</v>
      </c>
      <c r="K3628" s="147">
        <f t="shared" si="672"/>
        <v>200.93296127079597</v>
      </c>
      <c r="L3628" s="29">
        <f t="shared" si="683"/>
        <v>-5.5663745064944123</v>
      </c>
      <c r="M3628" s="30">
        <f t="shared" si="681"/>
        <v>5.5663745064944123</v>
      </c>
      <c r="N3628" s="148">
        <f t="shared" si="682"/>
        <v>0.5336254935055873</v>
      </c>
      <c r="O3628" s="148">
        <f t="shared" si="678"/>
        <v>0</v>
      </c>
      <c r="P3628" s="148">
        <f t="shared" si="679"/>
        <v>-0.5336254935055873</v>
      </c>
      <c r="Q3628" s="149">
        <f t="shared" si="673"/>
        <v>86.932961270795971</v>
      </c>
      <c r="R3628" s="150">
        <f t="shared" si="674"/>
        <v>200.93296127079597</v>
      </c>
      <c r="S3628" s="13"/>
      <c r="T3628" s="13"/>
      <c r="U3628" s="13"/>
      <c r="V3628" s="13"/>
      <c r="W3628" s="49">
        <f t="shared" si="680"/>
        <v>40506</v>
      </c>
    </row>
    <row r="3629" spans="1:23" s="11" customFormat="1">
      <c r="A3629" s="13"/>
      <c r="B3629" s="140">
        <f>+Datos!B3620</f>
        <v>2010</v>
      </c>
      <c r="C3629" s="141">
        <f>+Datos!C3620</f>
        <v>11</v>
      </c>
      <c r="D3629" s="142">
        <f>+Datos!D3620</f>
        <v>25</v>
      </c>
      <c r="E3629" s="143">
        <f>+Datos!E3620</f>
        <v>3</v>
      </c>
      <c r="F3629" s="144">
        <f>+Datos!F3620</f>
        <v>2.8</v>
      </c>
      <c r="G3629" s="145">
        <f>+Datos!G3620</f>
        <v>1</v>
      </c>
      <c r="H3629" s="143">
        <f t="shared" si="675"/>
        <v>2.8</v>
      </c>
      <c r="I3629" s="146">
        <f t="shared" si="676"/>
        <v>0.20000000000000018</v>
      </c>
      <c r="J3629" s="29">
        <f t="shared" si="677"/>
        <v>167.45114308897777</v>
      </c>
      <c r="K3629" s="147">
        <f t="shared" si="672"/>
        <v>201.13296127079596</v>
      </c>
      <c r="L3629" s="29">
        <f t="shared" si="683"/>
        <v>0.19999999999998863</v>
      </c>
      <c r="M3629" s="30">
        <f t="shared" si="681"/>
        <v>2.8</v>
      </c>
      <c r="N3629" s="148">
        <f t="shared" si="682"/>
        <v>0</v>
      </c>
      <c r="O3629" s="148">
        <f t="shared" si="678"/>
        <v>0</v>
      </c>
      <c r="P3629" s="148">
        <f t="shared" si="679"/>
        <v>0</v>
      </c>
      <c r="Q3629" s="149">
        <f t="shared" si="673"/>
        <v>87.13296127079596</v>
      </c>
      <c r="R3629" s="150">
        <f t="shared" si="674"/>
        <v>201.13296127079596</v>
      </c>
      <c r="S3629" s="13"/>
      <c r="T3629" s="13"/>
      <c r="U3629" s="13"/>
      <c r="V3629" s="13"/>
      <c r="W3629" s="49">
        <f t="shared" si="680"/>
        <v>40507</v>
      </c>
    </row>
    <row r="3630" spans="1:23" s="11" customFormat="1">
      <c r="A3630" s="13"/>
      <c r="B3630" s="140">
        <f>+Datos!B3621</f>
        <v>2010</v>
      </c>
      <c r="C3630" s="141">
        <f>+Datos!C3621</f>
        <v>11</v>
      </c>
      <c r="D3630" s="142">
        <f>+Datos!D3621</f>
        <v>26</v>
      </c>
      <c r="E3630" s="143">
        <f>+Datos!E3621</f>
        <v>0</v>
      </c>
      <c r="F3630" s="144">
        <f>+Datos!F3621</f>
        <v>5.3</v>
      </c>
      <c r="G3630" s="145">
        <f>+Datos!G3621</f>
        <v>1</v>
      </c>
      <c r="H3630" s="143">
        <f t="shared" si="675"/>
        <v>5.3</v>
      </c>
      <c r="I3630" s="146">
        <f t="shared" si="676"/>
        <v>-5.3</v>
      </c>
      <c r="J3630" s="29">
        <f t="shared" si="677"/>
        <v>162.75494476969121</v>
      </c>
      <c r="K3630" s="147">
        <f t="shared" si="672"/>
        <v>196.43676295150939</v>
      </c>
      <c r="L3630" s="29">
        <f t="shared" si="683"/>
        <v>-4.6961983192865659</v>
      </c>
      <c r="M3630" s="30">
        <f t="shared" si="681"/>
        <v>4.6961983192865659</v>
      </c>
      <c r="N3630" s="148">
        <f t="shared" si="682"/>
        <v>0.60380168071343387</v>
      </c>
      <c r="O3630" s="148">
        <f t="shared" si="678"/>
        <v>0</v>
      </c>
      <c r="P3630" s="148">
        <f t="shared" si="679"/>
        <v>-0.60380168071343387</v>
      </c>
      <c r="Q3630" s="149">
        <f t="shared" si="673"/>
        <v>82.436762951509394</v>
      </c>
      <c r="R3630" s="150">
        <f t="shared" si="674"/>
        <v>196.43676295150939</v>
      </c>
      <c r="S3630" s="13"/>
      <c r="T3630" s="13"/>
      <c r="U3630" s="13"/>
      <c r="V3630" s="13"/>
      <c r="W3630" s="49">
        <f t="shared" si="680"/>
        <v>40508</v>
      </c>
    </row>
    <row r="3631" spans="1:23" s="11" customFormat="1">
      <c r="A3631" s="13"/>
      <c r="B3631" s="140">
        <f>+Datos!B3622</f>
        <v>2010</v>
      </c>
      <c r="C3631" s="141">
        <f>+Datos!C3622</f>
        <v>11</v>
      </c>
      <c r="D3631" s="142">
        <f>+Datos!D3622</f>
        <v>27</v>
      </c>
      <c r="E3631" s="143">
        <f>+Datos!E3622</f>
        <v>0</v>
      </c>
      <c r="F3631" s="144">
        <f>+Datos!F3622</f>
        <v>3.8</v>
      </c>
      <c r="G3631" s="145">
        <f>+Datos!G3622</f>
        <v>1</v>
      </c>
      <c r="H3631" s="143">
        <f t="shared" si="675"/>
        <v>3.8</v>
      </c>
      <c r="I3631" s="146">
        <f t="shared" si="676"/>
        <v>-3.8</v>
      </c>
      <c r="J3631" s="29">
        <f t="shared" si="677"/>
        <v>159.46914335031758</v>
      </c>
      <c r="K3631" s="147">
        <f t="shared" si="672"/>
        <v>193.15096153213577</v>
      </c>
      <c r="L3631" s="29">
        <f t="shared" si="683"/>
        <v>-3.2858014193736267</v>
      </c>
      <c r="M3631" s="30">
        <f t="shared" si="681"/>
        <v>3.2858014193736267</v>
      </c>
      <c r="N3631" s="148">
        <f t="shared" si="682"/>
        <v>0.51419858062637314</v>
      </c>
      <c r="O3631" s="148">
        <f t="shared" si="678"/>
        <v>0</v>
      </c>
      <c r="P3631" s="148">
        <f t="shared" si="679"/>
        <v>-0.51419858062637314</v>
      </c>
      <c r="Q3631" s="149">
        <f t="shared" si="673"/>
        <v>79.150961532135767</v>
      </c>
      <c r="R3631" s="150">
        <f t="shared" si="674"/>
        <v>193.15096153213577</v>
      </c>
      <c r="S3631" s="13"/>
      <c r="T3631" s="13"/>
      <c r="U3631" s="13"/>
      <c r="V3631" s="13"/>
      <c r="W3631" s="49">
        <f t="shared" si="680"/>
        <v>40509</v>
      </c>
    </row>
    <row r="3632" spans="1:23" s="11" customFormat="1">
      <c r="A3632" s="13"/>
      <c r="B3632" s="140">
        <f>+Datos!B3623</f>
        <v>2010</v>
      </c>
      <c r="C3632" s="141">
        <f>+Datos!C3623</f>
        <v>11</v>
      </c>
      <c r="D3632" s="142">
        <f>+Datos!D3623</f>
        <v>28</v>
      </c>
      <c r="E3632" s="143">
        <f>+Datos!E3623</f>
        <v>0</v>
      </c>
      <c r="F3632" s="144">
        <f>+Datos!F3623</f>
        <v>5.3</v>
      </c>
      <c r="G3632" s="145">
        <f>+Datos!G3623</f>
        <v>1</v>
      </c>
      <c r="H3632" s="143">
        <f t="shared" si="675"/>
        <v>5.3</v>
      </c>
      <c r="I3632" s="146">
        <f t="shared" si="676"/>
        <v>-5.3</v>
      </c>
      <c r="J3632" s="29">
        <f t="shared" si="677"/>
        <v>154.99680169193971</v>
      </c>
      <c r="K3632" s="147">
        <f t="shared" si="672"/>
        <v>188.6786198737579</v>
      </c>
      <c r="L3632" s="29">
        <f t="shared" si="683"/>
        <v>-4.4723416583778715</v>
      </c>
      <c r="M3632" s="30">
        <f t="shared" si="681"/>
        <v>4.4723416583778715</v>
      </c>
      <c r="N3632" s="148">
        <f t="shared" si="682"/>
        <v>0.82765834162212837</v>
      </c>
      <c r="O3632" s="148">
        <f t="shared" si="678"/>
        <v>0</v>
      </c>
      <c r="P3632" s="148">
        <f t="shared" si="679"/>
        <v>-0.82765834162212837</v>
      </c>
      <c r="Q3632" s="149">
        <f t="shared" si="673"/>
        <v>74.678619873757896</v>
      </c>
      <c r="R3632" s="150">
        <f t="shared" si="674"/>
        <v>188.6786198737579</v>
      </c>
      <c r="S3632" s="13"/>
      <c r="T3632" s="13"/>
      <c r="U3632" s="13"/>
      <c r="V3632" s="13"/>
      <c r="W3632" s="49">
        <f t="shared" si="680"/>
        <v>40510</v>
      </c>
    </row>
    <row r="3633" spans="1:23" s="11" customFormat="1">
      <c r="A3633" s="13"/>
      <c r="B3633" s="140">
        <f>+Datos!B3624</f>
        <v>2010</v>
      </c>
      <c r="C3633" s="141">
        <f>+Datos!C3624</f>
        <v>11</v>
      </c>
      <c r="D3633" s="142">
        <f>+Datos!D3624</f>
        <v>29</v>
      </c>
      <c r="E3633" s="143">
        <f>+Datos!E3624</f>
        <v>0</v>
      </c>
      <c r="F3633" s="144">
        <f>+Datos!F3624</f>
        <v>7.3</v>
      </c>
      <c r="G3633" s="145">
        <f>+Datos!G3624</f>
        <v>1</v>
      </c>
      <c r="H3633" s="143">
        <f t="shared" si="675"/>
        <v>7.3</v>
      </c>
      <c r="I3633" s="146">
        <f t="shared" si="676"/>
        <v>-7.3</v>
      </c>
      <c r="J3633" s="29">
        <f t="shared" si="677"/>
        <v>149.04141116097739</v>
      </c>
      <c r="K3633" s="147">
        <f t="shared" si="672"/>
        <v>182.72322934279558</v>
      </c>
      <c r="L3633" s="29">
        <f t="shared" si="683"/>
        <v>-5.955390530962319</v>
      </c>
      <c r="M3633" s="30">
        <f t="shared" si="681"/>
        <v>5.955390530962319</v>
      </c>
      <c r="N3633" s="148">
        <f t="shared" si="682"/>
        <v>1.3446094690376809</v>
      </c>
      <c r="O3633" s="148">
        <f t="shared" si="678"/>
        <v>0</v>
      </c>
      <c r="P3633" s="148">
        <f t="shared" si="679"/>
        <v>-1.3446094690376809</v>
      </c>
      <c r="Q3633" s="149">
        <f t="shared" si="673"/>
        <v>68.723229342795577</v>
      </c>
      <c r="R3633" s="150">
        <f t="shared" si="674"/>
        <v>182.72322934279558</v>
      </c>
      <c r="S3633" s="13"/>
      <c r="T3633" s="13"/>
      <c r="U3633" s="13"/>
      <c r="V3633" s="13"/>
      <c r="W3633" s="49">
        <f t="shared" si="680"/>
        <v>40511</v>
      </c>
    </row>
    <row r="3634" spans="1:23" s="11" customFormat="1">
      <c r="A3634" s="13"/>
      <c r="B3634" s="140">
        <f>+Datos!B3625</f>
        <v>2010</v>
      </c>
      <c r="C3634" s="141">
        <f>+Datos!C3625</f>
        <v>11</v>
      </c>
      <c r="D3634" s="142">
        <f>+Datos!D3625</f>
        <v>30</v>
      </c>
      <c r="E3634" s="143">
        <f>+Datos!E3625</f>
        <v>0</v>
      </c>
      <c r="F3634" s="144">
        <f>+Datos!F3625</f>
        <v>4.8</v>
      </c>
      <c r="G3634" s="145">
        <f>+Datos!G3625</f>
        <v>1</v>
      </c>
      <c r="H3634" s="143">
        <f t="shared" si="675"/>
        <v>4.8</v>
      </c>
      <c r="I3634" s="146">
        <f t="shared" si="676"/>
        <v>-4.8</v>
      </c>
      <c r="J3634" s="29">
        <f t="shared" si="677"/>
        <v>145.2507869354236</v>
      </c>
      <c r="K3634" s="147">
        <f t="shared" si="672"/>
        <v>178.93260511724179</v>
      </c>
      <c r="L3634" s="29">
        <f t="shared" si="683"/>
        <v>-3.7906242255537848</v>
      </c>
      <c r="M3634" s="30">
        <f t="shared" si="681"/>
        <v>3.7906242255537848</v>
      </c>
      <c r="N3634" s="148">
        <f t="shared" si="682"/>
        <v>1.0093757744462151</v>
      </c>
      <c r="O3634" s="148">
        <f t="shared" si="678"/>
        <v>0</v>
      </c>
      <c r="P3634" s="148">
        <f t="shared" si="679"/>
        <v>-1.0093757744462151</v>
      </c>
      <c r="Q3634" s="149">
        <f t="shared" si="673"/>
        <v>64.932605117241792</v>
      </c>
      <c r="R3634" s="150">
        <f t="shared" si="674"/>
        <v>178.93260511724179</v>
      </c>
      <c r="S3634" s="13"/>
      <c r="T3634" s="13"/>
      <c r="U3634" s="13"/>
      <c r="V3634" s="13"/>
      <c r="W3634" s="49">
        <f t="shared" si="680"/>
        <v>40512</v>
      </c>
    </row>
    <row r="3635" spans="1:23" s="11" customFormat="1">
      <c r="A3635" s="13"/>
      <c r="B3635" s="140">
        <f>+Datos!B3626</f>
        <v>2010</v>
      </c>
      <c r="C3635" s="141">
        <f>+Datos!C3626</f>
        <v>12</v>
      </c>
      <c r="D3635" s="142">
        <f>+Datos!D3626</f>
        <v>1</v>
      </c>
      <c r="E3635" s="143">
        <f>+Datos!E3626</f>
        <v>0.5</v>
      </c>
      <c r="F3635" s="144">
        <f>+Datos!F3626</f>
        <v>7.5</v>
      </c>
      <c r="G3635" s="145">
        <f>+Datos!G3626</f>
        <v>1</v>
      </c>
      <c r="H3635" s="143">
        <f t="shared" si="675"/>
        <v>7.5</v>
      </c>
      <c r="I3635" s="146">
        <f t="shared" si="676"/>
        <v>-7</v>
      </c>
      <c r="J3635" s="29">
        <f t="shared" si="677"/>
        <v>139.89493470266081</v>
      </c>
      <c r="K3635" s="147">
        <f t="shared" si="672"/>
        <v>173.57675288447899</v>
      </c>
      <c r="L3635" s="29">
        <f t="shared" si="683"/>
        <v>-5.3558522327627998</v>
      </c>
      <c r="M3635" s="30">
        <f t="shared" si="681"/>
        <v>5.8558522327627998</v>
      </c>
      <c r="N3635" s="148">
        <f t="shared" si="682"/>
        <v>1.6441477672372002</v>
      </c>
      <c r="O3635" s="148">
        <f t="shared" si="678"/>
        <v>0</v>
      </c>
      <c r="P3635" s="148">
        <f t="shared" si="679"/>
        <v>-1.6441477672372002</v>
      </c>
      <c r="Q3635" s="149">
        <f t="shared" si="673"/>
        <v>59.576752884478992</v>
      </c>
      <c r="R3635" s="150">
        <f t="shared" si="674"/>
        <v>173.57675288447899</v>
      </c>
      <c r="S3635" s="13"/>
      <c r="T3635" s="13"/>
      <c r="U3635" s="13"/>
      <c r="V3635" s="13"/>
      <c r="W3635" s="49">
        <f t="shared" si="680"/>
        <v>40513</v>
      </c>
    </row>
    <row r="3636" spans="1:23" s="11" customFormat="1">
      <c r="A3636" s="13"/>
      <c r="B3636" s="140">
        <f>+Datos!B3627</f>
        <v>2010</v>
      </c>
      <c r="C3636" s="141">
        <f>+Datos!C3627</f>
        <v>12</v>
      </c>
      <c r="D3636" s="142">
        <f>+Datos!D3627</f>
        <v>2</v>
      </c>
      <c r="E3636" s="143">
        <f>+Datos!E3627</f>
        <v>0</v>
      </c>
      <c r="F3636" s="144">
        <f>+Datos!F3627</f>
        <v>6.5</v>
      </c>
      <c r="G3636" s="145">
        <f>+Datos!G3627</f>
        <v>1</v>
      </c>
      <c r="H3636" s="143">
        <f t="shared" si="675"/>
        <v>6.5</v>
      </c>
      <c r="I3636" s="146">
        <f t="shared" si="676"/>
        <v>-6.5</v>
      </c>
      <c r="J3636" s="29">
        <f t="shared" si="677"/>
        <v>135.09863168652882</v>
      </c>
      <c r="K3636" s="147">
        <f t="shared" si="672"/>
        <v>168.78044986834701</v>
      </c>
      <c r="L3636" s="29">
        <f t="shared" si="683"/>
        <v>-4.7963030161319864</v>
      </c>
      <c r="M3636" s="30">
        <f t="shared" si="681"/>
        <v>4.7963030161319864</v>
      </c>
      <c r="N3636" s="148">
        <f t="shared" si="682"/>
        <v>1.7036969838680136</v>
      </c>
      <c r="O3636" s="148">
        <f t="shared" si="678"/>
        <v>0</v>
      </c>
      <c r="P3636" s="148">
        <f t="shared" si="679"/>
        <v>-1.7036969838680136</v>
      </c>
      <c r="Q3636" s="149">
        <f t="shared" si="673"/>
        <v>54.780449868347006</v>
      </c>
      <c r="R3636" s="150">
        <f t="shared" si="674"/>
        <v>168.78044986834701</v>
      </c>
      <c r="S3636" s="13"/>
      <c r="T3636" s="13"/>
      <c r="U3636" s="13"/>
      <c r="V3636" s="13"/>
      <c r="W3636" s="49">
        <f t="shared" si="680"/>
        <v>40514</v>
      </c>
    </row>
    <row r="3637" spans="1:23" s="11" customFormat="1">
      <c r="A3637" s="13"/>
      <c r="B3637" s="140">
        <f>+Datos!B3628</f>
        <v>2010</v>
      </c>
      <c r="C3637" s="141">
        <f>+Datos!C3628</f>
        <v>12</v>
      </c>
      <c r="D3637" s="142">
        <f>+Datos!D3628</f>
        <v>3</v>
      </c>
      <c r="E3637" s="143">
        <f>+Datos!E3628</f>
        <v>0</v>
      </c>
      <c r="F3637" s="144">
        <f>+Datos!F3628</f>
        <v>5.3</v>
      </c>
      <c r="G3637" s="145">
        <f>+Datos!G3628</f>
        <v>1</v>
      </c>
      <c r="H3637" s="143">
        <f t="shared" si="675"/>
        <v>5.3</v>
      </c>
      <c r="I3637" s="146">
        <f t="shared" si="676"/>
        <v>-5.3</v>
      </c>
      <c r="J3637" s="29">
        <f t="shared" si="677"/>
        <v>131.30976554109398</v>
      </c>
      <c r="K3637" s="147">
        <f t="shared" si="672"/>
        <v>164.99158372291217</v>
      </c>
      <c r="L3637" s="29">
        <f t="shared" si="683"/>
        <v>-3.788866145434838</v>
      </c>
      <c r="M3637" s="30">
        <f t="shared" si="681"/>
        <v>3.788866145434838</v>
      </c>
      <c r="N3637" s="148">
        <f t="shared" si="682"/>
        <v>1.5111338545651618</v>
      </c>
      <c r="O3637" s="148">
        <f t="shared" si="678"/>
        <v>0</v>
      </c>
      <c r="P3637" s="148">
        <f t="shared" si="679"/>
        <v>-1.5111338545651618</v>
      </c>
      <c r="Q3637" s="149">
        <f t="shared" si="673"/>
        <v>50.991583722912168</v>
      </c>
      <c r="R3637" s="150">
        <f t="shared" si="674"/>
        <v>164.99158372291217</v>
      </c>
      <c r="S3637" s="13"/>
      <c r="T3637" s="13"/>
      <c r="U3637" s="13"/>
      <c r="V3637" s="13"/>
      <c r="W3637" s="49">
        <f t="shared" si="680"/>
        <v>40515</v>
      </c>
    </row>
    <row r="3638" spans="1:23" s="11" customFormat="1">
      <c r="A3638" s="13"/>
      <c r="B3638" s="140">
        <f>+Datos!B3629</f>
        <v>2010</v>
      </c>
      <c r="C3638" s="141">
        <f>+Datos!C3629</f>
        <v>12</v>
      </c>
      <c r="D3638" s="142">
        <f>+Datos!D3629</f>
        <v>4</v>
      </c>
      <c r="E3638" s="143">
        <f>+Datos!E3629</f>
        <v>0</v>
      </c>
      <c r="F3638" s="144">
        <f>+Datos!F3629</f>
        <v>7.7</v>
      </c>
      <c r="G3638" s="145">
        <f>+Datos!G3629</f>
        <v>1</v>
      </c>
      <c r="H3638" s="143">
        <f t="shared" si="675"/>
        <v>7.7</v>
      </c>
      <c r="I3638" s="146">
        <f t="shared" si="676"/>
        <v>-7.7</v>
      </c>
      <c r="J3638" s="29">
        <f t="shared" si="677"/>
        <v>125.99371205336701</v>
      </c>
      <c r="K3638" s="147">
        <f t="shared" si="672"/>
        <v>159.67553023518519</v>
      </c>
      <c r="L3638" s="29">
        <f t="shared" si="683"/>
        <v>-5.3160534877269754</v>
      </c>
      <c r="M3638" s="30">
        <f t="shared" si="681"/>
        <v>5.3160534877269754</v>
      </c>
      <c r="N3638" s="148">
        <f t="shared" si="682"/>
        <v>2.3839465122730248</v>
      </c>
      <c r="O3638" s="148">
        <f t="shared" si="678"/>
        <v>0</v>
      </c>
      <c r="P3638" s="148">
        <f t="shared" si="679"/>
        <v>-2.3839465122730248</v>
      </c>
      <c r="Q3638" s="149">
        <f t="shared" si="673"/>
        <v>45.675530235185192</v>
      </c>
      <c r="R3638" s="150">
        <f t="shared" si="674"/>
        <v>159.67553023518519</v>
      </c>
      <c r="S3638" s="13"/>
      <c r="T3638" s="13"/>
      <c r="U3638" s="13"/>
      <c r="V3638" s="13"/>
      <c r="W3638" s="49">
        <f t="shared" si="680"/>
        <v>40516</v>
      </c>
    </row>
    <row r="3639" spans="1:23" s="11" customFormat="1">
      <c r="A3639" s="13"/>
      <c r="B3639" s="140">
        <f>+Datos!B3630</f>
        <v>2010</v>
      </c>
      <c r="C3639" s="141">
        <f>+Datos!C3630</f>
        <v>12</v>
      </c>
      <c r="D3639" s="142">
        <f>+Datos!D3630</f>
        <v>5</v>
      </c>
      <c r="E3639" s="143">
        <f>+Datos!E3630</f>
        <v>0</v>
      </c>
      <c r="F3639" s="144">
        <f>+Datos!F3630</f>
        <v>8.1999999999999993</v>
      </c>
      <c r="G3639" s="145">
        <f>+Datos!G3630</f>
        <v>1</v>
      </c>
      <c r="H3639" s="143">
        <f t="shared" si="675"/>
        <v>8.1999999999999993</v>
      </c>
      <c r="I3639" s="146">
        <f t="shared" si="676"/>
        <v>-8.1999999999999993</v>
      </c>
      <c r="J3639" s="29">
        <f t="shared" si="677"/>
        <v>120.56888713356965</v>
      </c>
      <c r="K3639" s="147">
        <f t="shared" si="672"/>
        <v>154.25070531538782</v>
      </c>
      <c r="L3639" s="29">
        <f t="shared" si="683"/>
        <v>-5.4248249197973735</v>
      </c>
      <c r="M3639" s="30">
        <f t="shared" si="681"/>
        <v>5.4248249197973735</v>
      </c>
      <c r="N3639" s="148">
        <f t="shared" si="682"/>
        <v>2.7751750802026258</v>
      </c>
      <c r="O3639" s="148">
        <f t="shared" si="678"/>
        <v>0</v>
      </c>
      <c r="P3639" s="148">
        <f t="shared" si="679"/>
        <v>-2.7751750802026258</v>
      </c>
      <c r="Q3639" s="149">
        <f t="shared" si="673"/>
        <v>40.250705315387819</v>
      </c>
      <c r="R3639" s="150">
        <f t="shared" si="674"/>
        <v>154.25070531538782</v>
      </c>
      <c r="S3639" s="13"/>
      <c r="T3639" s="13"/>
      <c r="U3639" s="13"/>
      <c r="V3639" s="13"/>
      <c r="W3639" s="49">
        <f t="shared" si="680"/>
        <v>40517</v>
      </c>
    </row>
    <row r="3640" spans="1:23" s="11" customFormat="1">
      <c r="A3640" s="13"/>
      <c r="B3640" s="140">
        <f>+Datos!B3631</f>
        <v>2010</v>
      </c>
      <c r="C3640" s="141">
        <f>+Datos!C3631</f>
        <v>12</v>
      </c>
      <c r="D3640" s="142">
        <f>+Datos!D3631</f>
        <v>6</v>
      </c>
      <c r="E3640" s="143">
        <f>+Datos!E3631</f>
        <v>15</v>
      </c>
      <c r="F3640" s="144">
        <f>+Datos!F3631</f>
        <v>10.1</v>
      </c>
      <c r="G3640" s="145">
        <f>+Datos!G3631</f>
        <v>1</v>
      </c>
      <c r="H3640" s="143">
        <f t="shared" si="675"/>
        <v>10.1</v>
      </c>
      <c r="I3640" s="146">
        <f t="shared" si="676"/>
        <v>4.9000000000000004</v>
      </c>
      <c r="J3640" s="29">
        <f t="shared" si="677"/>
        <v>125.46888713356965</v>
      </c>
      <c r="K3640" s="147">
        <f t="shared" si="672"/>
        <v>159.15070531538782</v>
      </c>
      <c r="L3640" s="29">
        <f t="shared" si="683"/>
        <v>4.9000000000000057</v>
      </c>
      <c r="M3640" s="30">
        <f t="shared" si="681"/>
        <v>10.1</v>
      </c>
      <c r="N3640" s="148">
        <f t="shared" si="682"/>
        <v>0</v>
      </c>
      <c r="O3640" s="148">
        <f t="shared" si="678"/>
        <v>0</v>
      </c>
      <c r="P3640" s="148">
        <f t="shared" si="679"/>
        <v>0</v>
      </c>
      <c r="Q3640" s="149">
        <f t="shared" si="673"/>
        <v>45.150705315387825</v>
      </c>
      <c r="R3640" s="150">
        <f t="shared" si="674"/>
        <v>159.15070531538782</v>
      </c>
      <c r="S3640" s="13"/>
      <c r="T3640" s="13"/>
      <c r="U3640" s="13"/>
      <c r="V3640" s="13"/>
      <c r="W3640" s="49">
        <f t="shared" si="680"/>
        <v>40518</v>
      </c>
    </row>
    <row r="3641" spans="1:23" s="11" customFormat="1">
      <c r="A3641" s="13"/>
      <c r="B3641" s="140">
        <f>+Datos!B3632</f>
        <v>2010</v>
      </c>
      <c r="C3641" s="141">
        <f>+Datos!C3632</f>
        <v>12</v>
      </c>
      <c r="D3641" s="142">
        <f>+Datos!D3632</f>
        <v>7</v>
      </c>
      <c r="E3641" s="143">
        <f>+Datos!E3632</f>
        <v>0.4</v>
      </c>
      <c r="F3641" s="144">
        <f>+Datos!F3632</f>
        <v>6.1</v>
      </c>
      <c r="G3641" s="145">
        <f>+Datos!G3632</f>
        <v>1</v>
      </c>
      <c r="H3641" s="143">
        <f t="shared" si="675"/>
        <v>6.1</v>
      </c>
      <c r="I3641" s="146">
        <f t="shared" si="676"/>
        <v>-5.6999999999999993</v>
      </c>
      <c r="J3641" s="29">
        <f t="shared" si="677"/>
        <v>121.68855940371223</v>
      </c>
      <c r="K3641" s="147">
        <f t="shared" si="672"/>
        <v>155.37037758553041</v>
      </c>
      <c r="L3641" s="29">
        <f t="shared" si="683"/>
        <v>-3.7803277298574187</v>
      </c>
      <c r="M3641" s="30">
        <f t="shared" si="681"/>
        <v>4.1803277298574191</v>
      </c>
      <c r="N3641" s="148">
        <f t="shared" si="682"/>
        <v>1.9196722701425806</v>
      </c>
      <c r="O3641" s="148">
        <f t="shared" si="678"/>
        <v>0</v>
      </c>
      <c r="P3641" s="148">
        <f t="shared" si="679"/>
        <v>-1.9196722701425806</v>
      </c>
      <c r="Q3641" s="149">
        <f t="shared" si="673"/>
        <v>41.370377585530406</v>
      </c>
      <c r="R3641" s="150">
        <f t="shared" si="674"/>
        <v>155.37037758553041</v>
      </c>
      <c r="S3641" s="13"/>
      <c r="T3641" s="13"/>
      <c r="U3641" s="13"/>
      <c r="V3641" s="13"/>
      <c r="W3641" s="49">
        <f t="shared" si="680"/>
        <v>40519</v>
      </c>
    </row>
    <row r="3642" spans="1:23" s="11" customFormat="1">
      <c r="A3642" s="13"/>
      <c r="B3642" s="140">
        <f>+Datos!B3633</f>
        <v>2010</v>
      </c>
      <c r="C3642" s="141">
        <f>+Datos!C3633</f>
        <v>12</v>
      </c>
      <c r="D3642" s="142">
        <f>+Datos!D3633</f>
        <v>8</v>
      </c>
      <c r="E3642" s="143">
        <f>+Datos!E3633</f>
        <v>0</v>
      </c>
      <c r="F3642" s="144">
        <f>+Datos!F3633</f>
        <v>6.9</v>
      </c>
      <c r="G3642" s="145">
        <f>+Datos!G3633</f>
        <v>1</v>
      </c>
      <c r="H3642" s="143">
        <f t="shared" si="675"/>
        <v>6.9</v>
      </c>
      <c r="I3642" s="146">
        <f t="shared" si="676"/>
        <v>-6.9</v>
      </c>
      <c r="J3642" s="29">
        <f t="shared" si="677"/>
        <v>117.26444127253397</v>
      </c>
      <c r="K3642" s="147">
        <f t="shared" si="672"/>
        <v>150.94625945435214</v>
      </c>
      <c r="L3642" s="29">
        <f t="shared" si="683"/>
        <v>-4.4241181311782611</v>
      </c>
      <c r="M3642" s="30">
        <f t="shared" si="681"/>
        <v>4.4241181311782611</v>
      </c>
      <c r="N3642" s="148">
        <f t="shared" si="682"/>
        <v>2.4758818688217392</v>
      </c>
      <c r="O3642" s="148">
        <f t="shared" si="678"/>
        <v>0</v>
      </c>
      <c r="P3642" s="148">
        <f t="shared" si="679"/>
        <v>-2.4758818688217392</v>
      </c>
      <c r="Q3642" s="149">
        <f t="shared" si="673"/>
        <v>36.946259454352145</v>
      </c>
      <c r="R3642" s="150">
        <f t="shared" si="674"/>
        <v>150.94625945435214</v>
      </c>
      <c r="S3642" s="13"/>
      <c r="T3642" s="13"/>
      <c r="U3642" s="13"/>
      <c r="V3642" s="13"/>
      <c r="W3642" s="49">
        <f t="shared" si="680"/>
        <v>40520</v>
      </c>
    </row>
    <row r="3643" spans="1:23" s="11" customFormat="1">
      <c r="A3643" s="13"/>
      <c r="B3643" s="140">
        <f>+Datos!B3634</f>
        <v>2010</v>
      </c>
      <c r="C3643" s="141">
        <f>+Datos!C3634</f>
        <v>12</v>
      </c>
      <c r="D3643" s="142">
        <f>+Datos!D3634</f>
        <v>9</v>
      </c>
      <c r="E3643" s="143">
        <f>+Datos!E3634</f>
        <v>0</v>
      </c>
      <c r="F3643" s="144">
        <f>+Datos!F3634</f>
        <v>9.4</v>
      </c>
      <c r="G3643" s="145">
        <f>+Datos!G3634</f>
        <v>1</v>
      </c>
      <c r="H3643" s="143">
        <f t="shared" si="675"/>
        <v>9.4</v>
      </c>
      <c r="I3643" s="146">
        <f t="shared" si="676"/>
        <v>-9.4</v>
      </c>
      <c r="J3643" s="29">
        <f t="shared" si="677"/>
        <v>111.4950546111068</v>
      </c>
      <c r="K3643" s="147">
        <f t="shared" si="672"/>
        <v>145.17687279292497</v>
      </c>
      <c r="L3643" s="29">
        <f t="shared" si="683"/>
        <v>-5.7693866614271769</v>
      </c>
      <c r="M3643" s="30">
        <f t="shared" si="681"/>
        <v>5.7693866614271769</v>
      </c>
      <c r="N3643" s="148">
        <f t="shared" si="682"/>
        <v>3.6306133385728234</v>
      </c>
      <c r="O3643" s="148">
        <f t="shared" si="678"/>
        <v>0</v>
      </c>
      <c r="P3643" s="148">
        <f t="shared" si="679"/>
        <v>-3.6306133385728234</v>
      </c>
      <c r="Q3643" s="149">
        <f t="shared" si="673"/>
        <v>31.176872792924968</v>
      </c>
      <c r="R3643" s="150">
        <f t="shared" si="674"/>
        <v>145.17687279292497</v>
      </c>
      <c r="S3643" s="13"/>
      <c r="T3643" s="13"/>
      <c r="U3643" s="13"/>
      <c r="V3643" s="13"/>
      <c r="W3643" s="49">
        <f t="shared" si="680"/>
        <v>40521</v>
      </c>
    </row>
    <row r="3644" spans="1:23" s="11" customFormat="1">
      <c r="A3644" s="13"/>
      <c r="B3644" s="140">
        <f>+Datos!B3635</f>
        <v>2010</v>
      </c>
      <c r="C3644" s="141">
        <f>+Datos!C3635</f>
        <v>12</v>
      </c>
      <c r="D3644" s="142">
        <f>+Datos!D3635</f>
        <v>10</v>
      </c>
      <c r="E3644" s="143">
        <f>+Datos!E3635</f>
        <v>0</v>
      </c>
      <c r="F3644" s="144">
        <f>+Datos!F3635</f>
        <v>8.6999999999999993</v>
      </c>
      <c r="G3644" s="145">
        <f>+Datos!G3635</f>
        <v>1</v>
      </c>
      <c r="H3644" s="143">
        <f t="shared" si="675"/>
        <v>8.6999999999999993</v>
      </c>
      <c r="I3644" s="146">
        <f t="shared" si="676"/>
        <v>-8.6999999999999993</v>
      </c>
      <c r="J3644" s="29">
        <f t="shared" si="677"/>
        <v>106.40854895126185</v>
      </c>
      <c r="K3644" s="147">
        <f t="shared" si="672"/>
        <v>140.09036713308004</v>
      </c>
      <c r="L3644" s="29">
        <f t="shared" si="683"/>
        <v>-5.0865056598449314</v>
      </c>
      <c r="M3644" s="30">
        <f t="shared" si="681"/>
        <v>5.0865056598449314</v>
      </c>
      <c r="N3644" s="148">
        <f t="shared" si="682"/>
        <v>3.6134943401550679</v>
      </c>
      <c r="O3644" s="148">
        <f t="shared" si="678"/>
        <v>0</v>
      </c>
      <c r="P3644" s="148">
        <f t="shared" si="679"/>
        <v>-3.6134943401550679</v>
      </c>
      <c r="Q3644" s="149">
        <f t="shared" si="673"/>
        <v>26.090367133080036</v>
      </c>
      <c r="R3644" s="150">
        <f t="shared" si="674"/>
        <v>140.09036713308004</v>
      </c>
      <c r="S3644" s="13"/>
      <c r="T3644" s="13"/>
      <c r="U3644" s="13"/>
      <c r="V3644" s="13"/>
      <c r="W3644" s="49">
        <f t="shared" si="680"/>
        <v>40522</v>
      </c>
    </row>
    <row r="3645" spans="1:23" s="11" customFormat="1">
      <c r="A3645" s="13"/>
      <c r="B3645" s="140">
        <f>+Datos!B3636</f>
        <v>2010</v>
      </c>
      <c r="C3645" s="141">
        <f>+Datos!C3636</f>
        <v>12</v>
      </c>
      <c r="D3645" s="142">
        <f>+Datos!D3636</f>
        <v>11</v>
      </c>
      <c r="E3645" s="143">
        <f>+Datos!E3636</f>
        <v>0</v>
      </c>
      <c r="F3645" s="144">
        <f>+Datos!F3636</f>
        <v>6.6</v>
      </c>
      <c r="G3645" s="145">
        <f>+Datos!G3636</f>
        <v>1</v>
      </c>
      <c r="H3645" s="143">
        <f t="shared" si="675"/>
        <v>6.6</v>
      </c>
      <c r="I3645" s="146">
        <f t="shared" si="676"/>
        <v>-6.6</v>
      </c>
      <c r="J3645" s="29">
        <f t="shared" si="677"/>
        <v>102.70518956852156</v>
      </c>
      <c r="K3645" s="147">
        <f t="shared" si="672"/>
        <v>136.38700775033973</v>
      </c>
      <c r="L3645" s="29">
        <f t="shared" si="683"/>
        <v>-3.7033593827403024</v>
      </c>
      <c r="M3645" s="30">
        <f t="shared" si="681"/>
        <v>3.7033593827403024</v>
      </c>
      <c r="N3645" s="148">
        <f t="shared" si="682"/>
        <v>2.8966406172596972</v>
      </c>
      <c r="O3645" s="148">
        <f t="shared" si="678"/>
        <v>0</v>
      </c>
      <c r="P3645" s="148">
        <f t="shared" si="679"/>
        <v>-2.8966406172596972</v>
      </c>
      <c r="Q3645" s="149">
        <f t="shared" si="673"/>
        <v>22.387007750339734</v>
      </c>
      <c r="R3645" s="150">
        <f t="shared" si="674"/>
        <v>136.38700775033973</v>
      </c>
      <c r="S3645" s="13"/>
      <c r="T3645" s="13"/>
      <c r="U3645" s="13"/>
      <c r="V3645" s="13"/>
      <c r="W3645" s="49">
        <f t="shared" si="680"/>
        <v>40523</v>
      </c>
    </row>
    <row r="3646" spans="1:23" s="11" customFormat="1">
      <c r="A3646" s="13"/>
      <c r="B3646" s="140">
        <f>+Datos!B3637</f>
        <v>2010</v>
      </c>
      <c r="C3646" s="141">
        <f>+Datos!C3637</f>
        <v>12</v>
      </c>
      <c r="D3646" s="142">
        <f>+Datos!D3637</f>
        <v>12</v>
      </c>
      <c r="E3646" s="143">
        <f>+Datos!E3637</f>
        <v>0</v>
      </c>
      <c r="F3646" s="144">
        <f>+Datos!F3637</f>
        <v>6.1</v>
      </c>
      <c r="G3646" s="145">
        <f>+Datos!G3637</f>
        <v>1</v>
      </c>
      <c r="H3646" s="143">
        <f t="shared" si="675"/>
        <v>6.1</v>
      </c>
      <c r="I3646" s="146">
        <f t="shared" si="676"/>
        <v>-6.1</v>
      </c>
      <c r="J3646" s="29">
        <f t="shared" si="677"/>
        <v>99.397101610464503</v>
      </c>
      <c r="K3646" s="147">
        <f t="shared" si="672"/>
        <v>133.07891979228268</v>
      </c>
      <c r="L3646" s="29">
        <f t="shared" si="683"/>
        <v>-3.3080879580570581</v>
      </c>
      <c r="M3646" s="30">
        <f t="shared" si="681"/>
        <v>3.3080879580570581</v>
      </c>
      <c r="N3646" s="148">
        <f t="shared" si="682"/>
        <v>2.7919120419429415</v>
      </c>
      <c r="O3646" s="148">
        <f t="shared" si="678"/>
        <v>0</v>
      </c>
      <c r="P3646" s="148">
        <f t="shared" si="679"/>
        <v>-2.7919120419429415</v>
      </c>
      <c r="Q3646" s="149">
        <f t="shared" si="673"/>
        <v>19.078919792282676</v>
      </c>
      <c r="R3646" s="150">
        <f t="shared" si="674"/>
        <v>133.07891979228268</v>
      </c>
      <c r="S3646" s="13"/>
      <c r="T3646" s="13"/>
      <c r="U3646" s="13"/>
      <c r="V3646" s="13"/>
      <c r="W3646" s="49">
        <f t="shared" si="680"/>
        <v>40524</v>
      </c>
    </row>
    <row r="3647" spans="1:23" s="11" customFormat="1">
      <c r="A3647" s="13"/>
      <c r="B3647" s="140">
        <f>+Datos!B3638</f>
        <v>2010</v>
      </c>
      <c r="C3647" s="141">
        <f>+Datos!C3638</f>
        <v>12</v>
      </c>
      <c r="D3647" s="142">
        <f>+Datos!D3638</f>
        <v>13</v>
      </c>
      <c r="E3647" s="143">
        <f>+Datos!E3638</f>
        <v>0</v>
      </c>
      <c r="F3647" s="144">
        <f>+Datos!F3638</f>
        <v>8.1</v>
      </c>
      <c r="G3647" s="145">
        <f>+Datos!G3638</f>
        <v>1</v>
      </c>
      <c r="H3647" s="143">
        <f t="shared" si="675"/>
        <v>8.1</v>
      </c>
      <c r="I3647" s="146">
        <f t="shared" si="676"/>
        <v>-8.1</v>
      </c>
      <c r="J3647" s="29">
        <f t="shared" si="677"/>
        <v>95.168493494760952</v>
      </c>
      <c r="K3647" s="147">
        <f t="shared" si="672"/>
        <v>128.85031167657914</v>
      </c>
      <c r="L3647" s="29">
        <f t="shared" si="683"/>
        <v>-4.2286081157035369</v>
      </c>
      <c r="M3647" s="30">
        <f t="shared" si="681"/>
        <v>4.2286081157035369</v>
      </c>
      <c r="N3647" s="148">
        <f t="shared" si="682"/>
        <v>3.8713918842964627</v>
      </c>
      <c r="O3647" s="148">
        <f t="shared" si="678"/>
        <v>0</v>
      </c>
      <c r="P3647" s="148">
        <f t="shared" si="679"/>
        <v>-3.8713918842964627</v>
      </c>
      <c r="Q3647" s="149">
        <f t="shared" si="673"/>
        <v>14.850311676579139</v>
      </c>
      <c r="R3647" s="150">
        <f t="shared" si="674"/>
        <v>128.85031167657914</v>
      </c>
      <c r="S3647" s="13"/>
      <c r="T3647" s="13"/>
      <c r="U3647" s="13"/>
      <c r="V3647" s="13"/>
      <c r="W3647" s="49">
        <f t="shared" si="680"/>
        <v>40525</v>
      </c>
    </row>
    <row r="3648" spans="1:23" s="11" customFormat="1">
      <c r="A3648" s="13"/>
      <c r="B3648" s="140">
        <f>+Datos!B3639</f>
        <v>2010</v>
      </c>
      <c r="C3648" s="141">
        <f>+Datos!C3639</f>
        <v>12</v>
      </c>
      <c r="D3648" s="142">
        <f>+Datos!D3639</f>
        <v>14</v>
      </c>
      <c r="E3648" s="143">
        <f>+Datos!E3639</f>
        <v>0</v>
      </c>
      <c r="F3648" s="144">
        <f>+Datos!F3639</f>
        <v>6.9</v>
      </c>
      <c r="G3648" s="145">
        <f>+Datos!G3639</f>
        <v>1</v>
      </c>
      <c r="H3648" s="143">
        <f t="shared" si="675"/>
        <v>6.9</v>
      </c>
      <c r="I3648" s="146">
        <f t="shared" si="676"/>
        <v>-6.9</v>
      </c>
      <c r="J3648" s="29">
        <f t="shared" si="677"/>
        <v>91.708540811861099</v>
      </c>
      <c r="K3648" s="147">
        <f t="shared" si="672"/>
        <v>125.39035899367929</v>
      </c>
      <c r="L3648" s="29">
        <f t="shared" si="683"/>
        <v>-3.4599526828998535</v>
      </c>
      <c r="M3648" s="30">
        <f t="shared" si="681"/>
        <v>3.4599526828998535</v>
      </c>
      <c r="N3648" s="148">
        <f t="shared" si="682"/>
        <v>3.4400473171001469</v>
      </c>
      <c r="O3648" s="148">
        <f t="shared" si="678"/>
        <v>0</v>
      </c>
      <c r="P3648" s="148">
        <f t="shared" si="679"/>
        <v>-3.4400473171001469</v>
      </c>
      <c r="Q3648" s="149">
        <f t="shared" si="673"/>
        <v>11.390358993679286</v>
      </c>
      <c r="R3648" s="150">
        <f t="shared" si="674"/>
        <v>125.39035899367929</v>
      </c>
      <c r="S3648" s="13"/>
      <c r="T3648" s="13"/>
      <c r="U3648" s="13"/>
      <c r="V3648" s="13"/>
      <c r="W3648" s="49">
        <f t="shared" si="680"/>
        <v>40526</v>
      </c>
    </row>
    <row r="3649" spans="1:23" s="11" customFormat="1">
      <c r="A3649" s="13"/>
      <c r="B3649" s="140">
        <f>+Datos!B3640</f>
        <v>2010</v>
      </c>
      <c r="C3649" s="141">
        <f>+Datos!C3640</f>
        <v>12</v>
      </c>
      <c r="D3649" s="142">
        <f>+Datos!D3640</f>
        <v>15</v>
      </c>
      <c r="E3649" s="143">
        <f>+Datos!E3640</f>
        <v>0</v>
      </c>
      <c r="F3649" s="144">
        <f>+Datos!F3640</f>
        <v>6.4</v>
      </c>
      <c r="G3649" s="145">
        <f>+Datos!G3640</f>
        <v>1</v>
      </c>
      <c r="H3649" s="143">
        <f t="shared" si="675"/>
        <v>6.4</v>
      </c>
      <c r="I3649" s="146">
        <f t="shared" si="676"/>
        <v>-6.4</v>
      </c>
      <c r="J3649" s="29">
        <f t="shared" si="677"/>
        <v>88.611856759221808</v>
      </c>
      <c r="K3649" s="147">
        <f t="shared" si="672"/>
        <v>122.29367494104</v>
      </c>
      <c r="L3649" s="29">
        <f t="shared" si="683"/>
        <v>-3.09668405263929</v>
      </c>
      <c r="M3649" s="30">
        <f t="shared" si="681"/>
        <v>3.09668405263929</v>
      </c>
      <c r="N3649" s="148">
        <f t="shared" si="682"/>
        <v>3.3033159473607103</v>
      </c>
      <c r="O3649" s="148">
        <f t="shared" si="678"/>
        <v>0</v>
      </c>
      <c r="P3649" s="148">
        <f t="shared" si="679"/>
        <v>-3.3033159473607103</v>
      </c>
      <c r="Q3649" s="149">
        <f t="shared" si="673"/>
        <v>8.2936749410399955</v>
      </c>
      <c r="R3649" s="150">
        <f t="shared" si="674"/>
        <v>122.29367494104</v>
      </c>
      <c r="S3649" s="13"/>
      <c r="T3649" s="13"/>
      <c r="U3649" s="13"/>
      <c r="V3649" s="13"/>
      <c r="W3649" s="49">
        <f t="shared" si="680"/>
        <v>40527</v>
      </c>
    </row>
    <row r="3650" spans="1:23" s="11" customFormat="1">
      <c r="A3650" s="13"/>
      <c r="B3650" s="140">
        <f>+Datos!B3641</f>
        <v>2010</v>
      </c>
      <c r="C3650" s="141">
        <f>+Datos!C3641</f>
        <v>12</v>
      </c>
      <c r="D3650" s="142">
        <f>+Datos!D3641</f>
        <v>16</v>
      </c>
      <c r="E3650" s="143">
        <f>+Datos!E3641</f>
        <v>0</v>
      </c>
      <c r="F3650" s="144">
        <f>+Datos!F3641</f>
        <v>11.4</v>
      </c>
      <c r="G3650" s="145">
        <f>+Datos!G3641</f>
        <v>1</v>
      </c>
      <c r="H3650" s="143">
        <f t="shared" si="675"/>
        <v>11.4</v>
      </c>
      <c r="I3650" s="146">
        <f t="shared" si="676"/>
        <v>-11.4</v>
      </c>
      <c r="J3650" s="29">
        <f t="shared" si="677"/>
        <v>83.352617888773437</v>
      </c>
      <c r="K3650" s="147">
        <f t="shared" si="672"/>
        <v>117.03443607059162</v>
      </c>
      <c r="L3650" s="29">
        <f t="shared" si="683"/>
        <v>-5.259238870448371</v>
      </c>
      <c r="M3650" s="30">
        <f t="shared" si="681"/>
        <v>5.259238870448371</v>
      </c>
      <c r="N3650" s="148">
        <f t="shared" si="682"/>
        <v>6.1407611295516293</v>
      </c>
      <c r="O3650" s="148">
        <f t="shared" si="678"/>
        <v>0</v>
      </c>
      <c r="P3650" s="148">
        <f t="shared" si="679"/>
        <v>-6.1407611295516293</v>
      </c>
      <c r="Q3650" s="149">
        <f t="shared" si="673"/>
        <v>3.0344360705916245</v>
      </c>
      <c r="R3650" s="150">
        <f t="shared" si="674"/>
        <v>117.03443607059162</v>
      </c>
      <c r="S3650" s="13"/>
      <c r="T3650" s="13"/>
      <c r="U3650" s="13"/>
      <c r="V3650" s="13"/>
      <c r="W3650" s="49">
        <f t="shared" si="680"/>
        <v>40528</v>
      </c>
    </row>
    <row r="3651" spans="1:23" s="11" customFormat="1">
      <c r="A3651" s="13"/>
      <c r="B3651" s="140">
        <f>+Datos!B3642</f>
        <v>2010</v>
      </c>
      <c r="C3651" s="141">
        <f>+Datos!C3642</f>
        <v>12</v>
      </c>
      <c r="D3651" s="142">
        <f>+Datos!D3642</f>
        <v>17</v>
      </c>
      <c r="E3651" s="143">
        <f>+Datos!E3642</f>
        <v>0</v>
      </c>
      <c r="F3651" s="144">
        <f>+Datos!F3642</f>
        <v>6.9</v>
      </c>
      <c r="G3651" s="145">
        <f>+Datos!G3642</f>
        <v>1</v>
      </c>
      <c r="H3651" s="143">
        <f t="shared" si="675"/>
        <v>6.9</v>
      </c>
      <c r="I3651" s="146">
        <f t="shared" si="676"/>
        <v>-6.9</v>
      </c>
      <c r="J3651" s="29">
        <f t="shared" si="677"/>
        <v>80.32224404023853</v>
      </c>
      <c r="K3651" s="147">
        <f t="shared" si="672"/>
        <v>114.00406222205672</v>
      </c>
      <c r="L3651" s="29">
        <f t="shared" si="683"/>
        <v>-3.0303738485349072</v>
      </c>
      <c r="M3651" s="30">
        <f t="shared" si="681"/>
        <v>3.0303738485349072</v>
      </c>
      <c r="N3651" s="148">
        <f t="shared" si="682"/>
        <v>3.8696261514650931</v>
      </c>
      <c r="O3651" s="148">
        <f t="shared" si="678"/>
        <v>0</v>
      </c>
      <c r="P3651" s="148">
        <f t="shared" si="679"/>
        <v>-3.8696261514650931</v>
      </c>
      <c r="Q3651" s="149">
        <f t="shared" si="673"/>
        <v>4.0622220567172462E-3</v>
      </c>
      <c r="R3651" s="150">
        <f t="shared" si="674"/>
        <v>114.00406222205672</v>
      </c>
      <c r="S3651" s="13"/>
      <c r="T3651" s="13"/>
      <c r="U3651" s="13"/>
      <c r="V3651" s="13"/>
      <c r="W3651" s="49">
        <f t="shared" si="680"/>
        <v>40529</v>
      </c>
    </row>
    <row r="3652" spans="1:23" s="11" customFormat="1">
      <c r="A3652" s="13"/>
      <c r="B3652" s="140">
        <f>+Datos!B3643</f>
        <v>2010</v>
      </c>
      <c r="C3652" s="141">
        <f>+Datos!C3643</f>
        <v>12</v>
      </c>
      <c r="D3652" s="142">
        <f>+Datos!D3643</f>
        <v>18</v>
      </c>
      <c r="E3652" s="143">
        <f>+Datos!E3643</f>
        <v>0</v>
      </c>
      <c r="F3652" s="144">
        <f>+Datos!F3643</f>
        <v>7.2</v>
      </c>
      <c r="G3652" s="145">
        <f>+Datos!G3643</f>
        <v>1</v>
      </c>
      <c r="H3652" s="143">
        <f t="shared" si="675"/>
        <v>7.2</v>
      </c>
      <c r="I3652" s="146">
        <f t="shared" si="676"/>
        <v>-7.2</v>
      </c>
      <c r="J3652" s="29">
        <f t="shared" si="677"/>
        <v>77.277514158304655</v>
      </c>
      <c r="K3652" s="147">
        <f t="shared" si="672"/>
        <v>110.95933234012284</v>
      </c>
      <c r="L3652" s="29">
        <f t="shared" si="683"/>
        <v>-3.0447298819338755</v>
      </c>
      <c r="M3652" s="30">
        <f t="shared" si="681"/>
        <v>3.0447298819338755</v>
      </c>
      <c r="N3652" s="148">
        <f t="shared" si="682"/>
        <v>4.1552701180661247</v>
      </c>
      <c r="O3652" s="148">
        <f t="shared" si="678"/>
        <v>0</v>
      </c>
      <c r="P3652" s="148">
        <f t="shared" si="679"/>
        <v>-4.1552701180661247</v>
      </c>
      <c r="Q3652" s="149">
        <f t="shared" si="673"/>
        <v>0</v>
      </c>
      <c r="R3652" s="150">
        <f t="shared" si="674"/>
        <v>110.95933234012284</v>
      </c>
      <c r="S3652" s="13"/>
      <c r="T3652" s="13"/>
      <c r="U3652" s="13"/>
      <c r="V3652" s="13"/>
      <c r="W3652" s="49">
        <f t="shared" si="680"/>
        <v>40530</v>
      </c>
    </row>
    <row r="3653" spans="1:23" s="11" customFormat="1">
      <c r="A3653" s="13"/>
      <c r="B3653" s="140">
        <f>+Datos!B3644</f>
        <v>2010</v>
      </c>
      <c r="C3653" s="141">
        <f>+Datos!C3644</f>
        <v>12</v>
      </c>
      <c r="D3653" s="142">
        <f>+Datos!D3644</f>
        <v>19</v>
      </c>
      <c r="E3653" s="143">
        <f>+Datos!E3644</f>
        <v>1</v>
      </c>
      <c r="F3653" s="144">
        <f>+Datos!F3644</f>
        <v>7.2</v>
      </c>
      <c r="G3653" s="145">
        <f>+Datos!G3644</f>
        <v>1</v>
      </c>
      <c r="H3653" s="143">
        <f t="shared" si="675"/>
        <v>7.2</v>
      </c>
      <c r="I3653" s="146">
        <f t="shared" si="676"/>
        <v>-6.2</v>
      </c>
      <c r="J3653" s="29">
        <f t="shared" si="677"/>
        <v>74.748310784746735</v>
      </c>
      <c r="K3653" s="147">
        <f t="shared" si="672"/>
        <v>108.43012896656492</v>
      </c>
      <c r="L3653" s="29">
        <f t="shared" si="683"/>
        <v>-2.5292033735579196</v>
      </c>
      <c r="M3653" s="30">
        <f t="shared" si="681"/>
        <v>3.5292033735579196</v>
      </c>
      <c r="N3653" s="148">
        <f t="shared" si="682"/>
        <v>3.6707966264420806</v>
      </c>
      <c r="O3653" s="148">
        <f t="shared" si="678"/>
        <v>0</v>
      </c>
      <c r="P3653" s="148">
        <f t="shared" si="679"/>
        <v>-3.6707966264420806</v>
      </c>
      <c r="Q3653" s="149">
        <f t="shared" si="673"/>
        <v>0</v>
      </c>
      <c r="R3653" s="150">
        <f t="shared" si="674"/>
        <v>108.43012896656492</v>
      </c>
      <c r="S3653" s="13"/>
      <c r="T3653" s="13"/>
      <c r="U3653" s="13"/>
      <c r="V3653" s="13"/>
      <c r="W3653" s="49">
        <f t="shared" si="680"/>
        <v>40531</v>
      </c>
    </row>
    <row r="3654" spans="1:23" s="11" customFormat="1">
      <c r="A3654" s="13"/>
      <c r="B3654" s="140">
        <f>+Datos!B3645</f>
        <v>2010</v>
      </c>
      <c r="C3654" s="141">
        <f>+Datos!C3645</f>
        <v>12</v>
      </c>
      <c r="D3654" s="142">
        <f>+Datos!D3645</f>
        <v>20</v>
      </c>
      <c r="E3654" s="143">
        <f>+Datos!E3645</f>
        <v>0</v>
      </c>
      <c r="F3654" s="144">
        <f>+Datos!F3645</f>
        <v>8.9</v>
      </c>
      <c r="G3654" s="145">
        <f>+Datos!G3645</f>
        <v>1</v>
      </c>
      <c r="H3654" s="143">
        <f t="shared" si="675"/>
        <v>8.9</v>
      </c>
      <c r="I3654" s="146">
        <f t="shared" si="676"/>
        <v>-8.9</v>
      </c>
      <c r="J3654" s="29">
        <f t="shared" si="677"/>
        <v>71.261689267476115</v>
      </c>
      <c r="K3654" s="147">
        <f t="shared" si="672"/>
        <v>104.94350744929429</v>
      </c>
      <c r="L3654" s="29">
        <f t="shared" si="683"/>
        <v>-3.4866215172706347</v>
      </c>
      <c r="M3654" s="30">
        <f t="shared" si="681"/>
        <v>3.4866215172706347</v>
      </c>
      <c r="N3654" s="148">
        <f t="shared" si="682"/>
        <v>5.4133784827293656</v>
      </c>
      <c r="O3654" s="148">
        <f t="shared" si="678"/>
        <v>0</v>
      </c>
      <c r="P3654" s="148">
        <f t="shared" si="679"/>
        <v>-5.4133784827293656</v>
      </c>
      <c r="Q3654" s="149">
        <f t="shared" si="673"/>
        <v>0</v>
      </c>
      <c r="R3654" s="150">
        <f t="shared" si="674"/>
        <v>104.94350744929429</v>
      </c>
      <c r="S3654" s="13"/>
      <c r="T3654" s="13"/>
      <c r="U3654" s="13"/>
      <c r="V3654" s="13"/>
      <c r="W3654" s="49">
        <f t="shared" si="680"/>
        <v>40532</v>
      </c>
    </row>
    <row r="3655" spans="1:23" s="11" customFormat="1">
      <c r="A3655" s="13"/>
      <c r="B3655" s="140">
        <f>+Datos!B3646</f>
        <v>2010</v>
      </c>
      <c r="C3655" s="141">
        <f>+Datos!C3646</f>
        <v>12</v>
      </c>
      <c r="D3655" s="142">
        <f>+Datos!D3646</f>
        <v>21</v>
      </c>
      <c r="E3655" s="143">
        <f>+Datos!E3646</f>
        <v>0</v>
      </c>
      <c r="F3655" s="144">
        <f>+Datos!F3646</f>
        <v>10.8</v>
      </c>
      <c r="G3655" s="145">
        <f>+Datos!G3646</f>
        <v>1</v>
      </c>
      <c r="H3655" s="143">
        <f t="shared" si="675"/>
        <v>10.8</v>
      </c>
      <c r="I3655" s="146">
        <f t="shared" si="676"/>
        <v>-10.8</v>
      </c>
      <c r="J3655" s="29">
        <f t="shared" si="677"/>
        <v>67.248418950951915</v>
      </c>
      <c r="K3655" s="147">
        <f t="shared" si="672"/>
        <v>100.93023713277009</v>
      </c>
      <c r="L3655" s="29">
        <f t="shared" si="683"/>
        <v>-4.0132703165241992</v>
      </c>
      <c r="M3655" s="30">
        <f t="shared" si="681"/>
        <v>4.0132703165241992</v>
      </c>
      <c r="N3655" s="148">
        <f t="shared" si="682"/>
        <v>6.7867296834758015</v>
      </c>
      <c r="O3655" s="148">
        <f t="shared" si="678"/>
        <v>0</v>
      </c>
      <c r="P3655" s="148">
        <f t="shared" si="679"/>
        <v>-6.7867296834758015</v>
      </c>
      <c r="Q3655" s="149">
        <f t="shared" si="673"/>
        <v>0</v>
      </c>
      <c r="R3655" s="150">
        <f t="shared" si="674"/>
        <v>100.93023713277009</v>
      </c>
      <c r="S3655" s="13"/>
      <c r="T3655" s="13"/>
      <c r="U3655" s="13"/>
      <c r="V3655" s="13"/>
      <c r="W3655" s="49">
        <f t="shared" si="680"/>
        <v>40533</v>
      </c>
    </row>
    <row r="3656" spans="1:23" s="11" customFormat="1">
      <c r="A3656" s="13"/>
      <c r="B3656" s="140">
        <f>+Datos!B3647</f>
        <v>2010</v>
      </c>
      <c r="C3656" s="141">
        <f>+Datos!C3647</f>
        <v>12</v>
      </c>
      <c r="D3656" s="142">
        <f>+Datos!D3647</f>
        <v>22</v>
      </c>
      <c r="E3656" s="143">
        <f>+Datos!E3647</f>
        <v>0</v>
      </c>
      <c r="F3656" s="144">
        <f>+Datos!F3647</f>
        <v>12.3</v>
      </c>
      <c r="G3656" s="145">
        <f>+Datos!G3647</f>
        <v>1</v>
      </c>
      <c r="H3656" s="143">
        <f t="shared" si="675"/>
        <v>12.3</v>
      </c>
      <c r="I3656" s="146">
        <f t="shared" si="676"/>
        <v>-12.3</v>
      </c>
      <c r="J3656" s="29">
        <f t="shared" si="677"/>
        <v>62.952306920813982</v>
      </c>
      <c r="K3656" s="147">
        <f t="shared" si="672"/>
        <v>96.634125102632169</v>
      </c>
      <c r="L3656" s="29">
        <f t="shared" si="683"/>
        <v>-4.2961120301379196</v>
      </c>
      <c r="M3656" s="30">
        <f t="shared" si="681"/>
        <v>4.2961120301379196</v>
      </c>
      <c r="N3656" s="148">
        <f t="shared" si="682"/>
        <v>8.0038879698620811</v>
      </c>
      <c r="O3656" s="148">
        <f t="shared" si="678"/>
        <v>0</v>
      </c>
      <c r="P3656" s="148">
        <f t="shared" si="679"/>
        <v>-8.0038879698620811</v>
      </c>
      <c r="Q3656" s="149">
        <f t="shared" si="673"/>
        <v>0</v>
      </c>
      <c r="R3656" s="150">
        <f t="shared" si="674"/>
        <v>96.634125102632169</v>
      </c>
      <c r="S3656" s="13"/>
      <c r="T3656" s="13"/>
      <c r="U3656" s="13"/>
      <c r="V3656" s="13"/>
      <c r="W3656" s="49">
        <f t="shared" si="680"/>
        <v>40534</v>
      </c>
    </row>
    <row r="3657" spans="1:23" s="11" customFormat="1">
      <c r="A3657" s="13"/>
      <c r="B3657" s="140">
        <f>+Datos!B3648</f>
        <v>2010</v>
      </c>
      <c r="C3657" s="141">
        <f>+Datos!C3648</f>
        <v>12</v>
      </c>
      <c r="D3657" s="142">
        <f>+Datos!D3648</f>
        <v>23</v>
      </c>
      <c r="E3657" s="143">
        <f>+Datos!E3648</f>
        <v>9</v>
      </c>
      <c r="F3657" s="144">
        <f>+Datos!F3648</f>
        <v>5.6</v>
      </c>
      <c r="G3657" s="145">
        <f>+Datos!G3648</f>
        <v>1</v>
      </c>
      <c r="H3657" s="143">
        <f t="shared" si="675"/>
        <v>5.6</v>
      </c>
      <c r="I3657" s="146">
        <f t="shared" si="676"/>
        <v>3.4000000000000004</v>
      </c>
      <c r="J3657" s="29">
        <f t="shared" si="677"/>
        <v>66.352306920813987</v>
      </c>
      <c r="K3657" s="147">
        <f t="shared" si="672"/>
        <v>100.03412510263217</v>
      </c>
      <c r="L3657" s="29">
        <f t="shared" si="683"/>
        <v>3.4000000000000057</v>
      </c>
      <c r="M3657" s="30">
        <f t="shared" si="681"/>
        <v>5.6</v>
      </c>
      <c r="N3657" s="148">
        <f t="shared" si="682"/>
        <v>0</v>
      </c>
      <c r="O3657" s="148">
        <f t="shared" si="678"/>
        <v>0</v>
      </c>
      <c r="P3657" s="148">
        <f t="shared" si="679"/>
        <v>0</v>
      </c>
      <c r="Q3657" s="149">
        <f t="shared" si="673"/>
        <v>0</v>
      </c>
      <c r="R3657" s="150">
        <f t="shared" si="674"/>
        <v>100.03412510263217</v>
      </c>
      <c r="S3657" s="13"/>
      <c r="T3657" s="13"/>
      <c r="U3657" s="13"/>
      <c r="V3657" s="13"/>
      <c r="W3657" s="49">
        <f t="shared" si="680"/>
        <v>40535</v>
      </c>
    </row>
    <row r="3658" spans="1:23" s="11" customFormat="1">
      <c r="A3658" s="13"/>
      <c r="B3658" s="140">
        <f>+Datos!B3649</f>
        <v>2010</v>
      </c>
      <c r="C3658" s="141">
        <f>+Datos!C3649</f>
        <v>12</v>
      </c>
      <c r="D3658" s="142">
        <f>+Datos!D3649</f>
        <v>24</v>
      </c>
      <c r="E3658" s="143">
        <f>+Datos!E3649</f>
        <v>0</v>
      </c>
      <c r="F3658" s="144">
        <f>+Datos!F3649</f>
        <v>8.3000000000000007</v>
      </c>
      <c r="G3658" s="145">
        <f>+Datos!G3649</f>
        <v>1</v>
      </c>
      <c r="H3658" s="143">
        <f t="shared" si="675"/>
        <v>8.3000000000000007</v>
      </c>
      <c r="I3658" s="146">
        <f t="shared" si="676"/>
        <v>-8.3000000000000007</v>
      </c>
      <c r="J3658" s="29">
        <f t="shared" si="677"/>
        <v>63.461351229189937</v>
      </c>
      <c r="K3658" s="147">
        <f t="shared" si="672"/>
        <v>97.143169411008117</v>
      </c>
      <c r="L3658" s="29">
        <f t="shared" si="683"/>
        <v>-2.8909556916240575</v>
      </c>
      <c r="M3658" s="30">
        <f t="shared" si="681"/>
        <v>2.8909556916240575</v>
      </c>
      <c r="N3658" s="148">
        <f t="shared" si="682"/>
        <v>5.4090443083759432</v>
      </c>
      <c r="O3658" s="148">
        <f t="shared" si="678"/>
        <v>0</v>
      </c>
      <c r="P3658" s="148">
        <f t="shared" si="679"/>
        <v>-5.4090443083759432</v>
      </c>
      <c r="Q3658" s="149">
        <f t="shared" si="673"/>
        <v>0</v>
      </c>
      <c r="R3658" s="150">
        <f t="shared" si="674"/>
        <v>97.143169411008117</v>
      </c>
      <c r="S3658" s="13"/>
      <c r="T3658" s="13"/>
      <c r="U3658" s="13"/>
      <c r="V3658" s="13"/>
      <c r="W3658" s="49">
        <f t="shared" si="680"/>
        <v>40536</v>
      </c>
    </row>
    <row r="3659" spans="1:23" s="11" customFormat="1">
      <c r="A3659" s="13"/>
      <c r="B3659" s="140">
        <f>+Datos!B3650</f>
        <v>2010</v>
      </c>
      <c r="C3659" s="141">
        <f>+Datos!C3650</f>
        <v>12</v>
      </c>
      <c r="D3659" s="142">
        <f>+Datos!D3650</f>
        <v>25</v>
      </c>
      <c r="E3659" s="143">
        <f>+Datos!E3650</f>
        <v>0</v>
      </c>
      <c r="F3659" s="144">
        <f>+Datos!F3650</f>
        <v>8.3000000000000007</v>
      </c>
      <c r="G3659" s="145">
        <f>+Datos!G3650</f>
        <v>1</v>
      </c>
      <c r="H3659" s="143">
        <f t="shared" si="675"/>
        <v>8.3000000000000007</v>
      </c>
      <c r="I3659" s="146">
        <f t="shared" si="676"/>
        <v>-8.3000000000000007</v>
      </c>
      <c r="J3659" s="29">
        <f t="shared" si="677"/>
        <v>60.696353853090734</v>
      </c>
      <c r="K3659" s="147">
        <f t="shared" si="672"/>
        <v>94.378172034908914</v>
      </c>
      <c r="L3659" s="29">
        <f t="shared" si="683"/>
        <v>-2.7649973760992026</v>
      </c>
      <c r="M3659" s="30">
        <f t="shared" si="681"/>
        <v>2.7649973760992026</v>
      </c>
      <c r="N3659" s="148">
        <f t="shared" si="682"/>
        <v>5.5350026239007981</v>
      </c>
      <c r="O3659" s="148">
        <f t="shared" si="678"/>
        <v>0</v>
      </c>
      <c r="P3659" s="148">
        <f t="shared" si="679"/>
        <v>-5.5350026239007981</v>
      </c>
      <c r="Q3659" s="149">
        <f t="shared" si="673"/>
        <v>0</v>
      </c>
      <c r="R3659" s="150">
        <f t="shared" si="674"/>
        <v>94.378172034908914</v>
      </c>
      <c r="S3659" s="13"/>
      <c r="T3659" s="13"/>
      <c r="U3659" s="13"/>
      <c r="V3659" s="13"/>
      <c r="W3659" s="49">
        <f t="shared" si="680"/>
        <v>40537</v>
      </c>
    </row>
    <row r="3660" spans="1:23" s="11" customFormat="1">
      <c r="A3660" s="13"/>
      <c r="B3660" s="140">
        <f>+Datos!B3651</f>
        <v>2010</v>
      </c>
      <c r="C3660" s="141">
        <f>+Datos!C3651</f>
        <v>12</v>
      </c>
      <c r="D3660" s="142">
        <f>+Datos!D3651</f>
        <v>26</v>
      </c>
      <c r="E3660" s="143">
        <f>+Datos!E3651</f>
        <v>1</v>
      </c>
      <c r="F3660" s="144">
        <f>+Datos!F3651</f>
        <v>10</v>
      </c>
      <c r="G3660" s="145">
        <f>+Datos!G3651</f>
        <v>1</v>
      </c>
      <c r="H3660" s="143">
        <f t="shared" si="675"/>
        <v>10</v>
      </c>
      <c r="I3660" s="146">
        <f t="shared" si="676"/>
        <v>-9</v>
      </c>
      <c r="J3660" s="29">
        <f t="shared" si="677"/>
        <v>57.834134487903597</v>
      </c>
      <c r="K3660" s="147">
        <f t="shared" si="672"/>
        <v>91.51595266972177</v>
      </c>
      <c r="L3660" s="29">
        <f t="shared" si="683"/>
        <v>-2.8622193651871441</v>
      </c>
      <c r="M3660" s="30">
        <f t="shared" si="681"/>
        <v>3.8622193651871441</v>
      </c>
      <c r="N3660" s="148">
        <f t="shared" si="682"/>
        <v>6.1377806348128559</v>
      </c>
      <c r="O3660" s="148">
        <f t="shared" si="678"/>
        <v>0</v>
      </c>
      <c r="P3660" s="148">
        <f t="shared" si="679"/>
        <v>-6.1377806348128559</v>
      </c>
      <c r="Q3660" s="149">
        <f t="shared" si="673"/>
        <v>0</v>
      </c>
      <c r="R3660" s="150">
        <f t="shared" si="674"/>
        <v>91.51595266972177</v>
      </c>
      <c r="S3660" s="13"/>
      <c r="T3660" s="13"/>
      <c r="U3660" s="13"/>
      <c r="V3660" s="13"/>
      <c r="W3660" s="49">
        <f t="shared" si="680"/>
        <v>40538</v>
      </c>
    </row>
    <row r="3661" spans="1:23" s="11" customFormat="1">
      <c r="A3661" s="13"/>
      <c r="B3661" s="140">
        <f>+Datos!B3652</f>
        <v>2010</v>
      </c>
      <c r="C3661" s="141">
        <f>+Datos!C3652</f>
        <v>12</v>
      </c>
      <c r="D3661" s="142">
        <f>+Datos!D3652</f>
        <v>27</v>
      </c>
      <c r="E3661" s="143">
        <f>+Datos!E3652</f>
        <v>21</v>
      </c>
      <c r="F3661" s="144">
        <f>+Datos!F3652</f>
        <v>9.3000000000000007</v>
      </c>
      <c r="G3661" s="145">
        <f>+Datos!G3652</f>
        <v>1</v>
      </c>
      <c r="H3661" s="143">
        <f t="shared" si="675"/>
        <v>9.3000000000000007</v>
      </c>
      <c r="I3661" s="146">
        <f t="shared" si="676"/>
        <v>11.7</v>
      </c>
      <c r="J3661" s="29">
        <f t="shared" si="677"/>
        <v>69.5341344879036</v>
      </c>
      <c r="K3661" s="147">
        <f t="shared" si="672"/>
        <v>103.21595266972179</v>
      </c>
      <c r="L3661" s="29">
        <f t="shared" si="683"/>
        <v>11.700000000000017</v>
      </c>
      <c r="M3661" s="30">
        <f t="shared" si="681"/>
        <v>9.3000000000000007</v>
      </c>
      <c r="N3661" s="148">
        <f t="shared" si="682"/>
        <v>0</v>
      </c>
      <c r="O3661" s="148">
        <f t="shared" si="678"/>
        <v>0</v>
      </c>
      <c r="P3661" s="148">
        <f t="shared" si="679"/>
        <v>0</v>
      </c>
      <c r="Q3661" s="149">
        <f t="shared" si="673"/>
        <v>0</v>
      </c>
      <c r="R3661" s="150">
        <f t="shared" si="674"/>
        <v>103.21595266972179</v>
      </c>
      <c r="S3661" s="13"/>
      <c r="T3661" s="13"/>
      <c r="U3661" s="13"/>
      <c r="V3661" s="13"/>
      <c r="W3661" s="49">
        <f t="shared" si="680"/>
        <v>40539</v>
      </c>
    </row>
    <row r="3662" spans="1:23" s="11" customFormat="1">
      <c r="A3662" s="13"/>
      <c r="B3662" s="140">
        <f>+Datos!B3653</f>
        <v>2010</v>
      </c>
      <c r="C3662" s="141">
        <f>+Datos!C3653</f>
        <v>12</v>
      </c>
      <c r="D3662" s="142">
        <f>+Datos!D3653</f>
        <v>28</v>
      </c>
      <c r="E3662" s="143">
        <f>+Datos!E3653</f>
        <v>2.2000000000000002</v>
      </c>
      <c r="F3662" s="144">
        <f>+Datos!F3653</f>
        <v>5.8</v>
      </c>
      <c r="G3662" s="145">
        <f>+Datos!G3653</f>
        <v>1</v>
      </c>
      <c r="H3662" s="143">
        <f t="shared" si="675"/>
        <v>5.8</v>
      </c>
      <c r="I3662" s="146">
        <f t="shared" si="676"/>
        <v>-3.5999999999999996</v>
      </c>
      <c r="J3662" s="29">
        <f t="shared" si="677"/>
        <v>68.20350727921516</v>
      </c>
      <c r="K3662" s="147">
        <f t="shared" ref="K3662:K3665" si="684">+J3662+$U$21</f>
        <v>101.88532546103335</v>
      </c>
      <c r="L3662" s="29">
        <f t="shared" si="683"/>
        <v>-1.3306272086884405</v>
      </c>
      <c r="M3662" s="30">
        <f t="shared" si="681"/>
        <v>3.5306272086884407</v>
      </c>
      <c r="N3662" s="148">
        <f t="shared" si="682"/>
        <v>2.2693727913115591</v>
      </c>
      <c r="O3662" s="148">
        <f t="shared" si="678"/>
        <v>0</v>
      </c>
      <c r="P3662" s="148">
        <f t="shared" si="679"/>
        <v>-2.2693727913115591</v>
      </c>
      <c r="Q3662" s="149">
        <f t="shared" si="673"/>
        <v>0</v>
      </c>
      <c r="R3662" s="150">
        <f t="shared" si="674"/>
        <v>101.88532546103335</v>
      </c>
      <c r="S3662" s="13"/>
      <c r="T3662" s="13"/>
      <c r="U3662" s="13"/>
      <c r="V3662" s="13"/>
      <c r="W3662" s="49">
        <f t="shared" si="680"/>
        <v>40540</v>
      </c>
    </row>
    <row r="3663" spans="1:23" s="11" customFormat="1">
      <c r="A3663" s="13"/>
      <c r="B3663" s="140">
        <f>+Datos!B3654</f>
        <v>2010</v>
      </c>
      <c r="C3663" s="141">
        <f>+Datos!C3654</f>
        <v>12</v>
      </c>
      <c r="D3663" s="142">
        <f>+Datos!D3654</f>
        <v>29</v>
      </c>
      <c r="E3663" s="143">
        <f>+Datos!E3654</f>
        <v>0</v>
      </c>
      <c r="F3663" s="144">
        <f>+Datos!F3654</f>
        <v>4.9000000000000004</v>
      </c>
      <c r="G3663" s="145">
        <f>+Datos!G3654</f>
        <v>1</v>
      </c>
      <c r="H3663" s="143">
        <f t="shared" ref="H3663:H3665" si="685">+F3663*G3663</f>
        <v>4.9000000000000004</v>
      </c>
      <c r="I3663" s="146">
        <f t="shared" ref="I3663:I3665" si="686">+E3663-H3663</f>
        <v>-4.9000000000000004</v>
      </c>
      <c r="J3663" s="29">
        <f t="shared" ref="J3663:J3665" si="687">IF(I3663&lt;0,J3662*EXP(I3663/$U$20),IF((I3663+J3662)&gt;$U$20,+$U$20,I3663+J3662))</f>
        <v>66.43319741201006</v>
      </c>
      <c r="K3663" s="147">
        <f t="shared" si="684"/>
        <v>100.11501559382825</v>
      </c>
      <c r="L3663" s="29">
        <f t="shared" si="683"/>
        <v>-1.7703098672050999</v>
      </c>
      <c r="M3663" s="30">
        <f t="shared" si="681"/>
        <v>1.7703098672050999</v>
      </c>
      <c r="N3663" s="148">
        <f t="shared" si="682"/>
        <v>3.1296901327949005</v>
      </c>
      <c r="O3663" s="148">
        <f t="shared" si="678"/>
        <v>0</v>
      </c>
      <c r="P3663" s="148">
        <f t="shared" ref="P3663:P3665" si="688">+IF(N3663&gt;0,(-1)*N3663,O3663)</f>
        <v>-3.1296901327949005</v>
      </c>
      <c r="Q3663" s="149">
        <f t="shared" si="673"/>
        <v>0</v>
      </c>
      <c r="R3663" s="150">
        <f t="shared" si="674"/>
        <v>100.11501559382825</v>
      </c>
      <c r="S3663" s="13"/>
      <c r="T3663" s="13"/>
      <c r="U3663" s="13"/>
      <c r="V3663" s="13"/>
      <c r="W3663" s="49">
        <f t="shared" ref="W3663:W3665" si="689">+DATE(B3663,C3663,D3663)</f>
        <v>40541</v>
      </c>
    </row>
    <row r="3664" spans="1:23" s="11" customFormat="1">
      <c r="A3664" s="13"/>
      <c r="B3664" s="140">
        <f>+Datos!B3655</f>
        <v>2010</v>
      </c>
      <c r="C3664" s="141">
        <f>+Datos!C3655</f>
        <v>12</v>
      </c>
      <c r="D3664" s="142">
        <f>+Datos!D3655</f>
        <v>30</v>
      </c>
      <c r="E3664" s="143">
        <f>+Datos!E3655</f>
        <v>0</v>
      </c>
      <c r="F3664" s="144">
        <f>+Datos!F3655</f>
        <v>6.8</v>
      </c>
      <c r="G3664" s="145">
        <f>+Datos!G3655</f>
        <v>1</v>
      </c>
      <c r="H3664" s="143">
        <f t="shared" si="685"/>
        <v>6.8</v>
      </c>
      <c r="I3664" s="146">
        <f t="shared" si="686"/>
        <v>-6.8</v>
      </c>
      <c r="J3664" s="29">
        <f t="shared" si="687"/>
        <v>64.05231594327411</v>
      </c>
      <c r="K3664" s="147">
        <f t="shared" si="684"/>
        <v>97.734134125092282</v>
      </c>
      <c r="L3664" s="29">
        <f t="shared" si="683"/>
        <v>-2.3808814687359643</v>
      </c>
      <c r="M3664" s="30">
        <f t="shared" ref="M3664:M3665" si="690">IF(I3664&gt;=0,+H3664,+E3664+ABS(L3664))</f>
        <v>2.3808814687359643</v>
      </c>
      <c r="N3664" s="148">
        <f t="shared" ref="N3664:N3665" si="691">+H3664-M3664</f>
        <v>4.4191185312640355</v>
      </c>
      <c r="O3664" s="148">
        <f t="shared" si="678"/>
        <v>0</v>
      </c>
      <c r="P3664" s="148">
        <f t="shared" si="688"/>
        <v>-4.4191185312640355</v>
      </c>
      <c r="Q3664" s="149">
        <f t="shared" si="673"/>
        <v>0</v>
      </c>
      <c r="R3664" s="150">
        <f t="shared" si="674"/>
        <v>97.734134125092282</v>
      </c>
      <c r="S3664" s="13"/>
      <c r="T3664" s="13"/>
      <c r="U3664" s="13"/>
      <c r="V3664" s="13"/>
      <c r="W3664" s="49">
        <f t="shared" si="689"/>
        <v>40542</v>
      </c>
    </row>
    <row r="3665" spans="1:23" s="11" customFormat="1">
      <c r="A3665" s="13"/>
      <c r="B3665" s="152">
        <f>+Datos!B3656</f>
        <v>2010</v>
      </c>
      <c r="C3665" s="153">
        <f>+Datos!C3656</f>
        <v>12</v>
      </c>
      <c r="D3665" s="154">
        <f>+Datos!D3656</f>
        <v>31</v>
      </c>
      <c r="E3665" s="155">
        <f>+Datos!E3656</f>
        <v>0</v>
      </c>
      <c r="F3665" s="156">
        <f>+Datos!F3656</f>
        <v>7.6</v>
      </c>
      <c r="G3665" s="157">
        <f>+Datos!G3656</f>
        <v>1</v>
      </c>
      <c r="H3665" s="155">
        <f t="shared" si="685"/>
        <v>7.6</v>
      </c>
      <c r="I3665" s="158">
        <f t="shared" si="686"/>
        <v>-7.6</v>
      </c>
      <c r="J3665" s="31">
        <f t="shared" si="687"/>
        <v>61.492163834076486</v>
      </c>
      <c r="K3665" s="159">
        <f t="shared" si="684"/>
        <v>95.173982015894666</v>
      </c>
      <c r="L3665" s="31">
        <f t="shared" ref="L3665" si="692">+K3665-K3664</f>
        <v>-2.5601521091976167</v>
      </c>
      <c r="M3665" s="32">
        <f t="shared" si="690"/>
        <v>2.5601521091976167</v>
      </c>
      <c r="N3665" s="160">
        <f t="shared" si="691"/>
        <v>5.0398478908023829</v>
      </c>
      <c r="O3665" s="160">
        <f t="shared" si="678"/>
        <v>0</v>
      </c>
      <c r="P3665" s="160">
        <f t="shared" si="688"/>
        <v>-5.0398478908023829</v>
      </c>
      <c r="Q3665" s="161">
        <f t="shared" si="673"/>
        <v>0</v>
      </c>
      <c r="R3665" s="162">
        <f t="shared" si="674"/>
        <v>95.173982015894666</v>
      </c>
      <c r="S3665" s="13"/>
      <c r="T3665" s="13"/>
      <c r="U3665" s="13"/>
      <c r="V3665" s="13"/>
      <c r="W3665" s="49">
        <f t="shared" si="689"/>
        <v>40543</v>
      </c>
    </row>
    <row r="3666" spans="1:23">
      <c r="A3666" s="13"/>
      <c r="B3666" s="13"/>
      <c r="C3666" s="13"/>
      <c r="D3666" s="13"/>
      <c r="E3666" s="14"/>
      <c r="F3666" s="14"/>
      <c r="G3666" s="14"/>
      <c r="H3666" s="14"/>
      <c r="I3666" s="14"/>
      <c r="J3666" s="13"/>
      <c r="K3666" s="13"/>
      <c r="L3666" s="13"/>
      <c r="M3666" s="14"/>
      <c r="N3666" s="14"/>
      <c r="O3666" s="14"/>
      <c r="P3666" s="14"/>
      <c r="Q3666" s="14"/>
      <c r="R3666" s="13"/>
      <c r="S3666" s="13"/>
      <c r="T3666" s="13"/>
      <c r="U3666" s="13"/>
      <c r="V3666" s="13"/>
      <c r="W3666" s="14"/>
    </row>
  </sheetData>
  <sheetProtection password="C4A2" sheet="1" formatCells="0" formatColumns="0" formatRows="0" insertColumns="0" insertRows="0" insertHyperlinks="0" deleteColumns="0" deleteRows="0"/>
  <mergeCells count="7">
    <mergeCell ref="E10:Q10"/>
    <mergeCell ref="E3:Q3"/>
    <mergeCell ref="E4:Q4"/>
    <mergeCell ref="E5:Q5"/>
    <mergeCell ref="E6:Q6"/>
    <mergeCell ref="E7:Q7"/>
    <mergeCell ref="E8:Q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BEE757"/>
  </sheetPr>
  <dimension ref="A1:AI232"/>
  <sheetViews>
    <sheetView zoomScaleNormal="100" workbookViewId="0">
      <selection activeCell="G10" sqref="G10"/>
    </sheetView>
  </sheetViews>
  <sheetFormatPr baseColWidth="10" defaultColWidth="0" defaultRowHeight="15" zeroHeight="1"/>
  <cols>
    <col min="1" max="1" width="1.85546875" style="13" customWidth="1"/>
    <col min="2" max="3" width="7.140625" style="13" customWidth="1"/>
    <col min="4" max="4" width="5.140625" style="13" customWidth="1"/>
    <col min="5" max="5" width="19.85546875" style="13" customWidth="1"/>
    <col min="6" max="6" width="20.42578125" style="13" customWidth="1"/>
    <col min="7" max="7" width="14.42578125" style="13" customWidth="1"/>
    <col min="8" max="8" width="6.7109375" style="13" customWidth="1"/>
    <col min="9" max="9" width="1.5703125" style="13" customWidth="1"/>
    <col min="10" max="10" width="7.140625" style="13" customWidth="1"/>
    <col min="11" max="11" width="32.5703125" style="13" customWidth="1"/>
    <col min="12" max="12" width="10.140625" style="13" customWidth="1"/>
    <col min="13" max="13" width="2.140625" style="13" customWidth="1"/>
    <col min="14" max="14" width="18.7109375" style="13" customWidth="1"/>
    <col min="15" max="15" width="30.85546875" style="13" customWidth="1"/>
    <col min="16" max="19" width="7.140625" style="13" customWidth="1"/>
    <col min="20" max="20" width="17" style="13" customWidth="1"/>
    <col min="21" max="21" width="7.140625" style="13" customWidth="1"/>
    <col min="22" max="22" width="6.5703125" style="102" customWidth="1"/>
    <col min="23" max="23" width="7.42578125" style="102" customWidth="1"/>
    <col min="24" max="24" width="11.42578125" style="102" customWidth="1"/>
    <col min="25" max="25" width="9.5703125" style="101" customWidth="1"/>
    <col min="26" max="27" width="6.140625" style="101" customWidth="1"/>
    <col min="28" max="28" width="7.7109375" style="102" customWidth="1"/>
    <col min="29" max="29" width="6.5703125" style="101" customWidth="1"/>
    <col min="30" max="30" width="7.42578125" style="101" customWidth="1"/>
    <col min="31" max="31" width="11.42578125" style="102" customWidth="1"/>
    <col min="32" max="32" width="9.5703125" style="102" customWidth="1"/>
    <col min="33" max="34" width="7.7109375" style="102" customWidth="1"/>
    <col min="35" max="16384" width="11.42578125" style="102" hidden="1"/>
  </cols>
  <sheetData>
    <row r="1" spans="1:34" s="13" customFormat="1" ht="9" customHeight="1" thickBot="1">
      <c r="A1" s="14"/>
      <c r="E1" s="14"/>
      <c r="F1" s="14"/>
      <c r="G1" s="14"/>
      <c r="H1" s="14"/>
      <c r="I1" s="14"/>
      <c r="J1" s="14"/>
      <c r="K1" s="15"/>
      <c r="L1" s="16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9.75" customHeight="1">
      <c r="A2" s="14"/>
      <c r="E2" s="33"/>
      <c r="F2" s="34"/>
      <c r="G2" s="34"/>
      <c r="H2" s="34"/>
      <c r="I2" s="34"/>
      <c r="J2" s="34"/>
      <c r="K2" s="34"/>
      <c r="L2" s="36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1:34" ht="23.25">
      <c r="A3" s="14"/>
      <c r="E3" s="208" t="s">
        <v>5</v>
      </c>
      <c r="F3" s="209"/>
      <c r="G3" s="209"/>
      <c r="H3" s="209"/>
      <c r="I3" s="209"/>
      <c r="J3" s="209"/>
      <c r="K3" s="209"/>
      <c r="L3" s="210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8" customHeight="1">
      <c r="A4" s="14"/>
      <c r="E4" s="211" t="s">
        <v>31</v>
      </c>
      <c r="F4" s="212"/>
      <c r="G4" s="212"/>
      <c r="H4" s="212"/>
      <c r="I4" s="212"/>
      <c r="J4" s="212"/>
      <c r="K4" s="212"/>
      <c r="L4" s="213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.75">
      <c r="A5" s="14"/>
      <c r="E5" s="214" t="s">
        <v>30</v>
      </c>
      <c r="F5" s="215"/>
      <c r="G5" s="215"/>
      <c r="H5" s="215"/>
      <c r="I5" s="215"/>
      <c r="J5" s="215"/>
      <c r="K5" s="215"/>
      <c r="L5" s="216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21" customHeight="1">
      <c r="A6" s="14"/>
      <c r="E6" s="217" t="s">
        <v>64</v>
      </c>
      <c r="F6" s="218"/>
      <c r="G6" s="218"/>
      <c r="H6" s="218"/>
      <c r="I6" s="218"/>
      <c r="J6" s="218"/>
      <c r="K6" s="218"/>
      <c r="L6" s="219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8.75">
      <c r="A7" s="14"/>
      <c r="E7" s="220" t="s">
        <v>65</v>
      </c>
      <c r="F7" s="221"/>
      <c r="G7" s="221"/>
      <c r="H7" s="221"/>
      <c r="I7" s="221"/>
      <c r="J7" s="221"/>
      <c r="K7" s="221"/>
      <c r="L7" s="222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9.75" customHeight="1" thickBot="1">
      <c r="A8" s="14"/>
      <c r="E8" s="223"/>
      <c r="F8" s="224"/>
      <c r="G8" s="224"/>
      <c r="H8" s="224"/>
      <c r="I8" s="224"/>
      <c r="J8" s="224"/>
      <c r="K8" s="224"/>
      <c r="L8" s="225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9.75" customHeight="1">
      <c r="E9" s="14"/>
      <c r="F9" s="14"/>
      <c r="G9" s="14"/>
      <c r="H9" s="14"/>
      <c r="I9" s="14"/>
      <c r="J9" s="14"/>
      <c r="K9" s="14"/>
      <c r="L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.75" customHeight="1">
      <c r="B10" s="108" t="s">
        <v>111</v>
      </c>
      <c r="G10" s="107">
        <v>2008</v>
      </c>
      <c r="V10" s="13"/>
      <c r="W10" s="13"/>
      <c r="X10" s="13"/>
      <c r="Y10" s="14"/>
      <c r="Z10" s="14"/>
      <c r="AA10" s="14"/>
      <c r="AB10" s="13"/>
      <c r="AC10" s="14"/>
      <c r="AD10" s="14"/>
      <c r="AE10" s="13"/>
      <c r="AF10" s="13"/>
      <c r="AG10" s="13"/>
      <c r="AH10" s="13"/>
    </row>
    <row r="11" spans="1:34" ht="7.5" customHeight="1">
      <c r="V11" s="13"/>
      <c r="W11" s="13"/>
      <c r="X11" s="13"/>
      <c r="Y11" s="14"/>
      <c r="Z11" s="14"/>
      <c r="AA11" s="14"/>
      <c r="AB11" s="13"/>
      <c r="AC11" s="14"/>
      <c r="AD11" s="14"/>
      <c r="AE11" s="13"/>
      <c r="AF11" s="13"/>
      <c r="AG11" s="13"/>
      <c r="AH11" s="13"/>
    </row>
    <row r="12" spans="1:34" ht="24" customHeight="1">
      <c r="D12" s="109"/>
      <c r="F12" s="228" t="s">
        <v>118</v>
      </c>
      <c r="G12" s="228"/>
      <c r="H12" s="110">
        <f>+G10</f>
        <v>2008</v>
      </c>
      <c r="I12" s="111" t="s">
        <v>110</v>
      </c>
      <c r="J12" s="112">
        <f>+H12+1</f>
        <v>2009</v>
      </c>
      <c r="K12" s="113"/>
      <c r="U12" s="109"/>
      <c r="V12" s="227" t="s">
        <v>112</v>
      </c>
      <c r="W12" s="227"/>
      <c r="X12" s="227"/>
      <c r="Y12" s="227"/>
      <c r="Z12" s="227"/>
      <c r="AA12" s="227"/>
      <c r="AB12" s="113"/>
      <c r="AC12" s="227" t="s">
        <v>113</v>
      </c>
      <c r="AD12" s="227"/>
      <c r="AE12" s="227"/>
      <c r="AF12" s="227"/>
      <c r="AG12" s="113"/>
      <c r="AH12" s="113"/>
    </row>
    <row r="13" spans="1:34" ht="18.75">
      <c r="D13" s="109"/>
      <c r="G13" s="114"/>
      <c r="H13" s="115"/>
      <c r="J13" s="116"/>
      <c r="K13" s="113"/>
      <c r="U13" s="109"/>
      <c r="V13" s="227"/>
      <c r="W13" s="227"/>
      <c r="X13" s="227"/>
      <c r="Y13" s="227"/>
      <c r="Z13" s="227"/>
      <c r="AA13" s="227"/>
      <c r="AB13" s="113"/>
      <c r="AC13" s="227"/>
      <c r="AD13" s="227"/>
      <c r="AE13" s="227"/>
      <c r="AF13" s="227"/>
      <c r="AG13" s="113"/>
      <c r="AH13" s="113"/>
    </row>
    <row r="14" spans="1:34" ht="18.75"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17" t="s">
        <v>15</v>
      </c>
      <c r="W14" s="118" t="s">
        <v>16</v>
      </c>
      <c r="X14" s="118" t="s">
        <v>100</v>
      </c>
      <c r="Y14" s="118" t="s">
        <v>61</v>
      </c>
      <c r="Z14" s="118" t="s">
        <v>28</v>
      </c>
      <c r="AA14" s="119" t="s">
        <v>29</v>
      </c>
      <c r="AB14" s="14"/>
      <c r="AC14" s="117" t="s">
        <v>15</v>
      </c>
      <c r="AD14" s="118" t="s">
        <v>16</v>
      </c>
      <c r="AE14" s="117" t="s">
        <v>100</v>
      </c>
      <c r="AF14" s="119" t="s">
        <v>61</v>
      </c>
      <c r="AG14" s="14"/>
      <c r="AH14" s="14"/>
    </row>
    <row r="15" spans="1:34">
      <c r="V15" s="120">
        <v>10</v>
      </c>
      <c r="W15" s="121">
        <v>1</v>
      </c>
      <c r="X15" s="122">
        <f t="shared" ref="X15:X36" si="0">+DATE(+$G$10,V15,W15)</f>
        <v>39722</v>
      </c>
      <c r="Y15" s="123">
        <f>+LOOKUP(X15,BHOA!$W$14:$W$3665,BHOA!$R$14:$R$3665)</f>
        <v>125.17690202869863</v>
      </c>
      <c r="Z15" s="124">
        <f>+Datos!J8</f>
        <v>220</v>
      </c>
      <c r="AA15" s="125">
        <f>+Datos!J9</f>
        <v>114</v>
      </c>
      <c r="AB15" s="14"/>
      <c r="AC15" s="120">
        <v>6</v>
      </c>
      <c r="AD15" s="126">
        <v>1</v>
      </c>
      <c r="AE15" s="122">
        <f t="shared" ref="AE15:AE78" si="1">+DATE(+$G$33,AC15,AD15)</f>
        <v>39600</v>
      </c>
      <c r="AF15" s="127">
        <f>+LOOKUP(AE15,BHOA!$W$14:$W$3665,BHOA!$R$14:$R$3665)</f>
        <v>126.2562789498524</v>
      </c>
      <c r="AG15" s="14"/>
      <c r="AH15" s="14"/>
    </row>
    <row r="16" spans="1:34">
      <c r="V16" s="120">
        <v>10</v>
      </c>
      <c r="W16" s="121">
        <v>2</v>
      </c>
      <c r="X16" s="122">
        <f t="shared" si="0"/>
        <v>39723</v>
      </c>
      <c r="Y16" s="123">
        <f>+LOOKUP(X16,BHOA!$W$14:$W$3665,BHOA!$R$14:$R$3665)</f>
        <v>123.42602314130744</v>
      </c>
      <c r="Z16" s="124">
        <f>+Z15</f>
        <v>220</v>
      </c>
      <c r="AA16" s="125">
        <f>+AA15</f>
        <v>114</v>
      </c>
      <c r="AB16" s="14"/>
      <c r="AC16" s="120">
        <v>6</v>
      </c>
      <c r="AD16" s="126">
        <v>2</v>
      </c>
      <c r="AE16" s="122">
        <f t="shared" si="1"/>
        <v>39601</v>
      </c>
      <c r="AF16" s="127">
        <f>+LOOKUP(AE16,BHOA!$W$14:$W$3665,BHOA!$R$14:$R$3665)</f>
        <v>125.71134074293187</v>
      </c>
      <c r="AG16" s="14"/>
      <c r="AH16" s="14"/>
    </row>
    <row r="17" spans="22:34">
      <c r="V17" s="120">
        <v>10</v>
      </c>
      <c r="W17" s="121">
        <v>3</v>
      </c>
      <c r="X17" s="122">
        <f t="shared" si="0"/>
        <v>39724</v>
      </c>
      <c r="Y17" s="123">
        <f>+LOOKUP(X17,BHOA!$W$14:$W$3665,BHOA!$R$14:$R$3665)</f>
        <v>122.22988653350447</v>
      </c>
      <c r="Z17" s="124">
        <f t="shared" ref="Z17:Z80" si="2">+Z16</f>
        <v>220</v>
      </c>
      <c r="AA17" s="125">
        <f t="shared" ref="AA17:AA80" si="3">+AA16</f>
        <v>114</v>
      </c>
      <c r="AB17" s="14"/>
      <c r="AC17" s="120">
        <v>6</v>
      </c>
      <c r="AD17" s="126">
        <v>3</v>
      </c>
      <c r="AE17" s="122">
        <f t="shared" si="1"/>
        <v>39602</v>
      </c>
      <c r="AF17" s="127">
        <f>+LOOKUP(AE17,BHOA!$W$14:$W$3665,BHOA!$R$14:$R$3665)</f>
        <v>128.91134074293188</v>
      </c>
      <c r="AG17" s="14"/>
      <c r="AH17" s="14"/>
    </row>
    <row r="18" spans="22:34">
      <c r="V18" s="120">
        <v>10</v>
      </c>
      <c r="W18" s="121">
        <v>4</v>
      </c>
      <c r="X18" s="122">
        <f t="shared" si="0"/>
        <v>39725</v>
      </c>
      <c r="Y18" s="123">
        <f>+LOOKUP(X18,BHOA!$W$14:$W$3665,BHOA!$R$14:$R$3665)</f>
        <v>120.62868418845983</v>
      </c>
      <c r="Z18" s="124">
        <f t="shared" si="2"/>
        <v>220</v>
      </c>
      <c r="AA18" s="125">
        <f t="shared" si="3"/>
        <v>114</v>
      </c>
      <c r="AB18" s="14"/>
      <c r="AC18" s="120">
        <v>6</v>
      </c>
      <c r="AD18" s="126">
        <v>4</v>
      </c>
      <c r="AE18" s="122">
        <f t="shared" si="1"/>
        <v>39603</v>
      </c>
      <c r="AF18" s="127">
        <f>+LOOKUP(AE18,BHOA!$W$14:$W$3665,BHOA!$R$14:$R$3665)</f>
        <v>134.81134074293189</v>
      </c>
      <c r="AG18" s="14"/>
      <c r="AH18" s="14"/>
    </row>
    <row r="19" spans="22:34">
      <c r="V19" s="120">
        <v>10</v>
      </c>
      <c r="W19" s="121">
        <v>5</v>
      </c>
      <c r="X19" s="122">
        <f t="shared" si="0"/>
        <v>39726</v>
      </c>
      <c r="Y19" s="123">
        <f>+LOOKUP(X19,BHOA!$W$14:$W$3665,BHOA!$R$14:$R$3665)</f>
        <v>118.46282417056739</v>
      </c>
      <c r="Z19" s="124">
        <f t="shared" si="2"/>
        <v>220</v>
      </c>
      <c r="AA19" s="125">
        <f t="shared" si="3"/>
        <v>114</v>
      </c>
      <c r="AB19" s="14"/>
      <c r="AC19" s="120">
        <v>6</v>
      </c>
      <c r="AD19" s="126">
        <v>5</v>
      </c>
      <c r="AE19" s="122">
        <f t="shared" si="1"/>
        <v>39604</v>
      </c>
      <c r="AF19" s="127">
        <f>+LOOKUP(AE19,BHOA!$W$14:$W$3665,BHOA!$R$14:$R$3665)</f>
        <v>134.16209941315259</v>
      </c>
      <c r="AG19" s="14"/>
      <c r="AH19" s="14"/>
    </row>
    <row r="20" spans="22:34">
      <c r="V20" s="120">
        <v>10</v>
      </c>
      <c r="W20" s="121">
        <v>6</v>
      </c>
      <c r="X20" s="122">
        <f t="shared" si="0"/>
        <v>39727</v>
      </c>
      <c r="Y20" s="123">
        <f>+LOOKUP(X20,BHOA!$W$14:$W$3665,BHOA!$R$14:$R$3665)</f>
        <v>116.75121073720624</v>
      </c>
      <c r="Z20" s="124">
        <f t="shared" si="2"/>
        <v>220</v>
      </c>
      <c r="AA20" s="125">
        <f t="shared" si="3"/>
        <v>114</v>
      </c>
      <c r="AB20" s="14"/>
      <c r="AC20" s="120">
        <v>6</v>
      </c>
      <c r="AD20" s="126">
        <v>6</v>
      </c>
      <c r="AE20" s="122">
        <f t="shared" si="1"/>
        <v>39605</v>
      </c>
      <c r="AF20" s="127">
        <f>+LOOKUP(AE20,BHOA!$W$14:$W$3665,BHOA!$R$14:$R$3665)</f>
        <v>133.19604416937938</v>
      </c>
      <c r="AG20" s="14"/>
      <c r="AH20" s="14"/>
    </row>
    <row r="21" spans="22:34">
      <c r="V21" s="120">
        <v>10</v>
      </c>
      <c r="W21" s="121">
        <v>7</v>
      </c>
      <c r="X21" s="122">
        <f t="shared" si="0"/>
        <v>39728</v>
      </c>
      <c r="Y21" s="123">
        <f>+LOOKUP(X21,BHOA!$W$14:$W$3665,BHOA!$R$14:$R$3665)</f>
        <v>115.38051974020601</v>
      </c>
      <c r="Z21" s="124">
        <f t="shared" si="2"/>
        <v>220</v>
      </c>
      <c r="AA21" s="125">
        <f t="shared" si="3"/>
        <v>114</v>
      </c>
      <c r="AB21" s="14"/>
      <c r="AC21" s="120">
        <v>6</v>
      </c>
      <c r="AD21" s="126">
        <v>7</v>
      </c>
      <c r="AE21" s="122">
        <f t="shared" si="1"/>
        <v>39606</v>
      </c>
      <c r="AF21" s="127">
        <f>+LOOKUP(AE21,BHOA!$W$14:$W$3665,BHOA!$R$14:$R$3665)</f>
        <v>132.39809694755476</v>
      </c>
      <c r="AG21" s="14"/>
      <c r="AH21" s="14"/>
    </row>
    <row r="22" spans="22:34">
      <c r="V22" s="120">
        <v>10</v>
      </c>
      <c r="W22" s="121">
        <v>8</v>
      </c>
      <c r="X22" s="122">
        <f t="shared" si="0"/>
        <v>39729</v>
      </c>
      <c r="Y22" s="123">
        <f>+LOOKUP(X22,BHOA!$W$14:$W$3665,BHOA!$R$14:$R$3665)</f>
        <v>113.98933198562989</v>
      </c>
      <c r="Z22" s="124">
        <f t="shared" si="2"/>
        <v>220</v>
      </c>
      <c r="AA22" s="125">
        <f t="shared" si="3"/>
        <v>114</v>
      </c>
      <c r="AB22" s="14"/>
      <c r="AC22" s="120">
        <v>6</v>
      </c>
      <c r="AD22" s="126">
        <v>8</v>
      </c>
      <c r="AE22" s="122">
        <f t="shared" si="1"/>
        <v>39607</v>
      </c>
      <c r="AF22" s="127">
        <f>+LOOKUP(AE22,BHOA!$W$14:$W$3665,BHOA!$R$14:$R$3665)</f>
        <v>133.19809694755477</v>
      </c>
      <c r="AG22" s="14"/>
      <c r="AH22" s="14"/>
    </row>
    <row r="23" spans="22:34">
      <c r="V23" s="120">
        <v>10</v>
      </c>
      <c r="W23" s="121">
        <v>9</v>
      </c>
      <c r="X23" s="122">
        <f t="shared" si="0"/>
        <v>39730</v>
      </c>
      <c r="Y23" s="123">
        <f>+LOOKUP(X23,BHOA!$W$14:$W$3665,BHOA!$R$14:$R$3665)</f>
        <v>111.69521059272537</v>
      </c>
      <c r="Z23" s="124">
        <f t="shared" si="2"/>
        <v>220</v>
      </c>
      <c r="AA23" s="125">
        <f t="shared" si="3"/>
        <v>114</v>
      </c>
      <c r="AB23" s="14"/>
      <c r="AC23" s="120">
        <v>6</v>
      </c>
      <c r="AD23" s="126">
        <v>9</v>
      </c>
      <c r="AE23" s="122">
        <f t="shared" si="1"/>
        <v>39608</v>
      </c>
      <c r="AF23" s="127">
        <f>+LOOKUP(AE23,BHOA!$W$14:$W$3665,BHOA!$R$14:$R$3665)</f>
        <v>132.66540767960009</v>
      </c>
      <c r="AG23" s="14"/>
      <c r="AH23" s="14"/>
    </row>
    <row r="24" spans="22:34">
      <c r="V24" s="120">
        <v>10</v>
      </c>
      <c r="W24" s="121">
        <v>10</v>
      </c>
      <c r="X24" s="122">
        <f t="shared" si="0"/>
        <v>39731</v>
      </c>
      <c r="Y24" s="123">
        <f>+LOOKUP(X24,BHOA!$W$14:$W$3665,BHOA!$R$14:$R$3665)</f>
        <v>113.49521059272539</v>
      </c>
      <c r="Z24" s="124">
        <f t="shared" si="2"/>
        <v>220</v>
      </c>
      <c r="AA24" s="125">
        <f t="shared" si="3"/>
        <v>114</v>
      </c>
      <c r="AB24" s="14"/>
      <c r="AC24" s="120">
        <v>6</v>
      </c>
      <c r="AD24" s="126">
        <v>10</v>
      </c>
      <c r="AE24" s="122">
        <f t="shared" si="1"/>
        <v>39609</v>
      </c>
      <c r="AF24" s="127">
        <f>+LOOKUP(AE24,BHOA!$W$14:$W$3665,BHOA!$R$14:$R$3665)</f>
        <v>131.8190293503535</v>
      </c>
      <c r="AG24" s="14"/>
      <c r="AH24" s="14"/>
    </row>
    <row r="25" spans="22:34">
      <c r="V25" s="120">
        <v>10</v>
      </c>
      <c r="W25" s="121">
        <v>11</v>
      </c>
      <c r="X25" s="122">
        <f t="shared" si="0"/>
        <v>39732</v>
      </c>
      <c r="Y25" s="123">
        <f>+LOOKUP(X25,BHOA!$W$14:$W$3665,BHOA!$R$14:$R$3665)</f>
        <v>114.09521059272538</v>
      </c>
      <c r="Z25" s="124">
        <f t="shared" si="2"/>
        <v>220</v>
      </c>
      <c r="AA25" s="125">
        <f t="shared" si="3"/>
        <v>114</v>
      </c>
      <c r="AB25" s="14"/>
      <c r="AC25" s="120">
        <v>6</v>
      </c>
      <c r="AD25" s="126">
        <v>11</v>
      </c>
      <c r="AE25" s="122">
        <f t="shared" si="1"/>
        <v>39610</v>
      </c>
      <c r="AF25" s="127">
        <f>+LOOKUP(AE25,BHOA!$W$14:$W$3665,BHOA!$R$14:$R$3665)</f>
        <v>130.82334982932028</v>
      </c>
      <c r="AG25" s="14"/>
      <c r="AH25" s="14"/>
    </row>
    <row r="26" spans="22:34">
      <c r="V26" s="120">
        <v>10</v>
      </c>
      <c r="W26" s="121">
        <v>12</v>
      </c>
      <c r="X26" s="122">
        <f t="shared" si="0"/>
        <v>39733</v>
      </c>
      <c r="Y26" s="123">
        <f>+LOOKUP(X26,BHOA!$W$14:$W$3665,BHOA!$R$14:$R$3665)</f>
        <v>112.17631376234058</v>
      </c>
      <c r="Z26" s="124">
        <f t="shared" si="2"/>
        <v>220</v>
      </c>
      <c r="AA26" s="125">
        <f t="shared" si="3"/>
        <v>114</v>
      </c>
      <c r="AB26" s="14"/>
      <c r="AC26" s="120">
        <v>6</v>
      </c>
      <c r="AD26" s="126">
        <v>12</v>
      </c>
      <c r="AE26" s="122">
        <f t="shared" si="1"/>
        <v>39611</v>
      </c>
      <c r="AF26" s="127">
        <f>+LOOKUP(AE26,BHOA!$W$14:$W$3665,BHOA!$R$14:$R$3665)</f>
        <v>129.68307144686582</v>
      </c>
      <c r="AG26" s="14"/>
      <c r="AH26" s="14"/>
    </row>
    <row r="27" spans="22:34">
      <c r="V27" s="120">
        <v>10</v>
      </c>
      <c r="W27" s="121">
        <v>13</v>
      </c>
      <c r="X27" s="122">
        <f t="shared" si="0"/>
        <v>39734</v>
      </c>
      <c r="Y27" s="123">
        <f>+LOOKUP(X27,BHOA!$W$14:$W$3665,BHOA!$R$14:$R$3665)</f>
        <v>110.7569087686885</v>
      </c>
      <c r="Z27" s="124">
        <f t="shared" si="2"/>
        <v>220</v>
      </c>
      <c r="AA27" s="125">
        <f t="shared" si="3"/>
        <v>114</v>
      </c>
      <c r="AB27" s="14"/>
      <c r="AC27" s="120">
        <v>6</v>
      </c>
      <c r="AD27" s="126">
        <v>13</v>
      </c>
      <c r="AE27" s="122">
        <f t="shared" si="1"/>
        <v>39612</v>
      </c>
      <c r="AF27" s="127">
        <f>+LOOKUP(AE27,BHOA!$W$14:$W$3665,BHOA!$R$14:$R$3665)</f>
        <v>128.45439143174076</v>
      </c>
      <c r="AG27" s="14"/>
      <c r="AH27" s="14"/>
    </row>
    <row r="28" spans="22:34">
      <c r="V28" s="120">
        <v>10</v>
      </c>
      <c r="W28" s="121">
        <v>14</v>
      </c>
      <c r="X28" s="122">
        <f t="shared" si="0"/>
        <v>39735</v>
      </c>
      <c r="Y28" s="123">
        <f>+LOOKUP(X28,BHOA!$W$14:$W$3665,BHOA!$R$14:$R$3665)</f>
        <v>109.44445312175674</v>
      </c>
      <c r="Z28" s="124">
        <f t="shared" si="2"/>
        <v>220</v>
      </c>
      <c r="AA28" s="125">
        <f t="shared" si="3"/>
        <v>114</v>
      </c>
      <c r="AB28" s="14" t="s">
        <v>101</v>
      </c>
      <c r="AC28" s="120">
        <v>6</v>
      </c>
      <c r="AD28" s="126">
        <v>14</v>
      </c>
      <c r="AE28" s="122">
        <f t="shared" si="1"/>
        <v>39613</v>
      </c>
      <c r="AF28" s="127">
        <f>+LOOKUP(AE28,BHOA!$W$14:$W$3665,BHOA!$R$14:$R$3665)</f>
        <v>137.35439143174077</v>
      </c>
      <c r="AG28" s="14" t="s">
        <v>105</v>
      </c>
      <c r="AH28" s="14"/>
    </row>
    <row r="29" spans="22:34">
      <c r="V29" s="120">
        <v>10</v>
      </c>
      <c r="W29" s="121">
        <v>15</v>
      </c>
      <c r="X29" s="122">
        <f t="shared" si="0"/>
        <v>39736</v>
      </c>
      <c r="Y29" s="123">
        <f>+LOOKUP(X29,BHOA!$W$14:$W$3665,BHOA!$R$14:$R$3665)</f>
        <v>107.67624021164011</v>
      </c>
      <c r="Z29" s="124">
        <f t="shared" si="2"/>
        <v>220</v>
      </c>
      <c r="AA29" s="125">
        <f t="shared" si="3"/>
        <v>114</v>
      </c>
      <c r="AB29" s="14" t="s">
        <v>101</v>
      </c>
      <c r="AC29" s="120">
        <v>6</v>
      </c>
      <c r="AD29" s="126">
        <v>15</v>
      </c>
      <c r="AE29" s="122">
        <f t="shared" si="1"/>
        <v>39614</v>
      </c>
      <c r="AF29" s="127">
        <f>+LOOKUP(AE29,BHOA!$W$14:$W$3665,BHOA!$R$14:$R$3665)</f>
        <v>137.45439143174076</v>
      </c>
      <c r="AG29" s="14" t="s">
        <v>105</v>
      </c>
      <c r="AH29" s="14"/>
    </row>
    <row r="30" spans="22:34">
      <c r="V30" s="120">
        <v>10</v>
      </c>
      <c r="W30" s="121">
        <v>16</v>
      </c>
      <c r="X30" s="122">
        <f t="shared" si="0"/>
        <v>39737</v>
      </c>
      <c r="Y30" s="123">
        <f>+LOOKUP(X30,BHOA!$W$14:$W$3665,BHOA!$R$14:$R$3665)</f>
        <v>105.75561969426312</v>
      </c>
      <c r="Z30" s="124">
        <f t="shared" si="2"/>
        <v>220</v>
      </c>
      <c r="AA30" s="125">
        <f t="shared" si="3"/>
        <v>114</v>
      </c>
      <c r="AB30" s="14" t="s">
        <v>101</v>
      </c>
      <c r="AC30" s="120">
        <v>6</v>
      </c>
      <c r="AD30" s="126">
        <v>16</v>
      </c>
      <c r="AE30" s="122">
        <f t="shared" si="1"/>
        <v>39615</v>
      </c>
      <c r="AF30" s="127">
        <f>+LOOKUP(AE30,BHOA!$W$14:$W$3665,BHOA!$R$14:$R$3665)</f>
        <v>135.96143147867488</v>
      </c>
      <c r="AG30" s="14" t="s">
        <v>105</v>
      </c>
      <c r="AH30" s="14"/>
    </row>
    <row r="31" spans="22:34">
      <c r="V31" s="120">
        <v>10</v>
      </c>
      <c r="W31" s="121">
        <v>17</v>
      </c>
      <c r="X31" s="122">
        <f t="shared" si="0"/>
        <v>39738</v>
      </c>
      <c r="Y31" s="123">
        <f>+LOOKUP(X31,BHOA!$W$14:$W$3665,BHOA!$R$14:$R$3665)</f>
        <v>103.43415496715073</v>
      </c>
      <c r="Z31" s="124">
        <f t="shared" si="2"/>
        <v>220</v>
      </c>
      <c r="AA31" s="125">
        <f t="shared" si="3"/>
        <v>114</v>
      </c>
      <c r="AB31" s="14"/>
      <c r="AC31" s="120">
        <v>6</v>
      </c>
      <c r="AD31" s="126">
        <v>17</v>
      </c>
      <c r="AE31" s="122">
        <f t="shared" si="1"/>
        <v>39616</v>
      </c>
      <c r="AF31" s="127">
        <f>+LOOKUP(AE31,BHOA!$W$14:$W$3665,BHOA!$R$14:$R$3665)</f>
        <v>135.46856662067646</v>
      </c>
      <c r="AG31" s="14"/>
      <c r="AH31" s="14"/>
    </row>
    <row r="32" spans="22:34">
      <c r="V32" s="120">
        <v>10</v>
      </c>
      <c r="W32" s="121">
        <v>18</v>
      </c>
      <c r="X32" s="122">
        <f t="shared" si="0"/>
        <v>39739</v>
      </c>
      <c r="Y32" s="123">
        <f>+LOOKUP(X32,BHOA!$W$14:$W$3665,BHOA!$R$14:$R$3665)</f>
        <v>101.44156024662141</v>
      </c>
      <c r="Z32" s="124">
        <f t="shared" si="2"/>
        <v>220</v>
      </c>
      <c r="AA32" s="125">
        <f t="shared" si="3"/>
        <v>114</v>
      </c>
      <c r="AB32" s="14"/>
      <c r="AC32" s="120">
        <v>6</v>
      </c>
      <c r="AD32" s="126">
        <v>18</v>
      </c>
      <c r="AE32" s="122">
        <f t="shared" si="1"/>
        <v>39617</v>
      </c>
      <c r="AF32" s="127">
        <f>+LOOKUP(AE32,BHOA!$W$14:$W$3665,BHOA!$R$14:$R$3665)</f>
        <v>135.19577978627868</v>
      </c>
      <c r="AG32" s="14"/>
      <c r="AH32" s="14"/>
    </row>
    <row r="33" spans="2:34" ht="15.75" customHeight="1">
      <c r="B33" s="108" t="s">
        <v>111</v>
      </c>
      <c r="G33" s="107">
        <v>2008</v>
      </c>
      <c r="V33" s="13">
        <v>10</v>
      </c>
      <c r="W33" s="13">
        <v>19</v>
      </c>
      <c r="X33" s="13">
        <f t="shared" si="0"/>
        <v>39740</v>
      </c>
      <c r="Y33" s="14">
        <f>+LOOKUP(X33,BHOA!$W$14:$W$3665,BHOA!$R$14:$R$3665)</f>
        <v>104.14156024662142</v>
      </c>
      <c r="Z33" s="14">
        <f t="shared" si="2"/>
        <v>220</v>
      </c>
      <c r="AA33" s="14">
        <f t="shared" si="3"/>
        <v>114</v>
      </c>
      <c r="AB33" s="13"/>
      <c r="AC33" s="14">
        <v>6</v>
      </c>
      <c r="AD33" s="14">
        <v>19</v>
      </c>
      <c r="AE33" s="13">
        <f t="shared" si="1"/>
        <v>39618</v>
      </c>
      <c r="AF33" s="13">
        <f>+LOOKUP(AE33,BHOA!$W$14:$W$3665,BHOA!$R$14:$R$3665)</f>
        <v>139.59577978627868</v>
      </c>
      <c r="AG33" s="13"/>
      <c r="AH33" s="13"/>
    </row>
    <row r="34" spans="2:34" ht="7.5" customHeight="1">
      <c r="V34" s="13">
        <v>10</v>
      </c>
      <c r="W34" s="13">
        <v>20</v>
      </c>
      <c r="X34" s="13">
        <f t="shared" si="0"/>
        <v>39741</v>
      </c>
      <c r="Y34" s="14">
        <f>+LOOKUP(X34,BHOA!$W$14:$W$3665,BHOA!$R$14:$R$3665)</f>
        <v>103.31448124810041</v>
      </c>
      <c r="Z34" s="14">
        <f t="shared" si="2"/>
        <v>220</v>
      </c>
      <c r="AA34" s="14">
        <f t="shared" si="3"/>
        <v>114</v>
      </c>
      <c r="AB34" s="13"/>
      <c r="AC34" s="14">
        <v>6</v>
      </c>
      <c r="AD34" s="14">
        <v>20</v>
      </c>
      <c r="AE34" s="13">
        <f t="shared" si="1"/>
        <v>39619</v>
      </c>
      <c r="AF34" s="13">
        <f>+LOOKUP(AE34,BHOA!$W$14:$W$3665,BHOA!$R$14:$R$3665)</f>
        <v>140.19577978627868</v>
      </c>
      <c r="AG34" s="13"/>
      <c r="AH34" s="13"/>
    </row>
    <row r="35" spans="2:34" ht="24" customHeight="1">
      <c r="D35" s="109"/>
      <c r="F35" s="228" t="s">
        <v>119</v>
      </c>
      <c r="G35" s="228"/>
      <c r="H35" s="110">
        <f>+G33</f>
        <v>2008</v>
      </c>
      <c r="I35" s="111"/>
      <c r="J35" s="112"/>
      <c r="K35" s="113"/>
      <c r="U35" s="109"/>
      <c r="V35" s="227">
        <v>10</v>
      </c>
      <c r="W35" s="227">
        <v>21</v>
      </c>
      <c r="X35" s="227">
        <f t="shared" si="0"/>
        <v>39742</v>
      </c>
      <c r="Y35" s="227">
        <f>+LOOKUP(X35,BHOA!$W$14:$W$3665,BHOA!$R$14:$R$3665)</f>
        <v>101.0716444922875</v>
      </c>
      <c r="Z35" s="227">
        <f t="shared" si="2"/>
        <v>220</v>
      </c>
      <c r="AA35" s="227">
        <f t="shared" si="3"/>
        <v>114</v>
      </c>
      <c r="AB35" s="113"/>
      <c r="AC35" s="227">
        <v>6</v>
      </c>
      <c r="AD35" s="227">
        <v>21</v>
      </c>
      <c r="AE35" s="227">
        <f t="shared" si="1"/>
        <v>39620</v>
      </c>
      <c r="AF35" s="227">
        <f>+LOOKUP(AE35,BHOA!$W$14:$W$3665,BHOA!$R$14:$R$3665)</f>
        <v>139.8533248271761</v>
      </c>
      <c r="AG35" s="113"/>
      <c r="AH35" s="113"/>
    </row>
    <row r="36" spans="2:34" ht="18.75">
      <c r="D36" s="109"/>
      <c r="G36" s="114"/>
      <c r="I36" s="128"/>
      <c r="J36" s="128"/>
      <c r="V36" s="120">
        <v>10</v>
      </c>
      <c r="W36" s="121">
        <v>22</v>
      </c>
      <c r="X36" s="122">
        <f t="shared" si="0"/>
        <v>39743</v>
      </c>
      <c r="Y36" s="123">
        <f>+LOOKUP(X36,BHOA!$W$14:$W$3665,BHOA!$R$14:$R$3665)</f>
        <v>98.971094531997522</v>
      </c>
      <c r="Z36" s="124">
        <f t="shared" si="2"/>
        <v>220</v>
      </c>
      <c r="AA36" s="125">
        <f t="shared" si="3"/>
        <v>114</v>
      </c>
      <c r="AB36" s="14"/>
      <c r="AC36" s="120">
        <v>6</v>
      </c>
      <c r="AD36" s="126">
        <v>22</v>
      </c>
      <c r="AE36" s="122">
        <f t="shared" si="1"/>
        <v>39621</v>
      </c>
      <c r="AF36" s="127">
        <f>+LOOKUP(AE36,BHOA!$W$14:$W$3665,BHOA!$R$14:$R$3665)</f>
        <v>139.62563342492206</v>
      </c>
      <c r="AG36" s="14"/>
      <c r="AH36" s="14"/>
    </row>
    <row r="37" spans="2:34" ht="13.5" customHeight="1">
      <c r="G37" s="226"/>
      <c r="H37" s="226"/>
      <c r="V37" s="120">
        <v>10</v>
      </c>
      <c r="W37" s="121">
        <v>23</v>
      </c>
      <c r="X37" s="122">
        <f t="shared" ref="X37:X68" si="4">+DATE(+$G$10,V37,W37)</f>
        <v>39744</v>
      </c>
      <c r="Y37" s="123">
        <f>+LOOKUP(X37,BHOA!$W$14:$W$3665,BHOA!$R$14:$R$3665)</f>
        <v>96.834252271986969</v>
      </c>
      <c r="Z37" s="124">
        <f>+Z36</f>
        <v>220</v>
      </c>
      <c r="AA37" s="125">
        <f>+AA36</f>
        <v>114</v>
      </c>
      <c r="AB37" s="14"/>
      <c r="AC37" s="120">
        <v>6</v>
      </c>
      <c r="AD37" s="126">
        <v>23</v>
      </c>
      <c r="AE37" s="122">
        <f t="shared" si="1"/>
        <v>39622</v>
      </c>
      <c r="AF37" s="127">
        <f>+LOOKUP(AE37,BHOA!$W$14:$W$3665,BHOA!$R$14:$R$3665)</f>
        <v>139.11511151569221</v>
      </c>
      <c r="AG37" s="14"/>
      <c r="AH37" s="14"/>
    </row>
    <row r="38" spans="2:34">
      <c r="V38" s="120">
        <v>10</v>
      </c>
      <c r="W38" s="121">
        <v>24</v>
      </c>
      <c r="X38" s="122">
        <f t="shared" si="4"/>
        <v>39745</v>
      </c>
      <c r="Y38" s="123">
        <f>+LOOKUP(X38,BHOA!$W$14:$W$3665,BHOA!$R$14:$R$3665)</f>
        <v>94.440368666159543</v>
      </c>
      <c r="Z38" s="124">
        <f t="shared" si="2"/>
        <v>220</v>
      </c>
      <c r="AA38" s="125">
        <f t="shared" si="3"/>
        <v>114</v>
      </c>
      <c r="AB38" s="14"/>
      <c r="AC38" s="120">
        <v>6</v>
      </c>
      <c r="AD38" s="126">
        <v>24</v>
      </c>
      <c r="AE38" s="122">
        <f t="shared" si="1"/>
        <v>39623</v>
      </c>
      <c r="AF38" s="127">
        <f>+LOOKUP(AE38,BHOA!$W$14:$W$3665,BHOA!$R$14:$R$3665)</f>
        <v>138.55074973950198</v>
      </c>
      <c r="AG38" s="14"/>
      <c r="AH38" s="14"/>
    </row>
    <row r="39" spans="2:34">
      <c r="V39" s="120">
        <v>10</v>
      </c>
      <c r="W39" s="121">
        <v>25</v>
      </c>
      <c r="X39" s="122">
        <f t="shared" si="4"/>
        <v>39746</v>
      </c>
      <c r="Y39" s="123">
        <f>+LOOKUP(X39,BHOA!$W$14:$W$3665,BHOA!$R$14:$R$3665)</f>
        <v>92.578118587645065</v>
      </c>
      <c r="Z39" s="124">
        <f t="shared" si="2"/>
        <v>220</v>
      </c>
      <c r="AA39" s="125">
        <f t="shared" si="3"/>
        <v>114</v>
      </c>
      <c r="AB39" s="14"/>
      <c r="AC39" s="120">
        <v>6</v>
      </c>
      <c r="AD39" s="126">
        <v>25</v>
      </c>
      <c r="AE39" s="122">
        <f t="shared" si="1"/>
        <v>39624</v>
      </c>
      <c r="AF39" s="127">
        <f>+LOOKUP(AE39,BHOA!$W$14:$W$3665,BHOA!$R$14:$R$3665)</f>
        <v>137.93344031041539</v>
      </c>
      <c r="AG39" s="14"/>
      <c r="AH39" s="14"/>
    </row>
    <row r="40" spans="2:34">
      <c r="V40" s="120">
        <v>10</v>
      </c>
      <c r="W40" s="121">
        <v>26</v>
      </c>
      <c r="X40" s="122">
        <f t="shared" si="4"/>
        <v>39747</v>
      </c>
      <c r="Y40" s="123">
        <f>+LOOKUP(X40,BHOA!$W$14:$W$3665,BHOA!$R$14:$R$3665)</f>
        <v>90.742312973475265</v>
      </c>
      <c r="Z40" s="124">
        <f t="shared" si="2"/>
        <v>220</v>
      </c>
      <c r="AA40" s="125">
        <f t="shared" si="3"/>
        <v>114</v>
      </c>
      <c r="AB40" s="14"/>
      <c r="AC40" s="120">
        <v>6</v>
      </c>
      <c r="AD40" s="126">
        <v>26</v>
      </c>
      <c r="AE40" s="122">
        <f t="shared" si="1"/>
        <v>39625</v>
      </c>
      <c r="AF40" s="127">
        <f>+LOOKUP(AE40,BHOA!$W$14:$W$3665,BHOA!$R$14:$R$3665)</f>
        <v>137.43107273900713</v>
      </c>
      <c r="AG40" s="14"/>
      <c r="AH40" s="14"/>
    </row>
    <row r="41" spans="2:34">
      <c r="V41" s="120">
        <v>10</v>
      </c>
      <c r="W41" s="121">
        <v>27</v>
      </c>
      <c r="X41" s="122">
        <f t="shared" si="4"/>
        <v>39748</v>
      </c>
      <c r="Y41" s="123">
        <f>+LOOKUP(X41,BHOA!$W$14:$W$3665,BHOA!$R$14:$R$3665)</f>
        <v>89.530357207912488</v>
      </c>
      <c r="Z41" s="124">
        <f t="shared" si="2"/>
        <v>220</v>
      </c>
      <c r="AA41" s="125">
        <f t="shared" si="3"/>
        <v>114</v>
      </c>
      <c r="AB41" s="14"/>
      <c r="AC41" s="120">
        <v>6</v>
      </c>
      <c r="AD41" s="126">
        <v>27</v>
      </c>
      <c r="AE41" s="122">
        <f t="shared" si="1"/>
        <v>39626</v>
      </c>
      <c r="AF41" s="127">
        <f>+LOOKUP(AE41,BHOA!$W$14:$W$3665,BHOA!$R$14:$R$3665)</f>
        <v>136.10322928568678</v>
      </c>
      <c r="AG41" s="14"/>
      <c r="AH41" s="14"/>
    </row>
    <row r="42" spans="2:34">
      <c r="V42" s="120">
        <v>10</v>
      </c>
      <c r="W42" s="121">
        <v>28</v>
      </c>
      <c r="X42" s="122">
        <f t="shared" si="4"/>
        <v>39749</v>
      </c>
      <c r="Y42" s="123">
        <f>+LOOKUP(X42,BHOA!$W$14:$W$3665,BHOA!$R$14:$R$3665)</f>
        <v>95.930357207912493</v>
      </c>
      <c r="Z42" s="124">
        <f t="shared" si="2"/>
        <v>220</v>
      </c>
      <c r="AA42" s="125">
        <f t="shared" si="3"/>
        <v>114</v>
      </c>
      <c r="AB42" s="14"/>
      <c r="AC42" s="120">
        <v>6</v>
      </c>
      <c r="AD42" s="126">
        <v>28</v>
      </c>
      <c r="AE42" s="122">
        <f t="shared" si="1"/>
        <v>39627</v>
      </c>
      <c r="AF42" s="127">
        <f>+LOOKUP(AE42,BHOA!$W$14:$W$3665,BHOA!$R$14:$R$3665)</f>
        <v>134.73812722367092</v>
      </c>
      <c r="AG42" s="14"/>
      <c r="AH42" s="14"/>
    </row>
    <row r="43" spans="2:34">
      <c r="V43" s="120">
        <v>10</v>
      </c>
      <c r="W43" s="121">
        <v>29</v>
      </c>
      <c r="X43" s="122">
        <f t="shared" si="4"/>
        <v>39750</v>
      </c>
      <c r="Y43" s="123">
        <f>+LOOKUP(X43,BHOA!$W$14:$W$3665,BHOA!$R$14:$R$3665)</f>
        <v>94.444926477383405</v>
      </c>
      <c r="Z43" s="124">
        <f t="shared" si="2"/>
        <v>220</v>
      </c>
      <c r="AA43" s="125">
        <f t="shared" si="3"/>
        <v>114</v>
      </c>
      <c r="AB43" s="14"/>
      <c r="AC43" s="120">
        <v>6</v>
      </c>
      <c r="AD43" s="126">
        <v>29</v>
      </c>
      <c r="AE43" s="122">
        <f t="shared" si="1"/>
        <v>39628</v>
      </c>
      <c r="AF43" s="127">
        <f>+LOOKUP(AE43,BHOA!$W$14:$W$3665,BHOA!$R$14:$R$3665)</f>
        <v>133.55189593148575</v>
      </c>
      <c r="AG43" s="14"/>
      <c r="AH43" s="14"/>
    </row>
    <row r="44" spans="2:34">
      <c r="V44" s="120">
        <v>10</v>
      </c>
      <c r="W44" s="121">
        <v>30</v>
      </c>
      <c r="X44" s="122">
        <f t="shared" si="4"/>
        <v>39751</v>
      </c>
      <c r="Y44" s="123">
        <f>+LOOKUP(X44,BHOA!$W$14:$W$3665,BHOA!$R$14:$R$3665)</f>
        <v>93.058645255584381</v>
      </c>
      <c r="Z44" s="124">
        <f t="shared" si="2"/>
        <v>220</v>
      </c>
      <c r="AA44" s="125">
        <f t="shared" si="3"/>
        <v>114</v>
      </c>
      <c r="AB44" s="14"/>
      <c r="AC44" s="120">
        <v>6</v>
      </c>
      <c r="AD44" s="126">
        <v>30</v>
      </c>
      <c r="AE44" s="122">
        <f t="shared" si="1"/>
        <v>39629</v>
      </c>
      <c r="AF44" s="127">
        <f>+LOOKUP(AE44,BHOA!$W$14:$W$3665,BHOA!$R$14:$R$3665)</f>
        <v>132.80428170432947</v>
      </c>
      <c r="AG44" s="14"/>
      <c r="AH44" s="14"/>
    </row>
    <row r="45" spans="2:34">
      <c r="V45" s="120">
        <v>10</v>
      </c>
      <c r="W45" s="121">
        <v>31</v>
      </c>
      <c r="X45" s="122">
        <f t="shared" si="4"/>
        <v>39752</v>
      </c>
      <c r="Y45" s="123">
        <f>+LOOKUP(X45,BHOA!$W$14:$W$3665,BHOA!$R$14:$R$3665)</f>
        <v>90.532602455736566</v>
      </c>
      <c r="Z45" s="124">
        <f t="shared" si="2"/>
        <v>220</v>
      </c>
      <c r="AA45" s="125">
        <f t="shared" si="3"/>
        <v>114</v>
      </c>
      <c r="AB45" s="14"/>
      <c r="AC45" s="120">
        <v>7</v>
      </c>
      <c r="AD45" s="126">
        <v>1</v>
      </c>
      <c r="AE45" s="122">
        <f t="shared" si="1"/>
        <v>39630</v>
      </c>
      <c r="AF45" s="127">
        <f>+LOOKUP(AE45,BHOA!$W$14:$W$3665,BHOA!$R$14:$R$3665)</f>
        <v>132.22079877513531</v>
      </c>
      <c r="AG45" s="14"/>
      <c r="AH45" s="14"/>
    </row>
    <row r="46" spans="2:34">
      <c r="V46" s="120">
        <v>11</v>
      </c>
      <c r="W46" s="121">
        <v>1</v>
      </c>
      <c r="X46" s="122">
        <f t="shared" si="4"/>
        <v>39753</v>
      </c>
      <c r="Y46" s="123">
        <f>+LOOKUP(X46,BHOA!$W$14:$W$3665,BHOA!$R$14:$R$3665)</f>
        <v>88.289594454005396</v>
      </c>
      <c r="Z46" s="124">
        <f t="shared" si="2"/>
        <v>220</v>
      </c>
      <c r="AA46" s="125">
        <f t="shared" si="3"/>
        <v>114</v>
      </c>
      <c r="AB46" s="14"/>
      <c r="AC46" s="120">
        <v>7</v>
      </c>
      <c r="AD46" s="126">
        <v>2</v>
      </c>
      <c r="AE46" s="122">
        <f t="shared" si="1"/>
        <v>39631</v>
      </c>
      <c r="AF46" s="127">
        <f>+LOOKUP(AE46,BHOA!$W$14:$W$3665,BHOA!$R$14:$R$3665)</f>
        <v>131.64075050965474</v>
      </c>
      <c r="AG46" s="14"/>
      <c r="AH46" s="14"/>
    </row>
    <row r="47" spans="2:34">
      <c r="V47" s="120">
        <v>11</v>
      </c>
      <c r="W47" s="121">
        <v>2</v>
      </c>
      <c r="X47" s="122">
        <f t="shared" si="4"/>
        <v>39754</v>
      </c>
      <c r="Y47" s="123">
        <f>+LOOKUP(X47,BHOA!$W$14:$W$3665,BHOA!$R$14:$R$3665)</f>
        <v>86.445676445549793</v>
      </c>
      <c r="Z47" s="124">
        <f t="shared" si="2"/>
        <v>220</v>
      </c>
      <c r="AA47" s="125">
        <f t="shared" si="3"/>
        <v>114</v>
      </c>
      <c r="AB47" s="14"/>
      <c r="AC47" s="120">
        <v>7</v>
      </c>
      <c r="AD47" s="126">
        <v>3</v>
      </c>
      <c r="AE47" s="122">
        <f t="shared" si="1"/>
        <v>39632</v>
      </c>
      <c r="AF47" s="127">
        <f>+LOOKUP(AE47,BHOA!$W$14:$W$3665,BHOA!$R$14:$R$3665)</f>
        <v>130.85527429127293</v>
      </c>
      <c r="AG47" s="14"/>
      <c r="AH47" s="14"/>
    </row>
    <row r="48" spans="2:34">
      <c r="V48" s="120">
        <v>11</v>
      </c>
      <c r="W48" s="121">
        <v>3</v>
      </c>
      <c r="X48" s="122">
        <f t="shared" si="4"/>
        <v>39755</v>
      </c>
      <c r="Y48" s="123">
        <f>+LOOKUP(X48,BHOA!$W$14:$W$3665,BHOA!$R$14:$R$3665)</f>
        <v>84.965904268864534</v>
      </c>
      <c r="Z48" s="124">
        <f t="shared" si="2"/>
        <v>220</v>
      </c>
      <c r="AA48" s="125">
        <f t="shared" si="3"/>
        <v>114</v>
      </c>
      <c r="AB48" s="14"/>
      <c r="AC48" s="120">
        <v>7</v>
      </c>
      <c r="AD48" s="126">
        <v>4</v>
      </c>
      <c r="AE48" s="122">
        <f t="shared" si="1"/>
        <v>39633</v>
      </c>
      <c r="AF48" s="127">
        <f>+LOOKUP(AE48,BHOA!$W$14:$W$3665,BHOA!$R$14:$R$3665)</f>
        <v>129.71462116926867</v>
      </c>
      <c r="AG48" s="14"/>
      <c r="AH48" s="14"/>
    </row>
    <row r="49" spans="22:34">
      <c r="V49" s="120">
        <v>11</v>
      </c>
      <c r="W49" s="121">
        <v>4</v>
      </c>
      <c r="X49" s="122">
        <f t="shared" si="4"/>
        <v>39756</v>
      </c>
      <c r="Y49" s="123">
        <f>+LOOKUP(X49,BHOA!$W$14:$W$3665,BHOA!$R$14:$R$3665)</f>
        <v>82.259885914322837</v>
      </c>
      <c r="Z49" s="124">
        <f t="shared" si="2"/>
        <v>220</v>
      </c>
      <c r="AA49" s="125">
        <f t="shared" si="3"/>
        <v>114</v>
      </c>
      <c r="AB49" s="14"/>
      <c r="AC49" s="120">
        <v>7</v>
      </c>
      <c r="AD49" s="126">
        <v>5</v>
      </c>
      <c r="AE49" s="122">
        <f t="shared" si="1"/>
        <v>39634</v>
      </c>
      <c r="AF49" s="127">
        <f>+LOOKUP(AE49,BHOA!$W$14:$W$3665,BHOA!$R$14:$R$3665)</f>
        <v>129.04690253416211</v>
      </c>
      <c r="AG49" s="14"/>
      <c r="AH49" s="14"/>
    </row>
    <row r="50" spans="22:34">
      <c r="V50" s="120">
        <v>11</v>
      </c>
      <c r="W50" s="121">
        <v>5</v>
      </c>
      <c r="X50" s="122">
        <f t="shared" si="4"/>
        <v>39757</v>
      </c>
      <c r="Y50" s="123">
        <f>+LOOKUP(X50,BHOA!$W$14:$W$3665,BHOA!$R$14:$R$3665)</f>
        <v>80.068600202718386</v>
      </c>
      <c r="Z50" s="124">
        <f t="shared" si="2"/>
        <v>220</v>
      </c>
      <c r="AA50" s="125">
        <f t="shared" si="3"/>
        <v>114</v>
      </c>
      <c r="AB50" s="14"/>
      <c r="AC50" s="120">
        <v>7</v>
      </c>
      <c r="AD50" s="126">
        <v>6</v>
      </c>
      <c r="AE50" s="122">
        <f t="shared" si="1"/>
        <v>39635</v>
      </c>
      <c r="AF50" s="127">
        <f>+LOOKUP(AE50,BHOA!$W$14:$W$3665,BHOA!$R$14:$R$3665)</f>
        <v>128.43466831598894</v>
      </c>
      <c r="AG50" s="14"/>
      <c r="AH50" s="14"/>
    </row>
    <row r="51" spans="22:34">
      <c r="V51" s="120">
        <v>11</v>
      </c>
      <c r="W51" s="121">
        <v>6</v>
      </c>
      <c r="X51" s="122">
        <f t="shared" si="4"/>
        <v>39758</v>
      </c>
      <c r="Y51" s="123">
        <f>+LOOKUP(X51,BHOA!$W$14:$W$3665,BHOA!$R$14:$R$3665)</f>
        <v>78.670984886454505</v>
      </c>
      <c r="Z51" s="124">
        <f t="shared" si="2"/>
        <v>220</v>
      </c>
      <c r="AA51" s="125">
        <f t="shared" si="3"/>
        <v>114</v>
      </c>
      <c r="AB51" s="14"/>
      <c r="AC51" s="120">
        <v>7</v>
      </c>
      <c r="AD51" s="126">
        <v>7</v>
      </c>
      <c r="AE51" s="122">
        <f t="shared" si="1"/>
        <v>39636</v>
      </c>
      <c r="AF51" s="127">
        <f>+LOOKUP(AE51,BHOA!$W$14:$W$3665,BHOA!$R$14:$R$3665)</f>
        <v>128.02869733254968</v>
      </c>
      <c r="AG51" s="14"/>
      <c r="AH51" s="14"/>
    </row>
    <row r="52" spans="22:34">
      <c r="V52" s="120">
        <v>11</v>
      </c>
      <c r="W52" s="121">
        <v>7</v>
      </c>
      <c r="X52" s="122">
        <f t="shared" si="4"/>
        <v>39759</v>
      </c>
      <c r="Y52" s="123">
        <f>+LOOKUP(X52,BHOA!$W$14:$W$3665,BHOA!$R$14:$R$3665)</f>
        <v>83.270984886454499</v>
      </c>
      <c r="Z52" s="124">
        <f t="shared" si="2"/>
        <v>220</v>
      </c>
      <c r="AA52" s="125">
        <f t="shared" si="3"/>
        <v>114</v>
      </c>
      <c r="AB52" s="14"/>
      <c r="AC52" s="120">
        <v>7</v>
      </c>
      <c r="AD52" s="126">
        <v>8</v>
      </c>
      <c r="AE52" s="122">
        <f t="shared" si="1"/>
        <v>39637</v>
      </c>
      <c r="AF52" s="127">
        <f>+LOOKUP(AE52,BHOA!$W$14:$W$3665,BHOA!$R$14:$R$3665)</f>
        <v>127.12161092494537</v>
      </c>
      <c r="AG52" s="14"/>
      <c r="AH52" s="14"/>
    </row>
    <row r="53" spans="22:34">
      <c r="V53" s="120">
        <v>11</v>
      </c>
      <c r="W53" s="121">
        <v>8</v>
      </c>
      <c r="X53" s="122">
        <f t="shared" si="4"/>
        <v>39760</v>
      </c>
      <c r="Y53" s="123">
        <f>+LOOKUP(X53,BHOA!$W$14:$W$3665,BHOA!$R$14:$R$3665)</f>
        <v>81.570818469861621</v>
      </c>
      <c r="Z53" s="124">
        <f t="shared" si="2"/>
        <v>220</v>
      </c>
      <c r="AA53" s="125">
        <f t="shared" si="3"/>
        <v>114</v>
      </c>
      <c r="AB53" s="14"/>
      <c r="AC53" s="120">
        <v>7</v>
      </c>
      <c r="AD53" s="126">
        <v>9</v>
      </c>
      <c r="AE53" s="122">
        <f t="shared" si="1"/>
        <v>39638</v>
      </c>
      <c r="AF53" s="127">
        <f>+LOOKUP(AE53,BHOA!$W$14:$W$3665,BHOA!$R$14:$R$3665)</f>
        <v>126.62144778167368</v>
      </c>
      <c r="AG53" s="14"/>
      <c r="AH53" s="14"/>
    </row>
    <row r="54" spans="22:34">
      <c r="V54" s="120">
        <v>11</v>
      </c>
      <c r="W54" s="121">
        <v>9</v>
      </c>
      <c r="X54" s="122">
        <f t="shared" si="4"/>
        <v>39761</v>
      </c>
      <c r="Y54" s="123">
        <f>+LOOKUP(X54,BHOA!$W$14:$W$3665,BHOA!$R$14:$R$3665)</f>
        <v>79.730795348484548</v>
      </c>
      <c r="Z54" s="124">
        <f t="shared" si="2"/>
        <v>220</v>
      </c>
      <c r="AA54" s="125">
        <f t="shared" si="3"/>
        <v>114</v>
      </c>
      <c r="AB54" s="14"/>
      <c r="AC54" s="120">
        <v>7</v>
      </c>
      <c r="AD54" s="126">
        <v>10</v>
      </c>
      <c r="AE54" s="122">
        <f t="shared" si="1"/>
        <v>39639</v>
      </c>
      <c r="AF54" s="127">
        <f>+LOOKUP(AE54,BHOA!$W$14:$W$3665,BHOA!$R$14:$R$3665)</f>
        <v>126.02478473825684</v>
      </c>
      <c r="AG54" s="14"/>
      <c r="AH54" s="14"/>
    </row>
    <row r="55" spans="22:34">
      <c r="V55" s="120">
        <v>11</v>
      </c>
      <c r="W55" s="121">
        <v>10</v>
      </c>
      <c r="X55" s="122">
        <f t="shared" si="4"/>
        <v>39762</v>
      </c>
      <c r="Y55" s="123">
        <f>+LOOKUP(X55,BHOA!$W$14:$W$3665,BHOA!$R$14:$R$3665)</f>
        <v>78.223665756295034</v>
      </c>
      <c r="Z55" s="124">
        <f t="shared" si="2"/>
        <v>220</v>
      </c>
      <c r="AA55" s="125">
        <f t="shared" si="3"/>
        <v>114</v>
      </c>
      <c r="AB55" s="14" t="s">
        <v>102</v>
      </c>
      <c r="AC55" s="120">
        <v>7</v>
      </c>
      <c r="AD55" s="126">
        <v>11</v>
      </c>
      <c r="AE55" s="122">
        <f t="shared" si="1"/>
        <v>39640</v>
      </c>
      <c r="AF55" s="127">
        <f>+LOOKUP(AE55,BHOA!$W$14:$W$3665,BHOA!$R$14:$R$3665)</f>
        <v>131.72478473825686</v>
      </c>
      <c r="AG55" s="14" t="s">
        <v>106</v>
      </c>
      <c r="AH55" s="14"/>
    </row>
    <row r="56" spans="22:34">
      <c r="V56" s="120">
        <v>11</v>
      </c>
      <c r="W56" s="121">
        <v>11</v>
      </c>
      <c r="X56" s="122">
        <f t="shared" si="4"/>
        <v>39763</v>
      </c>
      <c r="Y56" s="123">
        <f>+LOOKUP(X56,BHOA!$W$14:$W$3665,BHOA!$R$14:$R$3665)</f>
        <v>76.951251749683763</v>
      </c>
      <c r="Z56" s="124">
        <f t="shared" si="2"/>
        <v>220</v>
      </c>
      <c r="AA56" s="125">
        <f t="shared" si="3"/>
        <v>114</v>
      </c>
      <c r="AB56" s="14" t="s">
        <v>102</v>
      </c>
      <c r="AC56" s="120">
        <v>7</v>
      </c>
      <c r="AD56" s="126">
        <v>12</v>
      </c>
      <c r="AE56" s="122">
        <f t="shared" si="1"/>
        <v>39641</v>
      </c>
      <c r="AF56" s="127">
        <f>+LOOKUP(AE56,BHOA!$W$14:$W$3665,BHOA!$R$14:$R$3665)</f>
        <v>145.32478473825685</v>
      </c>
      <c r="AG56" s="14" t="s">
        <v>106</v>
      </c>
      <c r="AH56" s="14"/>
    </row>
    <row r="57" spans="22:34">
      <c r="V57" s="120">
        <v>11</v>
      </c>
      <c r="W57" s="121">
        <v>12</v>
      </c>
      <c r="X57" s="122">
        <f t="shared" si="4"/>
        <v>39764</v>
      </c>
      <c r="Y57" s="123">
        <f>+LOOKUP(X57,BHOA!$W$14:$W$3665,BHOA!$R$14:$R$3665)</f>
        <v>75.355771977943419</v>
      </c>
      <c r="Z57" s="124">
        <f t="shared" si="2"/>
        <v>220</v>
      </c>
      <c r="AA57" s="125">
        <f t="shared" si="3"/>
        <v>114</v>
      </c>
      <c r="AB57" s="14" t="s">
        <v>102</v>
      </c>
      <c r="AC57" s="120">
        <v>7</v>
      </c>
      <c r="AD57" s="126">
        <v>13</v>
      </c>
      <c r="AE57" s="122">
        <f t="shared" si="1"/>
        <v>39642</v>
      </c>
      <c r="AF57" s="127">
        <f>+LOOKUP(AE57,BHOA!$W$14:$W$3665,BHOA!$R$14:$R$3665)</f>
        <v>144.3701599566582</v>
      </c>
      <c r="AG57" s="14" t="s">
        <v>106</v>
      </c>
      <c r="AH57" s="14"/>
    </row>
    <row r="58" spans="22:34">
      <c r="V58" s="120">
        <v>11</v>
      </c>
      <c r="W58" s="121">
        <v>13</v>
      </c>
      <c r="X58" s="122">
        <f t="shared" si="4"/>
        <v>39765</v>
      </c>
      <c r="Y58" s="123">
        <f>+LOOKUP(X58,BHOA!$W$14:$W$3665,BHOA!$R$14:$R$3665)</f>
        <v>73.220446643091762</v>
      </c>
      <c r="Z58" s="124">
        <f t="shared" si="2"/>
        <v>220</v>
      </c>
      <c r="AA58" s="125">
        <f t="shared" si="3"/>
        <v>114</v>
      </c>
      <c r="AB58" s="14" t="s">
        <v>102</v>
      </c>
      <c r="AC58" s="120">
        <v>7</v>
      </c>
      <c r="AD58" s="126">
        <v>14</v>
      </c>
      <c r="AE58" s="122">
        <f t="shared" si="1"/>
        <v>39643</v>
      </c>
      <c r="AF58" s="127">
        <f>+LOOKUP(AE58,BHOA!$W$14:$W$3665,BHOA!$R$14:$R$3665)</f>
        <v>143.4236978789159</v>
      </c>
      <c r="AG58" s="14" t="s">
        <v>106</v>
      </c>
      <c r="AH58" s="14"/>
    </row>
    <row r="59" spans="22:34">
      <c r="V59" s="120">
        <v>11</v>
      </c>
      <c r="W59" s="121">
        <v>14</v>
      </c>
      <c r="X59" s="122">
        <f t="shared" si="4"/>
        <v>39766</v>
      </c>
      <c r="Y59" s="123">
        <f>+LOOKUP(X59,BHOA!$W$14:$W$3665,BHOA!$R$14:$R$3665)</f>
        <v>72.276940262408232</v>
      </c>
      <c r="Z59" s="124">
        <f t="shared" si="2"/>
        <v>220</v>
      </c>
      <c r="AA59" s="125">
        <f t="shared" si="3"/>
        <v>114</v>
      </c>
      <c r="AB59" s="14" t="s">
        <v>102</v>
      </c>
      <c r="AC59" s="120">
        <v>7</v>
      </c>
      <c r="AD59" s="126">
        <v>15</v>
      </c>
      <c r="AE59" s="122">
        <f t="shared" si="1"/>
        <v>39644</v>
      </c>
      <c r="AF59" s="127">
        <f>+LOOKUP(AE59,BHOA!$W$14:$W$3665,BHOA!$R$14:$R$3665)</f>
        <v>142.71916608540363</v>
      </c>
      <c r="AG59" s="14" t="s">
        <v>106</v>
      </c>
      <c r="AH59" s="14"/>
    </row>
    <row r="60" spans="22:34">
      <c r="V60" s="120">
        <v>11</v>
      </c>
      <c r="W60" s="121">
        <v>15</v>
      </c>
      <c r="X60" s="122">
        <f t="shared" si="4"/>
        <v>39767</v>
      </c>
      <c r="Y60" s="123">
        <f>+LOOKUP(X60,BHOA!$W$14:$W$3665,BHOA!$R$14:$R$3665)</f>
        <v>71.275154164142933</v>
      </c>
      <c r="Z60" s="124">
        <f t="shared" si="2"/>
        <v>220</v>
      </c>
      <c r="AA60" s="125">
        <f t="shared" si="3"/>
        <v>114</v>
      </c>
      <c r="AB60" s="14" t="s">
        <v>102</v>
      </c>
      <c r="AC60" s="120">
        <v>7</v>
      </c>
      <c r="AD60" s="126">
        <v>16</v>
      </c>
      <c r="AE60" s="122">
        <f t="shared" si="1"/>
        <v>39645</v>
      </c>
      <c r="AF60" s="127">
        <f>+LOOKUP(AE60,BHOA!$W$14:$W$3665,BHOA!$R$14:$R$3665)</f>
        <v>143.31916608540362</v>
      </c>
      <c r="AG60" s="14" t="s">
        <v>106</v>
      </c>
      <c r="AH60" s="14"/>
    </row>
    <row r="61" spans="22:34">
      <c r="V61" s="120">
        <v>11</v>
      </c>
      <c r="W61" s="121">
        <v>16</v>
      </c>
      <c r="X61" s="122">
        <f t="shared" si="4"/>
        <v>39768</v>
      </c>
      <c r="Y61" s="123">
        <f>+LOOKUP(X61,BHOA!$W$14:$W$3665,BHOA!$R$14:$R$3665)</f>
        <v>69.869542165460018</v>
      </c>
      <c r="Z61" s="124">
        <f t="shared" si="2"/>
        <v>220</v>
      </c>
      <c r="AA61" s="125">
        <f t="shared" si="3"/>
        <v>114</v>
      </c>
      <c r="AB61" s="14" t="s">
        <v>102</v>
      </c>
      <c r="AC61" s="120">
        <v>7</v>
      </c>
      <c r="AD61" s="126">
        <v>17</v>
      </c>
      <c r="AE61" s="122">
        <f t="shared" si="1"/>
        <v>39646</v>
      </c>
      <c r="AF61" s="127">
        <f>+LOOKUP(AE61,BHOA!$W$14:$W$3665,BHOA!$R$14:$R$3665)</f>
        <v>142.2068085938042</v>
      </c>
      <c r="AG61" s="14" t="s">
        <v>106</v>
      </c>
      <c r="AH61" s="14"/>
    </row>
    <row r="62" spans="22:34">
      <c r="V62" s="120">
        <v>11</v>
      </c>
      <c r="W62" s="121">
        <v>17</v>
      </c>
      <c r="X62" s="122">
        <f t="shared" si="4"/>
        <v>39769</v>
      </c>
      <c r="Y62" s="123">
        <f>+LOOKUP(X62,BHOA!$W$14:$W$3665,BHOA!$R$14:$R$3665)</f>
        <v>68.685159947971528</v>
      </c>
      <c r="Z62" s="124">
        <f t="shared" si="2"/>
        <v>220</v>
      </c>
      <c r="AA62" s="125">
        <f t="shared" si="3"/>
        <v>114</v>
      </c>
      <c r="AB62" s="14" t="s">
        <v>102</v>
      </c>
      <c r="AC62" s="120">
        <v>7</v>
      </c>
      <c r="AD62" s="126">
        <v>18</v>
      </c>
      <c r="AE62" s="122">
        <f t="shared" si="1"/>
        <v>39647</v>
      </c>
      <c r="AF62" s="127">
        <f>+LOOKUP(AE62,BHOA!$W$14:$W$3665,BHOA!$R$14:$R$3665)</f>
        <v>141.22111109006414</v>
      </c>
      <c r="AG62" s="14" t="s">
        <v>106</v>
      </c>
      <c r="AH62" s="14"/>
    </row>
    <row r="63" spans="22:34">
      <c r="V63" s="120">
        <v>11</v>
      </c>
      <c r="W63" s="121">
        <v>18</v>
      </c>
      <c r="X63" s="122">
        <f t="shared" si="4"/>
        <v>39770</v>
      </c>
      <c r="Y63" s="123">
        <f>+LOOKUP(X63,BHOA!$W$14:$W$3665,BHOA!$R$14:$R$3665)</f>
        <v>67.557718054579055</v>
      </c>
      <c r="Z63" s="124">
        <f t="shared" si="2"/>
        <v>220</v>
      </c>
      <c r="AA63" s="125">
        <f t="shared" si="3"/>
        <v>114</v>
      </c>
      <c r="AB63" s="14" t="s">
        <v>102</v>
      </c>
      <c r="AC63" s="120">
        <v>7</v>
      </c>
      <c r="AD63" s="126">
        <v>19</v>
      </c>
      <c r="AE63" s="122">
        <f t="shared" si="1"/>
        <v>39648</v>
      </c>
      <c r="AF63" s="127">
        <f>+LOOKUP(AE63,BHOA!$W$14:$W$3665,BHOA!$R$14:$R$3665)</f>
        <v>140.41608612995492</v>
      </c>
      <c r="AG63" s="14" t="s">
        <v>106</v>
      </c>
      <c r="AH63" s="14"/>
    </row>
    <row r="64" spans="22:34">
      <c r="V64" s="120">
        <v>11</v>
      </c>
      <c r="W64" s="121">
        <v>19</v>
      </c>
      <c r="X64" s="122">
        <f t="shared" si="4"/>
        <v>39771</v>
      </c>
      <c r="Y64" s="123">
        <f>+LOOKUP(X64,BHOA!$W$14:$W$3665,BHOA!$R$14:$R$3665)</f>
        <v>66.466590557436746</v>
      </c>
      <c r="Z64" s="124">
        <f t="shared" si="2"/>
        <v>220</v>
      </c>
      <c r="AA64" s="125">
        <f t="shared" si="3"/>
        <v>114</v>
      </c>
      <c r="AB64" s="14" t="s">
        <v>102</v>
      </c>
      <c r="AC64" s="120">
        <v>7</v>
      </c>
      <c r="AD64" s="126">
        <v>20</v>
      </c>
      <c r="AE64" s="122">
        <f t="shared" si="1"/>
        <v>39649</v>
      </c>
      <c r="AF64" s="127">
        <f>+LOOKUP(AE64,BHOA!$W$14:$W$3665,BHOA!$R$14:$R$3665)</f>
        <v>147.91608612995492</v>
      </c>
      <c r="AG64" s="14" t="s">
        <v>106</v>
      </c>
      <c r="AH64" s="14"/>
    </row>
    <row r="65" spans="22:34">
      <c r="V65" s="120">
        <v>11</v>
      </c>
      <c r="W65" s="121">
        <v>20</v>
      </c>
      <c r="X65" s="122">
        <f t="shared" si="4"/>
        <v>39772</v>
      </c>
      <c r="Y65" s="123">
        <f>+LOOKUP(X65,BHOA!$W$14:$W$3665,BHOA!$R$14:$R$3665)</f>
        <v>65.088694154638475</v>
      </c>
      <c r="Z65" s="124">
        <f t="shared" si="2"/>
        <v>220</v>
      </c>
      <c r="AA65" s="125">
        <f t="shared" si="3"/>
        <v>114</v>
      </c>
      <c r="AB65" s="14" t="s">
        <v>102</v>
      </c>
      <c r="AC65" s="120">
        <v>7</v>
      </c>
      <c r="AD65" s="126">
        <v>21</v>
      </c>
      <c r="AE65" s="122">
        <f t="shared" si="1"/>
        <v>39650</v>
      </c>
      <c r="AF65" s="127">
        <f>+LOOKUP(AE65,BHOA!$W$14:$W$3665,BHOA!$R$14:$R$3665)</f>
        <v>148.2160861299549</v>
      </c>
      <c r="AG65" s="14" t="s">
        <v>106</v>
      </c>
      <c r="AH65" s="14"/>
    </row>
    <row r="66" spans="22:34">
      <c r="V66" s="120">
        <v>11</v>
      </c>
      <c r="W66" s="121">
        <v>21</v>
      </c>
      <c r="X66" s="122">
        <f t="shared" si="4"/>
        <v>39773</v>
      </c>
      <c r="Y66" s="123">
        <f>+LOOKUP(X66,BHOA!$W$14:$W$3665,BHOA!$R$14:$R$3665)</f>
        <v>63.41553918917964</v>
      </c>
      <c r="Z66" s="124">
        <f t="shared" si="2"/>
        <v>220</v>
      </c>
      <c r="AA66" s="125">
        <f t="shared" si="3"/>
        <v>114</v>
      </c>
      <c r="AB66" s="14"/>
      <c r="AC66" s="120">
        <v>7</v>
      </c>
      <c r="AD66" s="126">
        <v>22</v>
      </c>
      <c r="AE66" s="122">
        <f t="shared" si="1"/>
        <v>39651</v>
      </c>
      <c r="AF66" s="127">
        <f>+LOOKUP(AE66,BHOA!$W$14:$W$3665,BHOA!$R$14:$R$3665)</f>
        <v>147.6030087911947</v>
      </c>
      <c r="AG66" s="14"/>
      <c r="AH66" s="14"/>
    </row>
    <row r="67" spans="22:34">
      <c r="V67" s="120">
        <v>11</v>
      </c>
      <c r="W67" s="121">
        <v>22</v>
      </c>
      <c r="X67" s="122">
        <f t="shared" si="4"/>
        <v>39774</v>
      </c>
      <c r="Y67" s="123">
        <f>+LOOKUP(X67,BHOA!$W$14:$W$3665,BHOA!$R$14:$R$3665)</f>
        <v>62.473278108983564</v>
      </c>
      <c r="Z67" s="124">
        <f t="shared" si="2"/>
        <v>220</v>
      </c>
      <c r="AA67" s="125">
        <f t="shared" si="3"/>
        <v>114</v>
      </c>
      <c r="AB67" s="14"/>
      <c r="AC67" s="120">
        <v>7</v>
      </c>
      <c r="AD67" s="126">
        <v>23</v>
      </c>
      <c r="AE67" s="122">
        <f t="shared" si="1"/>
        <v>39652</v>
      </c>
      <c r="AF67" s="127">
        <f>+LOOKUP(AE67,BHOA!$W$14:$W$3665,BHOA!$R$14:$R$3665)</f>
        <v>152.40300879119468</v>
      </c>
      <c r="AG67" s="14"/>
      <c r="AH67" s="14"/>
    </row>
    <row r="68" spans="22:34">
      <c r="V68" s="120">
        <v>11</v>
      </c>
      <c r="W68" s="121">
        <v>23</v>
      </c>
      <c r="X68" s="122">
        <f t="shared" si="4"/>
        <v>39775</v>
      </c>
      <c r="Y68" s="123">
        <f>+LOOKUP(X68,BHOA!$W$14:$W$3665,BHOA!$R$14:$R$3665)</f>
        <v>61.620794137722442</v>
      </c>
      <c r="Z68" s="124">
        <f t="shared" si="2"/>
        <v>220</v>
      </c>
      <c r="AA68" s="125">
        <f t="shared" si="3"/>
        <v>114</v>
      </c>
      <c r="AB68" s="14"/>
      <c r="AC68" s="120">
        <v>7</v>
      </c>
      <c r="AD68" s="126">
        <v>24</v>
      </c>
      <c r="AE68" s="122">
        <f t="shared" si="1"/>
        <v>39653</v>
      </c>
      <c r="AF68" s="127">
        <f>+LOOKUP(AE68,BHOA!$W$14:$W$3665,BHOA!$R$14:$R$3665)</f>
        <v>152.21200382108734</v>
      </c>
      <c r="AG68" s="14"/>
      <c r="AH68" s="14"/>
    </row>
    <row r="69" spans="22:34">
      <c r="V69" s="120">
        <v>11</v>
      </c>
      <c r="W69" s="121">
        <v>24</v>
      </c>
      <c r="X69" s="122">
        <f t="shared" ref="X69:X100" si="5">+DATE(+$G$10,V69,W69)</f>
        <v>39776</v>
      </c>
      <c r="Y69" s="123">
        <f>+LOOKUP(X69,BHOA!$W$14:$W$3665,BHOA!$R$14:$R$3665)</f>
        <v>60.532888887525758</v>
      </c>
      <c r="Z69" s="124">
        <f t="shared" si="2"/>
        <v>220</v>
      </c>
      <c r="AA69" s="125">
        <f t="shared" si="3"/>
        <v>114</v>
      </c>
      <c r="AB69" s="14"/>
      <c r="AC69" s="120">
        <v>7</v>
      </c>
      <c r="AD69" s="126">
        <v>25</v>
      </c>
      <c r="AE69" s="122">
        <f t="shared" si="1"/>
        <v>39654</v>
      </c>
      <c r="AF69" s="127">
        <f>+LOOKUP(AE69,BHOA!$W$14:$W$3665,BHOA!$R$14:$R$3665)</f>
        <v>151.51427762001265</v>
      </c>
      <c r="AG69" s="14"/>
      <c r="AH69" s="14"/>
    </row>
    <row r="70" spans="22:34">
      <c r="V70" s="120">
        <v>11</v>
      </c>
      <c r="W70" s="121">
        <v>25</v>
      </c>
      <c r="X70" s="122">
        <f t="shared" si="5"/>
        <v>39777</v>
      </c>
      <c r="Y70" s="123">
        <f>+LOOKUP(X70,BHOA!$W$14:$W$3665,BHOA!$R$14:$R$3665)</f>
        <v>59.556689404741455</v>
      </c>
      <c r="Z70" s="124">
        <f t="shared" si="2"/>
        <v>220</v>
      </c>
      <c r="AA70" s="125">
        <f t="shared" si="3"/>
        <v>114</v>
      </c>
      <c r="AB70" s="14"/>
      <c r="AC70" s="120">
        <v>7</v>
      </c>
      <c r="AD70" s="126">
        <v>26</v>
      </c>
      <c r="AE70" s="122">
        <f t="shared" si="1"/>
        <v>39655</v>
      </c>
      <c r="AF70" s="127">
        <f>+LOOKUP(AE70,BHOA!$W$14:$W$3665,BHOA!$R$14:$R$3665)</f>
        <v>150.88354577053113</v>
      </c>
      <c r="AG70" s="14"/>
      <c r="AH70" s="14"/>
    </row>
    <row r="71" spans="22:34">
      <c r="V71" s="120">
        <v>11</v>
      </c>
      <c r="W71" s="121">
        <v>26</v>
      </c>
      <c r="X71" s="122">
        <f t="shared" si="5"/>
        <v>39778</v>
      </c>
      <c r="Y71" s="123">
        <f>+LOOKUP(X71,BHOA!$W$14:$W$3665,BHOA!$R$14:$R$3665)</f>
        <v>59.239241120199949</v>
      </c>
      <c r="Z71" s="124">
        <f t="shared" si="2"/>
        <v>220</v>
      </c>
      <c r="AA71" s="125">
        <f t="shared" si="3"/>
        <v>114</v>
      </c>
      <c r="AB71" s="14"/>
      <c r="AC71" s="120">
        <v>7</v>
      </c>
      <c r="AD71" s="126">
        <v>27</v>
      </c>
      <c r="AE71" s="122">
        <f t="shared" si="1"/>
        <v>39656</v>
      </c>
      <c r="AF71" s="127">
        <f>+LOOKUP(AE71,BHOA!$W$14:$W$3665,BHOA!$R$14:$R$3665)</f>
        <v>150.25619009318288</v>
      </c>
      <c r="AG71" s="14"/>
      <c r="AH71" s="14"/>
    </row>
    <row r="72" spans="22:34">
      <c r="V72" s="120">
        <v>11</v>
      </c>
      <c r="W72" s="121">
        <v>27</v>
      </c>
      <c r="X72" s="122">
        <f t="shared" si="5"/>
        <v>39779</v>
      </c>
      <c r="Y72" s="123">
        <f>+LOOKUP(X72,BHOA!$W$14:$W$3665,BHOA!$R$14:$R$3665)</f>
        <v>58.469206119133865</v>
      </c>
      <c r="Z72" s="124">
        <f t="shared" si="2"/>
        <v>220</v>
      </c>
      <c r="AA72" s="125">
        <f t="shared" si="3"/>
        <v>114</v>
      </c>
      <c r="AB72" s="14"/>
      <c r="AC72" s="120">
        <v>7</v>
      </c>
      <c r="AD72" s="126">
        <v>28</v>
      </c>
      <c r="AE72" s="122">
        <f t="shared" si="1"/>
        <v>39657</v>
      </c>
      <c r="AF72" s="127">
        <f>+LOOKUP(AE72,BHOA!$W$14:$W$3665,BHOA!$R$14:$R$3665)</f>
        <v>149.69444167229676</v>
      </c>
      <c r="AG72" s="14"/>
      <c r="AH72" s="14"/>
    </row>
    <row r="73" spans="22:34">
      <c r="V73" s="120">
        <v>11</v>
      </c>
      <c r="W73" s="121">
        <v>28</v>
      </c>
      <c r="X73" s="122">
        <f t="shared" si="5"/>
        <v>39780</v>
      </c>
      <c r="Y73" s="123">
        <f>+LOOKUP(X73,BHOA!$W$14:$W$3665,BHOA!$R$14:$R$3665)</f>
        <v>57.696579899449837</v>
      </c>
      <c r="Z73" s="124">
        <f t="shared" si="2"/>
        <v>220</v>
      </c>
      <c r="AA73" s="125">
        <f t="shared" si="3"/>
        <v>114</v>
      </c>
      <c r="AB73" s="14"/>
      <c r="AC73" s="120">
        <v>7</v>
      </c>
      <c r="AD73" s="126">
        <v>29</v>
      </c>
      <c r="AE73" s="122">
        <f t="shared" si="1"/>
        <v>39658</v>
      </c>
      <c r="AF73" s="127">
        <f>+LOOKUP(AE73,BHOA!$W$14:$W$3665,BHOA!$R$14:$R$3665)</f>
        <v>149.07345101381244</v>
      </c>
      <c r="AG73" s="14"/>
      <c r="AH73" s="14"/>
    </row>
    <row r="74" spans="22:34">
      <c r="V74" s="120">
        <v>11</v>
      </c>
      <c r="W74" s="121">
        <v>29</v>
      </c>
      <c r="X74" s="122">
        <f t="shared" si="5"/>
        <v>39781</v>
      </c>
      <c r="Y74" s="123">
        <f>+LOOKUP(X74,BHOA!$W$14:$W$3665,BHOA!$R$14:$R$3665)</f>
        <v>56.848351841916127</v>
      </c>
      <c r="Z74" s="124">
        <f t="shared" si="2"/>
        <v>220</v>
      </c>
      <c r="AA74" s="125">
        <f t="shared" si="3"/>
        <v>114</v>
      </c>
      <c r="AB74" s="14"/>
      <c r="AC74" s="120">
        <v>7</v>
      </c>
      <c r="AD74" s="126">
        <v>30</v>
      </c>
      <c r="AE74" s="122">
        <f t="shared" si="1"/>
        <v>39659</v>
      </c>
      <c r="AF74" s="127">
        <f>+LOOKUP(AE74,BHOA!$W$14:$W$3665,BHOA!$R$14:$R$3665)</f>
        <v>148.82598647725217</v>
      </c>
      <c r="AG74" s="14"/>
      <c r="AH74" s="14"/>
    </row>
    <row r="75" spans="22:34">
      <c r="V75" s="120">
        <v>11</v>
      </c>
      <c r="W75" s="121">
        <v>30</v>
      </c>
      <c r="X75" s="122">
        <f t="shared" si="5"/>
        <v>39782</v>
      </c>
      <c r="Y75" s="123">
        <f>+LOOKUP(X75,BHOA!$W$14:$W$3665,BHOA!$R$14:$R$3665)</f>
        <v>55.982156894603243</v>
      </c>
      <c r="Z75" s="124">
        <f t="shared" si="2"/>
        <v>220</v>
      </c>
      <c r="AA75" s="125">
        <f t="shared" si="3"/>
        <v>114</v>
      </c>
      <c r="AB75" s="14"/>
      <c r="AC75" s="120">
        <v>7</v>
      </c>
      <c r="AD75" s="126">
        <v>31</v>
      </c>
      <c r="AE75" s="122">
        <f t="shared" si="1"/>
        <v>39660</v>
      </c>
      <c r="AF75" s="127">
        <f>+LOOKUP(AE75,BHOA!$W$14:$W$3665,BHOA!$R$14:$R$3665)</f>
        <v>148.02538601050585</v>
      </c>
      <c r="AG75" s="14"/>
      <c r="AH75" s="14"/>
    </row>
    <row r="76" spans="22:34">
      <c r="V76" s="120">
        <v>12</v>
      </c>
      <c r="W76" s="121">
        <v>1</v>
      </c>
      <c r="X76" s="122">
        <f t="shared" si="5"/>
        <v>39783</v>
      </c>
      <c r="Y76" s="123">
        <f>+LOOKUP(X76,BHOA!$W$14:$W$3665,BHOA!$R$14:$R$3665)</f>
        <v>55.310256547456554</v>
      </c>
      <c r="Z76" s="124">
        <f t="shared" si="2"/>
        <v>220</v>
      </c>
      <c r="AA76" s="125">
        <f t="shared" si="3"/>
        <v>114</v>
      </c>
      <c r="AB76" s="14"/>
      <c r="AC76" s="120">
        <v>8</v>
      </c>
      <c r="AD76" s="126">
        <v>1</v>
      </c>
      <c r="AE76" s="122">
        <f t="shared" si="1"/>
        <v>39661</v>
      </c>
      <c r="AF76" s="127">
        <f>+LOOKUP(AE76,BHOA!$W$14:$W$3665,BHOA!$R$14:$R$3665)</f>
        <v>148.72538601050587</v>
      </c>
      <c r="AG76" s="14"/>
      <c r="AH76" s="14"/>
    </row>
    <row r="77" spans="22:34">
      <c r="V77" s="120">
        <v>12</v>
      </c>
      <c r="W77" s="121">
        <v>2</v>
      </c>
      <c r="X77" s="122">
        <f t="shared" si="5"/>
        <v>39784</v>
      </c>
      <c r="Y77" s="123">
        <f>+LOOKUP(X77,BHOA!$W$14:$W$3665,BHOA!$R$14:$R$3665)</f>
        <v>54.658600290873252</v>
      </c>
      <c r="Z77" s="124">
        <f t="shared" si="2"/>
        <v>220</v>
      </c>
      <c r="AA77" s="125">
        <f t="shared" si="3"/>
        <v>114</v>
      </c>
      <c r="AB77" s="14"/>
      <c r="AC77" s="120">
        <v>8</v>
      </c>
      <c r="AD77" s="126">
        <v>2</v>
      </c>
      <c r="AE77" s="122">
        <f t="shared" si="1"/>
        <v>39662</v>
      </c>
      <c r="AF77" s="127">
        <f>+LOOKUP(AE77,BHOA!$W$14:$W$3665,BHOA!$R$14:$R$3665)</f>
        <v>148.29397663935106</v>
      </c>
      <c r="AG77" s="14"/>
      <c r="AH77" s="14"/>
    </row>
    <row r="78" spans="22:34">
      <c r="V78" s="120">
        <v>12</v>
      </c>
      <c r="W78" s="121">
        <v>3</v>
      </c>
      <c r="X78" s="122">
        <f t="shared" si="5"/>
        <v>39785</v>
      </c>
      <c r="Y78" s="123">
        <f>+LOOKUP(X78,BHOA!$W$14:$W$3665,BHOA!$R$14:$R$3665)</f>
        <v>53.972054551734587</v>
      </c>
      <c r="Z78" s="124">
        <f t="shared" si="2"/>
        <v>220</v>
      </c>
      <c r="AA78" s="125">
        <f t="shared" si="3"/>
        <v>114</v>
      </c>
      <c r="AB78" s="14"/>
      <c r="AC78" s="120">
        <v>8</v>
      </c>
      <c r="AD78" s="126">
        <v>3</v>
      </c>
      <c r="AE78" s="122">
        <f t="shared" si="1"/>
        <v>39663</v>
      </c>
      <c r="AF78" s="127">
        <f>+LOOKUP(AE78,BHOA!$W$14:$W$3665,BHOA!$R$14:$R$3665)</f>
        <v>152.39397663935105</v>
      </c>
      <c r="AG78" s="14"/>
      <c r="AH78" s="14"/>
    </row>
    <row r="79" spans="22:34">
      <c r="V79" s="120">
        <v>12</v>
      </c>
      <c r="W79" s="121">
        <v>4</v>
      </c>
      <c r="X79" s="122">
        <f t="shared" si="5"/>
        <v>39786</v>
      </c>
      <c r="Y79" s="123">
        <f>+LOOKUP(X79,BHOA!$W$14:$W$3665,BHOA!$R$14:$R$3665)</f>
        <v>53.307978658041193</v>
      </c>
      <c r="Z79" s="124">
        <f t="shared" si="2"/>
        <v>220</v>
      </c>
      <c r="AA79" s="125">
        <f t="shared" si="3"/>
        <v>114</v>
      </c>
      <c r="AB79" s="14"/>
      <c r="AC79" s="120">
        <v>8</v>
      </c>
      <c r="AD79" s="126">
        <v>4</v>
      </c>
      <c r="AE79" s="122">
        <f t="shared" ref="AE79:AE142" si="6">+DATE(+$G$33,AC79,AD79)</f>
        <v>39664</v>
      </c>
      <c r="AF79" s="127">
        <f>+LOOKUP(AE79,BHOA!$W$14:$W$3665,BHOA!$R$14:$R$3665)</f>
        <v>151.6951792579479</v>
      </c>
      <c r="AG79" s="14"/>
      <c r="AH79" s="14"/>
    </row>
    <row r="80" spans="22:34">
      <c r="V80" s="120">
        <v>12</v>
      </c>
      <c r="W80" s="121">
        <v>5</v>
      </c>
      <c r="X80" s="122">
        <f t="shared" si="5"/>
        <v>39787</v>
      </c>
      <c r="Y80" s="123">
        <f>+LOOKUP(X80,BHOA!$W$14:$W$3665,BHOA!$R$14:$R$3665)</f>
        <v>52.452871082035188</v>
      </c>
      <c r="Z80" s="124">
        <f t="shared" si="2"/>
        <v>220</v>
      </c>
      <c r="AA80" s="125">
        <f t="shared" si="3"/>
        <v>114</v>
      </c>
      <c r="AB80" s="14"/>
      <c r="AC80" s="120">
        <v>8</v>
      </c>
      <c r="AD80" s="126">
        <v>5</v>
      </c>
      <c r="AE80" s="122">
        <f t="shared" si="6"/>
        <v>39665</v>
      </c>
      <c r="AF80" s="127">
        <f>+LOOKUP(AE80,BHOA!$W$14:$W$3665,BHOA!$R$14:$R$3665)</f>
        <v>150.12226319660724</v>
      </c>
      <c r="AG80" s="14"/>
      <c r="AH80" s="14"/>
    </row>
    <row r="81" spans="22:34">
      <c r="V81" s="120">
        <v>12</v>
      </c>
      <c r="W81" s="121">
        <v>6</v>
      </c>
      <c r="X81" s="122">
        <f t="shared" si="5"/>
        <v>39788</v>
      </c>
      <c r="Y81" s="123">
        <f>+LOOKUP(X81,BHOA!$W$14:$W$3665,BHOA!$R$14:$R$3665)</f>
        <v>51.85801675560235</v>
      </c>
      <c r="Z81" s="124">
        <f t="shared" ref="Z81:Z144" si="7">+Z80</f>
        <v>220</v>
      </c>
      <c r="AA81" s="125">
        <f t="shared" ref="AA81:AA144" si="8">+AA80</f>
        <v>114</v>
      </c>
      <c r="AB81" s="14"/>
      <c r="AC81" s="120">
        <v>8</v>
      </c>
      <c r="AD81" s="126">
        <v>6</v>
      </c>
      <c r="AE81" s="122">
        <f t="shared" si="6"/>
        <v>39666</v>
      </c>
      <c r="AF81" s="127">
        <f>+LOOKUP(AE81,BHOA!$W$14:$W$3665,BHOA!$R$14:$R$3665)</f>
        <v>148.07806875781478</v>
      </c>
      <c r="AG81" s="14"/>
      <c r="AH81" s="14"/>
    </row>
    <row r="82" spans="22:34">
      <c r="V82" s="120">
        <v>12</v>
      </c>
      <c r="W82" s="121">
        <v>7</v>
      </c>
      <c r="X82" s="122">
        <f t="shared" si="5"/>
        <v>39789</v>
      </c>
      <c r="Y82" s="123">
        <f>+LOOKUP(X82,BHOA!$W$14:$W$3665,BHOA!$R$14:$R$3665)</f>
        <v>51.047432882352936</v>
      </c>
      <c r="Z82" s="124">
        <f t="shared" si="7"/>
        <v>220</v>
      </c>
      <c r="AA82" s="125">
        <f t="shared" si="8"/>
        <v>114</v>
      </c>
      <c r="AB82" s="14"/>
      <c r="AC82" s="120">
        <v>8</v>
      </c>
      <c r="AD82" s="126">
        <v>7</v>
      </c>
      <c r="AE82" s="122">
        <f t="shared" si="6"/>
        <v>39667</v>
      </c>
      <c r="AF82" s="127">
        <f>+LOOKUP(AE82,BHOA!$W$14:$W$3665,BHOA!$R$14:$R$3665)</f>
        <v>146.37176883889771</v>
      </c>
      <c r="AG82" s="14"/>
      <c r="AH82" s="14"/>
    </row>
    <row r="83" spans="22:34">
      <c r="V83" s="120">
        <v>12</v>
      </c>
      <c r="W83" s="121">
        <v>8</v>
      </c>
      <c r="X83" s="122">
        <f t="shared" si="5"/>
        <v>39790</v>
      </c>
      <c r="Y83" s="123">
        <f>+LOOKUP(X83,BHOA!$W$14:$W$3665,BHOA!$R$14:$R$3665)</f>
        <v>50.506144333817936</v>
      </c>
      <c r="Z83" s="124">
        <f t="shared" si="7"/>
        <v>220</v>
      </c>
      <c r="AA83" s="125">
        <f t="shared" si="8"/>
        <v>114</v>
      </c>
      <c r="AB83" s="14"/>
      <c r="AC83" s="120">
        <v>8</v>
      </c>
      <c r="AD83" s="126">
        <v>8</v>
      </c>
      <c r="AE83" s="122">
        <f t="shared" si="6"/>
        <v>39668</v>
      </c>
      <c r="AF83" s="127">
        <f>+LOOKUP(AE83,BHOA!$W$14:$W$3665,BHOA!$R$14:$R$3665)</f>
        <v>144.81014433475784</v>
      </c>
      <c r="AG83" s="14"/>
      <c r="AH83" s="14"/>
    </row>
    <row r="84" spans="22:34">
      <c r="V84" s="120">
        <v>12</v>
      </c>
      <c r="W84" s="121">
        <v>9</v>
      </c>
      <c r="X84" s="122">
        <f t="shared" si="5"/>
        <v>39791</v>
      </c>
      <c r="Y84" s="123">
        <f>+LOOKUP(X84,BHOA!$W$14:$W$3665,BHOA!$R$14:$R$3665)</f>
        <v>50.078245149332183</v>
      </c>
      <c r="Z84" s="124">
        <f t="shared" si="7"/>
        <v>220</v>
      </c>
      <c r="AA84" s="125">
        <f t="shared" si="8"/>
        <v>114</v>
      </c>
      <c r="AB84" s="14"/>
      <c r="AC84" s="120">
        <v>8</v>
      </c>
      <c r="AD84" s="126">
        <v>9</v>
      </c>
      <c r="AE84" s="122">
        <f t="shared" si="6"/>
        <v>39669</v>
      </c>
      <c r="AF84" s="127">
        <f>+LOOKUP(AE84,BHOA!$W$14:$W$3665,BHOA!$R$14:$R$3665)</f>
        <v>143.62363629039493</v>
      </c>
      <c r="AG84" s="14"/>
      <c r="AH84" s="14"/>
    </row>
    <row r="85" spans="22:34">
      <c r="V85" s="120">
        <v>12</v>
      </c>
      <c r="W85" s="121">
        <v>10</v>
      </c>
      <c r="X85" s="122">
        <f t="shared" si="5"/>
        <v>39792</v>
      </c>
      <c r="Y85" s="123">
        <f>+LOOKUP(X85,BHOA!$W$14:$W$3665,BHOA!$R$14:$R$3665)</f>
        <v>49.567166312938767</v>
      </c>
      <c r="Z85" s="124">
        <f t="shared" si="7"/>
        <v>220</v>
      </c>
      <c r="AA85" s="125">
        <f t="shared" si="8"/>
        <v>114</v>
      </c>
      <c r="AB85" s="14" t="s">
        <v>108</v>
      </c>
      <c r="AC85" s="120">
        <v>8</v>
      </c>
      <c r="AD85" s="126">
        <v>10</v>
      </c>
      <c r="AE85" s="122">
        <f t="shared" si="6"/>
        <v>39670</v>
      </c>
      <c r="AF85" s="127">
        <f>+LOOKUP(AE85,BHOA!$W$14:$W$3665,BHOA!$R$14:$R$3665)</f>
        <v>142.27480478289655</v>
      </c>
      <c r="AG85" s="14" t="s">
        <v>114</v>
      </c>
      <c r="AH85" s="14"/>
    </row>
    <row r="86" spans="22:34">
      <c r="V86" s="120">
        <v>12</v>
      </c>
      <c r="W86" s="121">
        <v>11</v>
      </c>
      <c r="X86" s="122">
        <f t="shared" si="5"/>
        <v>39793</v>
      </c>
      <c r="Y86" s="123">
        <f>+LOOKUP(X86,BHOA!$W$14:$W$3665,BHOA!$R$14:$R$3665)</f>
        <v>48.989637438972778</v>
      </c>
      <c r="Z86" s="124">
        <f t="shared" si="7"/>
        <v>220</v>
      </c>
      <c r="AA86" s="125">
        <f t="shared" si="8"/>
        <v>114</v>
      </c>
      <c r="AB86" s="14" t="s">
        <v>108</v>
      </c>
      <c r="AC86" s="120">
        <v>8</v>
      </c>
      <c r="AD86" s="126">
        <v>11</v>
      </c>
      <c r="AE86" s="122">
        <f t="shared" si="6"/>
        <v>39671</v>
      </c>
      <c r="AF86" s="127">
        <f>+LOOKUP(AE86,BHOA!$W$14:$W$3665,BHOA!$R$14:$R$3665)</f>
        <v>141.28848969169027</v>
      </c>
      <c r="AG86" s="14" t="s">
        <v>114</v>
      </c>
      <c r="AH86" s="14"/>
    </row>
    <row r="87" spans="22:34">
      <c r="V87" s="120">
        <v>12</v>
      </c>
      <c r="W87" s="121">
        <v>12</v>
      </c>
      <c r="X87" s="122">
        <f t="shared" si="5"/>
        <v>39794</v>
      </c>
      <c r="Y87" s="123">
        <f>+LOOKUP(X87,BHOA!$W$14:$W$3665,BHOA!$R$14:$R$3665)</f>
        <v>48.46480828894282</v>
      </c>
      <c r="Z87" s="124">
        <f t="shared" si="7"/>
        <v>220</v>
      </c>
      <c r="AA87" s="125">
        <f t="shared" si="8"/>
        <v>114</v>
      </c>
      <c r="AB87" s="14" t="s">
        <v>108</v>
      </c>
      <c r="AC87" s="120">
        <v>8</v>
      </c>
      <c r="AD87" s="126">
        <v>12</v>
      </c>
      <c r="AE87" s="122">
        <f t="shared" si="6"/>
        <v>39672</v>
      </c>
      <c r="AF87" s="127">
        <f>+LOOKUP(AE87,BHOA!$W$14:$W$3665,BHOA!$R$14:$R$3665)</f>
        <v>139.62658354153956</v>
      </c>
      <c r="AG87" s="14" t="s">
        <v>114</v>
      </c>
      <c r="AH87" s="14"/>
    </row>
    <row r="88" spans="22:34">
      <c r="V88" s="120">
        <v>12</v>
      </c>
      <c r="W88" s="121">
        <v>13</v>
      </c>
      <c r="X88" s="122">
        <f t="shared" si="5"/>
        <v>39795</v>
      </c>
      <c r="Y88" s="123">
        <f>+LOOKUP(X88,BHOA!$W$14:$W$3665,BHOA!$R$14:$R$3665)</f>
        <v>48.08882714390613</v>
      </c>
      <c r="Z88" s="124">
        <f t="shared" si="7"/>
        <v>220</v>
      </c>
      <c r="AA88" s="125">
        <f t="shared" si="8"/>
        <v>114</v>
      </c>
      <c r="AB88" s="14" t="s">
        <v>108</v>
      </c>
      <c r="AC88" s="120">
        <v>8</v>
      </c>
      <c r="AD88" s="126">
        <v>13</v>
      </c>
      <c r="AE88" s="122">
        <f t="shared" si="6"/>
        <v>39673</v>
      </c>
      <c r="AF88" s="127">
        <f>+LOOKUP(AE88,BHOA!$W$14:$W$3665,BHOA!$R$14:$R$3665)</f>
        <v>138.10237259672576</v>
      </c>
      <c r="AG88" s="14" t="s">
        <v>114</v>
      </c>
      <c r="AH88" s="14"/>
    </row>
    <row r="89" spans="22:34">
      <c r="V89" s="120">
        <v>12</v>
      </c>
      <c r="W89" s="121">
        <v>14</v>
      </c>
      <c r="X89" s="122">
        <f t="shared" si="5"/>
        <v>39796</v>
      </c>
      <c r="Y89" s="123">
        <f>+LOOKUP(X89,BHOA!$W$14:$W$3665,BHOA!$R$14:$R$3665)</f>
        <v>47.572498230140084</v>
      </c>
      <c r="Z89" s="124">
        <f t="shared" si="7"/>
        <v>220</v>
      </c>
      <c r="AA89" s="125">
        <f t="shared" si="8"/>
        <v>114</v>
      </c>
      <c r="AB89" s="14" t="s">
        <v>108</v>
      </c>
      <c r="AC89" s="120">
        <v>8</v>
      </c>
      <c r="AD89" s="126">
        <v>14</v>
      </c>
      <c r="AE89" s="122">
        <f t="shared" si="6"/>
        <v>39674</v>
      </c>
      <c r="AF89" s="127">
        <f>+LOOKUP(AE89,BHOA!$W$14:$W$3665,BHOA!$R$14:$R$3665)</f>
        <v>136.43450984524361</v>
      </c>
      <c r="AG89" s="14" t="s">
        <v>114</v>
      </c>
      <c r="AH89" s="14"/>
    </row>
    <row r="90" spans="22:34">
      <c r="V90" s="120">
        <v>12</v>
      </c>
      <c r="W90" s="121">
        <v>15</v>
      </c>
      <c r="X90" s="122">
        <f t="shared" si="5"/>
        <v>39797</v>
      </c>
      <c r="Y90" s="123">
        <f>+LOOKUP(X90,BHOA!$W$14:$W$3665,BHOA!$R$14:$R$3665)</f>
        <v>46.860755802949079</v>
      </c>
      <c r="Z90" s="124">
        <f t="shared" si="7"/>
        <v>220</v>
      </c>
      <c r="AA90" s="125">
        <f t="shared" si="8"/>
        <v>114</v>
      </c>
      <c r="AB90" s="14" t="s">
        <v>108</v>
      </c>
      <c r="AC90" s="120">
        <v>8</v>
      </c>
      <c r="AD90" s="126">
        <v>15</v>
      </c>
      <c r="AE90" s="122">
        <f t="shared" si="6"/>
        <v>39675</v>
      </c>
      <c r="AF90" s="127">
        <f>+LOOKUP(AE90,BHOA!$W$14:$W$3665,BHOA!$R$14:$R$3665)</f>
        <v>136.43450984524361</v>
      </c>
      <c r="AG90" s="14" t="s">
        <v>114</v>
      </c>
      <c r="AH90" s="14"/>
    </row>
    <row r="91" spans="22:34">
      <c r="V91" s="120">
        <v>12</v>
      </c>
      <c r="W91" s="121">
        <v>16</v>
      </c>
      <c r="X91" s="122">
        <f t="shared" si="5"/>
        <v>39798</v>
      </c>
      <c r="Y91" s="123">
        <f>+LOOKUP(X91,BHOA!$W$14:$W$3665,BHOA!$R$14:$R$3665)</f>
        <v>46.320423592674473</v>
      </c>
      <c r="Z91" s="124">
        <f t="shared" si="7"/>
        <v>220</v>
      </c>
      <c r="AA91" s="125">
        <f t="shared" si="8"/>
        <v>114</v>
      </c>
      <c r="AB91" s="14" t="s">
        <v>108</v>
      </c>
      <c r="AC91" s="120">
        <v>8</v>
      </c>
      <c r="AD91" s="126">
        <v>16</v>
      </c>
      <c r="AE91" s="122">
        <f t="shared" si="6"/>
        <v>39676</v>
      </c>
      <c r="AF91" s="127">
        <f>+LOOKUP(AE91,BHOA!$W$14:$W$3665,BHOA!$R$14:$R$3665)</f>
        <v>135.77484793362282</v>
      </c>
      <c r="AG91" s="14" t="s">
        <v>114</v>
      </c>
      <c r="AH91" s="14"/>
    </row>
    <row r="92" spans="22:34">
      <c r="V92" s="120">
        <v>12</v>
      </c>
      <c r="W92" s="121">
        <v>17</v>
      </c>
      <c r="X92" s="122">
        <f t="shared" si="5"/>
        <v>39799</v>
      </c>
      <c r="Y92" s="123">
        <f>+LOOKUP(X92,BHOA!$W$14:$W$3665,BHOA!$R$14:$R$3665)</f>
        <v>46.091881457327354</v>
      </c>
      <c r="Z92" s="124">
        <f t="shared" si="7"/>
        <v>220</v>
      </c>
      <c r="AA92" s="125">
        <f t="shared" si="8"/>
        <v>114</v>
      </c>
      <c r="AB92" s="14" t="s">
        <v>108</v>
      </c>
      <c r="AC92" s="120">
        <v>8</v>
      </c>
      <c r="AD92" s="126">
        <v>17</v>
      </c>
      <c r="AE92" s="122">
        <f t="shared" si="6"/>
        <v>39677</v>
      </c>
      <c r="AF92" s="127">
        <f>+LOOKUP(AE92,BHOA!$W$14:$W$3665,BHOA!$R$14:$R$3665)</f>
        <v>134.68480900954879</v>
      </c>
      <c r="AG92" s="14" t="s">
        <v>114</v>
      </c>
      <c r="AH92" s="14"/>
    </row>
    <row r="93" spans="22:34">
      <c r="V93" s="120">
        <v>12</v>
      </c>
      <c r="W93" s="121">
        <v>18</v>
      </c>
      <c r="X93" s="122">
        <f t="shared" si="5"/>
        <v>39800</v>
      </c>
      <c r="Y93" s="123">
        <f>+LOOKUP(X93,BHOA!$W$14:$W$3665,BHOA!$R$14:$R$3665)</f>
        <v>63.291881457327349</v>
      </c>
      <c r="Z93" s="124">
        <f t="shared" si="7"/>
        <v>220</v>
      </c>
      <c r="AA93" s="125">
        <f t="shared" si="8"/>
        <v>114</v>
      </c>
      <c r="AB93" s="14" t="s">
        <v>108</v>
      </c>
      <c r="AC93" s="120">
        <v>8</v>
      </c>
      <c r="AD93" s="126">
        <v>18</v>
      </c>
      <c r="AE93" s="122">
        <f t="shared" si="6"/>
        <v>39678</v>
      </c>
      <c r="AF93" s="127">
        <f>+LOOKUP(AE93,BHOA!$W$14:$W$3665,BHOA!$R$14:$R$3665)</f>
        <v>133.33861206144309</v>
      </c>
      <c r="AG93" s="14" t="s">
        <v>114</v>
      </c>
      <c r="AH93" s="14"/>
    </row>
    <row r="94" spans="22:34">
      <c r="V94" s="120">
        <v>12</v>
      </c>
      <c r="W94" s="121">
        <v>19</v>
      </c>
      <c r="X94" s="122">
        <f t="shared" si="5"/>
        <v>39801</v>
      </c>
      <c r="Y94" s="123">
        <f>+LOOKUP(X94,BHOA!$W$14:$W$3665,BHOA!$R$14:$R$3665)</f>
        <v>62.834575738514133</v>
      </c>
      <c r="Z94" s="124">
        <f t="shared" si="7"/>
        <v>220</v>
      </c>
      <c r="AA94" s="125">
        <f t="shared" si="8"/>
        <v>114</v>
      </c>
      <c r="AB94" s="14"/>
      <c r="AC94" s="120">
        <v>8</v>
      </c>
      <c r="AD94" s="126">
        <v>19</v>
      </c>
      <c r="AE94" s="122">
        <f t="shared" si="6"/>
        <v>39679</v>
      </c>
      <c r="AF94" s="127">
        <f>+LOOKUP(AE94,BHOA!$W$14:$W$3665,BHOA!$R$14:$R$3665)</f>
        <v>132.5925944492015</v>
      </c>
      <c r="AG94" s="14"/>
      <c r="AH94" s="14"/>
    </row>
    <row r="95" spans="22:34">
      <c r="V95" s="120">
        <v>12</v>
      </c>
      <c r="W95" s="121">
        <v>20</v>
      </c>
      <c r="X95" s="122">
        <f t="shared" si="5"/>
        <v>39802</v>
      </c>
      <c r="Y95" s="123">
        <f>+LOOKUP(X95,BHOA!$W$14:$W$3665,BHOA!$R$14:$R$3665)</f>
        <v>62.725253913380101</v>
      </c>
      <c r="Z95" s="124">
        <f t="shared" si="7"/>
        <v>220</v>
      </c>
      <c r="AA95" s="125">
        <f t="shared" si="8"/>
        <v>114</v>
      </c>
      <c r="AB95" s="14"/>
      <c r="AC95" s="120">
        <v>8</v>
      </c>
      <c r="AD95" s="126">
        <v>20</v>
      </c>
      <c r="AE95" s="122">
        <f t="shared" si="6"/>
        <v>39680</v>
      </c>
      <c r="AF95" s="127">
        <f>+LOOKUP(AE95,BHOA!$W$14:$W$3665,BHOA!$R$14:$R$3665)</f>
        <v>131.58906649923966</v>
      </c>
      <c r="AG95" s="14"/>
      <c r="AH95" s="14"/>
    </row>
    <row r="96" spans="22:34">
      <c r="V96" s="120">
        <v>12</v>
      </c>
      <c r="W96" s="121">
        <v>21</v>
      </c>
      <c r="X96" s="122">
        <f t="shared" si="5"/>
        <v>39803</v>
      </c>
      <c r="Y96" s="123">
        <f>+LOOKUP(X96,BHOA!$W$14:$W$3665,BHOA!$R$14:$R$3665)</f>
        <v>61.489671526645111</v>
      </c>
      <c r="Z96" s="124">
        <f t="shared" si="7"/>
        <v>220</v>
      </c>
      <c r="AA96" s="125">
        <f t="shared" si="8"/>
        <v>114</v>
      </c>
      <c r="AB96" s="14"/>
      <c r="AC96" s="120">
        <v>8</v>
      </c>
      <c r="AD96" s="126">
        <v>21</v>
      </c>
      <c r="AE96" s="122">
        <f t="shared" si="6"/>
        <v>39681</v>
      </c>
      <c r="AF96" s="127">
        <f>+LOOKUP(AE96,BHOA!$W$14:$W$3665,BHOA!$R$14:$R$3665)</f>
        <v>130.5437188210052</v>
      </c>
      <c r="AG96" s="14"/>
      <c r="AH96" s="14"/>
    </row>
    <row r="97" spans="22:34">
      <c r="V97" s="120">
        <v>12</v>
      </c>
      <c r="W97" s="121">
        <v>22</v>
      </c>
      <c r="X97" s="122">
        <f t="shared" si="5"/>
        <v>39804</v>
      </c>
      <c r="Y97" s="123">
        <f>+LOOKUP(X97,BHOA!$W$14:$W$3665,BHOA!$R$14:$R$3665)</f>
        <v>60.550695339381207</v>
      </c>
      <c r="Z97" s="124">
        <f t="shared" si="7"/>
        <v>220</v>
      </c>
      <c r="AA97" s="125">
        <f t="shared" si="8"/>
        <v>114</v>
      </c>
      <c r="AB97" s="14"/>
      <c r="AC97" s="120">
        <v>8</v>
      </c>
      <c r="AD97" s="126">
        <v>22</v>
      </c>
      <c r="AE97" s="122">
        <f t="shared" si="6"/>
        <v>39682</v>
      </c>
      <c r="AF97" s="127">
        <f>+LOOKUP(AE97,BHOA!$W$14:$W$3665,BHOA!$R$14:$R$3665)</f>
        <v>128.74114502699834</v>
      </c>
      <c r="AG97" s="14"/>
      <c r="AH97" s="14"/>
    </row>
    <row r="98" spans="22:34">
      <c r="V98" s="120">
        <v>12</v>
      </c>
      <c r="W98" s="121">
        <v>23</v>
      </c>
      <c r="X98" s="122">
        <f t="shared" si="5"/>
        <v>39805</v>
      </c>
      <c r="Y98" s="123">
        <f>+LOOKUP(X98,BHOA!$W$14:$W$3665,BHOA!$R$14:$R$3665)</f>
        <v>59.449080004404223</v>
      </c>
      <c r="Z98" s="124">
        <f t="shared" si="7"/>
        <v>220</v>
      </c>
      <c r="AA98" s="125">
        <f t="shared" si="8"/>
        <v>114</v>
      </c>
      <c r="AB98" s="14"/>
      <c r="AC98" s="120">
        <v>8</v>
      </c>
      <c r="AD98" s="126">
        <v>23</v>
      </c>
      <c r="AE98" s="122">
        <f t="shared" si="6"/>
        <v>39683</v>
      </c>
      <c r="AF98" s="127">
        <f>+LOOKUP(AE98,BHOA!$W$14:$W$3665,BHOA!$R$14:$R$3665)</f>
        <v>127.072311253067</v>
      </c>
      <c r="AG98" s="14"/>
      <c r="AH98" s="14"/>
    </row>
    <row r="99" spans="22:34">
      <c r="V99" s="120">
        <v>12</v>
      </c>
      <c r="W99" s="121">
        <v>24</v>
      </c>
      <c r="X99" s="122">
        <f t="shared" si="5"/>
        <v>39806</v>
      </c>
      <c r="Y99" s="123">
        <f>+LOOKUP(X99,BHOA!$W$14:$W$3665,BHOA!$R$14:$R$3665)</f>
        <v>58.366119385720573</v>
      </c>
      <c r="Z99" s="124">
        <f t="shared" si="7"/>
        <v>220</v>
      </c>
      <c r="AA99" s="125">
        <f t="shared" si="8"/>
        <v>114</v>
      </c>
      <c r="AB99" s="14"/>
      <c r="AC99" s="120">
        <v>8</v>
      </c>
      <c r="AD99" s="126">
        <v>24</v>
      </c>
      <c r="AE99" s="122">
        <f t="shared" si="6"/>
        <v>39684</v>
      </c>
      <c r="AF99" s="127">
        <f>+LOOKUP(AE99,BHOA!$W$14:$W$3665,BHOA!$R$14:$R$3665)</f>
        <v>125.38354401856739</v>
      </c>
      <c r="AG99" s="14"/>
      <c r="AH99" s="14"/>
    </row>
    <row r="100" spans="22:34">
      <c r="V100" s="120">
        <v>12</v>
      </c>
      <c r="W100" s="121">
        <v>25</v>
      </c>
      <c r="X100" s="122">
        <f t="shared" si="5"/>
        <v>39807</v>
      </c>
      <c r="Y100" s="123">
        <f>+LOOKUP(X100,BHOA!$W$14:$W$3665,BHOA!$R$14:$R$3665)</f>
        <v>57.430425539162613</v>
      </c>
      <c r="Z100" s="124">
        <f t="shared" si="7"/>
        <v>220</v>
      </c>
      <c r="AA100" s="125">
        <f t="shared" si="8"/>
        <v>114</v>
      </c>
      <c r="AB100" s="14"/>
      <c r="AC100" s="120">
        <v>8</v>
      </c>
      <c r="AD100" s="126">
        <v>25</v>
      </c>
      <c r="AE100" s="122">
        <f t="shared" si="6"/>
        <v>39685</v>
      </c>
      <c r="AF100" s="127">
        <f>+LOOKUP(AE100,BHOA!$W$14:$W$3665,BHOA!$R$14:$R$3665)</f>
        <v>123.67699968309878</v>
      </c>
      <c r="AG100" s="14"/>
      <c r="AH100" s="14"/>
    </row>
    <row r="101" spans="22:34">
      <c r="V101" s="120">
        <v>12</v>
      </c>
      <c r="W101" s="121">
        <v>26</v>
      </c>
      <c r="X101" s="122">
        <f t="shared" ref="X101:X106" si="9">+DATE(+$G$10,V101,W101)</f>
        <v>39808</v>
      </c>
      <c r="Y101" s="123">
        <f>+LOOKUP(X101,BHOA!$W$14:$W$3665,BHOA!$R$14:$R$3665)</f>
        <v>56.420098757185791</v>
      </c>
      <c r="Z101" s="124">
        <f t="shared" si="7"/>
        <v>220</v>
      </c>
      <c r="AA101" s="125">
        <f t="shared" si="8"/>
        <v>114</v>
      </c>
      <c r="AB101" s="14"/>
      <c r="AC101" s="120">
        <v>8</v>
      </c>
      <c r="AD101" s="126">
        <v>26</v>
      </c>
      <c r="AE101" s="122">
        <f t="shared" si="6"/>
        <v>39686</v>
      </c>
      <c r="AF101" s="127">
        <f>+LOOKUP(AE101,BHOA!$W$14:$W$3665,BHOA!$R$14:$R$3665)</f>
        <v>126.17699968309878</v>
      </c>
      <c r="AG101" s="14"/>
      <c r="AH101" s="14"/>
    </row>
    <row r="102" spans="22:34">
      <c r="V102" s="120">
        <v>12</v>
      </c>
      <c r="W102" s="121">
        <v>27</v>
      </c>
      <c r="X102" s="122">
        <f t="shared" si="9"/>
        <v>39809</v>
      </c>
      <c r="Y102" s="123">
        <f>+LOOKUP(X102,BHOA!$W$14:$W$3665,BHOA!$R$14:$R$3665)</f>
        <v>55.417727632628292</v>
      </c>
      <c r="Z102" s="124">
        <f t="shared" si="7"/>
        <v>220</v>
      </c>
      <c r="AA102" s="125">
        <f t="shared" si="8"/>
        <v>114</v>
      </c>
      <c r="AB102" s="14"/>
      <c r="AC102" s="120">
        <v>8</v>
      </c>
      <c r="AD102" s="126">
        <v>27</v>
      </c>
      <c r="AE102" s="122">
        <f t="shared" si="6"/>
        <v>39687</v>
      </c>
      <c r="AF102" s="127">
        <f>+LOOKUP(AE102,BHOA!$W$14:$W$3665,BHOA!$R$14:$R$3665)</f>
        <v>131.17699968309878</v>
      </c>
      <c r="AG102" s="14"/>
      <c r="AH102" s="14"/>
    </row>
    <row r="103" spans="22:34">
      <c r="V103" s="120">
        <v>12</v>
      </c>
      <c r="W103" s="121">
        <v>28</v>
      </c>
      <c r="X103" s="122">
        <f t="shared" si="9"/>
        <v>39810</v>
      </c>
      <c r="Y103" s="123">
        <f>+LOOKUP(X103,BHOA!$W$14:$W$3665,BHOA!$R$14:$R$3665)</f>
        <v>54.672511172297732</v>
      </c>
      <c r="Z103" s="124">
        <f t="shared" si="7"/>
        <v>220</v>
      </c>
      <c r="AA103" s="125">
        <f t="shared" si="8"/>
        <v>114</v>
      </c>
      <c r="AB103" s="14"/>
      <c r="AC103" s="120">
        <v>8</v>
      </c>
      <c r="AD103" s="126">
        <v>28</v>
      </c>
      <c r="AE103" s="122">
        <f t="shared" si="6"/>
        <v>39688</v>
      </c>
      <c r="AF103" s="127">
        <f>+LOOKUP(AE103,BHOA!$W$14:$W$3665,BHOA!$R$14:$R$3665)</f>
        <v>129.82593986294438</v>
      </c>
      <c r="AG103" s="14"/>
      <c r="AH103" s="14"/>
    </row>
    <row r="104" spans="22:34">
      <c r="V104" s="120">
        <v>12</v>
      </c>
      <c r="W104" s="121">
        <v>29</v>
      </c>
      <c r="X104" s="122">
        <f t="shared" si="9"/>
        <v>39811</v>
      </c>
      <c r="Y104" s="123">
        <f>+LOOKUP(X104,BHOA!$W$14:$W$3665,BHOA!$R$14:$R$3665)</f>
        <v>53.996410392923281</v>
      </c>
      <c r="Z104" s="124">
        <f t="shared" si="7"/>
        <v>220</v>
      </c>
      <c r="AA104" s="125">
        <f t="shared" si="8"/>
        <v>114</v>
      </c>
      <c r="AB104" s="14"/>
      <c r="AC104" s="120">
        <v>8</v>
      </c>
      <c r="AD104" s="126">
        <v>29</v>
      </c>
      <c r="AE104" s="122">
        <f t="shared" si="6"/>
        <v>39689</v>
      </c>
      <c r="AF104" s="127">
        <f>+LOOKUP(AE104,BHOA!$W$14:$W$3665,BHOA!$R$14:$R$3665)</f>
        <v>128.748379478034</v>
      </c>
      <c r="AG104" s="14"/>
      <c r="AH104" s="14"/>
    </row>
    <row r="105" spans="22:34">
      <c r="V105" s="120">
        <v>12</v>
      </c>
      <c r="W105" s="121">
        <v>30</v>
      </c>
      <c r="X105" s="122">
        <f t="shared" si="9"/>
        <v>39812</v>
      </c>
      <c r="Y105" s="123">
        <f>+LOOKUP(X105,BHOA!$W$14:$W$3665,BHOA!$R$14:$R$3665)</f>
        <v>53.844338035535422</v>
      </c>
      <c r="Z105" s="124">
        <f t="shared" si="7"/>
        <v>220</v>
      </c>
      <c r="AA105" s="125">
        <f t="shared" si="8"/>
        <v>114</v>
      </c>
      <c r="AB105" s="14"/>
      <c r="AC105" s="120">
        <v>8</v>
      </c>
      <c r="AD105" s="126">
        <v>30</v>
      </c>
      <c r="AE105" s="122">
        <f t="shared" si="6"/>
        <v>39690</v>
      </c>
      <c r="AF105" s="127">
        <f>+LOOKUP(AE105,BHOA!$W$14:$W$3665,BHOA!$R$14:$R$3665)</f>
        <v>126.67925431602663</v>
      </c>
      <c r="AG105" s="14"/>
      <c r="AH105" s="14"/>
    </row>
    <row r="106" spans="22:34">
      <c r="V106" s="120">
        <v>12</v>
      </c>
      <c r="W106" s="121">
        <v>31</v>
      </c>
      <c r="X106" s="122">
        <f t="shared" si="9"/>
        <v>39813</v>
      </c>
      <c r="Y106" s="123">
        <f>+LOOKUP(X106,BHOA!$W$14:$W$3665,BHOA!$R$14:$R$3665)</f>
        <v>53.142617564615819</v>
      </c>
      <c r="Z106" s="124">
        <f t="shared" si="7"/>
        <v>220</v>
      </c>
      <c r="AA106" s="125">
        <f t="shared" si="8"/>
        <v>114</v>
      </c>
      <c r="AB106" s="14"/>
      <c r="AC106" s="120">
        <v>8</v>
      </c>
      <c r="AD106" s="126">
        <v>31</v>
      </c>
      <c r="AE106" s="122">
        <f t="shared" si="6"/>
        <v>39691</v>
      </c>
      <c r="AF106" s="127">
        <f>+LOOKUP(AE106,BHOA!$W$14:$W$3665,BHOA!$R$14:$R$3665)</f>
        <v>124.75286987572017</v>
      </c>
      <c r="AG106" s="14"/>
      <c r="AH106" s="14"/>
    </row>
    <row r="107" spans="22:34">
      <c r="V107" s="120">
        <v>1</v>
      </c>
      <c r="W107" s="121">
        <v>1</v>
      </c>
      <c r="X107" s="122">
        <f t="shared" ref="X107:X138" si="10">+DATE($G$10+1,V107,W107)</f>
        <v>39814</v>
      </c>
      <c r="Y107" s="123">
        <f>+LOOKUP(X107,BHOA!$W$14:$W$3665,BHOA!$R$14:$R$3665)</f>
        <v>52.556271409543413</v>
      </c>
      <c r="Z107" s="124">
        <f t="shared" si="7"/>
        <v>220</v>
      </c>
      <c r="AA107" s="125">
        <f t="shared" si="8"/>
        <v>114</v>
      </c>
      <c r="AB107" s="14"/>
      <c r="AC107" s="120">
        <v>9</v>
      </c>
      <c r="AD107" s="126">
        <v>1</v>
      </c>
      <c r="AE107" s="122">
        <f t="shared" si="6"/>
        <v>39692</v>
      </c>
      <c r="AF107" s="127">
        <f>+LOOKUP(AE107,BHOA!$W$14:$W$3665,BHOA!$R$14:$R$3665)</f>
        <v>123.53904867254201</v>
      </c>
      <c r="AG107" s="14"/>
      <c r="AH107" s="14"/>
    </row>
    <row r="108" spans="22:34">
      <c r="V108" s="120">
        <v>1</v>
      </c>
      <c r="W108" s="121">
        <v>2</v>
      </c>
      <c r="X108" s="122">
        <f t="shared" si="10"/>
        <v>39815</v>
      </c>
      <c r="Y108" s="123">
        <f>+LOOKUP(X108,BHOA!$W$14:$W$3665,BHOA!$R$14:$R$3665)</f>
        <v>51.840808184700876</v>
      </c>
      <c r="Z108" s="124">
        <f t="shared" si="7"/>
        <v>220</v>
      </c>
      <c r="AA108" s="125">
        <f t="shared" si="8"/>
        <v>114</v>
      </c>
      <c r="AB108" s="14"/>
      <c r="AC108" s="120">
        <v>9</v>
      </c>
      <c r="AD108" s="126">
        <v>2</v>
      </c>
      <c r="AE108" s="122">
        <f t="shared" si="6"/>
        <v>39693</v>
      </c>
      <c r="AF108" s="127">
        <f>+LOOKUP(AE108,BHOA!$W$14:$W$3665,BHOA!$R$14:$R$3665)</f>
        <v>122.1512696260138</v>
      </c>
      <c r="AG108" s="14"/>
      <c r="AH108" s="14"/>
    </row>
    <row r="109" spans="22:34">
      <c r="V109" s="120">
        <v>1</v>
      </c>
      <c r="W109" s="121">
        <v>3</v>
      </c>
      <c r="X109" s="122">
        <f t="shared" si="10"/>
        <v>39816</v>
      </c>
      <c r="Y109" s="123">
        <f>+LOOKUP(X109,BHOA!$W$14:$W$3665,BHOA!$R$14:$R$3665)</f>
        <v>51.124357912289973</v>
      </c>
      <c r="Z109" s="124">
        <f t="shared" si="7"/>
        <v>220</v>
      </c>
      <c r="AA109" s="125">
        <f t="shared" si="8"/>
        <v>114</v>
      </c>
      <c r="AB109" s="14"/>
      <c r="AC109" s="120">
        <v>9</v>
      </c>
      <c r="AD109" s="126">
        <v>3</v>
      </c>
      <c r="AE109" s="122">
        <f t="shared" si="6"/>
        <v>39694</v>
      </c>
      <c r="AF109" s="127">
        <f>+LOOKUP(AE109,BHOA!$W$14:$W$3665,BHOA!$R$14:$R$3665)</f>
        <v>121.3477301176043</v>
      </c>
      <c r="AG109" s="14"/>
      <c r="AH109" s="14"/>
    </row>
    <row r="110" spans="22:34">
      <c r="V110" s="120">
        <v>1</v>
      </c>
      <c r="W110" s="121">
        <v>4</v>
      </c>
      <c r="X110" s="122">
        <f t="shared" si="10"/>
        <v>39817</v>
      </c>
      <c r="Y110" s="123">
        <f>+LOOKUP(X110,BHOA!$W$14:$W$3665,BHOA!$R$14:$R$3665)</f>
        <v>50.142040096579066</v>
      </c>
      <c r="Z110" s="124">
        <f t="shared" si="7"/>
        <v>220</v>
      </c>
      <c r="AA110" s="125">
        <f t="shared" si="8"/>
        <v>114</v>
      </c>
      <c r="AB110" s="14"/>
      <c r="AC110" s="120">
        <v>9</v>
      </c>
      <c r="AD110" s="126">
        <v>4</v>
      </c>
      <c r="AE110" s="122">
        <f t="shared" si="6"/>
        <v>39695</v>
      </c>
      <c r="AF110" s="127">
        <f>+LOOKUP(AE110,BHOA!$W$14:$W$3665,BHOA!$R$14:$R$3665)</f>
        <v>121.1597251146687</v>
      </c>
      <c r="AG110" s="14"/>
      <c r="AH110" s="14"/>
    </row>
    <row r="111" spans="22:34">
      <c r="V111" s="120">
        <v>1</v>
      </c>
      <c r="W111" s="121">
        <v>5</v>
      </c>
      <c r="X111" s="122">
        <f t="shared" si="10"/>
        <v>39818</v>
      </c>
      <c r="Y111" s="123">
        <f>+LOOKUP(X111,BHOA!$W$14:$W$3665,BHOA!$R$14:$R$3665)</f>
        <v>49.281882699489898</v>
      </c>
      <c r="Z111" s="124">
        <f t="shared" si="7"/>
        <v>220</v>
      </c>
      <c r="AA111" s="125">
        <f t="shared" si="8"/>
        <v>114</v>
      </c>
      <c r="AB111" s="14"/>
      <c r="AC111" s="120">
        <v>9</v>
      </c>
      <c r="AD111" s="126">
        <v>5</v>
      </c>
      <c r="AE111" s="122">
        <f t="shared" si="6"/>
        <v>39696</v>
      </c>
      <c r="AF111" s="127">
        <f>+LOOKUP(AE111,BHOA!$W$14:$W$3665,BHOA!$R$14:$R$3665)</f>
        <v>120.73818669866665</v>
      </c>
      <c r="AG111" s="14"/>
      <c r="AH111" s="14"/>
    </row>
    <row r="112" spans="22:34">
      <c r="V112" s="120">
        <v>1</v>
      </c>
      <c r="W112" s="121">
        <v>6</v>
      </c>
      <c r="X112" s="122">
        <f t="shared" si="10"/>
        <v>39819</v>
      </c>
      <c r="Y112" s="123">
        <f>+LOOKUP(X112,BHOA!$W$14:$W$3665,BHOA!$R$14:$R$3665)</f>
        <v>48.958736999954155</v>
      </c>
      <c r="Z112" s="124">
        <f t="shared" si="7"/>
        <v>220</v>
      </c>
      <c r="AA112" s="125">
        <f t="shared" si="8"/>
        <v>114</v>
      </c>
      <c r="AB112" s="14"/>
      <c r="AC112" s="120">
        <v>9</v>
      </c>
      <c r="AD112" s="126">
        <v>6</v>
      </c>
      <c r="AE112" s="122">
        <f t="shared" si="6"/>
        <v>39697</v>
      </c>
      <c r="AF112" s="127">
        <f>+LOOKUP(AE112,BHOA!$W$14:$W$3665,BHOA!$R$14:$R$3665)</f>
        <v>119.71629118815559</v>
      </c>
      <c r="AG112" s="14"/>
      <c r="AH112" s="14"/>
    </row>
    <row r="113" spans="22:34">
      <c r="V113" s="120">
        <v>1</v>
      </c>
      <c r="W113" s="121">
        <v>7</v>
      </c>
      <c r="X113" s="122">
        <f t="shared" si="10"/>
        <v>39820</v>
      </c>
      <c r="Y113" s="123">
        <f>+LOOKUP(X113,BHOA!$W$14:$W$3665,BHOA!$R$14:$R$3665)</f>
        <v>48.316670273237897</v>
      </c>
      <c r="Z113" s="124">
        <f t="shared" si="7"/>
        <v>220</v>
      </c>
      <c r="AA113" s="125">
        <f t="shared" si="8"/>
        <v>114</v>
      </c>
      <c r="AB113" s="14"/>
      <c r="AC113" s="120">
        <v>9</v>
      </c>
      <c r="AD113" s="126">
        <v>7</v>
      </c>
      <c r="AE113" s="122">
        <f t="shared" si="6"/>
        <v>39698</v>
      </c>
      <c r="AF113" s="127">
        <f>+LOOKUP(AE113,BHOA!$W$14:$W$3665,BHOA!$R$14:$R$3665)</f>
        <v>118.56959895613494</v>
      </c>
      <c r="AG113" s="14"/>
      <c r="AH113" s="14"/>
    </row>
    <row r="114" spans="22:34">
      <c r="V114" s="120">
        <v>1</v>
      </c>
      <c r="W114" s="121">
        <v>8</v>
      </c>
      <c r="X114" s="122">
        <f t="shared" si="10"/>
        <v>39821</v>
      </c>
      <c r="Y114" s="123">
        <f>+LOOKUP(X114,BHOA!$W$14:$W$3665,BHOA!$R$14:$R$3665)</f>
        <v>47.799751042151634</v>
      </c>
      <c r="Z114" s="124">
        <f t="shared" si="7"/>
        <v>220</v>
      </c>
      <c r="AA114" s="125">
        <f t="shared" si="8"/>
        <v>114</v>
      </c>
      <c r="AB114" s="14"/>
      <c r="AC114" s="120">
        <v>9</v>
      </c>
      <c r="AD114" s="126">
        <v>8</v>
      </c>
      <c r="AE114" s="122">
        <f t="shared" si="6"/>
        <v>39699</v>
      </c>
      <c r="AF114" s="127">
        <f>+LOOKUP(AE114,BHOA!$W$14:$W$3665,BHOA!$R$14:$R$3665)</f>
        <v>116.85582988478399</v>
      </c>
      <c r="AG114" s="14"/>
      <c r="AH114" s="14"/>
    </row>
    <row r="115" spans="22:34">
      <c r="V115" s="120">
        <v>1</v>
      </c>
      <c r="W115" s="121">
        <v>9</v>
      </c>
      <c r="X115" s="122">
        <f t="shared" si="10"/>
        <v>39822</v>
      </c>
      <c r="Y115" s="123">
        <f>+LOOKUP(X115,BHOA!$W$14:$W$3665,BHOA!$R$14:$R$3665)</f>
        <v>47.228188935461382</v>
      </c>
      <c r="Z115" s="124">
        <f t="shared" si="7"/>
        <v>220</v>
      </c>
      <c r="AA115" s="125">
        <f t="shared" si="8"/>
        <v>114</v>
      </c>
      <c r="AB115" s="14"/>
      <c r="AC115" s="120">
        <v>9</v>
      </c>
      <c r="AD115" s="126">
        <v>9</v>
      </c>
      <c r="AE115" s="122">
        <f t="shared" si="6"/>
        <v>39700</v>
      </c>
      <c r="AF115" s="127">
        <f>+LOOKUP(AE115,BHOA!$W$14:$W$3665,BHOA!$R$14:$R$3665)</f>
        <v>115.48341261389049</v>
      </c>
      <c r="AG115" s="14"/>
      <c r="AH115" s="14"/>
    </row>
    <row r="116" spans="22:34">
      <c r="V116" s="120">
        <v>1</v>
      </c>
      <c r="W116" s="121">
        <v>10</v>
      </c>
      <c r="X116" s="122">
        <f t="shared" si="10"/>
        <v>39823</v>
      </c>
      <c r="Y116" s="123">
        <f>+LOOKUP(X116,BHOA!$W$14:$W$3665,BHOA!$R$14:$R$3665)</f>
        <v>46.610191197811943</v>
      </c>
      <c r="Z116" s="124">
        <f t="shared" si="7"/>
        <v>220</v>
      </c>
      <c r="AA116" s="125">
        <f t="shared" si="8"/>
        <v>114</v>
      </c>
      <c r="AB116" s="14" t="s">
        <v>109</v>
      </c>
      <c r="AC116" s="120">
        <v>9</v>
      </c>
      <c r="AD116" s="126">
        <v>10</v>
      </c>
      <c r="AE116" s="122">
        <f t="shared" si="6"/>
        <v>39701</v>
      </c>
      <c r="AF116" s="127">
        <f>+LOOKUP(AE116,BHOA!$W$14:$W$3665,BHOA!$R$14:$R$3665)</f>
        <v>114.74043510126825</v>
      </c>
      <c r="AG116" s="14" t="s">
        <v>107</v>
      </c>
      <c r="AH116" s="14"/>
    </row>
    <row r="117" spans="22:34">
      <c r="V117" s="120">
        <v>1</v>
      </c>
      <c r="W117" s="121">
        <v>11</v>
      </c>
      <c r="X117" s="122">
        <f t="shared" si="10"/>
        <v>39824</v>
      </c>
      <c r="Y117" s="123">
        <f>+LOOKUP(X117,BHOA!$W$14:$W$3665,BHOA!$R$14:$R$3665)</f>
        <v>58.610191197811943</v>
      </c>
      <c r="Z117" s="124">
        <f t="shared" si="7"/>
        <v>220</v>
      </c>
      <c r="AA117" s="125">
        <f t="shared" si="8"/>
        <v>114</v>
      </c>
      <c r="AB117" s="14" t="s">
        <v>109</v>
      </c>
      <c r="AC117" s="120">
        <v>9</v>
      </c>
      <c r="AD117" s="126">
        <v>11</v>
      </c>
      <c r="AE117" s="122">
        <f t="shared" si="6"/>
        <v>39702</v>
      </c>
      <c r="AF117" s="127">
        <f>+LOOKUP(AE117,BHOA!$W$14:$W$3665,BHOA!$R$14:$R$3665)</f>
        <v>113.61714840431782</v>
      </c>
      <c r="AG117" s="14" t="s">
        <v>107</v>
      </c>
      <c r="AH117" s="14"/>
    </row>
    <row r="118" spans="22:34">
      <c r="V118" s="120">
        <v>1</v>
      </c>
      <c r="W118" s="121">
        <v>12</v>
      </c>
      <c r="X118" s="122">
        <f t="shared" si="10"/>
        <v>39825</v>
      </c>
      <c r="Y118" s="123">
        <f>+LOOKUP(X118,BHOA!$W$14:$W$3665,BHOA!$R$14:$R$3665)</f>
        <v>58.002271211450974</v>
      </c>
      <c r="Z118" s="124">
        <f t="shared" si="7"/>
        <v>220</v>
      </c>
      <c r="AA118" s="125">
        <f t="shared" si="8"/>
        <v>114</v>
      </c>
      <c r="AB118" s="14" t="s">
        <v>109</v>
      </c>
      <c r="AC118" s="120">
        <v>9</v>
      </c>
      <c r="AD118" s="126">
        <v>12</v>
      </c>
      <c r="AE118" s="122">
        <f t="shared" si="6"/>
        <v>39703</v>
      </c>
      <c r="AF118" s="127">
        <f>+LOOKUP(AE118,BHOA!$W$14:$W$3665,BHOA!$R$14:$R$3665)</f>
        <v>112.42485716408481</v>
      </c>
      <c r="AG118" s="14" t="s">
        <v>107</v>
      </c>
      <c r="AH118" s="14"/>
    </row>
    <row r="119" spans="22:34">
      <c r="V119" s="120">
        <v>1</v>
      </c>
      <c r="W119" s="121">
        <v>13</v>
      </c>
      <c r="X119" s="122">
        <f t="shared" si="10"/>
        <v>39826</v>
      </c>
      <c r="Y119" s="123">
        <f>+LOOKUP(X119,BHOA!$W$14:$W$3665,BHOA!$R$14:$R$3665)</f>
        <v>57.269505622379157</v>
      </c>
      <c r="Z119" s="124">
        <f t="shared" si="7"/>
        <v>220</v>
      </c>
      <c r="AA119" s="125">
        <f t="shared" si="8"/>
        <v>114</v>
      </c>
      <c r="AB119" s="14" t="s">
        <v>109</v>
      </c>
      <c r="AC119" s="120">
        <v>9</v>
      </c>
      <c r="AD119" s="126">
        <v>13</v>
      </c>
      <c r="AE119" s="122">
        <f t="shared" si="6"/>
        <v>39704</v>
      </c>
      <c r="AF119" s="127">
        <f>+LOOKUP(AE119,BHOA!$W$14:$W$3665,BHOA!$R$14:$R$3665)</f>
        <v>111.79346211910118</v>
      </c>
      <c r="AG119" s="14" t="s">
        <v>107</v>
      </c>
      <c r="AH119" s="14"/>
    </row>
    <row r="120" spans="22:34">
      <c r="V120" s="120">
        <v>1</v>
      </c>
      <c r="W120" s="121">
        <v>14</v>
      </c>
      <c r="X120" s="122">
        <f t="shared" si="10"/>
        <v>39827</v>
      </c>
      <c r="Y120" s="123">
        <f>+LOOKUP(X120,BHOA!$W$14:$W$3665,BHOA!$R$14:$R$3665)</f>
        <v>56.8429727668684</v>
      </c>
      <c r="Z120" s="124">
        <f t="shared" si="7"/>
        <v>220</v>
      </c>
      <c r="AA120" s="125">
        <f t="shared" si="8"/>
        <v>114</v>
      </c>
      <c r="AB120" s="14" t="s">
        <v>109</v>
      </c>
      <c r="AC120" s="120">
        <v>9</v>
      </c>
      <c r="AD120" s="126">
        <v>14</v>
      </c>
      <c r="AE120" s="122">
        <f t="shared" si="6"/>
        <v>39705</v>
      </c>
      <c r="AF120" s="127">
        <f>+LOOKUP(AE120,BHOA!$W$14:$W$3665,BHOA!$R$14:$R$3665)</f>
        <v>110.87656264789592</v>
      </c>
      <c r="AG120" s="14" t="s">
        <v>107</v>
      </c>
      <c r="AH120" s="14"/>
    </row>
    <row r="121" spans="22:34">
      <c r="V121" s="120">
        <v>1</v>
      </c>
      <c r="W121" s="121">
        <v>15</v>
      </c>
      <c r="X121" s="122">
        <f t="shared" si="10"/>
        <v>39828</v>
      </c>
      <c r="Y121" s="123">
        <f>+LOOKUP(X121,BHOA!$W$14:$W$3665,BHOA!$R$14:$R$3665)</f>
        <v>55.953059431907398</v>
      </c>
      <c r="Z121" s="124">
        <f t="shared" si="7"/>
        <v>220</v>
      </c>
      <c r="AA121" s="125">
        <f t="shared" si="8"/>
        <v>114</v>
      </c>
      <c r="AB121" s="14" t="s">
        <v>109</v>
      </c>
      <c r="AC121" s="120">
        <v>9</v>
      </c>
      <c r="AD121" s="126">
        <v>15</v>
      </c>
      <c r="AE121" s="122">
        <f t="shared" si="6"/>
        <v>39706</v>
      </c>
      <c r="AF121" s="127">
        <f>+LOOKUP(AE121,BHOA!$W$14:$W$3665,BHOA!$R$14:$R$3665)</f>
        <v>109.72514915698093</v>
      </c>
      <c r="AG121" s="14" t="s">
        <v>107</v>
      </c>
      <c r="AH121" s="14"/>
    </row>
    <row r="122" spans="22:34">
      <c r="V122" s="120">
        <v>1</v>
      </c>
      <c r="W122" s="121">
        <v>16</v>
      </c>
      <c r="X122" s="122">
        <f t="shared" si="10"/>
        <v>39829</v>
      </c>
      <c r="Y122" s="123">
        <f>+LOOKUP(X122,BHOA!$W$14:$W$3665,BHOA!$R$14:$R$3665)</f>
        <v>54.891442063649777</v>
      </c>
      <c r="Z122" s="124">
        <f t="shared" si="7"/>
        <v>220</v>
      </c>
      <c r="AA122" s="125">
        <f t="shared" si="8"/>
        <v>114</v>
      </c>
      <c r="AB122" s="14" t="s">
        <v>109</v>
      </c>
      <c r="AC122" s="120">
        <v>9</v>
      </c>
      <c r="AD122" s="126">
        <v>16</v>
      </c>
      <c r="AE122" s="122">
        <f t="shared" si="6"/>
        <v>39707</v>
      </c>
      <c r="AF122" s="127">
        <f>+LOOKUP(AE122,BHOA!$W$14:$W$3665,BHOA!$R$14:$R$3665)</f>
        <v>108.18993752205543</v>
      </c>
      <c r="AG122" s="14" t="s">
        <v>107</v>
      </c>
      <c r="AH122" s="14"/>
    </row>
    <row r="123" spans="22:34">
      <c r="V123" s="120">
        <v>1</v>
      </c>
      <c r="W123" s="121">
        <v>17</v>
      </c>
      <c r="X123" s="122">
        <f t="shared" si="10"/>
        <v>39830</v>
      </c>
      <c r="Y123" s="123">
        <f>+LOOKUP(X123,BHOA!$W$14:$W$3665,BHOA!$R$14:$R$3665)</f>
        <v>54.175265539021765</v>
      </c>
      <c r="Z123" s="124">
        <f t="shared" si="7"/>
        <v>220</v>
      </c>
      <c r="AA123" s="125">
        <f t="shared" si="8"/>
        <v>114</v>
      </c>
      <c r="AB123" s="14" t="s">
        <v>109</v>
      </c>
      <c r="AC123" s="120">
        <v>9</v>
      </c>
      <c r="AD123" s="126">
        <v>17</v>
      </c>
      <c r="AE123" s="122">
        <f t="shared" si="6"/>
        <v>39708</v>
      </c>
      <c r="AF123" s="127">
        <f>+LOOKUP(AE123,BHOA!$W$14:$W$3665,BHOA!$R$14:$R$3665)</f>
        <v>106.60739700702223</v>
      </c>
      <c r="AG123" s="14" t="s">
        <v>107</v>
      </c>
      <c r="AH123" s="14"/>
    </row>
    <row r="124" spans="22:34">
      <c r="V124" s="120">
        <v>1</v>
      </c>
      <c r="W124" s="121">
        <v>18</v>
      </c>
      <c r="X124" s="122">
        <f t="shared" si="10"/>
        <v>39831</v>
      </c>
      <c r="Y124" s="123">
        <f>+LOOKUP(X124,BHOA!$W$14:$W$3665,BHOA!$R$14:$R$3665)</f>
        <v>53.515180817828472</v>
      </c>
      <c r="Z124" s="124">
        <f t="shared" si="7"/>
        <v>220</v>
      </c>
      <c r="AA124" s="125">
        <f t="shared" si="8"/>
        <v>114</v>
      </c>
      <c r="AB124" s="14" t="s">
        <v>109</v>
      </c>
      <c r="AC124" s="120">
        <v>9</v>
      </c>
      <c r="AD124" s="126">
        <v>18</v>
      </c>
      <c r="AE124" s="122">
        <f t="shared" si="6"/>
        <v>39709</v>
      </c>
      <c r="AF124" s="127">
        <f>+LOOKUP(AE124,BHOA!$W$14:$W$3665,BHOA!$R$14:$R$3665)</f>
        <v>105.86750940953331</v>
      </c>
      <c r="AG124" s="14" t="s">
        <v>107</v>
      </c>
      <c r="AH124" s="14"/>
    </row>
    <row r="125" spans="22:34">
      <c r="V125" s="120">
        <v>1</v>
      </c>
      <c r="W125" s="121">
        <v>19</v>
      </c>
      <c r="X125" s="122">
        <f t="shared" si="10"/>
        <v>39832</v>
      </c>
      <c r="Y125" s="123">
        <f>+LOOKUP(X125,BHOA!$W$14:$W$3665,BHOA!$R$14:$R$3665)</f>
        <v>52.722447183809187</v>
      </c>
      <c r="Z125" s="124">
        <f t="shared" si="7"/>
        <v>220</v>
      </c>
      <c r="AA125" s="125">
        <f t="shared" si="8"/>
        <v>114</v>
      </c>
      <c r="AB125" s="14" t="s">
        <v>109</v>
      </c>
      <c r="AC125" s="120">
        <v>9</v>
      </c>
      <c r="AD125" s="126">
        <v>19</v>
      </c>
      <c r="AE125" s="122">
        <f t="shared" si="6"/>
        <v>39710</v>
      </c>
      <c r="AF125" s="127">
        <f>+LOOKUP(AE125,BHOA!$W$14:$W$3665,BHOA!$R$14:$R$3665)</f>
        <v>105.40408455616867</v>
      </c>
      <c r="AG125" s="14" t="s">
        <v>107</v>
      </c>
      <c r="AH125" s="14"/>
    </row>
    <row r="126" spans="22:34">
      <c r="V126" s="120">
        <v>1</v>
      </c>
      <c r="W126" s="121">
        <v>20</v>
      </c>
      <c r="X126" s="122">
        <f t="shared" si="10"/>
        <v>39833</v>
      </c>
      <c r="Y126" s="123">
        <f>+LOOKUP(X126,BHOA!$W$14:$W$3665,BHOA!$R$14:$R$3665)</f>
        <v>51.961398878497825</v>
      </c>
      <c r="Z126" s="124">
        <f t="shared" si="7"/>
        <v>220</v>
      </c>
      <c r="AA126" s="125">
        <f t="shared" si="8"/>
        <v>114</v>
      </c>
      <c r="AB126" s="14"/>
      <c r="AC126" s="120">
        <v>9</v>
      </c>
      <c r="AD126" s="126">
        <v>20</v>
      </c>
      <c r="AE126" s="122">
        <f t="shared" si="6"/>
        <v>39711</v>
      </c>
      <c r="AF126" s="127">
        <f>+LOOKUP(AE126,BHOA!$W$14:$W$3665,BHOA!$R$14:$R$3665)</f>
        <v>107.70408455616868</v>
      </c>
      <c r="AG126" s="14"/>
      <c r="AH126" s="14"/>
    </row>
    <row r="127" spans="22:34">
      <c r="V127" s="120">
        <v>1</v>
      </c>
      <c r="W127" s="121">
        <v>21</v>
      </c>
      <c r="X127" s="122">
        <f t="shared" si="10"/>
        <v>39834</v>
      </c>
      <c r="Y127" s="123">
        <f>+LOOKUP(X127,BHOA!$W$14:$W$3665,BHOA!$R$14:$R$3665)</f>
        <v>51.043400732092792</v>
      </c>
      <c r="Z127" s="124">
        <f t="shared" si="7"/>
        <v>220</v>
      </c>
      <c r="AA127" s="125">
        <f t="shared" si="8"/>
        <v>114</v>
      </c>
      <c r="AB127" s="14"/>
      <c r="AC127" s="120">
        <v>9</v>
      </c>
      <c r="AD127" s="126">
        <v>21</v>
      </c>
      <c r="AE127" s="122">
        <f t="shared" si="6"/>
        <v>39712</v>
      </c>
      <c r="AF127" s="127">
        <f>+LOOKUP(AE127,BHOA!$W$14:$W$3665,BHOA!$R$14:$R$3665)</f>
        <v>106.95307019727443</v>
      </c>
      <c r="AG127" s="14"/>
      <c r="AH127" s="14"/>
    </row>
    <row r="128" spans="22:34">
      <c r="V128" s="120">
        <v>1</v>
      </c>
      <c r="W128" s="121">
        <v>22</v>
      </c>
      <c r="X128" s="122">
        <f t="shared" si="10"/>
        <v>39835</v>
      </c>
      <c r="Y128" s="123">
        <f>+LOOKUP(X128,BHOA!$W$14:$W$3665,BHOA!$R$14:$R$3665)</f>
        <v>50.394252469212802</v>
      </c>
      <c r="Z128" s="124">
        <f t="shared" si="7"/>
        <v>220</v>
      </c>
      <c r="AA128" s="125">
        <f t="shared" si="8"/>
        <v>114</v>
      </c>
      <c r="AB128" s="14"/>
      <c r="AC128" s="120">
        <v>9</v>
      </c>
      <c r="AD128" s="126">
        <v>22</v>
      </c>
      <c r="AE128" s="122">
        <f t="shared" si="6"/>
        <v>39713</v>
      </c>
      <c r="AF128" s="127">
        <f>+LOOKUP(AE128,BHOA!$W$14:$W$3665,BHOA!$R$14:$R$3665)</f>
        <v>105.86017833461787</v>
      </c>
      <c r="AG128" s="14"/>
      <c r="AH128" s="14"/>
    </row>
    <row r="129" spans="22:34">
      <c r="V129" s="120">
        <v>1</v>
      </c>
      <c r="W129" s="121">
        <v>23</v>
      </c>
      <c r="X129" s="122">
        <f t="shared" si="10"/>
        <v>39836</v>
      </c>
      <c r="Y129" s="123">
        <f>+LOOKUP(X129,BHOA!$W$14:$W$3665,BHOA!$R$14:$R$3665)</f>
        <v>49.589070302012601</v>
      </c>
      <c r="Z129" s="124">
        <f t="shared" si="7"/>
        <v>220</v>
      </c>
      <c r="AA129" s="125">
        <f t="shared" si="8"/>
        <v>114</v>
      </c>
      <c r="AB129" s="14"/>
      <c r="AC129" s="120">
        <v>9</v>
      </c>
      <c r="AD129" s="126">
        <v>23</v>
      </c>
      <c r="AE129" s="122">
        <f t="shared" si="6"/>
        <v>39714</v>
      </c>
      <c r="AF129" s="127">
        <f>+LOOKUP(AE129,BHOA!$W$14:$W$3665,BHOA!$R$14:$R$3665)</f>
        <v>104.40299521447531</v>
      </c>
      <c r="AG129" s="14"/>
      <c r="AH129" s="14"/>
    </row>
    <row r="130" spans="22:34">
      <c r="V130" s="120">
        <v>1</v>
      </c>
      <c r="W130" s="121">
        <v>24</v>
      </c>
      <c r="X130" s="122">
        <f t="shared" si="10"/>
        <v>39837</v>
      </c>
      <c r="Y130" s="123">
        <f>+LOOKUP(X130,BHOA!$W$14:$W$3665,BHOA!$R$14:$R$3665)</f>
        <v>59.389070302012605</v>
      </c>
      <c r="Z130" s="124">
        <f t="shared" si="7"/>
        <v>220</v>
      </c>
      <c r="AA130" s="125">
        <f t="shared" si="8"/>
        <v>114</v>
      </c>
      <c r="AB130" s="14"/>
      <c r="AC130" s="120">
        <v>9</v>
      </c>
      <c r="AD130" s="126">
        <v>24</v>
      </c>
      <c r="AE130" s="122">
        <f t="shared" si="6"/>
        <v>39715</v>
      </c>
      <c r="AF130" s="127">
        <f>+LOOKUP(AE130,BHOA!$W$14:$W$3665,BHOA!$R$14:$R$3665)</f>
        <v>102.86374771367321</v>
      </c>
      <c r="AG130" s="14"/>
      <c r="AH130" s="14"/>
    </row>
    <row r="131" spans="22:34">
      <c r="V131" s="120">
        <v>1</v>
      </c>
      <c r="W131" s="121">
        <v>25</v>
      </c>
      <c r="X131" s="122">
        <f t="shared" si="10"/>
        <v>39838</v>
      </c>
      <c r="Y131" s="123">
        <f>+LOOKUP(X131,BHOA!$W$14:$W$3665,BHOA!$R$14:$R$3665)</f>
        <v>58.534359424659783</v>
      </c>
      <c r="Z131" s="124">
        <f t="shared" si="7"/>
        <v>220</v>
      </c>
      <c r="AA131" s="125">
        <f t="shared" si="8"/>
        <v>114</v>
      </c>
      <c r="AB131" s="14"/>
      <c r="AC131" s="120">
        <v>9</v>
      </c>
      <c r="AD131" s="126">
        <v>25</v>
      </c>
      <c r="AE131" s="122">
        <f t="shared" si="6"/>
        <v>39716</v>
      </c>
      <c r="AF131" s="127">
        <f>+LOOKUP(AE131,BHOA!$W$14:$W$3665,BHOA!$R$14:$R$3665)</f>
        <v>101.28539511638132</v>
      </c>
      <c r="AG131" s="14"/>
      <c r="AH131" s="14"/>
    </row>
    <row r="132" spans="22:34">
      <c r="V132" s="120">
        <v>1</v>
      </c>
      <c r="W132" s="121">
        <v>26</v>
      </c>
      <c r="X132" s="122">
        <f t="shared" si="10"/>
        <v>39839</v>
      </c>
      <c r="Y132" s="123">
        <f>+LOOKUP(X132,BHOA!$W$14:$W$3665,BHOA!$R$14:$R$3665)</f>
        <v>57.759702367669476</v>
      </c>
      <c r="Z132" s="124">
        <f t="shared" si="7"/>
        <v>220</v>
      </c>
      <c r="AA132" s="125">
        <f t="shared" si="8"/>
        <v>114</v>
      </c>
      <c r="AB132" s="14"/>
      <c r="AC132" s="120">
        <v>9</v>
      </c>
      <c r="AD132" s="126">
        <v>26</v>
      </c>
      <c r="AE132" s="122">
        <f t="shared" si="6"/>
        <v>39717</v>
      </c>
      <c r="AF132" s="127">
        <f>+LOOKUP(AE132,BHOA!$W$14:$W$3665,BHOA!$R$14:$R$3665)</f>
        <v>99.920570659830076</v>
      </c>
      <c r="AG132" s="14"/>
      <c r="AH132" s="14"/>
    </row>
    <row r="133" spans="22:34">
      <c r="V133" s="120">
        <v>1</v>
      </c>
      <c r="W133" s="121">
        <v>27</v>
      </c>
      <c r="X133" s="122">
        <f t="shared" si="10"/>
        <v>39840</v>
      </c>
      <c r="Y133" s="123">
        <f>+LOOKUP(X133,BHOA!$W$14:$W$3665,BHOA!$R$14:$R$3665)</f>
        <v>56.921714638346636</v>
      </c>
      <c r="Z133" s="124">
        <f t="shared" si="7"/>
        <v>220</v>
      </c>
      <c r="AA133" s="125">
        <f t="shared" si="8"/>
        <v>114</v>
      </c>
      <c r="AB133" s="14"/>
      <c r="AC133" s="120">
        <v>9</v>
      </c>
      <c r="AD133" s="126">
        <v>27</v>
      </c>
      <c r="AE133" s="122">
        <f t="shared" si="6"/>
        <v>39718</v>
      </c>
      <c r="AF133" s="127">
        <f>+LOOKUP(AE133,BHOA!$W$14:$W$3665,BHOA!$R$14:$R$3665)</f>
        <v>128.12057065983007</v>
      </c>
      <c r="AG133" s="14"/>
      <c r="AH133" s="14"/>
    </row>
    <row r="134" spans="22:34">
      <c r="V134" s="120">
        <v>1</v>
      </c>
      <c r="W134" s="121">
        <v>28</v>
      </c>
      <c r="X134" s="122">
        <f t="shared" si="10"/>
        <v>39841</v>
      </c>
      <c r="Y134" s="123">
        <f>+LOOKUP(X134,BHOA!$W$14:$W$3665,BHOA!$R$14:$R$3665)</f>
        <v>56.685927532750583</v>
      </c>
      <c r="Z134" s="124">
        <f t="shared" si="7"/>
        <v>220</v>
      </c>
      <c r="AA134" s="125">
        <f t="shared" si="8"/>
        <v>114</v>
      </c>
      <c r="AB134" s="14"/>
      <c r="AC134" s="120">
        <v>9</v>
      </c>
      <c r="AD134" s="126">
        <v>28</v>
      </c>
      <c r="AE134" s="122">
        <f t="shared" si="6"/>
        <v>39719</v>
      </c>
      <c r="AF134" s="127">
        <f>+LOOKUP(AE134,BHOA!$W$14:$W$3665,BHOA!$R$14:$R$3665)</f>
        <v>127.51428339881321</v>
      </c>
      <c r="AG134" s="14"/>
      <c r="AH134" s="14"/>
    </row>
    <row r="135" spans="22:34">
      <c r="V135" s="120">
        <v>1</v>
      </c>
      <c r="W135" s="121">
        <v>29</v>
      </c>
      <c r="X135" s="122">
        <f t="shared" si="10"/>
        <v>39842</v>
      </c>
      <c r="Y135" s="123">
        <f>+LOOKUP(X135,BHOA!$W$14:$W$3665,BHOA!$R$14:$R$3665)</f>
        <v>55.933029725286346</v>
      </c>
      <c r="Z135" s="124">
        <f t="shared" si="7"/>
        <v>220</v>
      </c>
      <c r="AA135" s="125">
        <f t="shared" si="8"/>
        <v>114</v>
      </c>
      <c r="AB135" s="14"/>
      <c r="AC135" s="120">
        <v>9</v>
      </c>
      <c r="AD135" s="126">
        <v>29</v>
      </c>
      <c r="AE135" s="122">
        <f t="shared" si="6"/>
        <v>39720</v>
      </c>
      <c r="AF135" s="127">
        <f>+LOOKUP(AE135,BHOA!$W$14:$W$3665,BHOA!$R$14:$R$3665)</f>
        <v>126.61214276038933</v>
      </c>
      <c r="AG135" s="14"/>
      <c r="AH135" s="14"/>
    </row>
    <row r="136" spans="22:34">
      <c r="V136" s="120">
        <v>1</v>
      </c>
      <c r="W136" s="121">
        <v>30</v>
      </c>
      <c r="X136" s="122">
        <f t="shared" si="10"/>
        <v>39843</v>
      </c>
      <c r="Y136" s="123">
        <f>+LOOKUP(X136,BHOA!$W$14:$W$3665,BHOA!$R$14:$R$3665)</f>
        <v>55.170146113629059</v>
      </c>
      <c r="Z136" s="124">
        <f t="shared" si="7"/>
        <v>220</v>
      </c>
      <c r="AA136" s="125">
        <f t="shared" si="8"/>
        <v>114</v>
      </c>
      <c r="AB136" s="14"/>
      <c r="AC136" s="120">
        <v>9</v>
      </c>
      <c r="AD136" s="126">
        <v>30</v>
      </c>
      <c r="AE136" s="122">
        <f t="shared" si="6"/>
        <v>39721</v>
      </c>
      <c r="AF136" s="127">
        <f>+LOOKUP(AE136,BHOA!$W$14:$W$3665,BHOA!$R$14:$R$3665)</f>
        <v>125.27516856117504</v>
      </c>
      <c r="AG136" s="14"/>
      <c r="AH136" s="14"/>
    </row>
    <row r="137" spans="22:34">
      <c r="V137" s="120">
        <v>1</v>
      </c>
      <c r="W137" s="121">
        <v>31</v>
      </c>
      <c r="X137" s="122">
        <f t="shared" si="10"/>
        <v>39844</v>
      </c>
      <c r="Y137" s="123">
        <f>+LOOKUP(X137,BHOA!$W$14:$W$3665,BHOA!$R$14:$R$3665)</f>
        <v>54.278074256198792</v>
      </c>
      <c r="Z137" s="124">
        <f t="shared" si="7"/>
        <v>220</v>
      </c>
      <c r="AA137" s="125">
        <f t="shared" si="8"/>
        <v>114</v>
      </c>
      <c r="AB137" s="14"/>
      <c r="AC137" s="120">
        <v>10</v>
      </c>
      <c r="AD137" s="126">
        <v>1</v>
      </c>
      <c r="AE137" s="122">
        <f t="shared" si="6"/>
        <v>39722</v>
      </c>
      <c r="AF137" s="127">
        <f>+LOOKUP(AE137,BHOA!$W$14:$W$3665,BHOA!$R$14:$R$3665)</f>
        <v>125.17690202869863</v>
      </c>
      <c r="AG137" s="14"/>
      <c r="AH137" s="14"/>
    </row>
    <row r="138" spans="22:34">
      <c r="V138" s="120">
        <v>2</v>
      </c>
      <c r="W138" s="121">
        <v>1</v>
      </c>
      <c r="X138" s="122">
        <f t="shared" si="10"/>
        <v>39845</v>
      </c>
      <c r="Y138" s="123">
        <f>+LOOKUP(X138,BHOA!$W$14:$W$3665,BHOA!$R$14:$R$3665)</f>
        <v>53.603982692651925</v>
      </c>
      <c r="Z138" s="124">
        <f t="shared" si="7"/>
        <v>220</v>
      </c>
      <c r="AA138" s="125">
        <f t="shared" si="8"/>
        <v>114</v>
      </c>
      <c r="AB138" s="14"/>
      <c r="AC138" s="120">
        <v>10</v>
      </c>
      <c r="AD138" s="126">
        <v>2</v>
      </c>
      <c r="AE138" s="122">
        <f t="shared" si="6"/>
        <v>39723</v>
      </c>
      <c r="AF138" s="127">
        <f>+LOOKUP(AE138,BHOA!$W$14:$W$3665,BHOA!$R$14:$R$3665)</f>
        <v>123.42602314130744</v>
      </c>
      <c r="AG138" s="14"/>
      <c r="AH138" s="14"/>
    </row>
    <row r="139" spans="22:34">
      <c r="V139" s="120">
        <v>2</v>
      </c>
      <c r="W139" s="121">
        <v>2</v>
      </c>
      <c r="X139" s="122">
        <f t="shared" ref="X139:X170" si="11">+DATE($G$10+1,V139,W139)</f>
        <v>39846</v>
      </c>
      <c r="Y139" s="123">
        <f>+LOOKUP(X139,BHOA!$W$14:$W$3665,BHOA!$R$14:$R$3665)</f>
        <v>52.88999760464263</v>
      </c>
      <c r="Z139" s="124">
        <f t="shared" si="7"/>
        <v>220</v>
      </c>
      <c r="AA139" s="125">
        <f t="shared" si="8"/>
        <v>114</v>
      </c>
      <c r="AB139" s="14"/>
      <c r="AC139" s="120">
        <v>10</v>
      </c>
      <c r="AD139" s="126">
        <v>3</v>
      </c>
      <c r="AE139" s="122">
        <f t="shared" si="6"/>
        <v>39724</v>
      </c>
      <c r="AF139" s="127">
        <f>+LOOKUP(AE139,BHOA!$W$14:$W$3665,BHOA!$R$14:$R$3665)</f>
        <v>122.22988653350447</v>
      </c>
      <c r="AG139" s="14"/>
      <c r="AH139" s="14"/>
    </row>
    <row r="140" spans="22:34">
      <c r="V140" s="120">
        <v>2</v>
      </c>
      <c r="W140" s="121">
        <v>3</v>
      </c>
      <c r="X140" s="122">
        <f t="shared" si="11"/>
        <v>39847</v>
      </c>
      <c r="Y140" s="123">
        <f>+LOOKUP(X140,BHOA!$W$14:$W$3665,BHOA!$R$14:$R$3665)</f>
        <v>52.411518853893618</v>
      </c>
      <c r="Z140" s="124">
        <f t="shared" si="7"/>
        <v>220</v>
      </c>
      <c r="AA140" s="125">
        <f t="shared" si="8"/>
        <v>114</v>
      </c>
      <c r="AB140" s="14"/>
      <c r="AC140" s="120">
        <v>10</v>
      </c>
      <c r="AD140" s="126">
        <v>4</v>
      </c>
      <c r="AE140" s="122">
        <f t="shared" si="6"/>
        <v>39725</v>
      </c>
      <c r="AF140" s="127">
        <f>+LOOKUP(AE140,BHOA!$W$14:$W$3665,BHOA!$R$14:$R$3665)</f>
        <v>120.62868418845983</v>
      </c>
      <c r="AG140" s="14"/>
      <c r="AH140" s="14"/>
    </row>
    <row r="141" spans="22:34">
      <c r="V141" s="120">
        <v>2</v>
      </c>
      <c r="W141" s="121">
        <v>4</v>
      </c>
      <c r="X141" s="122">
        <f t="shared" si="11"/>
        <v>39848</v>
      </c>
      <c r="Y141" s="123">
        <f>+LOOKUP(X141,BHOA!$W$14:$W$3665,BHOA!$R$14:$R$3665)</f>
        <v>60.411518853893618</v>
      </c>
      <c r="Z141" s="124">
        <f t="shared" si="7"/>
        <v>220</v>
      </c>
      <c r="AA141" s="125">
        <f t="shared" si="8"/>
        <v>114</v>
      </c>
      <c r="AB141" s="14"/>
      <c r="AC141" s="120">
        <v>10</v>
      </c>
      <c r="AD141" s="126">
        <v>5</v>
      </c>
      <c r="AE141" s="122">
        <f t="shared" si="6"/>
        <v>39726</v>
      </c>
      <c r="AF141" s="127">
        <f>+LOOKUP(AE141,BHOA!$W$14:$W$3665,BHOA!$R$14:$R$3665)</f>
        <v>118.46282417056739</v>
      </c>
      <c r="AG141" s="14"/>
      <c r="AH141" s="14"/>
    </row>
    <row r="142" spans="22:34">
      <c r="V142" s="120">
        <v>2</v>
      </c>
      <c r="W142" s="121">
        <v>5</v>
      </c>
      <c r="X142" s="122">
        <f t="shared" si="11"/>
        <v>39849</v>
      </c>
      <c r="Y142" s="123">
        <f>+LOOKUP(X142,BHOA!$W$14:$W$3665,BHOA!$R$14:$R$3665)</f>
        <v>66.311518853893617</v>
      </c>
      <c r="Z142" s="124">
        <f t="shared" si="7"/>
        <v>220</v>
      </c>
      <c r="AA142" s="125">
        <f t="shared" si="8"/>
        <v>114</v>
      </c>
      <c r="AB142" s="14"/>
      <c r="AC142" s="120">
        <v>10</v>
      </c>
      <c r="AD142" s="126">
        <v>6</v>
      </c>
      <c r="AE142" s="122">
        <f t="shared" si="6"/>
        <v>39727</v>
      </c>
      <c r="AF142" s="127">
        <f>+LOOKUP(AE142,BHOA!$W$14:$W$3665,BHOA!$R$14:$R$3665)</f>
        <v>116.75121073720624</v>
      </c>
      <c r="AG142" s="14"/>
      <c r="AH142" s="14"/>
    </row>
    <row r="143" spans="22:34">
      <c r="V143" s="120">
        <v>2</v>
      </c>
      <c r="W143" s="121">
        <v>6</v>
      </c>
      <c r="X143" s="122">
        <f t="shared" si="11"/>
        <v>39850</v>
      </c>
      <c r="Y143" s="123">
        <f>+LOOKUP(X143,BHOA!$W$14:$W$3665,BHOA!$R$14:$R$3665)</f>
        <v>65.601332919230515</v>
      </c>
      <c r="Z143" s="124">
        <f t="shared" si="7"/>
        <v>220</v>
      </c>
      <c r="AA143" s="125">
        <f t="shared" si="8"/>
        <v>114</v>
      </c>
      <c r="AB143" s="14"/>
      <c r="AC143" s="120">
        <v>10</v>
      </c>
      <c r="AD143" s="126">
        <v>7</v>
      </c>
      <c r="AE143" s="122">
        <f t="shared" ref="AE143:AE206" si="12">+DATE(+$G$33,AC143,AD143)</f>
        <v>39728</v>
      </c>
      <c r="AF143" s="127">
        <f>+LOOKUP(AE143,BHOA!$W$14:$W$3665,BHOA!$R$14:$R$3665)</f>
        <v>115.38051974020601</v>
      </c>
      <c r="AG143" s="14"/>
      <c r="AH143" s="14"/>
    </row>
    <row r="144" spans="22:34">
      <c r="V144" s="120">
        <v>2</v>
      </c>
      <c r="W144" s="121">
        <v>7</v>
      </c>
      <c r="X144" s="122">
        <f t="shared" si="11"/>
        <v>39851</v>
      </c>
      <c r="Y144" s="123">
        <f>+LOOKUP(X144,BHOA!$W$14:$W$3665,BHOA!$R$14:$R$3665)</f>
        <v>65.549979105080183</v>
      </c>
      <c r="Z144" s="124">
        <f t="shared" si="7"/>
        <v>220</v>
      </c>
      <c r="AA144" s="125">
        <f t="shared" si="8"/>
        <v>114</v>
      </c>
      <c r="AB144" s="14"/>
      <c r="AC144" s="120">
        <v>10</v>
      </c>
      <c r="AD144" s="126">
        <v>8</v>
      </c>
      <c r="AE144" s="122">
        <f t="shared" si="12"/>
        <v>39729</v>
      </c>
      <c r="AF144" s="127">
        <f>+LOOKUP(AE144,BHOA!$W$14:$W$3665,BHOA!$R$14:$R$3665)</f>
        <v>113.98933198562989</v>
      </c>
      <c r="AG144" s="14"/>
      <c r="AH144" s="14"/>
    </row>
    <row r="145" spans="22:34">
      <c r="V145" s="120">
        <v>2</v>
      </c>
      <c r="W145" s="121">
        <v>8</v>
      </c>
      <c r="X145" s="122">
        <f t="shared" si="11"/>
        <v>39852</v>
      </c>
      <c r="Y145" s="123">
        <f>+LOOKUP(X145,BHOA!$W$14:$W$3665,BHOA!$R$14:$R$3665)</f>
        <v>64.83964069582504</v>
      </c>
      <c r="Z145" s="124">
        <f t="shared" ref="Z145:Z208" si="13">+Z144</f>
        <v>220</v>
      </c>
      <c r="AA145" s="125">
        <f t="shared" ref="AA145:AA208" si="14">+AA144</f>
        <v>114</v>
      </c>
      <c r="AB145" s="14"/>
      <c r="AC145" s="120">
        <v>10</v>
      </c>
      <c r="AD145" s="126">
        <v>9</v>
      </c>
      <c r="AE145" s="122">
        <f t="shared" si="12"/>
        <v>39730</v>
      </c>
      <c r="AF145" s="127">
        <f>+LOOKUP(AE145,BHOA!$W$14:$W$3665,BHOA!$R$14:$R$3665)</f>
        <v>111.69521059272537</v>
      </c>
      <c r="AG145" s="14"/>
      <c r="AH145" s="14"/>
    </row>
    <row r="146" spans="22:34">
      <c r="V146" s="120">
        <v>2</v>
      </c>
      <c r="W146" s="121">
        <v>9</v>
      </c>
      <c r="X146" s="122">
        <f t="shared" si="11"/>
        <v>39853</v>
      </c>
      <c r="Y146" s="123">
        <f>+LOOKUP(X146,BHOA!$W$14:$W$3665,BHOA!$R$14:$R$3665)</f>
        <v>64.09612465861693</v>
      </c>
      <c r="Z146" s="124">
        <f t="shared" si="13"/>
        <v>220</v>
      </c>
      <c r="AA146" s="125">
        <f t="shared" si="14"/>
        <v>114</v>
      </c>
      <c r="AB146" s="14" t="s">
        <v>103</v>
      </c>
      <c r="AC146" s="120">
        <v>10</v>
      </c>
      <c r="AD146" s="126">
        <v>10</v>
      </c>
      <c r="AE146" s="122">
        <f t="shared" si="12"/>
        <v>39731</v>
      </c>
      <c r="AF146" s="127">
        <f>+LOOKUP(AE146,BHOA!$W$14:$W$3665,BHOA!$R$14:$R$3665)</f>
        <v>113.49521059272539</v>
      </c>
      <c r="AG146" s="14" t="s">
        <v>101</v>
      </c>
      <c r="AH146" s="14"/>
    </row>
    <row r="147" spans="22:34">
      <c r="V147" s="120">
        <v>2</v>
      </c>
      <c r="W147" s="121">
        <v>10</v>
      </c>
      <c r="X147" s="122">
        <f t="shared" si="11"/>
        <v>39854</v>
      </c>
      <c r="Y147" s="123">
        <f>+LOOKUP(X147,BHOA!$W$14:$W$3665,BHOA!$R$14:$R$3665)</f>
        <v>71.696124658616924</v>
      </c>
      <c r="Z147" s="124">
        <f t="shared" si="13"/>
        <v>220</v>
      </c>
      <c r="AA147" s="125">
        <f t="shared" si="14"/>
        <v>114</v>
      </c>
      <c r="AB147" s="14" t="s">
        <v>103</v>
      </c>
      <c r="AC147" s="120">
        <v>10</v>
      </c>
      <c r="AD147" s="126">
        <v>11</v>
      </c>
      <c r="AE147" s="122">
        <f t="shared" si="12"/>
        <v>39732</v>
      </c>
      <c r="AF147" s="127">
        <f>+LOOKUP(AE147,BHOA!$W$14:$W$3665,BHOA!$R$14:$R$3665)</f>
        <v>114.09521059272538</v>
      </c>
      <c r="AG147" s="14" t="s">
        <v>101</v>
      </c>
      <c r="AH147" s="14"/>
    </row>
    <row r="148" spans="22:34">
      <c r="V148" s="120">
        <v>2</v>
      </c>
      <c r="W148" s="121">
        <v>11</v>
      </c>
      <c r="X148" s="122">
        <f t="shared" si="11"/>
        <v>39855</v>
      </c>
      <c r="Y148" s="123">
        <f>+LOOKUP(X148,BHOA!$W$14:$W$3665,BHOA!$R$14:$R$3665)</f>
        <v>70.550768704733656</v>
      </c>
      <c r="Z148" s="124">
        <f t="shared" si="13"/>
        <v>220</v>
      </c>
      <c r="AA148" s="125">
        <f t="shared" si="14"/>
        <v>114</v>
      </c>
      <c r="AB148" s="14" t="s">
        <v>103</v>
      </c>
      <c r="AC148" s="120">
        <v>10</v>
      </c>
      <c r="AD148" s="126">
        <v>12</v>
      </c>
      <c r="AE148" s="122">
        <f t="shared" si="12"/>
        <v>39733</v>
      </c>
      <c r="AF148" s="127">
        <f>+LOOKUP(AE148,BHOA!$W$14:$W$3665,BHOA!$R$14:$R$3665)</f>
        <v>112.17631376234058</v>
      </c>
      <c r="AG148" s="14" t="s">
        <v>101</v>
      </c>
      <c r="AH148" s="14"/>
    </row>
    <row r="149" spans="22:34">
      <c r="V149" s="120">
        <v>2</v>
      </c>
      <c r="W149" s="121">
        <v>12</v>
      </c>
      <c r="X149" s="122">
        <f t="shared" si="11"/>
        <v>39856</v>
      </c>
      <c r="Y149" s="123">
        <f>+LOOKUP(X149,BHOA!$W$14:$W$3665,BHOA!$R$14:$R$3665)</f>
        <v>68.849893350180096</v>
      </c>
      <c r="Z149" s="124">
        <f t="shared" si="13"/>
        <v>220</v>
      </c>
      <c r="AA149" s="125">
        <f t="shared" si="14"/>
        <v>114</v>
      </c>
      <c r="AB149" s="14" t="s">
        <v>103</v>
      </c>
      <c r="AC149" s="120">
        <v>10</v>
      </c>
      <c r="AD149" s="126">
        <v>13</v>
      </c>
      <c r="AE149" s="122">
        <f t="shared" si="12"/>
        <v>39734</v>
      </c>
      <c r="AF149" s="127">
        <f>+LOOKUP(AE149,BHOA!$W$14:$W$3665,BHOA!$R$14:$R$3665)</f>
        <v>110.7569087686885</v>
      </c>
      <c r="AG149" s="14" t="s">
        <v>101</v>
      </c>
      <c r="AH149" s="14"/>
    </row>
    <row r="150" spans="22:34">
      <c r="V150" s="120">
        <v>2</v>
      </c>
      <c r="W150" s="121">
        <v>13</v>
      </c>
      <c r="X150" s="122">
        <f t="shared" si="11"/>
        <v>39857</v>
      </c>
      <c r="Y150" s="123">
        <f>+LOOKUP(X150,BHOA!$W$14:$W$3665,BHOA!$R$14:$R$3665)</f>
        <v>67.299579862834818</v>
      </c>
      <c r="Z150" s="124">
        <f t="shared" si="13"/>
        <v>220</v>
      </c>
      <c r="AA150" s="125">
        <f t="shared" si="14"/>
        <v>114</v>
      </c>
      <c r="AB150" s="14" t="s">
        <v>103</v>
      </c>
      <c r="AC150" s="120">
        <v>10</v>
      </c>
      <c r="AD150" s="126">
        <v>14</v>
      </c>
      <c r="AE150" s="122">
        <f t="shared" si="12"/>
        <v>39735</v>
      </c>
      <c r="AF150" s="127">
        <f>+LOOKUP(AE150,BHOA!$W$14:$W$3665,BHOA!$R$14:$R$3665)</f>
        <v>109.44445312175674</v>
      </c>
      <c r="AG150" s="14" t="s">
        <v>101</v>
      </c>
      <c r="AH150" s="14"/>
    </row>
    <row r="151" spans="22:34">
      <c r="V151" s="120">
        <v>2</v>
      </c>
      <c r="W151" s="121">
        <v>14</v>
      </c>
      <c r="X151" s="122">
        <f t="shared" si="11"/>
        <v>39858</v>
      </c>
      <c r="Y151" s="123">
        <f>+LOOKUP(X151,BHOA!$W$14:$W$3665,BHOA!$R$14:$R$3665)</f>
        <v>65.76590704067921</v>
      </c>
      <c r="Z151" s="124">
        <f t="shared" si="13"/>
        <v>220</v>
      </c>
      <c r="AA151" s="125">
        <f t="shared" si="14"/>
        <v>114</v>
      </c>
      <c r="AB151" s="14" t="s">
        <v>103</v>
      </c>
      <c r="AC151" s="120">
        <v>10</v>
      </c>
      <c r="AD151" s="126">
        <v>15</v>
      </c>
      <c r="AE151" s="122">
        <f t="shared" si="12"/>
        <v>39736</v>
      </c>
      <c r="AF151" s="127">
        <f>+LOOKUP(AE151,BHOA!$W$14:$W$3665,BHOA!$R$14:$R$3665)</f>
        <v>107.67624021164011</v>
      </c>
      <c r="AG151" s="14" t="s">
        <v>101</v>
      </c>
      <c r="AH151" s="14"/>
    </row>
    <row r="152" spans="22:34">
      <c r="V152" s="120">
        <v>2</v>
      </c>
      <c r="W152" s="121">
        <v>15</v>
      </c>
      <c r="X152" s="122">
        <f t="shared" si="11"/>
        <v>39859</v>
      </c>
      <c r="Y152" s="123">
        <f>+LOOKUP(X152,BHOA!$W$14:$W$3665,BHOA!$R$14:$R$3665)</f>
        <v>64.368010213854632</v>
      </c>
      <c r="Z152" s="124">
        <f t="shared" si="13"/>
        <v>220</v>
      </c>
      <c r="AA152" s="125">
        <f t="shared" si="14"/>
        <v>114</v>
      </c>
      <c r="AB152" s="14" t="s">
        <v>103</v>
      </c>
      <c r="AC152" s="120">
        <v>10</v>
      </c>
      <c r="AD152" s="126">
        <v>16</v>
      </c>
      <c r="AE152" s="122">
        <f t="shared" si="12"/>
        <v>39737</v>
      </c>
      <c r="AF152" s="127">
        <f>+LOOKUP(AE152,BHOA!$W$14:$W$3665,BHOA!$R$14:$R$3665)</f>
        <v>105.75561969426312</v>
      </c>
      <c r="AG152" s="14" t="s">
        <v>101</v>
      </c>
      <c r="AH152" s="14"/>
    </row>
    <row r="153" spans="22:34">
      <c r="V153" s="120">
        <v>2</v>
      </c>
      <c r="W153" s="121">
        <v>16</v>
      </c>
      <c r="X153" s="122">
        <f t="shared" si="11"/>
        <v>39860</v>
      </c>
      <c r="Y153" s="123">
        <f>+LOOKUP(X153,BHOA!$W$14:$W$3665,BHOA!$R$14:$R$3665)</f>
        <v>63.315932983827082</v>
      </c>
      <c r="Z153" s="124">
        <f t="shared" si="13"/>
        <v>220</v>
      </c>
      <c r="AA153" s="125">
        <f t="shared" si="14"/>
        <v>114</v>
      </c>
      <c r="AB153" s="14" t="s">
        <v>103</v>
      </c>
      <c r="AC153" s="120">
        <v>10</v>
      </c>
      <c r="AD153" s="126">
        <v>17</v>
      </c>
      <c r="AE153" s="122">
        <f t="shared" si="12"/>
        <v>39738</v>
      </c>
      <c r="AF153" s="127">
        <f>+LOOKUP(AE153,BHOA!$W$14:$W$3665,BHOA!$R$14:$R$3665)</f>
        <v>103.43415496715073</v>
      </c>
      <c r="AG153" s="14" t="s">
        <v>101</v>
      </c>
      <c r="AH153" s="14"/>
    </row>
    <row r="154" spans="22:34">
      <c r="V154" s="120">
        <v>2</v>
      </c>
      <c r="W154" s="121">
        <v>17</v>
      </c>
      <c r="X154" s="122">
        <f t="shared" si="11"/>
        <v>39861</v>
      </c>
      <c r="Y154" s="123">
        <f>+LOOKUP(X154,BHOA!$W$14:$W$3665,BHOA!$R$14:$R$3665)</f>
        <v>61.979181330812324</v>
      </c>
      <c r="Z154" s="124">
        <f t="shared" si="13"/>
        <v>220</v>
      </c>
      <c r="AA154" s="125">
        <f t="shared" si="14"/>
        <v>114</v>
      </c>
      <c r="AB154" s="14" t="s">
        <v>103</v>
      </c>
      <c r="AC154" s="120">
        <v>10</v>
      </c>
      <c r="AD154" s="126">
        <v>18</v>
      </c>
      <c r="AE154" s="122">
        <f t="shared" si="12"/>
        <v>39739</v>
      </c>
      <c r="AF154" s="127">
        <f>+LOOKUP(AE154,BHOA!$W$14:$W$3665,BHOA!$R$14:$R$3665)</f>
        <v>101.44156024662141</v>
      </c>
      <c r="AG154" s="14" t="s">
        <v>101</v>
      </c>
      <c r="AH154" s="14"/>
    </row>
    <row r="155" spans="22:34">
      <c r="V155" s="120">
        <v>2</v>
      </c>
      <c r="W155" s="121">
        <v>18</v>
      </c>
      <c r="X155" s="122">
        <f t="shared" si="11"/>
        <v>39862</v>
      </c>
      <c r="Y155" s="123">
        <f>+LOOKUP(X155,BHOA!$W$14:$W$3665,BHOA!$R$14:$R$3665)</f>
        <v>60.83356740452281</v>
      </c>
      <c r="Z155" s="124">
        <f t="shared" si="13"/>
        <v>220</v>
      </c>
      <c r="AA155" s="125">
        <f t="shared" si="14"/>
        <v>114</v>
      </c>
      <c r="AB155" s="14" t="s">
        <v>103</v>
      </c>
      <c r="AC155" s="120">
        <v>10</v>
      </c>
      <c r="AD155" s="126">
        <v>19</v>
      </c>
      <c r="AE155" s="122">
        <f t="shared" si="12"/>
        <v>39740</v>
      </c>
      <c r="AF155" s="127">
        <f>+LOOKUP(AE155,BHOA!$W$14:$W$3665,BHOA!$R$14:$R$3665)</f>
        <v>104.14156024662142</v>
      </c>
      <c r="AG155" s="14" t="s">
        <v>101</v>
      </c>
      <c r="AH155" s="14"/>
    </row>
    <row r="156" spans="22:34">
      <c r="V156" s="120">
        <v>2</v>
      </c>
      <c r="W156" s="121">
        <v>19</v>
      </c>
      <c r="X156" s="122">
        <f t="shared" si="11"/>
        <v>39863</v>
      </c>
      <c r="Y156" s="123">
        <f>+LOOKUP(X156,BHOA!$W$14:$W$3665,BHOA!$R$14:$R$3665)</f>
        <v>59.944922156548266</v>
      </c>
      <c r="Z156" s="124">
        <f t="shared" si="13"/>
        <v>220</v>
      </c>
      <c r="AA156" s="125">
        <f t="shared" si="14"/>
        <v>114</v>
      </c>
      <c r="AB156" s="14" t="s">
        <v>103</v>
      </c>
      <c r="AC156" s="120">
        <v>10</v>
      </c>
      <c r="AD156" s="126">
        <v>20</v>
      </c>
      <c r="AE156" s="122">
        <f t="shared" si="12"/>
        <v>39741</v>
      </c>
      <c r="AF156" s="127">
        <f>+LOOKUP(AE156,BHOA!$W$14:$W$3665,BHOA!$R$14:$R$3665)</f>
        <v>103.31448124810041</v>
      </c>
      <c r="AG156" s="14" t="s">
        <v>101</v>
      </c>
      <c r="AH156" s="14"/>
    </row>
    <row r="157" spans="22:34">
      <c r="V157" s="120">
        <v>2</v>
      </c>
      <c r="W157" s="121">
        <v>20</v>
      </c>
      <c r="X157" s="122">
        <f t="shared" si="11"/>
        <v>39864</v>
      </c>
      <c r="Y157" s="123">
        <f>+LOOKUP(X157,BHOA!$W$14:$W$3665,BHOA!$R$14:$R$3665)</f>
        <v>59.373305296470534</v>
      </c>
      <c r="Z157" s="124">
        <f t="shared" si="13"/>
        <v>220</v>
      </c>
      <c r="AA157" s="125">
        <f t="shared" si="14"/>
        <v>114</v>
      </c>
      <c r="AB157" s="14"/>
      <c r="AC157" s="120">
        <v>10</v>
      </c>
      <c r="AD157" s="126">
        <v>21</v>
      </c>
      <c r="AE157" s="122">
        <f t="shared" si="12"/>
        <v>39742</v>
      </c>
      <c r="AF157" s="127">
        <f>+LOOKUP(AE157,BHOA!$W$14:$W$3665,BHOA!$R$14:$R$3665)</f>
        <v>101.0716444922875</v>
      </c>
      <c r="AG157" s="14"/>
      <c r="AH157" s="14"/>
    </row>
    <row r="158" spans="22:34">
      <c r="V158" s="120">
        <v>2</v>
      </c>
      <c r="W158" s="121">
        <v>21</v>
      </c>
      <c r="X158" s="122">
        <f t="shared" si="11"/>
        <v>39865</v>
      </c>
      <c r="Y158" s="123">
        <f>+LOOKUP(X158,BHOA!$W$14:$W$3665,BHOA!$R$14:$R$3665)</f>
        <v>58.706449661670916</v>
      </c>
      <c r="Z158" s="124">
        <f t="shared" si="13"/>
        <v>220</v>
      </c>
      <c r="AA158" s="125">
        <f t="shared" si="14"/>
        <v>114</v>
      </c>
      <c r="AB158" s="14"/>
      <c r="AC158" s="120">
        <v>10</v>
      </c>
      <c r="AD158" s="126">
        <v>22</v>
      </c>
      <c r="AE158" s="122">
        <f t="shared" si="12"/>
        <v>39743</v>
      </c>
      <c r="AF158" s="127">
        <f>+LOOKUP(AE158,BHOA!$W$14:$W$3665,BHOA!$R$14:$R$3665)</f>
        <v>98.971094531997522</v>
      </c>
      <c r="AG158" s="14"/>
      <c r="AH158" s="14"/>
    </row>
    <row r="159" spans="22:34">
      <c r="V159" s="120">
        <v>2</v>
      </c>
      <c r="W159" s="121">
        <v>22</v>
      </c>
      <c r="X159" s="122">
        <f t="shared" si="11"/>
        <v>39866</v>
      </c>
      <c r="Y159" s="123">
        <f>+LOOKUP(X159,BHOA!$W$14:$W$3665,BHOA!$R$14:$R$3665)</f>
        <v>58.346424161005402</v>
      </c>
      <c r="Z159" s="124">
        <f t="shared" si="13"/>
        <v>220</v>
      </c>
      <c r="AA159" s="125">
        <f t="shared" si="14"/>
        <v>114</v>
      </c>
      <c r="AB159" s="14"/>
      <c r="AC159" s="120">
        <v>10</v>
      </c>
      <c r="AD159" s="126">
        <v>23</v>
      </c>
      <c r="AE159" s="122">
        <f t="shared" si="12"/>
        <v>39744</v>
      </c>
      <c r="AF159" s="127">
        <f>+LOOKUP(AE159,BHOA!$W$14:$W$3665,BHOA!$R$14:$R$3665)</f>
        <v>96.834252271986969</v>
      </c>
      <c r="AG159" s="14"/>
      <c r="AH159" s="14"/>
    </row>
    <row r="160" spans="22:34">
      <c r="V160" s="120">
        <v>2</v>
      </c>
      <c r="W160" s="121">
        <v>23</v>
      </c>
      <c r="X160" s="122">
        <f t="shared" si="11"/>
        <v>39867</v>
      </c>
      <c r="Y160" s="123">
        <f>+LOOKUP(X160,BHOA!$W$14:$W$3665,BHOA!$R$14:$R$3665)</f>
        <v>57.539180225567122</v>
      </c>
      <c r="Z160" s="124">
        <f t="shared" si="13"/>
        <v>220</v>
      </c>
      <c r="AA160" s="125">
        <f t="shared" si="14"/>
        <v>114</v>
      </c>
      <c r="AB160" s="14"/>
      <c r="AC160" s="120">
        <v>10</v>
      </c>
      <c r="AD160" s="126">
        <v>24</v>
      </c>
      <c r="AE160" s="122">
        <f t="shared" si="12"/>
        <v>39745</v>
      </c>
      <c r="AF160" s="127">
        <f>+LOOKUP(AE160,BHOA!$W$14:$W$3665,BHOA!$R$14:$R$3665)</f>
        <v>94.440368666159543</v>
      </c>
      <c r="AG160" s="14"/>
      <c r="AH160" s="14"/>
    </row>
    <row r="161" spans="22:34">
      <c r="V161" s="120">
        <v>2</v>
      </c>
      <c r="W161" s="121">
        <v>24</v>
      </c>
      <c r="X161" s="122">
        <f t="shared" si="11"/>
        <v>39868</v>
      </c>
      <c r="Y161" s="123">
        <f>+LOOKUP(X161,BHOA!$W$14:$W$3665,BHOA!$R$14:$R$3665)</f>
        <v>56.807951880174485</v>
      </c>
      <c r="Z161" s="124">
        <f t="shared" si="13"/>
        <v>220</v>
      </c>
      <c r="AA161" s="125">
        <f t="shared" si="14"/>
        <v>114</v>
      </c>
      <c r="AB161" s="14"/>
      <c r="AC161" s="120">
        <v>10</v>
      </c>
      <c r="AD161" s="126">
        <v>25</v>
      </c>
      <c r="AE161" s="122">
        <f t="shared" si="12"/>
        <v>39746</v>
      </c>
      <c r="AF161" s="127">
        <f>+LOOKUP(AE161,BHOA!$W$14:$W$3665,BHOA!$R$14:$R$3665)</f>
        <v>92.578118587645065</v>
      </c>
      <c r="AG161" s="14"/>
      <c r="AH161" s="14"/>
    </row>
    <row r="162" spans="22:34">
      <c r="V162" s="120">
        <v>2</v>
      </c>
      <c r="W162" s="121">
        <v>25</v>
      </c>
      <c r="X162" s="122">
        <f t="shared" si="11"/>
        <v>39869</v>
      </c>
      <c r="Y162" s="123">
        <f>+LOOKUP(X162,BHOA!$W$14:$W$3665,BHOA!$R$14:$R$3665)</f>
        <v>56.171442486397545</v>
      </c>
      <c r="Z162" s="124">
        <f t="shared" si="13"/>
        <v>220</v>
      </c>
      <c r="AA162" s="125">
        <f t="shared" si="14"/>
        <v>114</v>
      </c>
      <c r="AB162" s="14"/>
      <c r="AC162" s="120">
        <v>10</v>
      </c>
      <c r="AD162" s="126">
        <v>26</v>
      </c>
      <c r="AE162" s="122">
        <f t="shared" si="12"/>
        <v>39747</v>
      </c>
      <c r="AF162" s="127">
        <f>+LOOKUP(AE162,BHOA!$W$14:$W$3665,BHOA!$R$14:$R$3665)</f>
        <v>90.742312973475265</v>
      </c>
      <c r="AG162" s="14"/>
      <c r="AH162" s="14"/>
    </row>
    <row r="163" spans="22:34">
      <c r="V163" s="120">
        <v>2</v>
      </c>
      <c r="W163" s="121">
        <v>26</v>
      </c>
      <c r="X163" s="122">
        <f t="shared" si="11"/>
        <v>39870</v>
      </c>
      <c r="Y163" s="123">
        <f>+LOOKUP(X163,BHOA!$W$14:$W$3665,BHOA!$R$14:$R$3665)</f>
        <v>55.342179478003459</v>
      </c>
      <c r="Z163" s="124">
        <f t="shared" si="13"/>
        <v>220</v>
      </c>
      <c r="AA163" s="125">
        <f t="shared" si="14"/>
        <v>114</v>
      </c>
      <c r="AB163" s="14"/>
      <c r="AC163" s="120">
        <v>10</v>
      </c>
      <c r="AD163" s="126">
        <v>27</v>
      </c>
      <c r="AE163" s="122">
        <f t="shared" si="12"/>
        <v>39748</v>
      </c>
      <c r="AF163" s="127">
        <f>+LOOKUP(AE163,BHOA!$W$14:$W$3665,BHOA!$R$14:$R$3665)</f>
        <v>89.530357207912488</v>
      </c>
      <c r="AG163" s="14"/>
      <c r="AH163" s="14"/>
    </row>
    <row r="164" spans="22:34">
      <c r="V164" s="120">
        <v>2</v>
      </c>
      <c r="W164" s="121">
        <v>27</v>
      </c>
      <c r="X164" s="122">
        <f t="shared" si="11"/>
        <v>39871</v>
      </c>
      <c r="Y164" s="123">
        <f>+LOOKUP(X164,BHOA!$W$14:$W$3665,BHOA!$R$14:$R$3665)</f>
        <v>54.791283659022753</v>
      </c>
      <c r="Z164" s="124">
        <f t="shared" si="13"/>
        <v>220</v>
      </c>
      <c r="AA164" s="125">
        <f t="shared" si="14"/>
        <v>114</v>
      </c>
      <c r="AB164" s="14"/>
      <c r="AC164" s="120">
        <v>10</v>
      </c>
      <c r="AD164" s="126">
        <v>28</v>
      </c>
      <c r="AE164" s="122">
        <f t="shared" si="12"/>
        <v>39749</v>
      </c>
      <c r="AF164" s="127">
        <f>+LOOKUP(AE164,BHOA!$W$14:$W$3665,BHOA!$R$14:$R$3665)</f>
        <v>95.930357207912493</v>
      </c>
      <c r="AG164" s="14"/>
      <c r="AH164" s="14"/>
    </row>
    <row r="165" spans="22:34">
      <c r="V165" s="120">
        <v>2</v>
      </c>
      <c r="W165" s="121">
        <v>28</v>
      </c>
      <c r="X165" s="122">
        <f t="shared" si="11"/>
        <v>39872</v>
      </c>
      <c r="Y165" s="123">
        <f>+LOOKUP(X165,BHOA!$W$14:$W$3665,BHOA!$R$14:$R$3665)</f>
        <v>54.03474721147083</v>
      </c>
      <c r="Z165" s="124">
        <f t="shared" si="13"/>
        <v>220</v>
      </c>
      <c r="AA165" s="125">
        <f t="shared" si="14"/>
        <v>114</v>
      </c>
      <c r="AB165" s="14"/>
      <c r="AC165" s="120">
        <v>10</v>
      </c>
      <c r="AD165" s="126">
        <v>29</v>
      </c>
      <c r="AE165" s="122">
        <f t="shared" si="12"/>
        <v>39750</v>
      </c>
      <c r="AF165" s="127">
        <f>+LOOKUP(AE165,BHOA!$W$14:$W$3665,BHOA!$R$14:$R$3665)</f>
        <v>94.444926477383405</v>
      </c>
      <c r="AG165" s="14"/>
      <c r="AH165" s="14"/>
    </row>
    <row r="166" spans="22:34">
      <c r="V166" s="120">
        <v>2</v>
      </c>
      <c r="W166" s="121">
        <v>29</v>
      </c>
      <c r="X166" s="122">
        <f t="shared" si="11"/>
        <v>39873</v>
      </c>
      <c r="Y166" s="123">
        <f>+LOOKUP(X166,BHOA!$W$14:$W$3665,BHOA!$R$14:$R$3665)</f>
        <v>53.200283657252207</v>
      </c>
      <c r="Z166" s="124">
        <f t="shared" si="13"/>
        <v>220</v>
      </c>
      <c r="AA166" s="125">
        <f t="shared" si="14"/>
        <v>114</v>
      </c>
      <c r="AB166" s="14"/>
      <c r="AC166" s="120">
        <v>10</v>
      </c>
      <c r="AD166" s="126">
        <v>30</v>
      </c>
      <c r="AE166" s="122">
        <f t="shared" si="12"/>
        <v>39751</v>
      </c>
      <c r="AF166" s="127">
        <f>+LOOKUP(AE166,BHOA!$W$14:$W$3665,BHOA!$R$14:$R$3665)</f>
        <v>93.058645255584381</v>
      </c>
      <c r="AG166" s="14"/>
      <c r="AH166" s="14"/>
    </row>
    <row r="167" spans="22:34">
      <c r="V167" s="120">
        <v>3</v>
      </c>
      <c r="W167" s="121">
        <v>1</v>
      </c>
      <c r="X167" s="122">
        <f t="shared" si="11"/>
        <v>39873</v>
      </c>
      <c r="Y167" s="123">
        <f>+LOOKUP(X167,BHOA!$W$14:$W$3665,BHOA!$R$14:$R$3665)</f>
        <v>53.200283657252207</v>
      </c>
      <c r="Z167" s="124">
        <f t="shared" si="13"/>
        <v>220</v>
      </c>
      <c r="AA167" s="125">
        <f t="shared" si="14"/>
        <v>114</v>
      </c>
      <c r="AB167" s="14"/>
      <c r="AC167" s="120">
        <v>10</v>
      </c>
      <c r="AD167" s="126">
        <v>31</v>
      </c>
      <c r="AE167" s="122">
        <f t="shared" si="12"/>
        <v>39752</v>
      </c>
      <c r="AF167" s="127">
        <f>+LOOKUP(AE167,BHOA!$W$14:$W$3665,BHOA!$R$14:$R$3665)</f>
        <v>90.532602455736566</v>
      </c>
      <c r="AG167" s="14"/>
      <c r="AH167" s="14"/>
    </row>
    <row r="168" spans="22:34">
      <c r="V168" s="120">
        <v>3</v>
      </c>
      <c r="W168" s="121">
        <v>2</v>
      </c>
      <c r="X168" s="122">
        <f t="shared" si="11"/>
        <v>39874</v>
      </c>
      <c r="Y168" s="123">
        <f>+LOOKUP(X168,BHOA!$W$14:$W$3665,BHOA!$R$14:$R$3665)</f>
        <v>70.800283657252209</v>
      </c>
      <c r="Z168" s="124">
        <f t="shared" si="13"/>
        <v>220</v>
      </c>
      <c r="AA168" s="125">
        <f t="shared" si="14"/>
        <v>114</v>
      </c>
      <c r="AB168" s="14"/>
      <c r="AC168" s="120">
        <v>11</v>
      </c>
      <c r="AD168" s="126">
        <v>1</v>
      </c>
      <c r="AE168" s="122">
        <f t="shared" si="12"/>
        <v>39753</v>
      </c>
      <c r="AF168" s="127">
        <f>+LOOKUP(AE168,BHOA!$W$14:$W$3665,BHOA!$R$14:$R$3665)</f>
        <v>88.289594454005396</v>
      </c>
      <c r="AG168" s="14"/>
      <c r="AH168" s="14"/>
    </row>
    <row r="169" spans="22:34">
      <c r="V169" s="120">
        <v>3</v>
      </c>
      <c r="W169" s="121">
        <v>3</v>
      </c>
      <c r="X169" s="122">
        <f t="shared" si="11"/>
        <v>39875</v>
      </c>
      <c r="Y169" s="123">
        <f>+LOOKUP(X169,BHOA!$W$14:$W$3665,BHOA!$R$14:$R$3665)</f>
        <v>77.200283657252214</v>
      </c>
      <c r="Z169" s="124">
        <f t="shared" si="13"/>
        <v>220</v>
      </c>
      <c r="AA169" s="125">
        <f t="shared" si="14"/>
        <v>114</v>
      </c>
      <c r="AB169" s="14"/>
      <c r="AC169" s="120">
        <v>11</v>
      </c>
      <c r="AD169" s="126">
        <v>2</v>
      </c>
      <c r="AE169" s="122">
        <f t="shared" si="12"/>
        <v>39754</v>
      </c>
      <c r="AF169" s="127">
        <f>+LOOKUP(AE169,BHOA!$W$14:$W$3665,BHOA!$R$14:$R$3665)</f>
        <v>86.445676445549793</v>
      </c>
      <c r="AG169" s="14"/>
      <c r="AH169" s="14"/>
    </row>
    <row r="170" spans="22:34">
      <c r="V170" s="120">
        <v>3</v>
      </c>
      <c r="W170" s="121">
        <v>4</v>
      </c>
      <c r="X170" s="122">
        <f t="shared" si="11"/>
        <v>39876</v>
      </c>
      <c r="Y170" s="123">
        <f>+LOOKUP(X170,BHOA!$W$14:$W$3665,BHOA!$R$14:$R$3665)</f>
        <v>76.597217441740185</v>
      </c>
      <c r="Z170" s="124">
        <f t="shared" si="13"/>
        <v>220</v>
      </c>
      <c r="AA170" s="125">
        <f t="shared" si="14"/>
        <v>114</v>
      </c>
      <c r="AB170" s="14"/>
      <c r="AC170" s="120">
        <v>11</v>
      </c>
      <c r="AD170" s="126">
        <v>3</v>
      </c>
      <c r="AE170" s="122">
        <f t="shared" si="12"/>
        <v>39755</v>
      </c>
      <c r="AF170" s="127">
        <f>+LOOKUP(AE170,BHOA!$W$14:$W$3665,BHOA!$R$14:$R$3665)</f>
        <v>84.965904268864534</v>
      </c>
      <c r="AG170" s="14"/>
      <c r="AH170" s="14"/>
    </row>
    <row r="171" spans="22:34">
      <c r="V171" s="120">
        <v>3</v>
      </c>
      <c r="W171" s="121">
        <v>5</v>
      </c>
      <c r="X171" s="122">
        <f t="shared" ref="X171:X197" si="15">+DATE($G$10+1,V171,W171)</f>
        <v>39877</v>
      </c>
      <c r="Y171" s="123">
        <f>+LOOKUP(X171,BHOA!$W$14:$W$3665,BHOA!$R$14:$R$3665)</f>
        <v>147.19721744174018</v>
      </c>
      <c r="Z171" s="124">
        <f t="shared" si="13"/>
        <v>220</v>
      </c>
      <c r="AA171" s="125">
        <f t="shared" si="14"/>
        <v>114</v>
      </c>
      <c r="AB171" s="14"/>
      <c r="AC171" s="120">
        <v>11</v>
      </c>
      <c r="AD171" s="126">
        <v>4</v>
      </c>
      <c r="AE171" s="122">
        <f t="shared" si="12"/>
        <v>39756</v>
      </c>
      <c r="AF171" s="127">
        <f>+LOOKUP(AE171,BHOA!$W$14:$W$3665,BHOA!$R$14:$R$3665)</f>
        <v>82.259885914322837</v>
      </c>
      <c r="AG171" s="14"/>
      <c r="AH171" s="14"/>
    </row>
    <row r="172" spans="22:34">
      <c r="V172" s="120">
        <v>3</v>
      </c>
      <c r="W172" s="121">
        <v>6</v>
      </c>
      <c r="X172" s="122">
        <f t="shared" si="15"/>
        <v>39878</v>
      </c>
      <c r="Y172" s="123">
        <f>+LOOKUP(X172,BHOA!$W$14:$W$3665,BHOA!$R$14:$R$3665)</f>
        <v>149.59721744174018</v>
      </c>
      <c r="Z172" s="124">
        <f t="shared" si="13"/>
        <v>220</v>
      </c>
      <c r="AA172" s="125">
        <f t="shared" si="14"/>
        <v>114</v>
      </c>
      <c r="AB172" s="14"/>
      <c r="AC172" s="120">
        <v>11</v>
      </c>
      <c r="AD172" s="126">
        <v>5</v>
      </c>
      <c r="AE172" s="122">
        <f t="shared" si="12"/>
        <v>39757</v>
      </c>
      <c r="AF172" s="127">
        <f>+LOOKUP(AE172,BHOA!$W$14:$W$3665,BHOA!$R$14:$R$3665)</f>
        <v>80.068600202718386</v>
      </c>
      <c r="AG172" s="14"/>
      <c r="AH172" s="14"/>
    </row>
    <row r="173" spans="22:34">
      <c r="V173" s="120">
        <v>3</v>
      </c>
      <c r="W173" s="121">
        <v>7</v>
      </c>
      <c r="X173" s="122">
        <f t="shared" si="15"/>
        <v>39879</v>
      </c>
      <c r="Y173" s="123">
        <f>+LOOKUP(X173,BHOA!$W$14:$W$3665,BHOA!$R$14:$R$3665)</f>
        <v>147.31801690115145</v>
      </c>
      <c r="Z173" s="124">
        <f t="shared" si="13"/>
        <v>220</v>
      </c>
      <c r="AA173" s="125">
        <f t="shared" si="14"/>
        <v>114</v>
      </c>
      <c r="AB173" s="14"/>
      <c r="AC173" s="120">
        <v>11</v>
      </c>
      <c r="AD173" s="126">
        <v>6</v>
      </c>
      <c r="AE173" s="122">
        <f t="shared" si="12"/>
        <v>39758</v>
      </c>
      <c r="AF173" s="127">
        <f>+LOOKUP(AE173,BHOA!$W$14:$W$3665,BHOA!$R$14:$R$3665)</f>
        <v>78.670984886454505</v>
      </c>
      <c r="AG173" s="14"/>
      <c r="AH173" s="14"/>
    </row>
    <row r="174" spans="22:34">
      <c r="V174" s="120">
        <v>3</v>
      </c>
      <c r="W174" s="121">
        <v>8</v>
      </c>
      <c r="X174" s="122">
        <f t="shared" si="15"/>
        <v>39880</v>
      </c>
      <c r="Y174" s="123">
        <f>+LOOKUP(X174,BHOA!$W$14:$W$3665,BHOA!$R$14:$R$3665)</f>
        <v>144.66587849821187</v>
      </c>
      <c r="Z174" s="124">
        <f t="shared" si="13"/>
        <v>220</v>
      </c>
      <c r="AA174" s="125">
        <f t="shared" si="14"/>
        <v>114</v>
      </c>
      <c r="AB174" s="14"/>
      <c r="AC174" s="120">
        <v>11</v>
      </c>
      <c r="AD174" s="126">
        <v>7</v>
      </c>
      <c r="AE174" s="122">
        <f t="shared" si="12"/>
        <v>39759</v>
      </c>
      <c r="AF174" s="127">
        <f>+LOOKUP(AE174,BHOA!$W$14:$W$3665,BHOA!$R$14:$R$3665)</f>
        <v>83.270984886454499</v>
      </c>
      <c r="AG174" s="14"/>
      <c r="AH174" s="14"/>
    </row>
    <row r="175" spans="22:34">
      <c r="V175" s="120">
        <v>3</v>
      </c>
      <c r="W175" s="121">
        <v>9</v>
      </c>
      <c r="X175" s="122">
        <f t="shared" si="15"/>
        <v>39881</v>
      </c>
      <c r="Y175" s="123">
        <f>+LOOKUP(X175,BHOA!$W$14:$W$3665,BHOA!$R$14:$R$3665)</f>
        <v>142.83458001863312</v>
      </c>
      <c r="Z175" s="124">
        <f t="shared" si="13"/>
        <v>220</v>
      </c>
      <c r="AA175" s="125">
        <f t="shared" si="14"/>
        <v>114</v>
      </c>
      <c r="AB175" s="14"/>
      <c r="AC175" s="120">
        <v>11</v>
      </c>
      <c r="AD175" s="126">
        <v>8</v>
      </c>
      <c r="AE175" s="122">
        <f t="shared" si="12"/>
        <v>39760</v>
      </c>
      <c r="AF175" s="127">
        <f>+LOOKUP(AE175,BHOA!$W$14:$W$3665,BHOA!$R$14:$R$3665)</f>
        <v>81.570818469861621</v>
      </c>
      <c r="AG175" s="14"/>
      <c r="AH175" s="14"/>
    </row>
    <row r="176" spans="22:34">
      <c r="V176" s="120">
        <v>3</v>
      </c>
      <c r="W176" s="121">
        <v>10</v>
      </c>
      <c r="X176" s="122">
        <f t="shared" si="15"/>
        <v>39882</v>
      </c>
      <c r="Y176" s="123">
        <f>+LOOKUP(X176,BHOA!$W$14:$W$3665,BHOA!$R$14:$R$3665)</f>
        <v>140.40157488238845</v>
      </c>
      <c r="Z176" s="124">
        <f t="shared" si="13"/>
        <v>220</v>
      </c>
      <c r="AA176" s="125">
        <f t="shared" si="14"/>
        <v>114</v>
      </c>
      <c r="AB176" s="14" t="s">
        <v>104</v>
      </c>
      <c r="AC176" s="120">
        <v>11</v>
      </c>
      <c r="AD176" s="126">
        <v>9</v>
      </c>
      <c r="AE176" s="122">
        <f t="shared" si="12"/>
        <v>39761</v>
      </c>
      <c r="AF176" s="127">
        <f>+LOOKUP(AE176,BHOA!$W$14:$W$3665,BHOA!$R$14:$R$3665)</f>
        <v>79.730795348484548</v>
      </c>
      <c r="AG176" s="14" t="s">
        <v>102</v>
      </c>
      <c r="AH176" s="14"/>
    </row>
    <row r="177" spans="22:34">
      <c r="V177" s="120">
        <v>3</v>
      </c>
      <c r="W177" s="121">
        <v>11</v>
      </c>
      <c r="X177" s="122">
        <f t="shared" si="15"/>
        <v>39883</v>
      </c>
      <c r="Y177" s="123">
        <f>+LOOKUP(X177,BHOA!$W$14:$W$3665,BHOA!$R$14:$R$3665)</f>
        <v>137.96681473171725</v>
      </c>
      <c r="Z177" s="124">
        <f t="shared" si="13"/>
        <v>220</v>
      </c>
      <c r="AA177" s="125">
        <f t="shared" si="14"/>
        <v>114</v>
      </c>
      <c r="AB177" s="14" t="s">
        <v>104</v>
      </c>
      <c r="AC177" s="120">
        <v>11</v>
      </c>
      <c r="AD177" s="126">
        <v>10</v>
      </c>
      <c r="AE177" s="122">
        <f t="shared" si="12"/>
        <v>39762</v>
      </c>
      <c r="AF177" s="127">
        <f>+LOOKUP(AE177,BHOA!$W$14:$W$3665,BHOA!$R$14:$R$3665)</f>
        <v>78.223665756295034</v>
      </c>
      <c r="AG177" s="14" t="s">
        <v>102</v>
      </c>
      <c r="AH177" s="14"/>
    </row>
    <row r="178" spans="22:34">
      <c r="V178" s="120">
        <v>3</v>
      </c>
      <c r="W178" s="121">
        <v>12</v>
      </c>
      <c r="X178" s="122">
        <f t="shared" si="15"/>
        <v>39884</v>
      </c>
      <c r="Y178" s="123">
        <f>+LOOKUP(X178,BHOA!$W$14:$W$3665,BHOA!$R$14:$R$3665)</f>
        <v>136.90876107215854</v>
      </c>
      <c r="Z178" s="124">
        <f t="shared" si="13"/>
        <v>220</v>
      </c>
      <c r="AA178" s="125">
        <f t="shared" si="14"/>
        <v>114</v>
      </c>
      <c r="AB178" s="14" t="s">
        <v>104</v>
      </c>
      <c r="AC178" s="120">
        <v>11</v>
      </c>
      <c r="AD178" s="126">
        <v>11</v>
      </c>
      <c r="AE178" s="122">
        <f t="shared" si="12"/>
        <v>39763</v>
      </c>
      <c r="AF178" s="127">
        <f>+LOOKUP(AE178,BHOA!$W$14:$W$3665,BHOA!$R$14:$R$3665)</f>
        <v>76.951251749683763</v>
      </c>
      <c r="AG178" s="14" t="s">
        <v>102</v>
      </c>
      <c r="AH178" s="14"/>
    </row>
    <row r="179" spans="22:34">
      <c r="V179" s="120">
        <v>3</v>
      </c>
      <c r="W179" s="121">
        <v>13</v>
      </c>
      <c r="X179" s="122">
        <f t="shared" si="15"/>
        <v>39885</v>
      </c>
      <c r="Y179" s="123">
        <f>+LOOKUP(X179,BHOA!$W$14:$W$3665,BHOA!$R$14:$R$3665)</f>
        <v>133.63750112157553</v>
      </c>
      <c r="Z179" s="124">
        <f t="shared" si="13"/>
        <v>220</v>
      </c>
      <c r="AA179" s="125">
        <f t="shared" si="14"/>
        <v>114</v>
      </c>
      <c r="AB179" s="14" t="s">
        <v>104</v>
      </c>
      <c r="AC179" s="120">
        <v>11</v>
      </c>
      <c r="AD179" s="126">
        <v>12</v>
      </c>
      <c r="AE179" s="122">
        <f t="shared" si="12"/>
        <v>39764</v>
      </c>
      <c r="AF179" s="127">
        <f>+LOOKUP(AE179,BHOA!$W$14:$W$3665,BHOA!$R$14:$R$3665)</f>
        <v>75.355771977943419</v>
      </c>
      <c r="AG179" s="14" t="s">
        <v>102</v>
      </c>
      <c r="AH179" s="14"/>
    </row>
    <row r="180" spans="22:34">
      <c r="V180" s="120">
        <v>3</v>
      </c>
      <c r="W180" s="121">
        <v>14</v>
      </c>
      <c r="X180" s="122">
        <f t="shared" si="15"/>
        <v>39886</v>
      </c>
      <c r="Y180" s="123">
        <f>+LOOKUP(X180,BHOA!$W$14:$W$3665,BHOA!$R$14:$R$3665)</f>
        <v>130.88638275555712</v>
      </c>
      <c r="Z180" s="124">
        <f t="shared" si="13"/>
        <v>220</v>
      </c>
      <c r="AA180" s="125">
        <f t="shared" si="14"/>
        <v>114</v>
      </c>
      <c r="AB180" s="14" t="s">
        <v>104</v>
      </c>
      <c r="AC180" s="120">
        <v>11</v>
      </c>
      <c r="AD180" s="126">
        <v>13</v>
      </c>
      <c r="AE180" s="122">
        <f t="shared" si="12"/>
        <v>39765</v>
      </c>
      <c r="AF180" s="127">
        <f>+LOOKUP(AE180,BHOA!$W$14:$W$3665,BHOA!$R$14:$R$3665)</f>
        <v>73.220446643091762</v>
      </c>
      <c r="AG180" s="14" t="s">
        <v>102</v>
      </c>
      <c r="AH180" s="14"/>
    </row>
    <row r="181" spans="22:34">
      <c r="V181" s="120">
        <v>3</v>
      </c>
      <c r="W181" s="121">
        <v>15</v>
      </c>
      <c r="X181" s="122">
        <f t="shared" si="15"/>
        <v>39887</v>
      </c>
      <c r="Y181" s="123">
        <f>+LOOKUP(X181,BHOA!$W$14:$W$3665,BHOA!$R$14:$R$3665)</f>
        <v>128.92395453749006</v>
      </c>
      <c r="Z181" s="124">
        <f t="shared" si="13"/>
        <v>220</v>
      </c>
      <c r="AA181" s="125">
        <f t="shared" si="14"/>
        <v>114</v>
      </c>
      <c r="AB181" s="14" t="s">
        <v>104</v>
      </c>
      <c r="AC181" s="120">
        <v>11</v>
      </c>
      <c r="AD181" s="126">
        <v>14</v>
      </c>
      <c r="AE181" s="122">
        <f t="shared" si="12"/>
        <v>39766</v>
      </c>
      <c r="AF181" s="127">
        <f>+LOOKUP(AE181,BHOA!$W$14:$W$3665,BHOA!$R$14:$R$3665)</f>
        <v>72.276940262408232</v>
      </c>
      <c r="AG181" s="14" t="s">
        <v>102</v>
      </c>
      <c r="AH181" s="14"/>
    </row>
    <row r="182" spans="22:34">
      <c r="V182" s="120">
        <v>3</v>
      </c>
      <c r="W182" s="121">
        <v>16</v>
      </c>
      <c r="X182" s="122">
        <f t="shared" si="15"/>
        <v>39888</v>
      </c>
      <c r="Y182" s="123">
        <f>+LOOKUP(X182,BHOA!$W$14:$W$3665,BHOA!$R$14:$R$3665)</f>
        <v>126.40204441967683</v>
      </c>
      <c r="Z182" s="124">
        <f t="shared" si="13"/>
        <v>220</v>
      </c>
      <c r="AA182" s="125">
        <f t="shared" si="14"/>
        <v>114</v>
      </c>
      <c r="AB182" s="14" t="s">
        <v>104</v>
      </c>
      <c r="AC182" s="120">
        <v>11</v>
      </c>
      <c r="AD182" s="126">
        <v>15</v>
      </c>
      <c r="AE182" s="122">
        <f t="shared" si="12"/>
        <v>39767</v>
      </c>
      <c r="AF182" s="127">
        <f>+LOOKUP(AE182,BHOA!$W$14:$W$3665,BHOA!$R$14:$R$3665)</f>
        <v>71.275154164142933</v>
      </c>
      <c r="AG182" s="14" t="s">
        <v>102</v>
      </c>
      <c r="AH182" s="14"/>
    </row>
    <row r="183" spans="22:34">
      <c r="V183" s="120">
        <v>3</v>
      </c>
      <c r="W183" s="121">
        <v>17</v>
      </c>
      <c r="X183" s="122">
        <f t="shared" si="15"/>
        <v>39889</v>
      </c>
      <c r="Y183" s="123">
        <f>+LOOKUP(X183,BHOA!$W$14:$W$3665,BHOA!$R$14:$R$3665)</f>
        <v>124.14090693454128</v>
      </c>
      <c r="Z183" s="124">
        <f t="shared" si="13"/>
        <v>220</v>
      </c>
      <c r="AA183" s="125">
        <f t="shared" si="14"/>
        <v>114</v>
      </c>
      <c r="AB183" s="14" t="s">
        <v>104</v>
      </c>
      <c r="AC183" s="120">
        <v>11</v>
      </c>
      <c r="AD183" s="126">
        <v>16</v>
      </c>
      <c r="AE183" s="122">
        <f t="shared" si="12"/>
        <v>39768</v>
      </c>
      <c r="AF183" s="127">
        <f>+LOOKUP(AE183,BHOA!$W$14:$W$3665,BHOA!$R$14:$R$3665)</f>
        <v>69.869542165460018</v>
      </c>
      <c r="AG183" s="14" t="s">
        <v>102</v>
      </c>
      <c r="AH183" s="14"/>
    </row>
    <row r="184" spans="22:34">
      <c r="V184" s="120">
        <v>3</v>
      </c>
      <c r="W184" s="121">
        <v>18</v>
      </c>
      <c r="X184" s="122">
        <f t="shared" si="15"/>
        <v>39890</v>
      </c>
      <c r="Y184" s="123">
        <f>+LOOKUP(X184,BHOA!$W$14:$W$3665,BHOA!$R$14:$R$3665)</f>
        <v>122.36224417443589</v>
      </c>
      <c r="Z184" s="124">
        <f t="shared" si="13"/>
        <v>220</v>
      </c>
      <c r="AA184" s="125">
        <f t="shared" si="14"/>
        <v>114</v>
      </c>
      <c r="AB184" s="14" t="s">
        <v>104</v>
      </c>
      <c r="AC184" s="120">
        <v>11</v>
      </c>
      <c r="AD184" s="126">
        <v>17</v>
      </c>
      <c r="AE184" s="122">
        <f t="shared" si="12"/>
        <v>39769</v>
      </c>
      <c r="AF184" s="127">
        <f>+LOOKUP(AE184,BHOA!$W$14:$W$3665,BHOA!$R$14:$R$3665)</f>
        <v>68.685159947971528</v>
      </c>
      <c r="AG184" s="14" t="s">
        <v>102</v>
      </c>
      <c r="AH184" s="14"/>
    </row>
    <row r="185" spans="22:34">
      <c r="V185" s="120">
        <v>3</v>
      </c>
      <c r="W185" s="121">
        <v>19</v>
      </c>
      <c r="X185" s="122">
        <f t="shared" si="15"/>
        <v>39891</v>
      </c>
      <c r="Y185" s="123">
        <f>+LOOKUP(X185,BHOA!$W$14:$W$3665,BHOA!$R$14:$R$3665)</f>
        <v>119.41381062153079</v>
      </c>
      <c r="Z185" s="124">
        <f t="shared" si="13"/>
        <v>220</v>
      </c>
      <c r="AA185" s="125">
        <f t="shared" si="14"/>
        <v>114</v>
      </c>
      <c r="AB185" s="14"/>
      <c r="AC185" s="120">
        <v>11</v>
      </c>
      <c r="AD185" s="126">
        <v>18</v>
      </c>
      <c r="AE185" s="122">
        <f t="shared" si="12"/>
        <v>39770</v>
      </c>
      <c r="AF185" s="127">
        <f>+LOOKUP(AE185,BHOA!$W$14:$W$3665,BHOA!$R$14:$R$3665)</f>
        <v>67.557718054579055</v>
      </c>
      <c r="AG185" s="14"/>
      <c r="AH185" s="14"/>
    </row>
    <row r="186" spans="22:34">
      <c r="V186" s="120">
        <v>3</v>
      </c>
      <c r="W186" s="121">
        <v>20</v>
      </c>
      <c r="X186" s="122">
        <f t="shared" si="15"/>
        <v>39892</v>
      </c>
      <c r="Y186" s="123">
        <f>+LOOKUP(X186,BHOA!$W$14:$W$3665,BHOA!$R$14:$R$3665)</f>
        <v>117.09893562312558</v>
      </c>
      <c r="Z186" s="124">
        <f t="shared" si="13"/>
        <v>220</v>
      </c>
      <c r="AA186" s="125">
        <f t="shared" si="14"/>
        <v>114</v>
      </c>
      <c r="AB186" s="14"/>
      <c r="AC186" s="120">
        <v>11</v>
      </c>
      <c r="AD186" s="126">
        <v>19</v>
      </c>
      <c r="AE186" s="122">
        <f t="shared" si="12"/>
        <v>39771</v>
      </c>
      <c r="AF186" s="127">
        <f>+LOOKUP(AE186,BHOA!$W$14:$W$3665,BHOA!$R$14:$R$3665)</f>
        <v>66.466590557436746</v>
      </c>
      <c r="AG186" s="14"/>
      <c r="AH186" s="14"/>
    </row>
    <row r="187" spans="22:34">
      <c r="V187" s="120">
        <v>3</v>
      </c>
      <c r="W187" s="121">
        <v>21</v>
      </c>
      <c r="X187" s="122">
        <f t="shared" si="15"/>
        <v>39893</v>
      </c>
      <c r="Y187" s="123">
        <f>+LOOKUP(X187,BHOA!$W$14:$W$3665,BHOA!$R$14:$R$3665)</f>
        <v>115.63448907663599</v>
      </c>
      <c r="Z187" s="124">
        <f t="shared" si="13"/>
        <v>220</v>
      </c>
      <c r="AA187" s="125">
        <f t="shared" si="14"/>
        <v>114</v>
      </c>
      <c r="AB187" s="14"/>
      <c r="AC187" s="120">
        <v>11</v>
      </c>
      <c r="AD187" s="126">
        <v>20</v>
      </c>
      <c r="AE187" s="122">
        <f t="shared" si="12"/>
        <v>39772</v>
      </c>
      <c r="AF187" s="127">
        <f>+LOOKUP(AE187,BHOA!$W$14:$W$3665,BHOA!$R$14:$R$3665)</f>
        <v>65.088694154638475</v>
      </c>
      <c r="AG187" s="14"/>
      <c r="AH187" s="14"/>
    </row>
    <row r="188" spans="22:34">
      <c r="V188" s="120">
        <v>3</v>
      </c>
      <c r="W188" s="121">
        <v>22</v>
      </c>
      <c r="X188" s="122">
        <f t="shared" si="15"/>
        <v>39894</v>
      </c>
      <c r="Y188" s="123">
        <f>+LOOKUP(X188,BHOA!$W$14:$W$3665,BHOA!$R$14:$R$3665)</f>
        <v>115.28336078496423</v>
      </c>
      <c r="Z188" s="124">
        <f t="shared" si="13"/>
        <v>220</v>
      </c>
      <c r="AA188" s="125">
        <f t="shared" si="14"/>
        <v>114</v>
      </c>
      <c r="AB188" s="14"/>
      <c r="AC188" s="120">
        <v>11</v>
      </c>
      <c r="AD188" s="126">
        <v>21</v>
      </c>
      <c r="AE188" s="122">
        <f t="shared" si="12"/>
        <v>39773</v>
      </c>
      <c r="AF188" s="127">
        <f>+LOOKUP(AE188,BHOA!$W$14:$W$3665,BHOA!$R$14:$R$3665)</f>
        <v>63.41553918917964</v>
      </c>
      <c r="AG188" s="14"/>
      <c r="AH188" s="14"/>
    </row>
    <row r="189" spans="22:34">
      <c r="V189" s="120">
        <v>3</v>
      </c>
      <c r="W189" s="121">
        <v>23</v>
      </c>
      <c r="X189" s="122">
        <f t="shared" si="15"/>
        <v>39895</v>
      </c>
      <c r="Y189" s="123">
        <f>+LOOKUP(X189,BHOA!$W$14:$W$3665,BHOA!$R$14:$R$3665)</f>
        <v>113.93689012535413</v>
      </c>
      <c r="Z189" s="124">
        <f t="shared" si="13"/>
        <v>220</v>
      </c>
      <c r="AA189" s="125">
        <f t="shared" si="14"/>
        <v>114</v>
      </c>
      <c r="AB189" s="14"/>
      <c r="AC189" s="120">
        <v>11</v>
      </c>
      <c r="AD189" s="126">
        <v>22</v>
      </c>
      <c r="AE189" s="122">
        <f t="shared" si="12"/>
        <v>39774</v>
      </c>
      <c r="AF189" s="127">
        <f>+LOOKUP(AE189,BHOA!$W$14:$W$3665,BHOA!$R$14:$R$3665)</f>
        <v>62.473278108983564</v>
      </c>
      <c r="AG189" s="14"/>
      <c r="AH189" s="14"/>
    </row>
    <row r="190" spans="22:34">
      <c r="V190" s="120">
        <v>3</v>
      </c>
      <c r="W190" s="121">
        <v>24</v>
      </c>
      <c r="X190" s="122">
        <f t="shared" si="15"/>
        <v>39896</v>
      </c>
      <c r="Y190" s="123">
        <f>+LOOKUP(X190,BHOA!$W$14:$W$3665,BHOA!$R$14:$R$3665)</f>
        <v>112.23228525796267</v>
      </c>
      <c r="Z190" s="124">
        <f t="shared" si="13"/>
        <v>220</v>
      </c>
      <c r="AA190" s="125">
        <f t="shared" si="14"/>
        <v>114</v>
      </c>
      <c r="AB190" s="14"/>
      <c r="AC190" s="120">
        <v>11</v>
      </c>
      <c r="AD190" s="126">
        <v>23</v>
      </c>
      <c r="AE190" s="122">
        <f t="shared" si="12"/>
        <v>39775</v>
      </c>
      <c r="AF190" s="127">
        <f>+LOOKUP(AE190,BHOA!$W$14:$W$3665,BHOA!$R$14:$R$3665)</f>
        <v>61.620794137722442</v>
      </c>
      <c r="AG190" s="14"/>
      <c r="AH190" s="14"/>
    </row>
    <row r="191" spans="22:34">
      <c r="V191" s="120">
        <v>3</v>
      </c>
      <c r="W191" s="121">
        <v>25</v>
      </c>
      <c r="X191" s="122">
        <f t="shared" si="15"/>
        <v>39897</v>
      </c>
      <c r="Y191" s="123">
        <f>+LOOKUP(X191,BHOA!$W$14:$W$3665,BHOA!$R$14:$R$3665)</f>
        <v>110.27558084938744</v>
      </c>
      <c r="Z191" s="124">
        <f t="shared" si="13"/>
        <v>220</v>
      </c>
      <c r="AA191" s="125">
        <f t="shared" si="14"/>
        <v>114</v>
      </c>
      <c r="AB191" s="14"/>
      <c r="AC191" s="120">
        <v>11</v>
      </c>
      <c r="AD191" s="126">
        <v>24</v>
      </c>
      <c r="AE191" s="122">
        <f t="shared" si="12"/>
        <v>39776</v>
      </c>
      <c r="AF191" s="127">
        <f>+LOOKUP(AE191,BHOA!$W$14:$W$3665,BHOA!$R$14:$R$3665)</f>
        <v>60.532888887525758</v>
      </c>
      <c r="AG191" s="14"/>
      <c r="AH191" s="14"/>
    </row>
    <row r="192" spans="22:34">
      <c r="V192" s="120">
        <v>3</v>
      </c>
      <c r="W192" s="121">
        <v>26</v>
      </c>
      <c r="X192" s="122">
        <f t="shared" si="15"/>
        <v>39898</v>
      </c>
      <c r="Y192" s="123">
        <f>+LOOKUP(X192,BHOA!$W$14:$W$3665,BHOA!$R$14:$R$3665)</f>
        <v>113.27558084938744</v>
      </c>
      <c r="Z192" s="124">
        <f t="shared" si="13"/>
        <v>220</v>
      </c>
      <c r="AA192" s="125">
        <f t="shared" si="14"/>
        <v>114</v>
      </c>
      <c r="AB192" s="14"/>
      <c r="AC192" s="120">
        <v>11</v>
      </c>
      <c r="AD192" s="126">
        <v>25</v>
      </c>
      <c r="AE192" s="122">
        <f t="shared" si="12"/>
        <v>39777</v>
      </c>
      <c r="AF192" s="127">
        <f>+LOOKUP(AE192,BHOA!$W$14:$W$3665,BHOA!$R$14:$R$3665)</f>
        <v>59.556689404741455</v>
      </c>
      <c r="AG192" s="14"/>
      <c r="AH192" s="14"/>
    </row>
    <row r="193" spans="22:34">
      <c r="V193" s="120">
        <v>3</v>
      </c>
      <c r="W193" s="121">
        <v>27</v>
      </c>
      <c r="X193" s="122">
        <f t="shared" si="15"/>
        <v>39899</v>
      </c>
      <c r="Y193" s="123">
        <f>+LOOKUP(X193,BHOA!$W$14:$W$3665,BHOA!$R$14:$R$3665)</f>
        <v>114.07558084938742</v>
      </c>
      <c r="Z193" s="124">
        <f t="shared" si="13"/>
        <v>220</v>
      </c>
      <c r="AA193" s="125">
        <f t="shared" si="14"/>
        <v>114</v>
      </c>
      <c r="AB193" s="14"/>
      <c r="AC193" s="120">
        <v>11</v>
      </c>
      <c r="AD193" s="126">
        <v>26</v>
      </c>
      <c r="AE193" s="122">
        <f t="shared" si="12"/>
        <v>39778</v>
      </c>
      <c r="AF193" s="127">
        <f>+LOOKUP(AE193,BHOA!$W$14:$W$3665,BHOA!$R$14:$R$3665)</f>
        <v>59.239241120199949</v>
      </c>
      <c r="AG193" s="14"/>
      <c r="AH193" s="14"/>
    </row>
    <row r="194" spans="22:34">
      <c r="V194" s="120">
        <v>3</v>
      </c>
      <c r="W194" s="121">
        <v>28</v>
      </c>
      <c r="X194" s="122">
        <f t="shared" si="15"/>
        <v>39900</v>
      </c>
      <c r="Y194" s="123">
        <f>+LOOKUP(X194,BHOA!$W$14:$W$3665,BHOA!$R$14:$R$3665)</f>
        <v>111.23598385703954</v>
      </c>
      <c r="Z194" s="124">
        <f t="shared" si="13"/>
        <v>220</v>
      </c>
      <c r="AA194" s="125">
        <f t="shared" si="14"/>
        <v>114</v>
      </c>
      <c r="AB194" s="14"/>
      <c r="AC194" s="120">
        <v>11</v>
      </c>
      <c r="AD194" s="126">
        <v>27</v>
      </c>
      <c r="AE194" s="122">
        <f t="shared" si="12"/>
        <v>39779</v>
      </c>
      <c r="AF194" s="127">
        <f>+LOOKUP(AE194,BHOA!$W$14:$W$3665,BHOA!$R$14:$R$3665)</f>
        <v>58.469206119133865</v>
      </c>
      <c r="AG194" s="14"/>
      <c r="AH194" s="14"/>
    </row>
    <row r="195" spans="22:34">
      <c r="V195" s="120">
        <v>3</v>
      </c>
      <c r="W195" s="121">
        <v>29</v>
      </c>
      <c r="X195" s="122">
        <f t="shared" si="15"/>
        <v>39901</v>
      </c>
      <c r="Y195" s="123">
        <f>+LOOKUP(X195,BHOA!$W$14:$W$3665,BHOA!$R$14:$R$3665)</f>
        <v>109.26352065428858</v>
      </c>
      <c r="Z195" s="124">
        <f t="shared" si="13"/>
        <v>220</v>
      </c>
      <c r="AA195" s="125">
        <f t="shared" si="14"/>
        <v>114</v>
      </c>
      <c r="AB195" s="14"/>
      <c r="AC195" s="120">
        <v>11</v>
      </c>
      <c r="AD195" s="126">
        <v>28</v>
      </c>
      <c r="AE195" s="122">
        <f t="shared" si="12"/>
        <v>39780</v>
      </c>
      <c r="AF195" s="127">
        <f>+LOOKUP(AE195,BHOA!$W$14:$W$3665,BHOA!$R$14:$R$3665)</f>
        <v>57.696579899449837</v>
      </c>
      <c r="AG195" s="14"/>
      <c r="AH195" s="14"/>
    </row>
    <row r="196" spans="22:34">
      <c r="V196" s="120">
        <v>3</v>
      </c>
      <c r="W196" s="121">
        <v>30</v>
      </c>
      <c r="X196" s="122">
        <f t="shared" si="15"/>
        <v>39902</v>
      </c>
      <c r="Y196" s="123">
        <f>+LOOKUP(X196,BHOA!$W$14:$W$3665,BHOA!$R$14:$R$3665)</f>
        <v>108.73799906537334</v>
      </c>
      <c r="Z196" s="124">
        <f t="shared" si="13"/>
        <v>220</v>
      </c>
      <c r="AA196" s="125">
        <f t="shared" si="14"/>
        <v>114</v>
      </c>
      <c r="AB196" s="14"/>
      <c r="AC196" s="120">
        <v>11</v>
      </c>
      <c r="AD196" s="126">
        <v>29</v>
      </c>
      <c r="AE196" s="122">
        <f t="shared" si="12"/>
        <v>39781</v>
      </c>
      <c r="AF196" s="127">
        <f>+LOOKUP(AE196,BHOA!$W$14:$W$3665,BHOA!$R$14:$R$3665)</f>
        <v>56.848351841916127</v>
      </c>
      <c r="AG196" s="14"/>
      <c r="AH196" s="14"/>
    </row>
    <row r="197" spans="22:34">
      <c r="V197" s="129">
        <v>3</v>
      </c>
      <c r="W197" s="130">
        <v>31</v>
      </c>
      <c r="X197" s="131">
        <f t="shared" si="15"/>
        <v>39903</v>
      </c>
      <c r="Y197" s="132">
        <f>+LOOKUP(X197,BHOA!$W$14:$W$3665,BHOA!$R$14:$R$3665)</f>
        <v>107.85696559719958</v>
      </c>
      <c r="Z197" s="124">
        <f t="shared" si="13"/>
        <v>220</v>
      </c>
      <c r="AA197" s="125">
        <f t="shared" si="14"/>
        <v>114</v>
      </c>
      <c r="AB197" s="14"/>
      <c r="AC197" s="120">
        <v>11</v>
      </c>
      <c r="AD197" s="126">
        <v>30</v>
      </c>
      <c r="AE197" s="122">
        <f t="shared" si="12"/>
        <v>39782</v>
      </c>
      <c r="AF197" s="127">
        <f>+LOOKUP(AE197,BHOA!$W$14:$W$3665,BHOA!$R$14:$R$3665)</f>
        <v>55.982156894603243</v>
      </c>
      <c r="AG197" s="14"/>
      <c r="AH197" s="14"/>
    </row>
    <row r="198" spans="22:34">
      <c r="V198" s="13"/>
      <c r="W198" s="13"/>
      <c r="X198" s="13"/>
      <c r="Y198" s="13"/>
      <c r="Z198" s="124">
        <f t="shared" si="13"/>
        <v>220</v>
      </c>
      <c r="AA198" s="125">
        <f t="shared" si="14"/>
        <v>114</v>
      </c>
      <c r="AB198" s="13"/>
      <c r="AC198" s="120">
        <v>12</v>
      </c>
      <c r="AD198" s="126">
        <v>1</v>
      </c>
      <c r="AE198" s="122">
        <f t="shared" si="12"/>
        <v>39783</v>
      </c>
      <c r="AF198" s="127">
        <f>+LOOKUP(AE198,BHOA!$W$14:$W$3665,BHOA!$R$14:$R$3665)</f>
        <v>55.310256547456554</v>
      </c>
      <c r="AG198" s="13"/>
      <c r="AH198" s="13"/>
    </row>
    <row r="199" spans="22:34">
      <c r="V199" s="13"/>
      <c r="W199" s="13"/>
      <c r="X199" s="13"/>
      <c r="Y199" s="13"/>
      <c r="Z199" s="124">
        <f t="shared" si="13"/>
        <v>220</v>
      </c>
      <c r="AA199" s="125">
        <f t="shared" si="14"/>
        <v>114</v>
      </c>
      <c r="AB199" s="13"/>
      <c r="AC199" s="120">
        <v>12</v>
      </c>
      <c r="AD199" s="126">
        <v>2</v>
      </c>
      <c r="AE199" s="122">
        <f t="shared" si="12"/>
        <v>39784</v>
      </c>
      <c r="AF199" s="127">
        <f>+LOOKUP(AE199,BHOA!$W$14:$W$3665,BHOA!$R$14:$R$3665)</f>
        <v>54.658600290873252</v>
      </c>
      <c r="AG199" s="13"/>
      <c r="AH199" s="13"/>
    </row>
    <row r="200" spans="22:34">
      <c r="V200" s="13"/>
      <c r="W200" s="13"/>
      <c r="X200" s="13"/>
      <c r="Y200" s="13"/>
      <c r="Z200" s="124">
        <f t="shared" si="13"/>
        <v>220</v>
      </c>
      <c r="AA200" s="125">
        <f t="shared" si="14"/>
        <v>114</v>
      </c>
      <c r="AB200" s="13"/>
      <c r="AC200" s="120">
        <v>12</v>
      </c>
      <c r="AD200" s="126">
        <v>3</v>
      </c>
      <c r="AE200" s="122">
        <f t="shared" si="12"/>
        <v>39785</v>
      </c>
      <c r="AF200" s="127">
        <f>+LOOKUP(AE200,BHOA!$W$14:$W$3665,BHOA!$R$14:$R$3665)</f>
        <v>53.972054551734587</v>
      </c>
      <c r="AG200" s="13"/>
      <c r="AH200" s="13"/>
    </row>
    <row r="201" spans="22:34">
      <c r="V201" s="13"/>
      <c r="W201" s="13"/>
      <c r="X201" s="13"/>
      <c r="Y201" s="13"/>
      <c r="Z201" s="124">
        <f t="shared" si="13"/>
        <v>220</v>
      </c>
      <c r="AA201" s="125">
        <f t="shared" si="14"/>
        <v>114</v>
      </c>
      <c r="AB201" s="13"/>
      <c r="AC201" s="120">
        <v>12</v>
      </c>
      <c r="AD201" s="126">
        <v>4</v>
      </c>
      <c r="AE201" s="122">
        <f t="shared" si="12"/>
        <v>39786</v>
      </c>
      <c r="AF201" s="127">
        <f>+LOOKUP(AE201,BHOA!$W$14:$W$3665,BHOA!$R$14:$R$3665)</f>
        <v>53.307978658041193</v>
      </c>
      <c r="AG201" s="13"/>
      <c r="AH201" s="13"/>
    </row>
    <row r="202" spans="22:34">
      <c r="V202" s="13"/>
      <c r="W202" s="13"/>
      <c r="X202" s="13"/>
      <c r="Y202" s="13"/>
      <c r="Z202" s="124">
        <f t="shared" si="13"/>
        <v>220</v>
      </c>
      <c r="AA202" s="125">
        <f t="shared" si="14"/>
        <v>114</v>
      </c>
      <c r="AB202" s="13"/>
      <c r="AC202" s="120">
        <v>12</v>
      </c>
      <c r="AD202" s="126">
        <v>5</v>
      </c>
      <c r="AE202" s="122">
        <f t="shared" si="12"/>
        <v>39787</v>
      </c>
      <c r="AF202" s="127">
        <f>+LOOKUP(AE202,BHOA!$W$14:$W$3665,BHOA!$R$14:$R$3665)</f>
        <v>52.452871082035188</v>
      </c>
      <c r="AG202" s="13"/>
      <c r="AH202" s="13"/>
    </row>
    <row r="203" spans="22:34">
      <c r="V203" s="13"/>
      <c r="W203" s="13"/>
      <c r="X203" s="13"/>
      <c r="Y203" s="13"/>
      <c r="Z203" s="124">
        <f t="shared" si="13"/>
        <v>220</v>
      </c>
      <c r="AA203" s="125">
        <f t="shared" si="14"/>
        <v>114</v>
      </c>
      <c r="AB203" s="13"/>
      <c r="AC203" s="120">
        <v>12</v>
      </c>
      <c r="AD203" s="126">
        <v>6</v>
      </c>
      <c r="AE203" s="122">
        <f t="shared" si="12"/>
        <v>39788</v>
      </c>
      <c r="AF203" s="127">
        <f>+LOOKUP(AE203,BHOA!$W$14:$W$3665,BHOA!$R$14:$R$3665)</f>
        <v>51.85801675560235</v>
      </c>
      <c r="AG203" s="13"/>
      <c r="AH203" s="13"/>
    </row>
    <row r="204" spans="22:34">
      <c r="V204" s="13"/>
      <c r="W204" s="13"/>
      <c r="X204" s="13"/>
      <c r="Y204" s="13"/>
      <c r="Z204" s="124">
        <f t="shared" si="13"/>
        <v>220</v>
      </c>
      <c r="AA204" s="125">
        <f t="shared" si="14"/>
        <v>114</v>
      </c>
      <c r="AB204" s="13"/>
      <c r="AC204" s="120">
        <v>12</v>
      </c>
      <c r="AD204" s="126">
        <v>7</v>
      </c>
      <c r="AE204" s="122">
        <f t="shared" si="12"/>
        <v>39789</v>
      </c>
      <c r="AF204" s="127">
        <f>+LOOKUP(AE204,BHOA!$W$14:$W$3665,BHOA!$R$14:$R$3665)</f>
        <v>51.047432882352936</v>
      </c>
      <c r="AG204" s="13"/>
      <c r="AH204" s="13"/>
    </row>
    <row r="205" spans="22:34">
      <c r="V205" s="13"/>
      <c r="W205" s="13"/>
      <c r="X205" s="13"/>
      <c r="Y205" s="13"/>
      <c r="Z205" s="124">
        <f t="shared" si="13"/>
        <v>220</v>
      </c>
      <c r="AA205" s="125">
        <f t="shared" si="14"/>
        <v>114</v>
      </c>
      <c r="AB205" s="13"/>
      <c r="AC205" s="120">
        <v>12</v>
      </c>
      <c r="AD205" s="126">
        <v>8</v>
      </c>
      <c r="AE205" s="122">
        <f t="shared" si="12"/>
        <v>39790</v>
      </c>
      <c r="AF205" s="127">
        <f>+LOOKUP(AE205,BHOA!$W$14:$W$3665,BHOA!$R$14:$R$3665)</f>
        <v>50.506144333817936</v>
      </c>
      <c r="AG205" s="13"/>
      <c r="AH205" s="13"/>
    </row>
    <row r="206" spans="22:34">
      <c r="V206" s="13"/>
      <c r="W206" s="13"/>
      <c r="X206" s="13"/>
      <c r="Y206" s="13"/>
      <c r="Z206" s="124">
        <f t="shared" si="13"/>
        <v>220</v>
      </c>
      <c r="AA206" s="125">
        <f t="shared" si="14"/>
        <v>114</v>
      </c>
      <c r="AB206" s="13"/>
      <c r="AC206" s="120">
        <v>12</v>
      </c>
      <c r="AD206" s="126">
        <v>9</v>
      </c>
      <c r="AE206" s="122">
        <f t="shared" si="12"/>
        <v>39791</v>
      </c>
      <c r="AF206" s="127">
        <f>+LOOKUP(AE206,BHOA!$W$14:$W$3665,BHOA!$R$14:$R$3665)</f>
        <v>50.078245149332183</v>
      </c>
      <c r="AG206" s="13"/>
      <c r="AH206" s="13"/>
    </row>
    <row r="207" spans="22:34">
      <c r="V207" s="13"/>
      <c r="W207" s="13"/>
      <c r="X207" s="13"/>
      <c r="Y207" s="13"/>
      <c r="Z207" s="124">
        <f t="shared" si="13"/>
        <v>220</v>
      </c>
      <c r="AA207" s="125">
        <f t="shared" si="14"/>
        <v>114</v>
      </c>
      <c r="AB207" s="13"/>
      <c r="AC207" s="120">
        <v>12</v>
      </c>
      <c r="AD207" s="126">
        <v>10</v>
      </c>
      <c r="AE207" s="122">
        <f t="shared" ref="AE207:AE270" si="16">+DATE(+$G$33,AC207,AD207)</f>
        <v>39792</v>
      </c>
      <c r="AF207" s="127">
        <f>+LOOKUP(AE207,BHOA!$W$14:$W$3665,BHOA!$R$14:$R$3665)</f>
        <v>49.567166312938767</v>
      </c>
      <c r="AG207" s="13"/>
      <c r="AH207" s="13"/>
    </row>
    <row r="208" spans="22:34">
      <c r="V208" s="13"/>
      <c r="W208" s="13"/>
      <c r="X208" s="13"/>
      <c r="Y208" s="13"/>
      <c r="Z208" s="124">
        <f t="shared" si="13"/>
        <v>220</v>
      </c>
      <c r="AA208" s="125">
        <f t="shared" si="14"/>
        <v>114</v>
      </c>
      <c r="AB208" s="13"/>
      <c r="AC208" s="120">
        <v>12</v>
      </c>
      <c r="AD208" s="126">
        <v>11</v>
      </c>
      <c r="AE208" s="122">
        <f t="shared" si="16"/>
        <v>39793</v>
      </c>
      <c r="AF208" s="127">
        <f>+LOOKUP(AE208,BHOA!$W$14:$W$3665,BHOA!$R$14:$R$3665)</f>
        <v>48.989637438972778</v>
      </c>
      <c r="AG208" s="13"/>
      <c r="AH208" s="13"/>
    </row>
    <row r="209" spans="22:34">
      <c r="V209" s="13"/>
      <c r="W209" s="13"/>
      <c r="X209" s="13"/>
      <c r="Y209" s="13"/>
      <c r="Z209" s="124">
        <f t="shared" ref="Z209:AA228" si="17">+Z208</f>
        <v>220</v>
      </c>
      <c r="AA209" s="125">
        <f t="shared" si="17"/>
        <v>114</v>
      </c>
      <c r="AB209" s="13"/>
      <c r="AC209" s="120">
        <v>12</v>
      </c>
      <c r="AD209" s="126">
        <v>12</v>
      </c>
      <c r="AE209" s="122">
        <f t="shared" si="16"/>
        <v>39794</v>
      </c>
      <c r="AF209" s="127">
        <f>+LOOKUP(AE209,BHOA!$W$14:$W$3665,BHOA!$R$14:$R$3665)</f>
        <v>48.46480828894282</v>
      </c>
      <c r="AG209" s="14" t="s">
        <v>108</v>
      </c>
      <c r="AH209" s="13"/>
    </row>
    <row r="210" spans="22:34">
      <c r="V210" s="13"/>
      <c r="W210" s="13"/>
      <c r="X210" s="13"/>
      <c r="Y210" s="13"/>
      <c r="Z210" s="124">
        <f t="shared" si="17"/>
        <v>220</v>
      </c>
      <c r="AA210" s="125">
        <f t="shared" si="17"/>
        <v>114</v>
      </c>
      <c r="AB210" s="13"/>
      <c r="AC210" s="120">
        <v>12</v>
      </c>
      <c r="AD210" s="126">
        <v>13</v>
      </c>
      <c r="AE210" s="122">
        <f t="shared" si="16"/>
        <v>39795</v>
      </c>
      <c r="AF210" s="127">
        <f>+LOOKUP(AE210,BHOA!$W$14:$W$3665,BHOA!$R$14:$R$3665)</f>
        <v>48.08882714390613</v>
      </c>
      <c r="AG210" s="14" t="s">
        <v>108</v>
      </c>
      <c r="AH210" s="13"/>
    </row>
    <row r="211" spans="22:34">
      <c r="V211" s="13"/>
      <c r="W211" s="13"/>
      <c r="X211" s="13"/>
      <c r="Y211" s="13"/>
      <c r="Z211" s="124">
        <f t="shared" si="17"/>
        <v>220</v>
      </c>
      <c r="AA211" s="125">
        <f t="shared" si="17"/>
        <v>114</v>
      </c>
      <c r="AB211" s="13"/>
      <c r="AC211" s="120">
        <v>12</v>
      </c>
      <c r="AD211" s="126">
        <v>14</v>
      </c>
      <c r="AE211" s="122">
        <f t="shared" si="16"/>
        <v>39796</v>
      </c>
      <c r="AF211" s="127">
        <f>+LOOKUP(AE211,BHOA!$W$14:$W$3665,BHOA!$R$14:$R$3665)</f>
        <v>47.572498230140084</v>
      </c>
      <c r="AG211" s="14" t="s">
        <v>108</v>
      </c>
      <c r="AH211" s="13"/>
    </row>
    <row r="212" spans="22:34">
      <c r="V212" s="13"/>
      <c r="W212" s="13"/>
      <c r="X212" s="13"/>
      <c r="Y212" s="13"/>
      <c r="Z212" s="124">
        <f t="shared" si="17"/>
        <v>220</v>
      </c>
      <c r="AA212" s="125">
        <f t="shared" si="17"/>
        <v>114</v>
      </c>
      <c r="AB212" s="13"/>
      <c r="AC212" s="120">
        <v>12</v>
      </c>
      <c r="AD212" s="126">
        <v>15</v>
      </c>
      <c r="AE212" s="122">
        <f t="shared" si="16"/>
        <v>39797</v>
      </c>
      <c r="AF212" s="127">
        <f>+LOOKUP(AE212,BHOA!$W$14:$W$3665,BHOA!$R$14:$R$3665)</f>
        <v>46.860755802949079</v>
      </c>
      <c r="AG212" s="14" t="s">
        <v>108</v>
      </c>
      <c r="AH212" s="13"/>
    </row>
    <row r="213" spans="22:34">
      <c r="V213" s="13"/>
      <c r="W213" s="13"/>
      <c r="X213" s="13"/>
      <c r="Y213" s="13"/>
      <c r="Z213" s="124">
        <f t="shared" si="17"/>
        <v>220</v>
      </c>
      <c r="AA213" s="125">
        <f t="shared" si="17"/>
        <v>114</v>
      </c>
      <c r="AB213" s="13"/>
      <c r="AC213" s="120">
        <v>12</v>
      </c>
      <c r="AD213" s="126">
        <v>16</v>
      </c>
      <c r="AE213" s="122">
        <f t="shared" si="16"/>
        <v>39798</v>
      </c>
      <c r="AF213" s="127">
        <f>+LOOKUP(AE213,BHOA!$W$14:$W$3665,BHOA!$R$14:$R$3665)</f>
        <v>46.320423592674473</v>
      </c>
      <c r="AG213" s="14" t="s">
        <v>108</v>
      </c>
      <c r="AH213" s="13"/>
    </row>
    <row r="214" spans="22:34">
      <c r="V214" s="13"/>
      <c r="W214" s="13"/>
      <c r="X214" s="13"/>
      <c r="Y214" s="13"/>
      <c r="Z214" s="124">
        <f t="shared" si="17"/>
        <v>220</v>
      </c>
      <c r="AA214" s="125">
        <f t="shared" si="17"/>
        <v>114</v>
      </c>
      <c r="AB214" s="13"/>
      <c r="AC214" s="120">
        <v>12</v>
      </c>
      <c r="AD214" s="126">
        <v>17</v>
      </c>
      <c r="AE214" s="122">
        <f t="shared" si="16"/>
        <v>39799</v>
      </c>
      <c r="AF214" s="127">
        <f>+LOOKUP(AE214,BHOA!$W$14:$W$3665,BHOA!$R$14:$R$3665)</f>
        <v>46.091881457327354</v>
      </c>
      <c r="AG214" s="14" t="s">
        <v>108</v>
      </c>
      <c r="AH214" s="13"/>
    </row>
    <row r="215" spans="22:34">
      <c r="V215" s="13"/>
      <c r="W215" s="13"/>
      <c r="X215" s="13"/>
      <c r="Y215" s="13"/>
      <c r="Z215" s="124">
        <f t="shared" si="17"/>
        <v>220</v>
      </c>
      <c r="AA215" s="125">
        <f t="shared" si="17"/>
        <v>114</v>
      </c>
      <c r="AB215" s="13"/>
      <c r="AC215" s="120">
        <v>12</v>
      </c>
      <c r="AD215" s="126">
        <v>18</v>
      </c>
      <c r="AE215" s="122">
        <f t="shared" si="16"/>
        <v>39800</v>
      </c>
      <c r="AF215" s="127">
        <f>+LOOKUP(AE215,BHOA!$W$14:$W$3665,BHOA!$R$14:$R$3665)</f>
        <v>63.291881457327349</v>
      </c>
      <c r="AG215" s="14" t="s">
        <v>108</v>
      </c>
      <c r="AH215" s="13"/>
    </row>
    <row r="216" spans="22:34">
      <c r="V216" s="13"/>
      <c r="W216" s="13"/>
      <c r="X216" s="13"/>
      <c r="Y216" s="13"/>
      <c r="Z216" s="124">
        <f t="shared" si="17"/>
        <v>220</v>
      </c>
      <c r="AA216" s="125">
        <f t="shared" si="17"/>
        <v>114</v>
      </c>
      <c r="AB216" s="13"/>
      <c r="AC216" s="120">
        <v>12</v>
      </c>
      <c r="AD216" s="126">
        <v>19</v>
      </c>
      <c r="AE216" s="122">
        <f t="shared" si="16"/>
        <v>39801</v>
      </c>
      <c r="AF216" s="127">
        <f>+LOOKUP(AE216,BHOA!$W$14:$W$3665,BHOA!$R$14:$R$3665)</f>
        <v>62.834575738514133</v>
      </c>
      <c r="AG216" s="14" t="s">
        <v>108</v>
      </c>
      <c r="AH216" s="13"/>
    </row>
    <row r="217" spans="22:34">
      <c r="V217" s="13"/>
      <c r="W217" s="13"/>
      <c r="X217" s="13"/>
      <c r="Y217" s="13"/>
      <c r="Z217" s="124">
        <f t="shared" si="17"/>
        <v>220</v>
      </c>
      <c r="AA217" s="125">
        <f t="shared" si="17"/>
        <v>114</v>
      </c>
      <c r="AB217" s="13"/>
      <c r="AC217" s="120">
        <v>12</v>
      </c>
      <c r="AD217" s="126">
        <v>20</v>
      </c>
      <c r="AE217" s="122">
        <f t="shared" si="16"/>
        <v>39802</v>
      </c>
      <c r="AF217" s="127">
        <f>+LOOKUP(AE217,BHOA!$W$14:$W$3665,BHOA!$R$14:$R$3665)</f>
        <v>62.725253913380101</v>
      </c>
      <c r="AG217" s="14" t="s">
        <v>108</v>
      </c>
      <c r="AH217" s="13"/>
    </row>
    <row r="218" spans="22:34">
      <c r="V218" s="13"/>
      <c r="W218" s="13"/>
      <c r="X218" s="13"/>
      <c r="Y218" s="13"/>
      <c r="Z218" s="124">
        <f t="shared" si="17"/>
        <v>220</v>
      </c>
      <c r="AA218" s="125">
        <f t="shared" si="17"/>
        <v>114</v>
      </c>
      <c r="AB218" s="13"/>
      <c r="AC218" s="120">
        <v>12</v>
      </c>
      <c r="AD218" s="126">
        <v>21</v>
      </c>
      <c r="AE218" s="122">
        <f t="shared" si="16"/>
        <v>39803</v>
      </c>
      <c r="AF218" s="127">
        <f>+LOOKUP(AE218,BHOA!$W$14:$W$3665,BHOA!$R$14:$R$3665)</f>
        <v>61.489671526645111</v>
      </c>
      <c r="AG218" s="14" t="s">
        <v>108</v>
      </c>
      <c r="AH218" s="13"/>
    </row>
    <row r="219" spans="22:34">
      <c r="V219" s="13"/>
      <c r="W219" s="13"/>
      <c r="X219" s="13"/>
      <c r="Y219" s="13"/>
      <c r="Z219" s="124">
        <f t="shared" si="17"/>
        <v>220</v>
      </c>
      <c r="AA219" s="125">
        <f t="shared" si="17"/>
        <v>114</v>
      </c>
      <c r="AB219" s="13"/>
      <c r="AC219" s="120">
        <v>12</v>
      </c>
      <c r="AD219" s="126">
        <v>22</v>
      </c>
      <c r="AE219" s="122">
        <f t="shared" si="16"/>
        <v>39804</v>
      </c>
      <c r="AF219" s="127">
        <f>+LOOKUP(AE219,BHOA!$W$14:$W$3665,BHOA!$R$14:$R$3665)</f>
        <v>60.550695339381207</v>
      </c>
      <c r="AG219" s="13"/>
      <c r="AH219" s="13"/>
    </row>
    <row r="220" spans="22:34">
      <c r="V220" s="13"/>
      <c r="W220" s="13"/>
      <c r="X220" s="13"/>
      <c r="Y220" s="13"/>
      <c r="Z220" s="124">
        <f t="shared" si="17"/>
        <v>220</v>
      </c>
      <c r="AA220" s="125">
        <f t="shared" si="17"/>
        <v>114</v>
      </c>
      <c r="AB220" s="13"/>
      <c r="AC220" s="120">
        <v>12</v>
      </c>
      <c r="AD220" s="126">
        <v>23</v>
      </c>
      <c r="AE220" s="122">
        <f t="shared" si="16"/>
        <v>39805</v>
      </c>
      <c r="AF220" s="127">
        <f>+LOOKUP(AE220,BHOA!$W$14:$W$3665,BHOA!$R$14:$R$3665)</f>
        <v>59.449080004404223</v>
      </c>
      <c r="AG220" s="13"/>
      <c r="AH220" s="13"/>
    </row>
    <row r="221" spans="22:34">
      <c r="V221" s="13"/>
      <c r="W221" s="13"/>
      <c r="X221" s="13"/>
      <c r="Y221" s="13"/>
      <c r="Z221" s="124">
        <f t="shared" si="17"/>
        <v>220</v>
      </c>
      <c r="AA221" s="125">
        <f t="shared" si="17"/>
        <v>114</v>
      </c>
      <c r="AB221" s="13"/>
      <c r="AC221" s="120">
        <v>12</v>
      </c>
      <c r="AD221" s="126">
        <v>24</v>
      </c>
      <c r="AE221" s="122">
        <f t="shared" si="16"/>
        <v>39806</v>
      </c>
      <c r="AF221" s="127">
        <f>+LOOKUP(AE221,BHOA!$W$14:$W$3665,BHOA!$R$14:$R$3665)</f>
        <v>58.366119385720573</v>
      </c>
      <c r="AG221" s="13"/>
      <c r="AH221" s="13"/>
    </row>
    <row r="222" spans="22:34">
      <c r="V222" s="13"/>
      <c r="W222" s="13"/>
      <c r="X222" s="13"/>
      <c r="Y222" s="13"/>
      <c r="Z222" s="124">
        <f t="shared" si="17"/>
        <v>220</v>
      </c>
      <c r="AA222" s="125">
        <f t="shared" si="17"/>
        <v>114</v>
      </c>
      <c r="AB222" s="13"/>
      <c r="AC222" s="120">
        <v>12</v>
      </c>
      <c r="AD222" s="126">
        <v>25</v>
      </c>
      <c r="AE222" s="122">
        <f t="shared" si="16"/>
        <v>39807</v>
      </c>
      <c r="AF222" s="127">
        <f>+LOOKUP(AE222,BHOA!$W$14:$W$3665,BHOA!$R$14:$R$3665)</f>
        <v>57.430425539162613</v>
      </c>
      <c r="AG222" s="13"/>
      <c r="AH222" s="13"/>
    </row>
    <row r="223" spans="22:34">
      <c r="V223" s="13"/>
      <c r="W223" s="13"/>
      <c r="X223" s="13"/>
      <c r="Y223" s="13"/>
      <c r="Z223" s="124">
        <f t="shared" si="17"/>
        <v>220</v>
      </c>
      <c r="AA223" s="125">
        <f t="shared" si="17"/>
        <v>114</v>
      </c>
      <c r="AB223" s="13"/>
      <c r="AC223" s="120">
        <v>12</v>
      </c>
      <c r="AD223" s="126">
        <v>26</v>
      </c>
      <c r="AE223" s="122">
        <f t="shared" si="16"/>
        <v>39808</v>
      </c>
      <c r="AF223" s="127">
        <f>+LOOKUP(AE223,BHOA!$W$14:$W$3665,BHOA!$R$14:$R$3665)</f>
        <v>56.420098757185791</v>
      </c>
      <c r="AG223" s="13"/>
      <c r="AH223" s="13"/>
    </row>
    <row r="224" spans="22:34">
      <c r="V224" s="13"/>
      <c r="W224" s="13"/>
      <c r="X224" s="13"/>
      <c r="Y224" s="13"/>
      <c r="Z224" s="124">
        <f t="shared" si="17"/>
        <v>220</v>
      </c>
      <c r="AA224" s="125">
        <f t="shared" si="17"/>
        <v>114</v>
      </c>
      <c r="AB224" s="13"/>
      <c r="AC224" s="120">
        <v>12</v>
      </c>
      <c r="AD224" s="126">
        <v>27</v>
      </c>
      <c r="AE224" s="122">
        <f t="shared" si="16"/>
        <v>39809</v>
      </c>
      <c r="AF224" s="127">
        <f>+LOOKUP(AE224,BHOA!$W$14:$W$3665,BHOA!$R$14:$R$3665)</f>
        <v>55.417727632628292</v>
      </c>
      <c r="AG224" s="13"/>
      <c r="AH224" s="13"/>
    </row>
    <row r="225" spans="22:35">
      <c r="V225" s="13"/>
      <c r="W225" s="13"/>
      <c r="X225" s="13"/>
      <c r="Y225" s="13"/>
      <c r="Z225" s="124">
        <f t="shared" si="17"/>
        <v>220</v>
      </c>
      <c r="AA225" s="125">
        <f t="shared" si="17"/>
        <v>114</v>
      </c>
      <c r="AB225" s="13"/>
      <c r="AC225" s="120">
        <v>12</v>
      </c>
      <c r="AD225" s="126">
        <v>28</v>
      </c>
      <c r="AE225" s="122">
        <f t="shared" si="16"/>
        <v>39810</v>
      </c>
      <c r="AF225" s="127">
        <f>+LOOKUP(AE225,BHOA!$W$14:$W$3665,BHOA!$R$14:$R$3665)</f>
        <v>54.672511172297732</v>
      </c>
      <c r="AG225" s="13"/>
      <c r="AH225" s="13"/>
    </row>
    <row r="226" spans="22:35">
      <c r="V226" s="13"/>
      <c r="W226" s="13"/>
      <c r="X226" s="13"/>
      <c r="Y226" s="13"/>
      <c r="Z226" s="124">
        <f t="shared" si="17"/>
        <v>220</v>
      </c>
      <c r="AA226" s="125">
        <f t="shared" si="17"/>
        <v>114</v>
      </c>
      <c r="AB226" s="13"/>
      <c r="AC226" s="120">
        <v>12</v>
      </c>
      <c r="AD226" s="126">
        <v>29</v>
      </c>
      <c r="AE226" s="122">
        <f t="shared" si="16"/>
        <v>39811</v>
      </c>
      <c r="AF226" s="127">
        <f>+LOOKUP(AE226,BHOA!$W$14:$W$3665,BHOA!$R$14:$R$3665)</f>
        <v>53.996410392923281</v>
      </c>
      <c r="AG226" s="13"/>
      <c r="AH226" s="13"/>
    </row>
    <row r="227" spans="22:35">
      <c r="V227" s="13"/>
      <c r="W227" s="13"/>
      <c r="X227" s="13"/>
      <c r="Y227" s="13"/>
      <c r="Z227" s="124">
        <f t="shared" si="17"/>
        <v>220</v>
      </c>
      <c r="AA227" s="125">
        <f t="shared" si="17"/>
        <v>114</v>
      </c>
      <c r="AB227" s="13"/>
      <c r="AC227" s="120">
        <v>12</v>
      </c>
      <c r="AD227" s="126">
        <v>30</v>
      </c>
      <c r="AE227" s="122">
        <f t="shared" si="16"/>
        <v>39812</v>
      </c>
      <c r="AF227" s="127">
        <f>+LOOKUP(AE227,BHOA!$W$14:$W$3665,BHOA!$R$14:$R$3665)</f>
        <v>53.844338035535422</v>
      </c>
      <c r="AG227" s="13"/>
      <c r="AH227" s="13"/>
    </row>
    <row r="228" spans="22:35">
      <c r="V228" s="13"/>
      <c r="W228" s="13"/>
      <c r="X228" s="13"/>
      <c r="Y228" s="13"/>
      <c r="Z228" s="124">
        <f t="shared" si="17"/>
        <v>220</v>
      </c>
      <c r="AA228" s="125">
        <f t="shared" si="17"/>
        <v>114</v>
      </c>
      <c r="AB228" s="13"/>
      <c r="AC228" s="129">
        <v>12</v>
      </c>
      <c r="AD228" s="133">
        <v>31</v>
      </c>
      <c r="AE228" s="122">
        <f t="shared" si="16"/>
        <v>39813</v>
      </c>
      <c r="AF228" s="134">
        <f>+LOOKUP(AE228,BHOA!$W$14:$W$3665,BHOA!$R$14:$R$3665)</f>
        <v>53.142617564615819</v>
      </c>
      <c r="AG228" s="13"/>
      <c r="AH228" s="13"/>
    </row>
    <row r="229" spans="22:35">
      <c r="V229" s="13"/>
      <c r="W229" s="13"/>
      <c r="X229" s="13"/>
      <c r="Y229" s="13"/>
      <c r="Z229" s="13"/>
      <c r="AA229" s="13"/>
      <c r="AB229" s="13"/>
      <c r="AC229" s="14"/>
      <c r="AD229" s="14"/>
      <c r="AE229" s="13"/>
      <c r="AF229" s="13"/>
      <c r="AG229" s="13"/>
      <c r="AH229" s="13"/>
      <c r="AI229" s="13"/>
    </row>
    <row r="230" spans="22:35"/>
    <row r="231" spans="22:35"/>
    <row r="232" spans="22:35"/>
  </sheetData>
  <sheetProtection sheet="1" formatCells="0" formatColumns="0" formatRows="0" insertColumns="0" insertRows="0" insertHyperlinks="0" deleteColumns="0" deleteRows="0" pivotTables="0"/>
  <mergeCells count="15">
    <mergeCell ref="E8:L8"/>
    <mergeCell ref="E3:L3"/>
    <mergeCell ref="E4:L4"/>
    <mergeCell ref="E5:L5"/>
    <mergeCell ref="E6:L6"/>
    <mergeCell ref="E7:L7"/>
    <mergeCell ref="G37:H37"/>
    <mergeCell ref="V13:AA13"/>
    <mergeCell ref="AC13:AF13"/>
    <mergeCell ref="F12:G12"/>
    <mergeCell ref="F35:G35"/>
    <mergeCell ref="V35:AA35"/>
    <mergeCell ref="AC35:AF35"/>
    <mergeCell ref="V12:AA12"/>
    <mergeCell ref="AC12:A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/>
  </sheetPr>
  <dimension ref="A1:P135"/>
  <sheetViews>
    <sheetView workbookViewId="0">
      <selection activeCell="B2" sqref="B2"/>
    </sheetView>
  </sheetViews>
  <sheetFormatPr baseColWidth="10" defaultColWidth="0" defaultRowHeight="15" zeroHeight="1"/>
  <cols>
    <col min="1" max="1" width="2.5703125" customWidth="1"/>
    <col min="2" max="2" width="12.140625" style="1" customWidth="1"/>
    <col min="3" max="14" width="9.85546875" customWidth="1"/>
    <col min="15" max="15" width="12" style="1" customWidth="1"/>
    <col min="16" max="16" width="9.5703125" customWidth="1"/>
    <col min="17" max="16384" width="11.42578125" hidden="1"/>
  </cols>
  <sheetData>
    <row r="1" spans="1:16" ht="9" customHeight="1">
      <c r="A1" s="13"/>
      <c r="B1" s="14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4"/>
      <c r="P1" s="13"/>
    </row>
    <row r="2" spans="1:16" ht="15.75">
      <c r="A2" s="13"/>
      <c r="B2" s="103" t="s">
        <v>3</v>
      </c>
      <c r="C2" s="52" t="s">
        <v>45</v>
      </c>
      <c r="D2" s="53" t="s">
        <v>46</v>
      </c>
      <c r="E2" s="53" t="s">
        <v>47</v>
      </c>
      <c r="F2" s="53" t="s">
        <v>51</v>
      </c>
      <c r="G2" s="53" t="s">
        <v>48</v>
      </c>
      <c r="H2" s="53" t="s">
        <v>49</v>
      </c>
      <c r="I2" s="53" t="s">
        <v>50</v>
      </c>
      <c r="J2" s="53" t="s">
        <v>52</v>
      </c>
      <c r="K2" s="53" t="s">
        <v>53</v>
      </c>
      <c r="L2" s="53" t="s">
        <v>54</v>
      </c>
      <c r="M2" s="53" t="s">
        <v>55</v>
      </c>
      <c r="N2" s="53" t="s">
        <v>56</v>
      </c>
      <c r="O2" s="54" t="s">
        <v>57</v>
      </c>
      <c r="P2" s="13"/>
    </row>
    <row r="3" spans="1:16">
      <c r="A3" s="13"/>
      <c r="B3" s="55">
        <f>+Datos!B5</f>
        <v>2001</v>
      </c>
      <c r="C3" s="56">
        <f>+SUMIFS(Datos!$E$5:$E$3656,Datos!$B$5:$B$3656,$B3,Datos!$C$5:$C$3656,C$33)</f>
        <v>135.10000000000002</v>
      </c>
      <c r="D3" s="57">
        <f>+SUMIFS(Datos!$E$5:$E$3656,Datos!$B$5:$B$3656,$B3,Datos!$C$5:$C$3656,D$33)</f>
        <v>120.3</v>
      </c>
      <c r="E3" s="57">
        <f>+SUMIFS(Datos!$E$5:$E$3656,Datos!$B$5:$B$3656,$B3,Datos!$C$5:$C$3656,E$33)</f>
        <v>70.899999999999991</v>
      </c>
      <c r="F3" s="57">
        <f>+SUMIFS(Datos!$E$5:$E$3656,Datos!$B$5:$B$3656,$B3,Datos!$C$5:$C$3656,F$33)</f>
        <v>184.5</v>
      </c>
      <c r="G3" s="57">
        <f>+SUMIFS(Datos!$E$5:$E$3656,Datos!$B$5:$B$3656,$B3,Datos!$C$5:$C$3656,G$33)</f>
        <v>90.8</v>
      </c>
      <c r="H3" s="57">
        <f>+SUMIFS(Datos!$E$5:$E$3656,Datos!$B$5:$B$3656,$B3,Datos!$C$5:$C$3656,H$33)</f>
        <v>64.2</v>
      </c>
      <c r="I3" s="57">
        <f>+SUMIFS(Datos!$E$5:$E$3656,Datos!$B$5:$B$3656,$B3,Datos!$C$5:$C$3656,I$33)</f>
        <v>30.299999999999997</v>
      </c>
      <c r="J3" s="57">
        <f>+SUMIFS(Datos!$E$5:$E$3656,Datos!$B$5:$B$3656,$B3,Datos!$C$5:$C$3656,J$33)</f>
        <v>95.5</v>
      </c>
      <c r="K3" s="57">
        <f>+SUMIFS(Datos!$E$5:$E$3656,Datos!$B$5:$B$3656,$B3,Datos!$C$5:$C$3656,K$33)</f>
        <v>82.6</v>
      </c>
      <c r="L3" s="57">
        <f>+SUMIFS(Datos!$E$5:$E$3656,Datos!$B$5:$B$3656,$B3,Datos!$C$5:$C$3656,L$33)</f>
        <v>123.9</v>
      </c>
      <c r="M3" s="57">
        <f>+SUMIFS(Datos!$E$5:$E$3656,Datos!$B$5:$B$3656,$B3,Datos!$C$5:$C$3656,M$33)</f>
        <v>144.19999999999999</v>
      </c>
      <c r="N3" s="58">
        <f>+SUMIFS(Datos!$E$5:$E$3656,Datos!$B$5:$B$3656,$B3,Datos!$C$5:$C$3656,N$33)</f>
        <v>70</v>
      </c>
      <c r="O3" s="59">
        <f>+SUMIF(Datos!$B$5:$B$3656,B3,Datos!$E$5:$E$3656)</f>
        <v>1212.3000000000006</v>
      </c>
      <c r="P3" s="13"/>
    </row>
    <row r="4" spans="1:16">
      <c r="A4" s="13"/>
      <c r="B4" s="55">
        <f>+B3+1</f>
        <v>2002</v>
      </c>
      <c r="C4" s="60">
        <f>+SUMIFS(Datos!$E$5:$E$3656,Datos!$B$5:$B$3656,$B4,Datos!$C$5:$C$3656,C$33)</f>
        <v>91.800000000000011</v>
      </c>
      <c r="D4" s="61">
        <f>+SUMIFS(Datos!$E$5:$E$3656,Datos!$B$5:$B$3656,$B4,Datos!$C$5:$C$3656,D$33)</f>
        <v>93</v>
      </c>
      <c r="E4" s="61">
        <f>+SUMIFS(Datos!$E$5:$E$3656,Datos!$B$5:$B$3656,$B4,Datos!$C$5:$C$3656,E$33)</f>
        <v>101.4</v>
      </c>
      <c r="F4" s="61">
        <f>+SUMIFS(Datos!$E$5:$E$3656,Datos!$B$5:$B$3656,$B4,Datos!$C$5:$C$3656,F$33)</f>
        <v>95.9</v>
      </c>
      <c r="G4" s="61">
        <f>+SUMIFS(Datos!$E$5:$E$3656,Datos!$B$5:$B$3656,$B4,Datos!$C$5:$C$3656,G$33)</f>
        <v>61.2</v>
      </c>
      <c r="H4" s="61">
        <f>+SUMIFS(Datos!$E$5:$E$3656,Datos!$B$5:$B$3656,$B4,Datos!$C$5:$C$3656,H$33)</f>
        <v>17</v>
      </c>
      <c r="I4" s="61">
        <f>+SUMIFS(Datos!$E$5:$E$3656,Datos!$B$5:$B$3656,$B4,Datos!$C$5:$C$3656,I$33)</f>
        <v>60.6</v>
      </c>
      <c r="J4" s="61">
        <f>+SUMIFS(Datos!$E$5:$E$3656,Datos!$B$5:$B$3656,$B4,Datos!$C$5:$C$3656,J$33)</f>
        <v>136.80000000000001</v>
      </c>
      <c r="K4" s="61">
        <f>+SUMIFS(Datos!$E$5:$E$3656,Datos!$B$5:$B$3656,$B4,Datos!$C$5:$C$3656,K$33)</f>
        <v>49.900000000000006</v>
      </c>
      <c r="L4" s="61">
        <f>+SUMIFS(Datos!$E$5:$E$3656,Datos!$B$5:$B$3656,$B4,Datos!$C$5:$C$3656,L$33)</f>
        <v>111.39999999999999</v>
      </c>
      <c r="M4" s="61">
        <f>+SUMIFS(Datos!$E$5:$E$3656,Datos!$B$5:$B$3656,$B4,Datos!$C$5:$C$3656,M$33)</f>
        <v>214.70000000000002</v>
      </c>
      <c r="N4" s="62">
        <f>+SUMIFS(Datos!$E$5:$E$3656,Datos!$B$5:$B$3656,$B4,Datos!$C$5:$C$3656,N$33)</f>
        <v>40.299999999999997</v>
      </c>
      <c r="O4" s="63">
        <f>+SUMIF(Datos!$B$5:$B$3656,B4,Datos!$E$5:$E$3656)</f>
        <v>1073.9999999999998</v>
      </c>
      <c r="P4" s="13"/>
    </row>
    <row r="5" spans="1:16">
      <c r="A5" s="13"/>
      <c r="B5" s="55">
        <f t="shared" ref="B5:B12" si="0">+B4+1</f>
        <v>2003</v>
      </c>
      <c r="C5" s="60">
        <f>+SUMIFS(Datos!$E$5:$E$3656,Datos!$B$5:$B$3656,$B5,Datos!$C$5:$C$3656,C$33)</f>
        <v>32.200000000000003</v>
      </c>
      <c r="D5" s="61">
        <f>+SUMIFS(Datos!$E$5:$E$3656,Datos!$B$5:$B$3656,$B5,Datos!$C$5:$C$3656,D$33)</f>
        <v>67.5</v>
      </c>
      <c r="E5" s="61">
        <f>+SUMIFS(Datos!$E$5:$E$3656,Datos!$B$5:$B$3656,$B5,Datos!$C$5:$C$3656,E$33)</f>
        <v>33.400000000000006</v>
      </c>
      <c r="F5" s="61">
        <f>+SUMIFS(Datos!$E$5:$E$3656,Datos!$B$5:$B$3656,$B5,Datos!$C$5:$C$3656,F$33)</f>
        <v>28.8</v>
      </c>
      <c r="G5" s="61">
        <f>+SUMIFS(Datos!$E$5:$E$3656,Datos!$B$5:$B$3656,$B5,Datos!$C$5:$C$3656,G$33)</f>
        <v>36.4</v>
      </c>
      <c r="H5" s="61">
        <f>+SUMIFS(Datos!$E$5:$E$3656,Datos!$B$5:$B$3656,$B5,Datos!$C$5:$C$3656,H$33)</f>
        <v>10.399999999999999</v>
      </c>
      <c r="I5" s="61">
        <f>+SUMIFS(Datos!$E$5:$E$3656,Datos!$B$5:$B$3656,$B5,Datos!$C$5:$C$3656,I$33)</f>
        <v>43.2</v>
      </c>
      <c r="J5" s="61">
        <f>+SUMIFS(Datos!$E$5:$E$3656,Datos!$B$5:$B$3656,$B5,Datos!$C$5:$C$3656,J$33)</f>
        <v>35.9</v>
      </c>
      <c r="K5" s="61">
        <f>+SUMIFS(Datos!$E$5:$E$3656,Datos!$B$5:$B$3656,$B5,Datos!$C$5:$C$3656,K$33)</f>
        <v>39.599999999999994</v>
      </c>
      <c r="L5" s="61">
        <f>+SUMIFS(Datos!$E$5:$E$3656,Datos!$B$5:$B$3656,$B5,Datos!$C$5:$C$3656,L$33)</f>
        <v>141.80000000000001</v>
      </c>
      <c r="M5" s="61">
        <f>+SUMIFS(Datos!$E$5:$E$3656,Datos!$B$5:$B$3656,$B5,Datos!$C$5:$C$3656,M$33)</f>
        <v>68.899999999999991</v>
      </c>
      <c r="N5" s="62">
        <f>+SUMIFS(Datos!$E$5:$E$3656,Datos!$B$5:$B$3656,$B5,Datos!$C$5:$C$3656,N$33)</f>
        <v>106.7</v>
      </c>
      <c r="O5" s="63">
        <f>+SUMIF(Datos!$B$5:$B$3656,B5,Datos!$E$5:$E$3656)</f>
        <v>644.80000000000007</v>
      </c>
      <c r="P5" s="13"/>
    </row>
    <row r="6" spans="1:16">
      <c r="A6" s="13"/>
      <c r="B6" s="55">
        <f t="shared" si="0"/>
        <v>2004</v>
      </c>
      <c r="C6" s="60">
        <f>+SUMIFS(Datos!$E$5:$E$3656,Datos!$B$5:$B$3656,$B6,Datos!$C$5:$C$3656,C$33)</f>
        <v>41.6</v>
      </c>
      <c r="D6" s="61">
        <f>+SUMIFS(Datos!$E$5:$E$3656,Datos!$B$5:$B$3656,$B6,Datos!$C$5:$C$3656,D$33)</f>
        <v>80.8</v>
      </c>
      <c r="E6" s="61">
        <f>+SUMIFS(Datos!$E$5:$E$3656,Datos!$B$5:$B$3656,$B6,Datos!$C$5:$C$3656,E$33)</f>
        <v>54</v>
      </c>
      <c r="F6" s="61">
        <f>+SUMIFS(Datos!$E$5:$E$3656,Datos!$B$5:$B$3656,$B6,Datos!$C$5:$C$3656,F$33)</f>
        <v>109.2</v>
      </c>
      <c r="G6" s="61">
        <f>+SUMIFS(Datos!$E$5:$E$3656,Datos!$B$5:$B$3656,$B6,Datos!$C$5:$C$3656,G$33)</f>
        <v>4.3</v>
      </c>
      <c r="H6" s="61">
        <f>+SUMIFS(Datos!$E$5:$E$3656,Datos!$B$5:$B$3656,$B6,Datos!$C$5:$C$3656,H$33)</f>
        <v>18.3</v>
      </c>
      <c r="I6" s="61">
        <f>+SUMIFS(Datos!$E$5:$E$3656,Datos!$B$5:$B$3656,$B6,Datos!$C$5:$C$3656,I$33)</f>
        <v>78.3</v>
      </c>
      <c r="J6" s="61">
        <f>+SUMIFS(Datos!$E$5:$E$3656,Datos!$B$5:$B$3656,$B6,Datos!$C$5:$C$3656,J$33)</f>
        <v>60.6</v>
      </c>
      <c r="K6" s="61">
        <f>+SUMIFS(Datos!$E$5:$E$3656,Datos!$B$5:$B$3656,$B6,Datos!$C$5:$C$3656,K$33)</f>
        <v>68.899999999999991</v>
      </c>
      <c r="L6" s="61">
        <f>+SUMIFS(Datos!$E$5:$E$3656,Datos!$B$5:$B$3656,$B6,Datos!$C$5:$C$3656,L$33)</f>
        <v>114</v>
      </c>
      <c r="M6" s="61">
        <f>+SUMIFS(Datos!$E$5:$E$3656,Datos!$B$5:$B$3656,$B6,Datos!$C$5:$C$3656,M$33)</f>
        <v>62</v>
      </c>
      <c r="N6" s="62">
        <f>+SUMIFS(Datos!$E$5:$E$3656,Datos!$B$5:$B$3656,$B6,Datos!$C$5:$C$3656,N$33)</f>
        <v>141.19999999999999</v>
      </c>
      <c r="O6" s="63">
        <f>+SUMIF(Datos!$B$5:$B$3656,B6,Datos!$E$5:$E$3656)</f>
        <v>833.1999999999997</v>
      </c>
      <c r="P6" s="13"/>
    </row>
    <row r="7" spans="1:16">
      <c r="A7" s="13"/>
      <c r="B7" s="55">
        <f t="shared" si="0"/>
        <v>2005</v>
      </c>
      <c r="C7" s="60">
        <f>+SUMIFS(Datos!$E$5:$E$3656,Datos!$B$5:$B$3656,$B7,Datos!$C$5:$C$3656,C$33)</f>
        <v>84.3</v>
      </c>
      <c r="D7" s="61">
        <f>+SUMIFS(Datos!$E$5:$E$3656,Datos!$B$5:$B$3656,$B7,Datos!$C$5:$C$3656,D$33)</f>
        <v>246.99999999999997</v>
      </c>
      <c r="E7" s="61">
        <f>+SUMIFS(Datos!$E$5:$E$3656,Datos!$B$5:$B$3656,$B7,Datos!$C$5:$C$3656,E$33)</f>
        <v>33</v>
      </c>
      <c r="F7" s="61">
        <f>+SUMIFS(Datos!$E$5:$E$3656,Datos!$B$5:$B$3656,$B7,Datos!$C$5:$C$3656,F$33)</f>
        <v>8.8000000000000007</v>
      </c>
      <c r="G7" s="61">
        <f>+SUMIFS(Datos!$E$5:$E$3656,Datos!$B$5:$B$3656,$B7,Datos!$C$5:$C$3656,G$33)</f>
        <v>8.8000000000000007</v>
      </c>
      <c r="H7" s="61">
        <f>+SUMIFS(Datos!$E$5:$E$3656,Datos!$B$5:$B$3656,$B7,Datos!$C$5:$C$3656,H$33)</f>
        <v>13.599999999999998</v>
      </c>
      <c r="I7" s="61">
        <f>+SUMIFS(Datos!$E$5:$E$3656,Datos!$B$5:$B$3656,$B7,Datos!$C$5:$C$3656,I$33)</f>
        <v>29.799999999999997</v>
      </c>
      <c r="J7" s="61">
        <f>+SUMIFS(Datos!$E$5:$E$3656,Datos!$B$5:$B$3656,$B7,Datos!$C$5:$C$3656,J$33)</f>
        <v>39.20000000000001</v>
      </c>
      <c r="K7" s="61">
        <f>+SUMIFS(Datos!$E$5:$E$3656,Datos!$B$5:$B$3656,$B7,Datos!$C$5:$C$3656,K$33)</f>
        <v>57.8</v>
      </c>
      <c r="L7" s="61">
        <f>+SUMIFS(Datos!$E$5:$E$3656,Datos!$B$5:$B$3656,$B7,Datos!$C$5:$C$3656,L$33)</f>
        <v>63.20000000000001</v>
      </c>
      <c r="M7" s="61">
        <f>+SUMIFS(Datos!$E$5:$E$3656,Datos!$B$5:$B$3656,$B7,Datos!$C$5:$C$3656,M$33)</f>
        <v>109</v>
      </c>
      <c r="N7" s="62">
        <f>+SUMIFS(Datos!$E$5:$E$3656,Datos!$B$5:$B$3656,$B7,Datos!$C$5:$C$3656,N$33)</f>
        <v>75.300000000000011</v>
      </c>
      <c r="O7" s="63">
        <f>+SUMIF(Datos!$B$5:$B$3656,B7,Datos!$E$5:$E$3656)</f>
        <v>769.8000000000003</v>
      </c>
      <c r="P7" s="13"/>
    </row>
    <row r="8" spans="1:16">
      <c r="A8" s="13"/>
      <c r="B8" s="55">
        <f t="shared" si="0"/>
        <v>2006</v>
      </c>
      <c r="C8" s="60">
        <f>+SUMIFS(Datos!$E$5:$E$3656,Datos!$B$5:$B$3656,$B8,Datos!$C$5:$C$3656,C$33)</f>
        <v>65.599999999999994</v>
      </c>
      <c r="D8" s="61">
        <f>+SUMIFS(Datos!$E$5:$E$3656,Datos!$B$5:$B$3656,$B8,Datos!$C$5:$C$3656,D$33)</f>
        <v>142.4</v>
      </c>
      <c r="E8" s="61">
        <f>+SUMIFS(Datos!$E$5:$E$3656,Datos!$B$5:$B$3656,$B8,Datos!$C$5:$C$3656,E$33)</f>
        <v>17.100000000000001</v>
      </c>
      <c r="F8" s="61">
        <f>+SUMIFS(Datos!$E$5:$E$3656,Datos!$B$5:$B$3656,$B8,Datos!$C$5:$C$3656,F$33)</f>
        <v>41.1</v>
      </c>
      <c r="G8" s="61">
        <f>+SUMIFS(Datos!$E$5:$E$3656,Datos!$B$5:$B$3656,$B8,Datos!$C$5:$C$3656,G$33)</f>
        <v>0.79999999999999993</v>
      </c>
      <c r="H8" s="61">
        <f>+SUMIFS(Datos!$E$5:$E$3656,Datos!$B$5:$B$3656,$B8,Datos!$C$5:$C$3656,H$33)</f>
        <v>18.599999999999998</v>
      </c>
      <c r="I8" s="61">
        <f>+SUMIFS(Datos!$E$5:$E$3656,Datos!$B$5:$B$3656,$B8,Datos!$C$5:$C$3656,I$33)</f>
        <v>48.600000000000009</v>
      </c>
      <c r="J8" s="61">
        <f>+SUMIFS(Datos!$E$5:$E$3656,Datos!$B$5:$B$3656,$B8,Datos!$C$5:$C$3656,J$33)</f>
        <v>5.8</v>
      </c>
      <c r="K8" s="61">
        <f>+SUMIFS(Datos!$E$5:$E$3656,Datos!$B$5:$B$3656,$B8,Datos!$C$5:$C$3656,K$33)</f>
        <v>34.5</v>
      </c>
      <c r="L8" s="61">
        <f>+SUMIFS(Datos!$E$5:$E$3656,Datos!$B$5:$B$3656,$B8,Datos!$C$5:$C$3656,L$33)</f>
        <v>179.09999999999997</v>
      </c>
      <c r="M8" s="61">
        <f>+SUMIFS(Datos!$E$5:$E$3656,Datos!$B$5:$B$3656,$B8,Datos!$C$5:$C$3656,M$33)</f>
        <v>15.899999999999999</v>
      </c>
      <c r="N8" s="62">
        <f>+SUMIFS(Datos!$E$5:$E$3656,Datos!$B$5:$B$3656,$B8,Datos!$C$5:$C$3656,N$33)</f>
        <v>124</v>
      </c>
      <c r="O8" s="63">
        <f>+SUMIF(Datos!$B$5:$B$3656,B8,Datos!$E$5:$E$3656)</f>
        <v>693.50000000000034</v>
      </c>
      <c r="P8" s="13"/>
    </row>
    <row r="9" spans="1:16">
      <c r="A9" s="13"/>
      <c r="B9" s="55">
        <f t="shared" si="0"/>
        <v>2007</v>
      </c>
      <c r="C9" s="60">
        <f>+SUMIFS(Datos!$E$5:$E$3656,Datos!$B$5:$B$3656,$B9,Datos!$C$5:$C$3656,C$33)</f>
        <v>27.900000000000002</v>
      </c>
      <c r="D9" s="61">
        <f>+SUMIFS(Datos!$E$5:$E$3656,Datos!$B$5:$B$3656,$B9,Datos!$C$5:$C$3656,D$33)</f>
        <v>117.1</v>
      </c>
      <c r="E9" s="61">
        <f>+SUMIFS(Datos!$E$5:$E$3656,Datos!$B$5:$B$3656,$B9,Datos!$C$5:$C$3656,E$33)</f>
        <v>89.8</v>
      </c>
      <c r="F9" s="61">
        <f>+SUMIFS(Datos!$E$5:$E$3656,Datos!$B$5:$B$3656,$B9,Datos!$C$5:$C$3656,F$33)</f>
        <v>62</v>
      </c>
      <c r="G9" s="61">
        <f>+SUMIFS(Datos!$E$5:$E$3656,Datos!$B$5:$B$3656,$B9,Datos!$C$5:$C$3656,G$33)</f>
        <v>45.8</v>
      </c>
      <c r="H9" s="61">
        <f>+SUMIFS(Datos!$E$5:$E$3656,Datos!$B$5:$B$3656,$B9,Datos!$C$5:$C$3656,H$33)</f>
        <v>1.8</v>
      </c>
      <c r="I9" s="61">
        <f>+SUMIFS(Datos!$E$5:$E$3656,Datos!$B$5:$B$3656,$B9,Datos!$C$5:$C$3656,I$33)</f>
        <v>2.9</v>
      </c>
      <c r="J9" s="61">
        <f>+SUMIFS(Datos!$E$5:$E$3656,Datos!$B$5:$B$3656,$B9,Datos!$C$5:$C$3656,J$33)</f>
        <v>1.9</v>
      </c>
      <c r="K9" s="61">
        <f>+SUMIFS(Datos!$E$5:$E$3656,Datos!$B$5:$B$3656,$B9,Datos!$C$5:$C$3656,K$33)</f>
        <v>159.1</v>
      </c>
      <c r="L9" s="61">
        <f>+SUMIFS(Datos!$E$5:$E$3656,Datos!$B$5:$B$3656,$B9,Datos!$C$5:$C$3656,L$33)</f>
        <v>107.8</v>
      </c>
      <c r="M9" s="61">
        <f>+SUMIFS(Datos!$E$5:$E$3656,Datos!$B$5:$B$3656,$B9,Datos!$C$5:$C$3656,M$33)</f>
        <v>44.699999999999996</v>
      </c>
      <c r="N9" s="62">
        <f>+SUMIFS(Datos!$E$5:$E$3656,Datos!$B$5:$B$3656,$B9,Datos!$C$5:$C$3656,N$33)</f>
        <v>17.3</v>
      </c>
      <c r="O9" s="63">
        <f>+SUMIF(Datos!$B$5:$B$3656,B9,Datos!$E$5:$E$3656)</f>
        <v>678.10000000000014</v>
      </c>
      <c r="P9" s="13"/>
    </row>
    <row r="10" spans="1:16">
      <c r="A10" s="13"/>
      <c r="B10" s="55">
        <f t="shared" si="0"/>
        <v>2008</v>
      </c>
      <c r="C10" s="60">
        <f>+SUMIFS(Datos!$E$5:$E$3656,Datos!$B$5:$B$3656,$B10,Datos!$C$5:$C$3656,C$33)</f>
        <v>56.9</v>
      </c>
      <c r="D10" s="61">
        <f>+SUMIFS(Datos!$E$5:$E$3656,Datos!$B$5:$B$3656,$B10,Datos!$C$5:$C$3656,D$33)</f>
        <v>137.19999999999999</v>
      </c>
      <c r="E10" s="61">
        <f>+SUMIFS(Datos!$E$5:$E$3656,Datos!$B$5:$B$3656,$B10,Datos!$C$5:$C$3656,E$33)</f>
        <v>130.1</v>
      </c>
      <c r="F10" s="61">
        <f>+SUMIFS(Datos!$E$5:$E$3656,Datos!$B$5:$B$3656,$B10,Datos!$C$5:$C$3656,F$33)</f>
        <v>29.4</v>
      </c>
      <c r="G10" s="61">
        <f>+SUMIFS(Datos!$E$5:$E$3656,Datos!$B$5:$B$3656,$B10,Datos!$C$5:$C$3656,G$33)</f>
        <v>21.3</v>
      </c>
      <c r="H10" s="61">
        <f>+SUMIFS(Datos!$E$5:$E$3656,Datos!$B$5:$B$3656,$B10,Datos!$C$5:$C$3656,H$33)</f>
        <v>30.8</v>
      </c>
      <c r="I10" s="61">
        <f>+SUMIFS(Datos!$E$5:$E$3656,Datos!$B$5:$B$3656,$B10,Datos!$C$5:$C$3656,I$33)</f>
        <v>39.399999999999991</v>
      </c>
      <c r="J10" s="61">
        <f>+SUMIFS(Datos!$E$5:$E$3656,Datos!$B$5:$B$3656,$B10,Datos!$C$5:$C$3656,J$33)</f>
        <v>21</v>
      </c>
      <c r="K10" s="61">
        <f>+SUMIFS(Datos!$E$5:$E$3656,Datos!$B$5:$B$3656,$B10,Datos!$C$5:$C$3656,K$33)</f>
        <v>37.4</v>
      </c>
      <c r="L10" s="61">
        <f>+SUMIFS(Datos!$E$5:$E$3656,Datos!$B$5:$B$3656,$B10,Datos!$C$5:$C$3656,L$33)</f>
        <v>30</v>
      </c>
      <c r="M10" s="61">
        <f>+SUMIFS(Datos!$E$5:$E$3656,Datos!$B$5:$B$3656,$B10,Datos!$C$5:$C$3656,M$33)</f>
        <v>21.4</v>
      </c>
      <c r="N10" s="62">
        <f>+SUMIFS(Datos!$E$5:$E$3656,Datos!$B$5:$B$3656,$B10,Datos!$C$5:$C$3656,N$33)</f>
        <v>39.900000000000006</v>
      </c>
      <c r="O10" s="63">
        <f>+SUMIF(Datos!$B$5:$B$3656,B10,Datos!$E$5:$E$3656)</f>
        <v>594.80000000000018</v>
      </c>
      <c r="P10" s="13"/>
    </row>
    <row r="11" spans="1:16">
      <c r="A11" s="13"/>
      <c r="B11" s="55">
        <f t="shared" si="0"/>
        <v>2009</v>
      </c>
      <c r="C11" s="60">
        <f>+SUMIFS(Datos!$E$5:$E$3656,Datos!$B$5:$B$3656,$B11,Datos!$C$5:$C$3656,C$33)</f>
        <v>51.5</v>
      </c>
      <c r="D11" s="61">
        <f>+SUMIFS(Datos!$E$5:$E$3656,Datos!$B$5:$B$3656,$B11,Datos!$C$5:$C$3656,D$33)</f>
        <v>42.300000000000004</v>
      </c>
      <c r="E11" s="61">
        <f>+SUMIFS(Datos!$E$5:$E$3656,Datos!$B$5:$B$3656,$B11,Datos!$C$5:$C$3656,E$33)</f>
        <v>129.30000000000001</v>
      </c>
      <c r="F11" s="61">
        <f>+SUMIFS(Datos!$E$5:$E$3656,Datos!$B$5:$B$3656,$B11,Datos!$C$5:$C$3656,F$33)</f>
        <v>28.799999999999997</v>
      </c>
      <c r="G11" s="61">
        <f>+SUMIFS(Datos!$E$5:$E$3656,Datos!$B$5:$B$3656,$B11,Datos!$C$5:$C$3656,G$33)</f>
        <v>50.3</v>
      </c>
      <c r="H11" s="61">
        <f>+SUMIFS(Datos!$E$5:$E$3656,Datos!$B$5:$B$3656,$B11,Datos!$C$5:$C$3656,H$33)</f>
        <v>54.8</v>
      </c>
      <c r="I11" s="61">
        <f>+SUMIFS(Datos!$E$5:$E$3656,Datos!$B$5:$B$3656,$B11,Datos!$C$5:$C$3656,I$33)</f>
        <v>40.199999999999996</v>
      </c>
      <c r="J11" s="61">
        <f>+SUMIFS(Datos!$E$5:$E$3656,Datos!$B$5:$B$3656,$B11,Datos!$C$5:$C$3656,J$33)</f>
        <v>3.7</v>
      </c>
      <c r="K11" s="61">
        <f>+SUMIFS(Datos!$E$5:$E$3656,Datos!$B$5:$B$3656,$B11,Datos!$C$5:$C$3656,K$33)</f>
        <v>45.8</v>
      </c>
      <c r="L11" s="61">
        <f>+SUMIFS(Datos!$E$5:$E$3656,Datos!$B$5:$B$3656,$B11,Datos!$C$5:$C$3656,L$33)</f>
        <v>60.800000000000004</v>
      </c>
      <c r="M11" s="61">
        <f>+SUMIFS(Datos!$E$5:$E$3656,Datos!$B$5:$B$3656,$B11,Datos!$C$5:$C$3656,M$33)</f>
        <v>81.900000000000006</v>
      </c>
      <c r="N11" s="62">
        <f>+SUMIFS(Datos!$E$5:$E$3656,Datos!$B$5:$B$3656,$B11,Datos!$C$5:$C$3656,N$33)</f>
        <v>61.2</v>
      </c>
      <c r="O11" s="63">
        <f>+SUMIF(Datos!$B$5:$B$3656,B11,Datos!$E$5:$E$3656)</f>
        <v>650.6</v>
      </c>
      <c r="P11" s="13"/>
    </row>
    <row r="12" spans="1:16">
      <c r="A12" s="13"/>
      <c r="B12" s="55">
        <f t="shared" si="0"/>
        <v>2010</v>
      </c>
      <c r="C12" s="64">
        <f>+SUMIFS(Datos!$E$5:$E$3656,Datos!$B$5:$B$3656,$B12,Datos!$C$5:$C$3656,C$33)</f>
        <v>66.5</v>
      </c>
      <c r="D12" s="65">
        <f>+SUMIFS(Datos!$E$5:$E$3656,Datos!$B$5:$B$3656,$B12,Datos!$C$5:$C$3656,D$33)</f>
        <v>284.40000000000003</v>
      </c>
      <c r="E12" s="65">
        <f>+SUMIFS(Datos!$E$5:$E$3656,Datos!$B$5:$B$3656,$B12,Datos!$C$5:$C$3656,E$33)</f>
        <v>85</v>
      </c>
      <c r="F12" s="65">
        <f>+SUMIFS(Datos!$E$5:$E$3656,Datos!$B$5:$B$3656,$B12,Datos!$C$5:$C$3656,F$33)</f>
        <v>25.3</v>
      </c>
      <c r="G12" s="65">
        <f>+SUMIFS(Datos!$E$5:$E$3656,Datos!$B$5:$B$3656,$B12,Datos!$C$5:$C$3656,G$33)</f>
        <v>50.400000000000006</v>
      </c>
      <c r="H12" s="65">
        <f>+SUMIFS(Datos!$E$5:$E$3656,Datos!$B$5:$B$3656,$B12,Datos!$C$5:$C$3656,H$33)</f>
        <v>42.900000000000006</v>
      </c>
      <c r="I12" s="65">
        <f>+SUMIFS(Datos!$E$5:$E$3656,Datos!$B$5:$B$3656,$B12,Datos!$C$5:$C$3656,I$33)</f>
        <v>90</v>
      </c>
      <c r="J12" s="65">
        <f>+SUMIFS(Datos!$E$5:$E$3656,Datos!$B$5:$B$3656,$B12,Datos!$C$5:$C$3656,J$33)</f>
        <v>6.4</v>
      </c>
      <c r="K12" s="65">
        <f>+SUMIFS(Datos!$E$5:$E$3656,Datos!$B$5:$B$3656,$B12,Datos!$C$5:$C$3656,K$33)</f>
        <v>61</v>
      </c>
      <c r="L12" s="65">
        <f>+SUMIFS(Datos!$E$5:$E$3656,Datos!$B$5:$B$3656,$B12,Datos!$C$5:$C$3656,L$33)</f>
        <v>98.2</v>
      </c>
      <c r="M12" s="65">
        <f>+SUMIFS(Datos!$E$5:$E$3656,Datos!$B$5:$B$3656,$B12,Datos!$C$5:$C$3656,M$33)</f>
        <v>146.69999999999999</v>
      </c>
      <c r="N12" s="66">
        <f>+SUMIFS(Datos!$E$5:$E$3656,Datos!$B$5:$B$3656,$B12,Datos!$C$5:$C$3656,N$33)</f>
        <v>50.1</v>
      </c>
      <c r="O12" s="67">
        <f>+SUMIF(Datos!$B$5:$B$3656,B12,Datos!$E$5:$E$3656)</f>
        <v>1006.9000000000001</v>
      </c>
      <c r="P12" s="13"/>
    </row>
    <row r="13" spans="1:16">
      <c r="A13" s="13"/>
      <c r="B13" s="54" t="s">
        <v>4</v>
      </c>
      <c r="C13" s="68">
        <f>+AVERAGE(C3:C12)</f>
        <v>65.34</v>
      </c>
      <c r="D13" s="69">
        <f t="shared" ref="D13:O13" si="1">+AVERAGE(D3:D12)</f>
        <v>133.19999999999999</v>
      </c>
      <c r="E13" s="69">
        <f t="shared" si="1"/>
        <v>74.400000000000006</v>
      </c>
      <c r="F13" s="69">
        <f t="shared" si="1"/>
        <v>61.379999999999981</v>
      </c>
      <c r="G13" s="69">
        <f t="shared" si="1"/>
        <v>37.010000000000005</v>
      </c>
      <c r="H13" s="69">
        <f t="shared" si="1"/>
        <v>27.24</v>
      </c>
      <c r="I13" s="69">
        <f t="shared" si="1"/>
        <v>46.33</v>
      </c>
      <c r="J13" s="69">
        <f t="shared" si="1"/>
        <v>40.679999999999993</v>
      </c>
      <c r="K13" s="69">
        <f t="shared" si="1"/>
        <v>63.659999999999989</v>
      </c>
      <c r="L13" s="69">
        <f t="shared" si="1"/>
        <v>103.02000000000001</v>
      </c>
      <c r="M13" s="69">
        <f t="shared" si="1"/>
        <v>90.939999999999984</v>
      </c>
      <c r="N13" s="70">
        <f t="shared" si="1"/>
        <v>72.599999999999994</v>
      </c>
      <c r="O13" s="104">
        <f t="shared" si="1"/>
        <v>815.80000000000018</v>
      </c>
      <c r="P13" s="13"/>
    </row>
    <row r="14" spans="1:16" ht="6" customHeight="1">
      <c r="A14" s="13"/>
      <c r="B14" s="14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4"/>
      <c r="P14" s="13"/>
    </row>
    <row r="15" spans="1:16" ht="15.75">
      <c r="A15" s="13"/>
      <c r="B15" s="232" t="s">
        <v>58</v>
      </c>
      <c r="C15" s="233"/>
      <c r="D15" s="233"/>
      <c r="E15" s="233"/>
      <c r="F15" s="234"/>
      <c r="G15" s="105">
        <f>MAX(Datos!$E$5:$E$3656)</f>
        <v>93</v>
      </c>
      <c r="H15" s="61"/>
      <c r="I15" s="61"/>
      <c r="J15" s="61"/>
      <c r="K15" s="61"/>
      <c r="L15" s="61"/>
      <c r="M15" s="61"/>
      <c r="N15" s="61"/>
      <c r="O15" s="73"/>
      <c r="P15" s="13"/>
    </row>
    <row r="16" spans="1:16" ht="9" customHeight="1">
      <c r="A16" s="13"/>
      <c r="B16" s="14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4"/>
      <c r="P16" s="13"/>
    </row>
    <row r="17" spans="1:16" ht="15.75">
      <c r="A17" s="13"/>
      <c r="B17" s="106" t="s">
        <v>27</v>
      </c>
      <c r="C17" s="52" t="s">
        <v>45</v>
      </c>
      <c r="D17" s="53" t="s">
        <v>46</v>
      </c>
      <c r="E17" s="53" t="s">
        <v>47</v>
      </c>
      <c r="F17" s="53" t="s">
        <v>51</v>
      </c>
      <c r="G17" s="53" t="s">
        <v>48</v>
      </c>
      <c r="H17" s="53" t="s">
        <v>49</v>
      </c>
      <c r="I17" s="53" t="s">
        <v>50</v>
      </c>
      <c r="J17" s="53" t="s">
        <v>52</v>
      </c>
      <c r="K17" s="53" t="s">
        <v>53</v>
      </c>
      <c r="L17" s="53" t="s">
        <v>54</v>
      </c>
      <c r="M17" s="53" t="s">
        <v>55</v>
      </c>
      <c r="N17" s="53" t="s">
        <v>56</v>
      </c>
      <c r="O17" s="54" t="s">
        <v>57</v>
      </c>
      <c r="P17" s="13"/>
    </row>
    <row r="18" spans="1:16">
      <c r="A18" s="13"/>
      <c r="B18" s="55">
        <f>+Datos!B18</f>
        <v>2001</v>
      </c>
      <c r="C18" s="56">
        <f>+SUMIFS(Datos!$F$5:$F$3656,Datos!$B$5:$B$3656,$B18,Datos!$C$5:$C$3656,C$33)</f>
        <v>189.8</v>
      </c>
      <c r="D18" s="57">
        <f>+SUMIFS(Datos!$F$5:$F$3656,Datos!$B$5:$B$3656,$B18,Datos!$C$5:$C$3656,D$33)</f>
        <v>177.69999999999996</v>
      </c>
      <c r="E18" s="57">
        <f>+SUMIFS(Datos!$F$5:$F$3656,Datos!$B$5:$B$3656,$B18,Datos!$C$5:$C$3656,E$33)</f>
        <v>111.99999999999997</v>
      </c>
      <c r="F18" s="57">
        <f>+SUMIFS(Datos!$F$5:$F$3656,Datos!$B$5:$B$3656,$B18,Datos!$C$5:$C$3656,F$33)</f>
        <v>73.300000000000011</v>
      </c>
      <c r="G18" s="57">
        <f>+SUMIFS(Datos!$F$5:$F$3656,Datos!$B$5:$B$3656,$B18,Datos!$C$5:$C$3656,G$33)</f>
        <v>37.4</v>
      </c>
      <c r="H18" s="57">
        <f>+SUMIFS(Datos!$F$5:$F$3656,Datos!$B$5:$B$3656,$B18,Datos!$C$5:$C$3656,H$33)</f>
        <v>39.899999999999991</v>
      </c>
      <c r="I18" s="57">
        <f>+SUMIFS(Datos!$F$5:$F$3656,Datos!$B$5:$B$3656,$B18,Datos!$C$5:$C$3656,I$33)</f>
        <v>33.800000000000004</v>
      </c>
      <c r="J18" s="57">
        <f>+SUMIFS(Datos!$F$5:$F$3656,Datos!$B$5:$B$3656,$B18,Datos!$C$5:$C$3656,J$33)</f>
        <v>53.6</v>
      </c>
      <c r="K18" s="57">
        <f>+SUMIFS(Datos!$F$5:$F$3656,Datos!$B$5:$B$3656,$B18,Datos!$C$5:$C$3656,K$33)</f>
        <v>70.7</v>
      </c>
      <c r="L18" s="57">
        <f>+SUMIFS(Datos!$F$5:$F$3656,Datos!$B$5:$B$3656,$B18,Datos!$C$5:$C$3656,L$33)</f>
        <v>81.09999999999998</v>
      </c>
      <c r="M18" s="57">
        <f>+SUMIFS(Datos!$F$5:$F$3656,Datos!$B$5:$B$3656,$B18,Datos!$C$5:$C$3656,M$33)</f>
        <v>140.29999999999998</v>
      </c>
      <c r="N18" s="58">
        <f>+SUMIFS(Datos!$F$5:$F$3656,Datos!$B$5:$B$3656,$B18,Datos!$C$5:$C$3656,N$33)</f>
        <v>181.7</v>
      </c>
      <c r="O18" s="59">
        <f>+SUMIF(Datos!$B$5:$B$3656,B18,Datos!$F$5:$F$3656)</f>
        <v>1191.3000000000004</v>
      </c>
      <c r="P18" s="13"/>
    </row>
    <row r="19" spans="1:16">
      <c r="A19" s="13"/>
      <c r="B19" s="55">
        <f>+B18+1</f>
        <v>2002</v>
      </c>
      <c r="C19" s="60">
        <f>+SUMIFS(Datos!$F$5:$F$3656,Datos!$B$5:$B$3656,$B19,Datos!$C$5:$C$3656,C$33)</f>
        <v>180.19999999999996</v>
      </c>
      <c r="D19" s="61">
        <f>+SUMIFS(Datos!$F$5:$F$3656,Datos!$B$5:$B$3656,$B19,Datos!$C$5:$C$3656,D$33)</f>
        <v>150.9</v>
      </c>
      <c r="E19" s="61">
        <f>+SUMIFS(Datos!$F$5:$F$3656,Datos!$B$5:$B$3656,$B19,Datos!$C$5:$C$3656,E$33)</f>
        <v>107.30000000000003</v>
      </c>
      <c r="F19" s="61">
        <f>+SUMIFS(Datos!$F$5:$F$3656,Datos!$B$5:$B$3656,$B19,Datos!$C$5:$C$3656,F$33)</f>
        <v>69.599999999999994</v>
      </c>
      <c r="G19" s="61">
        <f>+SUMIFS(Datos!$F$5:$F$3656,Datos!$B$5:$B$3656,$B19,Datos!$C$5:$C$3656,G$33)</f>
        <v>48.000000000000014</v>
      </c>
      <c r="H19" s="61">
        <f>+SUMIFS(Datos!$F$5:$F$3656,Datos!$B$5:$B$3656,$B19,Datos!$C$5:$C$3656,H$33)</f>
        <v>38.5</v>
      </c>
      <c r="I19" s="61">
        <f>+SUMIFS(Datos!$F$5:$F$3656,Datos!$B$5:$B$3656,$B19,Datos!$C$5:$C$3656,I$33)</f>
        <v>37.599999999999994</v>
      </c>
      <c r="J19" s="61">
        <f>+SUMIFS(Datos!$F$5:$F$3656,Datos!$B$5:$B$3656,$B19,Datos!$C$5:$C$3656,J$33)</f>
        <v>48.500000000000007</v>
      </c>
      <c r="K19" s="61">
        <f>+SUMIFS(Datos!$F$5:$F$3656,Datos!$B$5:$B$3656,$B19,Datos!$C$5:$C$3656,K$33)</f>
        <v>69.5</v>
      </c>
      <c r="L19" s="61">
        <f>+SUMIFS(Datos!$F$5:$F$3656,Datos!$B$5:$B$3656,$B19,Datos!$C$5:$C$3656,L$33)</f>
        <v>111.8</v>
      </c>
      <c r="M19" s="61">
        <f>+SUMIFS(Datos!$F$5:$F$3656,Datos!$B$5:$B$3656,$B19,Datos!$C$5:$C$3656,M$33)</f>
        <v>135.10000000000002</v>
      </c>
      <c r="N19" s="62">
        <f>+SUMIFS(Datos!$F$5:$F$3656,Datos!$B$5:$B$3656,$B19,Datos!$C$5:$C$3656,N$33)</f>
        <v>182.20000000000002</v>
      </c>
      <c r="O19" s="63">
        <f>+SUMIF(Datos!$B$5:$B$3656,B19,Datos!$F$5:$F$3656)</f>
        <v>1179.1999999999998</v>
      </c>
      <c r="P19" s="13"/>
    </row>
    <row r="20" spans="1:16">
      <c r="A20" s="13"/>
      <c r="B20" s="55">
        <f t="shared" ref="B20:B27" si="2">+B19+1</f>
        <v>2003</v>
      </c>
      <c r="C20" s="60">
        <f>+SUMIFS(Datos!$F$5:$F$3656,Datos!$B$5:$B$3656,$B20,Datos!$C$5:$C$3656,C$33)</f>
        <v>217.79999999999995</v>
      </c>
      <c r="D20" s="61">
        <f>+SUMIFS(Datos!$F$5:$F$3656,Datos!$B$5:$B$3656,$B20,Datos!$C$5:$C$3656,D$33)</f>
        <v>152.19999999999999</v>
      </c>
      <c r="E20" s="61">
        <f>+SUMIFS(Datos!$F$5:$F$3656,Datos!$B$5:$B$3656,$B20,Datos!$C$5:$C$3656,E$33)</f>
        <v>134.4</v>
      </c>
      <c r="F20" s="61">
        <f>+SUMIFS(Datos!$F$5:$F$3656,Datos!$B$5:$B$3656,$B20,Datos!$C$5:$C$3656,F$33)</f>
        <v>71.899999999999991</v>
      </c>
      <c r="G20" s="61">
        <f>+SUMIFS(Datos!$F$5:$F$3656,Datos!$B$5:$B$3656,$B20,Datos!$C$5:$C$3656,G$33)</f>
        <v>54.8</v>
      </c>
      <c r="H20" s="61">
        <f>+SUMIFS(Datos!$F$5:$F$3656,Datos!$B$5:$B$3656,$B20,Datos!$C$5:$C$3656,H$33)</f>
        <v>42.7</v>
      </c>
      <c r="I20" s="61">
        <f>+SUMIFS(Datos!$F$5:$F$3656,Datos!$B$5:$B$3656,$B20,Datos!$C$5:$C$3656,I$33)</f>
        <v>49.300000000000011</v>
      </c>
      <c r="J20" s="61">
        <f>+SUMIFS(Datos!$F$5:$F$3656,Datos!$B$5:$B$3656,$B20,Datos!$C$5:$C$3656,J$33)</f>
        <v>57.8</v>
      </c>
      <c r="K20" s="61">
        <f>+SUMIFS(Datos!$F$5:$F$3656,Datos!$B$5:$B$3656,$B20,Datos!$C$5:$C$3656,K$33)</f>
        <v>89.9</v>
      </c>
      <c r="L20" s="61">
        <f>+SUMIFS(Datos!$F$5:$F$3656,Datos!$B$5:$B$3656,$B20,Datos!$C$5:$C$3656,L$33)</f>
        <v>127.7</v>
      </c>
      <c r="M20" s="61">
        <f>+SUMIFS(Datos!$F$5:$F$3656,Datos!$B$5:$B$3656,$B20,Datos!$C$5:$C$3656,M$33)</f>
        <v>149.49999999999997</v>
      </c>
      <c r="N20" s="62">
        <f>+SUMIFS(Datos!$F$5:$F$3656,Datos!$B$5:$B$3656,$B20,Datos!$C$5:$C$3656,N$33)</f>
        <v>193.6</v>
      </c>
      <c r="O20" s="63">
        <f>+SUMIF(Datos!$B$5:$B$3656,B20,Datos!$F$5:$F$3656)</f>
        <v>1341.6</v>
      </c>
      <c r="P20" s="13"/>
    </row>
    <row r="21" spans="1:16">
      <c r="A21" s="13"/>
      <c r="B21" s="55">
        <f t="shared" si="2"/>
        <v>2004</v>
      </c>
      <c r="C21" s="60">
        <f>+SUMIFS(Datos!$F$5:$F$3656,Datos!$B$5:$B$3656,$B21,Datos!$C$5:$C$3656,C$33)</f>
        <v>197.60000000000002</v>
      </c>
      <c r="D21" s="61">
        <f>+SUMIFS(Datos!$F$5:$F$3656,Datos!$B$5:$B$3656,$B21,Datos!$C$5:$C$3656,D$33)</f>
        <v>140.20000000000002</v>
      </c>
      <c r="E21" s="61">
        <f>+SUMIFS(Datos!$F$5:$F$3656,Datos!$B$5:$B$3656,$B21,Datos!$C$5:$C$3656,E$33)</f>
        <v>144.29999999999998</v>
      </c>
      <c r="F21" s="61">
        <f>+SUMIFS(Datos!$F$5:$F$3656,Datos!$B$5:$B$3656,$B21,Datos!$C$5:$C$3656,F$33)</f>
        <v>77.100000000000009</v>
      </c>
      <c r="G21" s="61">
        <f>+SUMIFS(Datos!$F$5:$F$3656,Datos!$B$5:$B$3656,$B21,Datos!$C$5:$C$3656,G$33)</f>
        <v>41.199999999999996</v>
      </c>
      <c r="H21" s="61">
        <f>+SUMIFS(Datos!$F$5:$F$3656,Datos!$B$5:$B$3656,$B21,Datos!$C$5:$C$3656,H$33)</f>
        <v>46.800000000000004</v>
      </c>
      <c r="I21" s="61">
        <f>+SUMIFS(Datos!$F$5:$F$3656,Datos!$B$5:$B$3656,$B21,Datos!$C$5:$C$3656,I$33)</f>
        <v>47.199999999999989</v>
      </c>
      <c r="J21" s="61">
        <f>+SUMIFS(Datos!$F$5:$F$3656,Datos!$B$5:$B$3656,$B21,Datos!$C$5:$C$3656,J$33)</f>
        <v>50.20000000000001</v>
      </c>
      <c r="K21" s="61">
        <f>+SUMIFS(Datos!$F$5:$F$3656,Datos!$B$5:$B$3656,$B21,Datos!$C$5:$C$3656,K$33)</f>
        <v>85.100000000000009</v>
      </c>
      <c r="L21" s="61">
        <f>+SUMIFS(Datos!$F$5:$F$3656,Datos!$B$5:$B$3656,$B21,Datos!$C$5:$C$3656,L$33)</f>
        <v>112.40000000000002</v>
      </c>
      <c r="M21" s="61">
        <f>+SUMIFS(Datos!$F$5:$F$3656,Datos!$B$5:$B$3656,$B21,Datos!$C$5:$C$3656,M$33)</f>
        <v>120.50000000000003</v>
      </c>
      <c r="N21" s="62">
        <f>+SUMIFS(Datos!$F$5:$F$3656,Datos!$B$5:$B$3656,$B21,Datos!$C$5:$C$3656,N$33)</f>
        <v>175.3</v>
      </c>
      <c r="O21" s="63">
        <f>+SUMIF(Datos!$B$5:$B$3656,B21,Datos!$F$5:$F$3656)</f>
        <v>1237.9000000000008</v>
      </c>
      <c r="P21" s="13"/>
    </row>
    <row r="22" spans="1:16">
      <c r="A22" s="13"/>
      <c r="B22" s="55">
        <f t="shared" si="2"/>
        <v>2005</v>
      </c>
      <c r="C22" s="60">
        <f>+SUMIFS(Datos!$F$5:$F$3656,Datos!$B$5:$B$3656,$B22,Datos!$C$5:$C$3656,C$33)</f>
        <v>195.10000000000002</v>
      </c>
      <c r="D22" s="61">
        <f>+SUMIFS(Datos!$F$5:$F$3656,Datos!$B$5:$B$3656,$B22,Datos!$C$5:$C$3656,D$33)</f>
        <v>127.39999999999999</v>
      </c>
      <c r="E22" s="61">
        <f>+SUMIFS(Datos!$F$5:$F$3656,Datos!$B$5:$B$3656,$B22,Datos!$C$5:$C$3656,E$33)</f>
        <v>127.39999999999999</v>
      </c>
      <c r="F22" s="61">
        <f>+SUMIFS(Datos!$F$5:$F$3656,Datos!$B$5:$B$3656,$B22,Datos!$C$5:$C$3656,F$33)</f>
        <v>91.1</v>
      </c>
      <c r="G22" s="61">
        <f>+SUMIFS(Datos!$F$5:$F$3656,Datos!$B$5:$B$3656,$B22,Datos!$C$5:$C$3656,G$33)</f>
        <v>66.799999999999983</v>
      </c>
      <c r="H22" s="61">
        <f>+SUMIFS(Datos!$F$5:$F$3656,Datos!$B$5:$B$3656,$B22,Datos!$C$5:$C$3656,H$33)</f>
        <v>33.399999999999984</v>
      </c>
      <c r="I22" s="61">
        <f>+SUMIFS(Datos!$F$5:$F$3656,Datos!$B$5:$B$3656,$B22,Datos!$C$5:$C$3656,I$33)</f>
        <v>37.399999999999991</v>
      </c>
      <c r="J22" s="61">
        <f>+SUMIFS(Datos!$F$5:$F$3656,Datos!$B$5:$B$3656,$B22,Datos!$C$5:$C$3656,J$33)</f>
        <v>55.499999999999993</v>
      </c>
      <c r="K22" s="61">
        <f>+SUMIFS(Datos!$F$5:$F$3656,Datos!$B$5:$B$3656,$B22,Datos!$C$5:$C$3656,K$33)</f>
        <v>81.500000000000028</v>
      </c>
      <c r="L22" s="61">
        <f>+SUMIFS(Datos!$F$5:$F$3656,Datos!$B$5:$B$3656,$B22,Datos!$C$5:$C$3656,L$33)</f>
        <v>123.40000000000002</v>
      </c>
      <c r="M22" s="61">
        <f>+SUMIFS(Datos!$F$5:$F$3656,Datos!$B$5:$B$3656,$B22,Datos!$C$5:$C$3656,M$33)</f>
        <v>158.40000000000003</v>
      </c>
      <c r="N22" s="62">
        <f>+SUMIFS(Datos!$F$5:$F$3656,Datos!$B$5:$B$3656,$B22,Datos!$C$5:$C$3656,N$33)</f>
        <v>161.79999999999995</v>
      </c>
      <c r="O22" s="63">
        <f>+SUMIF(Datos!$B$5:$B$3656,B22,Datos!$F$5:$F$3656)</f>
        <v>1259.2000000000003</v>
      </c>
      <c r="P22" s="13"/>
    </row>
    <row r="23" spans="1:16">
      <c r="A23" s="13"/>
      <c r="B23" s="55">
        <f t="shared" si="2"/>
        <v>2006</v>
      </c>
      <c r="C23" s="60">
        <f>+SUMIFS(Datos!$F$5:$F$3656,Datos!$B$5:$B$3656,$B23,Datos!$C$5:$C$3656,C$33)</f>
        <v>180.49999999999997</v>
      </c>
      <c r="D23" s="61">
        <f>+SUMIFS(Datos!$F$5:$F$3656,Datos!$B$5:$B$3656,$B23,Datos!$C$5:$C$3656,D$33)</f>
        <v>135.20000000000002</v>
      </c>
      <c r="E23" s="61">
        <f>+SUMIFS(Datos!$F$5:$F$3656,Datos!$B$5:$B$3656,$B23,Datos!$C$5:$C$3656,E$33)</f>
        <v>126.3</v>
      </c>
      <c r="F23" s="61">
        <f>+SUMIFS(Datos!$F$5:$F$3656,Datos!$B$5:$B$3656,$B23,Datos!$C$5:$C$3656,F$33)</f>
        <v>86.999999999999986</v>
      </c>
      <c r="G23" s="61">
        <f>+SUMIFS(Datos!$F$5:$F$3656,Datos!$B$5:$B$3656,$B23,Datos!$C$5:$C$3656,G$33)</f>
        <v>48.79999999999999</v>
      </c>
      <c r="H23" s="61">
        <f>+SUMIFS(Datos!$F$5:$F$3656,Datos!$B$5:$B$3656,$B23,Datos!$C$5:$C$3656,H$33)</f>
        <v>39.000000000000007</v>
      </c>
      <c r="I23" s="61">
        <f>+SUMIFS(Datos!$F$5:$F$3656,Datos!$B$5:$B$3656,$B23,Datos!$C$5:$C$3656,I$33)</f>
        <v>49.500000000000007</v>
      </c>
      <c r="J23" s="61">
        <f>+SUMIFS(Datos!$F$5:$F$3656,Datos!$B$5:$B$3656,$B23,Datos!$C$5:$C$3656,J$33)</f>
        <v>65.800000000000011</v>
      </c>
      <c r="K23" s="61">
        <f>+SUMIFS(Datos!$F$5:$F$3656,Datos!$B$5:$B$3656,$B23,Datos!$C$5:$C$3656,K$33)</f>
        <v>92.90000000000002</v>
      </c>
      <c r="L23" s="61">
        <f>+SUMIFS(Datos!$F$5:$F$3656,Datos!$B$5:$B$3656,$B23,Datos!$C$5:$C$3656,L$33)</f>
        <v>111.9</v>
      </c>
      <c r="M23" s="61">
        <f>+SUMIFS(Datos!$F$5:$F$3656,Datos!$B$5:$B$3656,$B23,Datos!$C$5:$C$3656,M$33)</f>
        <v>171.30000000000007</v>
      </c>
      <c r="N23" s="62">
        <f>+SUMIFS(Datos!$F$5:$F$3656,Datos!$B$5:$B$3656,$B23,Datos!$C$5:$C$3656,N$33)</f>
        <v>202.8</v>
      </c>
      <c r="O23" s="63">
        <f>+SUMIF(Datos!$B$5:$B$3656,B23,Datos!$F$5:$F$3656)</f>
        <v>1310.9999999999998</v>
      </c>
      <c r="P23" s="13"/>
    </row>
    <row r="24" spans="1:16">
      <c r="A24" s="13"/>
      <c r="B24" s="55">
        <f t="shared" si="2"/>
        <v>2007</v>
      </c>
      <c r="C24" s="60">
        <f>+SUMIFS(Datos!$F$5:$F$3656,Datos!$B$5:$B$3656,$B24,Datos!$C$5:$C$3656,C$33)</f>
        <v>199.20000000000005</v>
      </c>
      <c r="D24" s="61">
        <f>+SUMIFS(Datos!$F$5:$F$3656,Datos!$B$5:$B$3656,$B24,Datos!$C$5:$C$3656,D$33)</f>
        <v>144.20000000000002</v>
      </c>
      <c r="E24" s="61">
        <f>+SUMIFS(Datos!$F$5:$F$3656,Datos!$B$5:$B$3656,$B24,Datos!$C$5:$C$3656,E$33)</f>
        <v>104.7</v>
      </c>
      <c r="F24" s="61">
        <f>+SUMIFS(Datos!$F$5:$F$3656,Datos!$B$5:$B$3656,$B24,Datos!$C$5:$C$3656,F$33)</f>
        <v>77.799999999999983</v>
      </c>
      <c r="G24" s="61">
        <f>+SUMIFS(Datos!$F$5:$F$3656,Datos!$B$5:$B$3656,$B24,Datos!$C$5:$C$3656,G$33)</f>
        <v>44.900000000000013</v>
      </c>
      <c r="H24" s="61">
        <f>+SUMIFS(Datos!$F$5:$F$3656,Datos!$B$5:$B$3656,$B24,Datos!$C$5:$C$3656,H$33)</f>
        <v>43.2</v>
      </c>
      <c r="I24" s="61">
        <f>+SUMIFS(Datos!$F$5:$F$3656,Datos!$B$5:$B$3656,$B24,Datos!$C$5:$C$3656,I$33)</f>
        <v>56.500000000000007</v>
      </c>
      <c r="J24" s="61">
        <f>+SUMIFS(Datos!$F$5:$F$3656,Datos!$B$5:$B$3656,$B24,Datos!$C$5:$C$3656,J$33)</f>
        <v>62.900000000000006</v>
      </c>
      <c r="K24" s="61">
        <f>+SUMIFS(Datos!$F$5:$F$3656,Datos!$B$5:$B$3656,$B24,Datos!$C$5:$C$3656,K$33)</f>
        <v>80.499999999999986</v>
      </c>
      <c r="L24" s="61">
        <f>+SUMIFS(Datos!$F$5:$F$3656,Datos!$B$5:$B$3656,$B24,Datos!$C$5:$C$3656,L$33)</f>
        <v>117.1</v>
      </c>
      <c r="M24" s="61">
        <f>+SUMIFS(Datos!$F$5:$F$3656,Datos!$B$5:$B$3656,$B24,Datos!$C$5:$C$3656,M$33)</f>
        <v>157.90000000000003</v>
      </c>
      <c r="N24" s="62">
        <f>+SUMIFS(Datos!$F$5:$F$3656,Datos!$B$5:$B$3656,$B24,Datos!$C$5:$C$3656,N$33)</f>
        <v>245.5</v>
      </c>
      <c r="O24" s="63">
        <f>+SUMIF(Datos!$B$5:$B$3656,B24,Datos!$F$5:$F$3656)</f>
        <v>1334.4000000000005</v>
      </c>
      <c r="P24" s="13"/>
    </row>
    <row r="25" spans="1:16">
      <c r="A25" s="13"/>
      <c r="B25" s="55">
        <f t="shared" si="2"/>
        <v>2008</v>
      </c>
      <c r="C25" s="60">
        <f>+SUMIFS(Datos!$F$5:$F$3656,Datos!$B$5:$B$3656,$B25,Datos!$C$5:$C$3656,C$33)</f>
        <v>204.59999999999997</v>
      </c>
      <c r="D25" s="61">
        <f>+SUMIFS(Datos!$F$5:$F$3656,Datos!$B$5:$B$3656,$B25,Datos!$C$5:$C$3656,D$33)</f>
        <v>142.9</v>
      </c>
      <c r="E25" s="61">
        <f>+SUMIFS(Datos!$F$5:$F$3656,Datos!$B$5:$B$3656,$B25,Datos!$C$5:$C$3656,E$33)</f>
        <v>104.39999999999999</v>
      </c>
      <c r="F25" s="61">
        <f>+SUMIFS(Datos!$F$5:$F$3656,Datos!$B$5:$B$3656,$B25,Datos!$C$5:$C$3656,F$33)</f>
        <v>99.100000000000009</v>
      </c>
      <c r="G25" s="61">
        <f>+SUMIFS(Datos!$F$5:$F$3656,Datos!$B$5:$B$3656,$B25,Datos!$C$5:$C$3656,G$33)</f>
        <v>58.300000000000004</v>
      </c>
      <c r="H25" s="61">
        <f>+SUMIFS(Datos!$F$5:$F$3656,Datos!$B$5:$B$3656,$B25,Datos!$C$5:$C$3656,H$33)</f>
        <v>40.4</v>
      </c>
      <c r="I25" s="61">
        <f>+SUMIFS(Datos!$F$5:$F$3656,Datos!$B$5:$B$3656,$B25,Datos!$C$5:$C$3656,I$33)</f>
        <v>37.5</v>
      </c>
      <c r="J25" s="61">
        <f>+SUMIFS(Datos!$F$5:$F$3656,Datos!$B$5:$B$3656,$B25,Datos!$C$5:$C$3656,J$33)</f>
        <v>73.699999999999989</v>
      </c>
      <c r="K25" s="61">
        <f>+SUMIFS(Datos!$F$5:$F$3656,Datos!$B$5:$B$3656,$B25,Datos!$C$5:$C$3656,K$33)</f>
        <v>77.8</v>
      </c>
      <c r="L25" s="61">
        <f>+SUMIFS(Datos!$F$5:$F$3656,Datos!$B$5:$B$3656,$B25,Datos!$C$5:$C$3656,L$33)</f>
        <v>140.50000000000003</v>
      </c>
      <c r="M25" s="61">
        <f>+SUMIFS(Datos!$F$5:$F$3656,Datos!$B$5:$B$3656,$B25,Datos!$C$5:$C$3656,M$33)</f>
        <v>209.29999999999998</v>
      </c>
      <c r="N25" s="62">
        <f>+SUMIFS(Datos!$F$5:$F$3656,Datos!$B$5:$B$3656,$B25,Datos!$C$5:$C$3656,N$33)</f>
        <v>210.1</v>
      </c>
      <c r="O25" s="63">
        <f>+SUMIF(Datos!$B$5:$B$3656,B25,Datos!$F$5:$F$3656)</f>
        <v>1398.6</v>
      </c>
      <c r="P25" s="13"/>
    </row>
    <row r="26" spans="1:16">
      <c r="A26" s="13"/>
      <c r="B26" s="55">
        <f t="shared" si="2"/>
        <v>2009</v>
      </c>
      <c r="C26" s="60">
        <f>+SUMIFS(Datos!$F$5:$F$3656,Datos!$B$5:$B$3656,$B26,Datos!$C$5:$C$3656,C$33)</f>
        <v>230.89999999999998</v>
      </c>
      <c r="D26" s="61">
        <f>+SUMIFS(Datos!$F$5:$F$3656,Datos!$B$5:$B$3656,$B26,Datos!$C$5:$C$3656,D$33)</f>
        <v>168</v>
      </c>
      <c r="E26" s="61">
        <f>+SUMIFS(Datos!$F$5:$F$3656,Datos!$B$5:$B$3656,$B26,Datos!$C$5:$C$3656,E$33)</f>
        <v>131.1</v>
      </c>
      <c r="F26" s="61">
        <f>+SUMIFS(Datos!$F$5:$F$3656,Datos!$B$5:$B$3656,$B26,Datos!$C$5:$C$3656,F$33)</f>
        <v>107.19999999999999</v>
      </c>
      <c r="G26" s="61">
        <f>+SUMIFS(Datos!$F$5:$F$3656,Datos!$B$5:$B$3656,$B26,Datos!$C$5:$C$3656,G$33)</f>
        <v>65.699999999999989</v>
      </c>
      <c r="H26" s="61">
        <f>+SUMIFS(Datos!$F$5:$F$3656,Datos!$B$5:$B$3656,$B26,Datos!$C$5:$C$3656,H$33)</f>
        <v>43.500000000000007</v>
      </c>
      <c r="I26" s="61">
        <f>+SUMIFS(Datos!$F$5:$F$3656,Datos!$B$5:$B$3656,$B26,Datos!$C$5:$C$3656,I$33)</f>
        <v>45.000000000000007</v>
      </c>
      <c r="J26" s="61">
        <f>+SUMIFS(Datos!$F$5:$F$3656,Datos!$B$5:$B$3656,$B26,Datos!$C$5:$C$3656,J$33)</f>
        <v>88</v>
      </c>
      <c r="K26" s="61">
        <f>+SUMIFS(Datos!$F$5:$F$3656,Datos!$B$5:$B$3656,$B26,Datos!$C$5:$C$3656,K$33)</f>
        <v>77.8</v>
      </c>
      <c r="L26" s="61">
        <f>+SUMIFS(Datos!$F$5:$F$3656,Datos!$B$5:$B$3656,$B26,Datos!$C$5:$C$3656,L$33)</f>
        <v>144.79999999999998</v>
      </c>
      <c r="M26" s="61">
        <f>+SUMIFS(Datos!$F$5:$F$3656,Datos!$B$5:$B$3656,$B26,Datos!$C$5:$C$3656,M$33)</f>
        <v>179.60000000000002</v>
      </c>
      <c r="N26" s="62">
        <f>+SUMIFS(Datos!$F$5:$F$3656,Datos!$B$5:$B$3656,$B26,Datos!$C$5:$C$3656,N$33)</f>
        <v>198.49999999999997</v>
      </c>
      <c r="O26" s="63">
        <f>+SUMIF(Datos!$B$5:$B$3656,B26,Datos!$F$5:$F$3656)</f>
        <v>1480.0999999999997</v>
      </c>
      <c r="P26" s="13"/>
    </row>
    <row r="27" spans="1:16">
      <c r="A27" s="13"/>
      <c r="B27" s="55">
        <f t="shared" si="2"/>
        <v>2010</v>
      </c>
      <c r="C27" s="64">
        <f>+SUMIFS(Datos!$F$5:$F$3656,Datos!$B$5:$B$3656,$B27,Datos!$C$5:$C$3656,C$33)</f>
        <v>237.29999999999998</v>
      </c>
      <c r="D27" s="65">
        <f>+SUMIFS(Datos!$F$5:$F$3656,Datos!$B$5:$B$3656,$B27,Datos!$C$5:$C$3656,D$33)</f>
        <v>133.80000000000001</v>
      </c>
      <c r="E27" s="65">
        <f>+SUMIFS(Datos!$F$5:$F$3656,Datos!$B$5:$B$3656,$B27,Datos!$C$5:$C$3656,E$33)</f>
        <v>105.7</v>
      </c>
      <c r="F27" s="65">
        <f>+SUMIFS(Datos!$F$5:$F$3656,Datos!$B$5:$B$3656,$B27,Datos!$C$5:$C$3656,F$33)</f>
        <v>86</v>
      </c>
      <c r="G27" s="65">
        <f>+SUMIFS(Datos!$F$5:$F$3656,Datos!$B$5:$B$3656,$B27,Datos!$C$5:$C$3656,G$33)</f>
        <v>50.000000000000007</v>
      </c>
      <c r="H27" s="65">
        <f>+SUMIFS(Datos!$F$5:$F$3656,Datos!$B$5:$B$3656,$B27,Datos!$C$5:$C$3656,H$33)</f>
        <v>42.800000000000004</v>
      </c>
      <c r="I27" s="65">
        <f>+SUMIFS(Datos!$F$5:$F$3656,Datos!$B$5:$B$3656,$B27,Datos!$C$5:$C$3656,I$33)</f>
        <v>36.5</v>
      </c>
      <c r="J27" s="65">
        <f>+SUMIFS(Datos!$F$5:$F$3656,Datos!$B$5:$B$3656,$B27,Datos!$C$5:$C$3656,J$33)</f>
        <v>70.2</v>
      </c>
      <c r="K27" s="65">
        <f>+SUMIFS(Datos!$F$5:$F$3656,Datos!$B$5:$B$3656,$B27,Datos!$C$5:$C$3656,K$33)</f>
        <v>80.5</v>
      </c>
      <c r="L27" s="65">
        <f>+SUMIFS(Datos!$F$5:$F$3656,Datos!$B$5:$B$3656,$B27,Datos!$C$5:$C$3656,L$33)</f>
        <v>117.5</v>
      </c>
      <c r="M27" s="65">
        <f>+SUMIFS(Datos!$F$5:$F$3656,Datos!$B$5:$B$3656,$B27,Datos!$C$5:$C$3656,M$33)</f>
        <v>139.79999999999998</v>
      </c>
      <c r="N27" s="66">
        <f>+SUMIFS(Datos!$F$5:$F$3656,Datos!$B$5:$B$3656,$B27,Datos!$C$5:$C$3656,N$33)</f>
        <v>241.80000000000007</v>
      </c>
      <c r="O27" s="67">
        <f>+SUMIF(Datos!$B$5:$B$3656,B27,Datos!$F$5:$F$3656)</f>
        <v>1341.8999999999999</v>
      </c>
      <c r="P27" s="13"/>
    </row>
    <row r="28" spans="1:16">
      <c r="A28" s="13"/>
      <c r="B28" s="54" t="s">
        <v>4</v>
      </c>
      <c r="C28" s="68">
        <f>+AVERAGE(C18:C27)</f>
        <v>203.29999999999998</v>
      </c>
      <c r="D28" s="69">
        <f t="shared" ref="D28" si="3">+AVERAGE(D18:D27)</f>
        <v>147.25</v>
      </c>
      <c r="E28" s="69">
        <f t="shared" ref="E28" si="4">+AVERAGE(E18:E27)</f>
        <v>119.75999999999999</v>
      </c>
      <c r="F28" s="69">
        <f t="shared" ref="F28" si="5">+AVERAGE(F18:F27)</f>
        <v>84.009999999999991</v>
      </c>
      <c r="G28" s="69">
        <f t="shared" ref="G28" si="6">+AVERAGE(G18:G27)</f>
        <v>51.589999999999996</v>
      </c>
      <c r="H28" s="69">
        <f t="shared" ref="H28" si="7">+AVERAGE(H18:H27)</f>
        <v>41.019999999999996</v>
      </c>
      <c r="I28" s="69">
        <f t="shared" ref="I28" si="8">+AVERAGE(I18:I27)</f>
        <v>43.03</v>
      </c>
      <c r="J28" s="69">
        <f t="shared" ref="J28" si="9">+AVERAGE(J18:J27)</f>
        <v>62.620000000000005</v>
      </c>
      <c r="K28" s="69">
        <f t="shared" ref="K28" si="10">+AVERAGE(K18:K27)</f>
        <v>80.61999999999999</v>
      </c>
      <c r="L28" s="69">
        <f t="shared" ref="L28" si="11">+AVERAGE(L18:L27)</f>
        <v>118.82000000000001</v>
      </c>
      <c r="M28" s="69">
        <f t="shared" ref="M28" si="12">+AVERAGE(M18:M27)</f>
        <v>156.17000000000002</v>
      </c>
      <c r="N28" s="70">
        <f t="shared" ref="N28" si="13">+AVERAGE(N18:N27)</f>
        <v>199.32999999999998</v>
      </c>
      <c r="O28" s="104">
        <f t="shared" ref="O28" si="14">+AVERAGE(O18:O27)</f>
        <v>1307.5200000000002</v>
      </c>
      <c r="P28" s="13"/>
    </row>
    <row r="29" spans="1:16" ht="6" customHeight="1">
      <c r="A29" s="13"/>
      <c r="B29" s="14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4"/>
      <c r="P29" s="13"/>
    </row>
    <row r="30" spans="1:16" ht="15.75">
      <c r="A30" s="13"/>
      <c r="B30" s="229" t="s">
        <v>59</v>
      </c>
      <c r="C30" s="230"/>
      <c r="D30" s="230"/>
      <c r="E30" s="230"/>
      <c r="F30" s="231"/>
      <c r="G30" s="105">
        <f>MAX(Datos!$F$5:$F$3656)</f>
        <v>12.7</v>
      </c>
      <c r="H30" s="13"/>
      <c r="I30" s="13"/>
      <c r="J30" s="13"/>
      <c r="K30" s="13"/>
      <c r="L30" s="13"/>
      <c r="M30" s="13"/>
      <c r="N30" s="13"/>
      <c r="O30" s="14"/>
      <c r="P30" s="13"/>
    </row>
    <row r="31" spans="1:16">
      <c r="A31" s="13"/>
      <c r="B31" s="14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4"/>
      <c r="P31" s="13"/>
    </row>
    <row r="32" spans="1:16" hidden="1">
      <c r="A32" s="17"/>
      <c r="B32" s="12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2"/>
      <c r="P32" s="17"/>
    </row>
    <row r="33" spans="1:16" hidden="1">
      <c r="A33" s="17"/>
      <c r="B33" s="12"/>
      <c r="C33" s="26">
        <v>1</v>
      </c>
      <c r="D33" s="27">
        <v>2</v>
      </c>
      <c r="E33" s="27">
        <v>3</v>
      </c>
      <c r="F33" s="27">
        <v>4</v>
      </c>
      <c r="G33" s="27">
        <v>5</v>
      </c>
      <c r="H33" s="27">
        <v>6</v>
      </c>
      <c r="I33" s="27">
        <v>7</v>
      </c>
      <c r="J33" s="27">
        <v>8</v>
      </c>
      <c r="K33" s="27">
        <v>9</v>
      </c>
      <c r="L33" s="27">
        <v>10</v>
      </c>
      <c r="M33" s="27">
        <v>11</v>
      </c>
      <c r="N33" s="28">
        <v>12</v>
      </c>
      <c r="O33" s="12"/>
      <c r="P33" s="17"/>
    </row>
    <row r="34" spans="1:16" hidden="1">
      <c r="A34" s="17"/>
      <c r="B34" s="12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2"/>
      <c r="P34" s="17"/>
    </row>
    <row r="35" spans="1:16" hidden="1">
      <c r="A35" s="17"/>
      <c r="B35" s="12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2"/>
      <c r="P35" s="17"/>
    </row>
    <row r="36" spans="1:16" hidden="1">
      <c r="A36" s="17"/>
      <c r="B36" s="12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2"/>
      <c r="P36" s="17"/>
    </row>
    <row r="37" spans="1:16" hidden="1">
      <c r="A37" s="17"/>
    </row>
    <row r="38" spans="1:16" hidden="1">
      <c r="A38" s="17"/>
    </row>
    <row r="39" spans="1:16" hidden="1">
      <c r="A39" s="17"/>
    </row>
    <row r="40" spans="1:16" hidden="1">
      <c r="A40" s="17"/>
    </row>
    <row r="41" spans="1:16" hidden="1">
      <c r="A41" s="17"/>
    </row>
    <row r="42" spans="1:16" hidden="1">
      <c r="A42" s="17"/>
    </row>
    <row r="43" spans="1:16" hidden="1">
      <c r="A43" s="17"/>
    </row>
    <row r="44" spans="1:16" hidden="1">
      <c r="A44" s="17"/>
    </row>
    <row r="45" spans="1:16" hidden="1">
      <c r="A45" s="17"/>
    </row>
    <row r="46" spans="1:16" hidden="1">
      <c r="A46" s="17"/>
    </row>
    <row r="47" spans="1:16" hidden="1">
      <c r="A47" s="17"/>
    </row>
    <row r="48" spans="1:16" hidden="1">
      <c r="A48" s="17"/>
    </row>
    <row r="49" spans="1:1" hidden="1">
      <c r="A49" s="17"/>
    </row>
    <row r="50" spans="1:1" hidden="1">
      <c r="A50" s="17"/>
    </row>
    <row r="51" spans="1:1" hidden="1">
      <c r="A51" s="17"/>
    </row>
    <row r="52" spans="1:1" hidden="1">
      <c r="A52" s="17"/>
    </row>
    <row r="53" spans="1:1" hidden="1">
      <c r="A53" s="17"/>
    </row>
    <row r="54" spans="1:1" hidden="1">
      <c r="A54" s="17"/>
    </row>
    <row r="55" spans="1:1" hidden="1">
      <c r="A55" s="17"/>
    </row>
    <row r="56" spans="1:1" hidden="1">
      <c r="A56" s="17"/>
    </row>
    <row r="57" spans="1:1" hidden="1">
      <c r="A57" s="17"/>
    </row>
    <row r="58" spans="1:1" hidden="1">
      <c r="A58" s="17"/>
    </row>
    <row r="59" spans="1:1" hidden="1">
      <c r="A59" s="17"/>
    </row>
    <row r="60" spans="1:1" hidden="1">
      <c r="A60" s="17"/>
    </row>
    <row r="61" spans="1:1" hidden="1">
      <c r="A61" s="17"/>
    </row>
    <row r="62" spans="1:1" hidden="1">
      <c r="A62" s="17"/>
    </row>
    <row r="63" spans="1:1" hidden="1">
      <c r="A63" s="17"/>
    </row>
    <row r="64" spans="1:1" hidden="1">
      <c r="A64" s="17"/>
    </row>
    <row r="65" spans="1:1" hidden="1">
      <c r="A65" s="17"/>
    </row>
    <row r="66" spans="1:1" hidden="1">
      <c r="A66" s="17"/>
    </row>
    <row r="67" spans="1:1" hidden="1">
      <c r="A67" s="17"/>
    </row>
    <row r="68" spans="1:1" hidden="1">
      <c r="A68" s="17"/>
    </row>
    <row r="69" spans="1:1" hidden="1">
      <c r="A69" s="17"/>
    </row>
    <row r="70" spans="1:1" hidden="1">
      <c r="A70" s="17"/>
    </row>
    <row r="71" spans="1:1" hidden="1">
      <c r="A71" s="17"/>
    </row>
    <row r="72" spans="1:1" hidden="1">
      <c r="A72" s="17"/>
    </row>
    <row r="73" spans="1:1" hidden="1">
      <c r="A73" s="17"/>
    </row>
    <row r="74" spans="1:1" hidden="1">
      <c r="A74" s="17"/>
    </row>
    <row r="75" spans="1:1" hidden="1">
      <c r="A75" s="17"/>
    </row>
    <row r="76" spans="1:1" hidden="1">
      <c r="A76" s="17"/>
    </row>
    <row r="77" spans="1:1" hidden="1">
      <c r="A77" s="17"/>
    </row>
    <row r="78" spans="1:1" hidden="1">
      <c r="A78" s="17"/>
    </row>
    <row r="79" spans="1:1" hidden="1">
      <c r="A79" s="17"/>
    </row>
    <row r="80" spans="1:1" hidden="1">
      <c r="A80" s="17"/>
    </row>
    <row r="81" spans="1:1" hidden="1">
      <c r="A81" s="17"/>
    </row>
    <row r="82" spans="1:1" hidden="1">
      <c r="A82" s="17"/>
    </row>
    <row r="83" spans="1:1" hidden="1">
      <c r="A83" s="17"/>
    </row>
    <row r="84" spans="1:1" hidden="1">
      <c r="A84" s="17"/>
    </row>
    <row r="85" spans="1:1" hidden="1">
      <c r="A85" s="17"/>
    </row>
    <row r="86" spans="1:1" hidden="1">
      <c r="A86" s="17"/>
    </row>
    <row r="87" spans="1:1" hidden="1">
      <c r="A87" s="17"/>
    </row>
    <row r="88" spans="1:1" hidden="1">
      <c r="A88" s="17"/>
    </row>
    <row r="89" spans="1:1" hidden="1">
      <c r="A89" s="17"/>
    </row>
    <row r="90" spans="1:1" hidden="1">
      <c r="A90" s="17"/>
    </row>
    <row r="91" spans="1:1" hidden="1">
      <c r="A91" s="17"/>
    </row>
    <row r="92" spans="1:1" hidden="1">
      <c r="A92" s="17"/>
    </row>
    <row r="93" spans="1:1" hidden="1">
      <c r="A93" s="17"/>
    </row>
    <row r="94" spans="1:1" hidden="1">
      <c r="A94" s="17"/>
    </row>
    <row r="95" spans="1:1" hidden="1">
      <c r="A95" s="17"/>
    </row>
    <row r="96" spans="1:1" hidden="1">
      <c r="A96" s="17"/>
    </row>
    <row r="97" spans="1:1" hidden="1">
      <c r="A97" s="17"/>
    </row>
    <row r="98" spans="1:1" hidden="1">
      <c r="A98" s="17"/>
    </row>
    <row r="99" spans="1:1" hidden="1">
      <c r="A99" s="17"/>
    </row>
    <row r="100" spans="1:1" hidden="1">
      <c r="A100" s="17"/>
    </row>
    <row r="101" spans="1:1" hidden="1">
      <c r="A101" s="17"/>
    </row>
    <row r="102" spans="1:1" hidden="1">
      <c r="A102" s="17"/>
    </row>
    <row r="103" spans="1:1" hidden="1">
      <c r="A103" s="17"/>
    </row>
    <row r="104" spans="1:1" hidden="1">
      <c r="A104" s="17"/>
    </row>
    <row r="105" spans="1:1" hidden="1">
      <c r="A105" s="17"/>
    </row>
    <row r="106" spans="1:1" hidden="1">
      <c r="A106" s="17"/>
    </row>
    <row r="107" spans="1:1" hidden="1">
      <c r="A107" s="17"/>
    </row>
    <row r="108" spans="1:1" hidden="1">
      <c r="A108" s="17"/>
    </row>
    <row r="109" spans="1:1" hidden="1">
      <c r="A109" s="17"/>
    </row>
    <row r="110" spans="1:1" hidden="1">
      <c r="A110" s="17"/>
    </row>
    <row r="111" spans="1:1" hidden="1">
      <c r="A111" s="17"/>
    </row>
    <row r="112" spans="1:1" hidden="1">
      <c r="A112" s="17"/>
    </row>
    <row r="113" spans="1:1" hidden="1">
      <c r="A113" s="17"/>
    </row>
    <row r="114" spans="1:1" hidden="1">
      <c r="A114" s="17"/>
    </row>
    <row r="115" spans="1:1" hidden="1">
      <c r="A115" s="17"/>
    </row>
    <row r="116" spans="1:1" hidden="1">
      <c r="A116" s="17"/>
    </row>
    <row r="117" spans="1:1" hidden="1">
      <c r="A117" s="17"/>
    </row>
    <row r="118" spans="1:1" hidden="1">
      <c r="A118" s="17"/>
    </row>
    <row r="119" spans="1:1" hidden="1">
      <c r="A119" s="17"/>
    </row>
    <row r="120" spans="1:1" hidden="1">
      <c r="A120" s="17"/>
    </row>
    <row r="121" spans="1:1" hidden="1">
      <c r="A121" s="17"/>
    </row>
    <row r="122" spans="1:1" hidden="1">
      <c r="A122" s="17"/>
    </row>
    <row r="123" spans="1:1" hidden="1">
      <c r="A123" s="17"/>
    </row>
    <row r="124" spans="1:1" hidden="1">
      <c r="A124" s="17"/>
    </row>
    <row r="125" spans="1:1" hidden="1">
      <c r="A125" s="17"/>
    </row>
    <row r="126" spans="1:1" hidden="1">
      <c r="A126" s="17"/>
    </row>
    <row r="127" spans="1:1" hidden="1">
      <c r="A127" s="17"/>
    </row>
    <row r="128" spans="1:1" hidden="1">
      <c r="A128" s="17"/>
    </row>
    <row r="129" spans="1:1" hidden="1">
      <c r="A129" s="17"/>
    </row>
    <row r="130" spans="1:1" hidden="1">
      <c r="A130" s="17"/>
    </row>
    <row r="131" spans="1:1" hidden="1">
      <c r="A131" s="17"/>
    </row>
    <row r="132" spans="1:1" hidden="1">
      <c r="A132" s="17"/>
    </row>
    <row r="133" spans="1:1" hidden="1">
      <c r="A133" s="17"/>
    </row>
    <row r="134" spans="1:1" hidden="1">
      <c r="A134" s="17"/>
    </row>
    <row r="135" spans="1:1" hidden="1">
      <c r="A135" s="17"/>
    </row>
  </sheetData>
  <sheetProtection password="C4A2" sheet="1" formatCells="0" formatColumns="0" formatRows="0" insertColumns="0" insertRows="0" insertHyperlinks="0" deleteColumns="0" deleteRows="0" pivotTables="0"/>
  <mergeCells count="2">
    <mergeCell ref="B30:F30"/>
    <mergeCell ref="B15:F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/>
  </sheetPr>
  <dimension ref="A1:P134"/>
  <sheetViews>
    <sheetView workbookViewId="0">
      <selection activeCell="B2" sqref="B2"/>
    </sheetView>
  </sheetViews>
  <sheetFormatPr baseColWidth="10" defaultColWidth="0" defaultRowHeight="15" zeroHeight="1"/>
  <cols>
    <col min="1" max="1" width="2.5703125" style="102" customWidth="1"/>
    <col min="2" max="2" width="12.140625" style="101" customWidth="1"/>
    <col min="3" max="14" width="9.85546875" style="102" customWidth="1"/>
    <col min="15" max="15" width="12" style="101" customWidth="1"/>
    <col min="16" max="16" width="6.85546875" style="102" customWidth="1"/>
    <col min="17" max="16384" width="11.42578125" hidden="1"/>
  </cols>
  <sheetData>
    <row r="1" spans="1:16" ht="9" customHeight="1">
      <c r="A1" s="13"/>
      <c r="B1" s="14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4"/>
      <c r="P1" s="13"/>
    </row>
    <row r="2" spans="1:16" ht="15.75">
      <c r="A2" s="13"/>
      <c r="B2" s="51" t="s">
        <v>61</v>
      </c>
      <c r="C2" s="52" t="s">
        <v>45</v>
      </c>
      <c r="D2" s="53" t="s">
        <v>46</v>
      </c>
      <c r="E2" s="53" t="s">
        <v>47</v>
      </c>
      <c r="F2" s="53" t="s">
        <v>51</v>
      </c>
      <c r="G2" s="53" t="s">
        <v>48</v>
      </c>
      <c r="H2" s="53" t="s">
        <v>49</v>
      </c>
      <c r="I2" s="53" t="s">
        <v>50</v>
      </c>
      <c r="J2" s="53" t="s">
        <v>52</v>
      </c>
      <c r="K2" s="53" t="s">
        <v>53</v>
      </c>
      <c r="L2" s="53" t="s">
        <v>54</v>
      </c>
      <c r="M2" s="53" t="s">
        <v>55</v>
      </c>
      <c r="N2" s="53" t="s">
        <v>56</v>
      </c>
      <c r="O2" s="54" t="s">
        <v>57</v>
      </c>
      <c r="P2" s="13"/>
    </row>
    <row r="3" spans="1:16">
      <c r="A3" s="13"/>
      <c r="B3" s="55">
        <f>+Datos!B5</f>
        <v>2001</v>
      </c>
      <c r="C3" s="56">
        <f>+SUMIFS(BHOA!$R$14:$R$3665,Datos!$B$5:$B$3656,$B3,Datos!$C$5:$C$3656,C$32)/C35</f>
        <v>105.45199129981378</v>
      </c>
      <c r="D3" s="57">
        <f>+SUMIFS(BHOA!$R$14:$R$3665,Datos!$B$5:$B$3656,$B3,Datos!$C$5:$C$3656,D$32)/D35</f>
        <v>100.81575812795835</v>
      </c>
      <c r="E3" s="57">
        <f>+SUMIFS(BHOA!$R$14:$R$3665,Datos!$B$5:$B$3656,$B3,Datos!$C$5:$C$3656,E$32)/E35</f>
        <v>156.28923701309509</v>
      </c>
      <c r="F3" s="57">
        <f>+SUMIFS(BHOA!$R$14:$R$3665,Datos!$B$5:$B$3656,$B3,Datos!$C$5:$C$3656,F$32)/F35</f>
        <v>184.401773856749</v>
      </c>
      <c r="G3" s="57">
        <f>+SUMIFS(BHOA!$R$14:$R$3665,Datos!$B$5:$B$3656,$B3,Datos!$C$5:$C$3656,G$32)/G35</f>
        <v>217.22126310793786</v>
      </c>
      <c r="H3" s="57">
        <f>+SUMIFS(BHOA!$R$14:$R$3665,Datos!$B$5:$B$3656,$B3,Datos!$C$5:$C$3656,H$32)/H35</f>
        <v>210.05924018384033</v>
      </c>
      <c r="I3" s="57">
        <f>+SUMIFS(BHOA!$R$14:$R$3665,Datos!$B$5:$B$3656,$B3,Datos!$C$5:$C$3656,I$32)/I35</f>
        <v>202.34330004058373</v>
      </c>
      <c r="J3" s="57">
        <f>+SUMIFS(BHOA!$R$14:$R$3665,Datos!$B$5:$B$3656,$B3,Datos!$C$5:$C$3656,J$32)/J35</f>
        <v>214.66887591680251</v>
      </c>
      <c r="K3" s="57">
        <f>+SUMIFS(BHOA!$R$14:$R$3665,Datos!$B$5:$B$3656,$B3,Datos!$C$5:$C$3656,K$32)/K35</f>
        <v>208.96879537242432</v>
      </c>
      <c r="L3" s="57">
        <f>+SUMIFS(BHOA!$R$14:$R$3665,Datos!$B$5:$B$3656,$B3,Datos!$C$5:$C$3656,L$32)/L35</f>
        <v>215.4823213133005</v>
      </c>
      <c r="M3" s="57">
        <f>+SUMIFS(BHOA!$R$14:$R$3665,Datos!$B$5:$B$3656,$B3,Datos!$C$5:$C$3656,M$32)/M35</f>
        <v>205.0072511363679</v>
      </c>
      <c r="N3" s="58">
        <f>+SUMIFS(BHOA!$R$14:$R$3665,Datos!$B$5:$B$3656,$B3,Datos!$C$5:$C$3656,N$32)/N35</f>
        <v>133.85740142039955</v>
      </c>
      <c r="O3" s="59">
        <f>+AVERAGE(C3:N3)</f>
        <v>179.54726739910606</v>
      </c>
      <c r="P3" s="13"/>
    </row>
    <row r="4" spans="1:16">
      <c r="A4" s="13"/>
      <c r="B4" s="55">
        <f>+B3+1</f>
        <v>2002</v>
      </c>
      <c r="C4" s="60">
        <f>+SUMIFS(BHOA!$R$14:$R$3665,Datos!$B$5:$B$3656,$B4,Datos!$C$5:$C$3656,C$32)/C36</f>
        <v>123.35620943377475</v>
      </c>
      <c r="D4" s="61">
        <f>+SUMIFS(BHOA!$R$14:$R$3665,Datos!$B$5:$B$3656,$B4,Datos!$C$5:$C$3656,D$32)/D36</f>
        <v>116.45966383773147</v>
      </c>
      <c r="E4" s="61">
        <f>+SUMIFS(BHOA!$R$14:$R$3665,Datos!$B$5:$B$3656,$B4,Datos!$C$5:$C$3656,E$32)/E36</f>
        <v>154.00171345857768</v>
      </c>
      <c r="F4" s="61">
        <f>+SUMIFS(BHOA!$R$14:$R$3665,Datos!$B$5:$B$3656,$B4,Datos!$C$5:$C$3656,F$32)/F36</f>
        <v>193.55111033719504</v>
      </c>
      <c r="G4" s="61">
        <f>+SUMIFS(BHOA!$R$14:$R$3665,Datos!$B$5:$B$3656,$B4,Datos!$C$5:$C$3656,G$32)/G36</f>
        <v>200.49373112867187</v>
      </c>
      <c r="H4" s="61">
        <f>+SUMIFS(BHOA!$R$14:$R$3665,Datos!$B$5:$B$3656,$B4,Datos!$C$5:$C$3656,H$32)/H36</f>
        <v>203.60013746611699</v>
      </c>
      <c r="I4" s="61">
        <f>+SUMIFS(BHOA!$R$14:$R$3665,Datos!$B$5:$B$3656,$B4,Datos!$C$5:$C$3656,I$32)/I36</f>
        <v>209.18381171088032</v>
      </c>
      <c r="J4" s="61">
        <f>+SUMIFS(BHOA!$R$14:$R$3665,Datos!$B$5:$B$3656,$B4,Datos!$C$5:$C$3656,J$32)/J36</f>
        <v>209.0541252673984</v>
      </c>
      <c r="K4" s="61">
        <f>+SUMIFS(BHOA!$R$14:$R$3665,Datos!$B$5:$B$3656,$B4,Datos!$C$5:$C$3656,K$32)/K36</f>
        <v>210.22458281341295</v>
      </c>
      <c r="L4" s="61">
        <f>+SUMIFS(BHOA!$R$14:$R$3665,Datos!$B$5:$B$3656,$B4,Datos!$C$5:$C$3656,L$32)/L36</f>
        <v>202.86325820913649</v>
      </c>
      <c r="M4" s="61">
        <f>+SUMIFS(BHOA!$R$14:$R$3665,Datos!$B$5:$B$3656,$B4,Datos!$C$5:$C$3656,M$32)/M36</f>
        <v>202.23640295232343</v>
      </c>
      <c r="N4" s="62">
        <f>+SUMIFS(BHOA!$R$14:$R$3665,Datos!$B$5:$B$3656,$B4,Datos!$C$5:$C$3656,N$32)/N36</f>
        <v>129.40713137449552</v>
      </c>
      <c r="O4" s="63">
        <f t="shared" ref="O4:O12" si="0">+AVERAGE(C4:N4)</f>
        <v>179.53598983247625</v>
      </c>
      <c r="P4" s="13"/>
    </row>
    <row r="5" spans="1:16">
      <c r="A5" s="13"/>
      <c r="B5" s="55">
        <f t="shared" ref="B5:B12" si="1">+B4+1</f>
        <v>2003</v>
      </c>
      <c r="C5" s="60">
        <f>+SUMIFS(BHOA!$R$14:$R$3665,Datos!$B$5:$B$3656,$B5,Datos!$C$5:$C$3656,C$32)/C37</f>
        <v>89.456971551530572</v>
      </c>
      <c r="D5" s="61">
        <f>+SUMIFS(BHOA!$R$14:$R$3665,Datos!$B$5:$B$3656,$B5,Datos!$C$5:$C$3656,D$32)/D37</f>
        <v>69.19555688427144</v>
      </c>
      <c r="E5" s="61">
        <f>+SUMIFS(BHOA!$R$14:$R$3665,Datos!$B$5:$B$3656,$B5,Datos!$C$5:$C$3656,E$32)/E37</f>
        <v>73.929696127400788</v>
      </c>
      <c r="F5" s="61">
        <f>+SUMIFS(BHOA!$R$14:$R$3665,Datos!$B$5:$B$3656,$B5,Datos!$C$5:$C$3656,F$32)/F37</f>
        <v>67.964382618773456</v>
      </c>
      <c r="G5" s="61">
        <f>+SUMIFS(BHOA!$R$14:$R$3665,Datos!$B$5:$B$3656,$B5,Datos!$C$5:$C$3656,G$32)/G37</f>
        <v>81.069814859435866</v>
      </c>
      <c r="H5" s="61">
        <f>+SUMIFS(BHOA!$R$14:$R$3665,Datos!$B$5:$B$3656,$B5,Datos!$C$5:$C$3656,H$32)/H37</f>
        <v>84.329019230519492</v>
      </c>
      <c r="I5" s="61">
        <f>+SUMIFS(BHOA!$R$14:$R$3665,Datos!$B$5:$B$3656,$B5,Datos!$C$5:$C$3656,I$32)/I37</f>
        <v>87.053082797430363</v>
      </c>
      <c r="J5" s="61">
        <f>+SUMIFS(BHOA!$R$14:$R$3665,Datos!$B$5:$B$3656,$B5,Datos!$C$5:$C$3656,J$32)/J37</f>
        <v>123.37890727110549</v>
      </c>
      <c r="K5" s="61">
        <f>+SUMIFS(BHOA!$R$14:$R$3665,Datos!$B$5:$B$3656,$B5,Datos!$C$5:$C$3656,K$32)/K37</f>
        <v>108.08974446007683</v>
      </c>
      <c r="L5" s="61">
        <f>+SUMIFS(BHOA!$R$14:$R$3665,Datos!$B$5:$B$3656,$B5,Datos!$C$5:$C$3656,L$32)/L37</f>
        <v>159.90789146736427</v>
      </c>
      <c r="M5" s="61">
        <f>+SUMIFS(BHOA!$R$14:$R$3665,Datos!$B$5:$B$3656,$B5,Datos!$C$5:$C$3656,M$32)/M37</f>
        <v>150.65566979990578</v>
      </c>
      <c r="N5" s="62">
        <f>+SUMIFS(BHOA!$R$14:$R$3665,Datos!$B$5:$B$3656,$B5,Datos!$C$5:$C$3656,N$32)/N37</f>
        <v>125.29573289591799</v>
      </c>
      <c r="O5" s="63">
        <f t="shared" si="0"/>
        <v>101.6938724969777</v>
      </c>
      <c r="P5" s="13"/>
    </row>
    <row r="6" spans="1:16">
      <c r="A6" s="13"/>
      <c r="B6" s="55">
        <f t="shared" si="1"/>
        <v>2004</v>
      </c>
      <c r="C6" s="60">
        <f>+SUMIFS(BHOA!$R$14:$R$3665,Datos!$B$5:$B$3656,$B6,Datos!$C$5:$C$3656,C$32)/C38</f>
        <v>88.796699821230774</v>
      </c>
      <c r="D6" s="61">
        <f>+SUMIFS(BHOA!$R$14:$R$3665,Datos!$B$5:$B$3656,$B6,Datos!$C$5:$C$3656,D$32)/D38</f>
        <v>106.95393185281895</v>
      </c>
      <c r="E6" s="61">
        <f>+SUMIFS(BHOA!$R$14:$R$3665,Datos!$B$5:$B$3656,$B6,Datos!$C$5:$C$3656,E$32)/E38</f>
        <v>86.50625714880033</v>
      </c>
      <c r="F6" s="61">
        <f>+SUMIFS(BHOA!$R$14:$R$3665,Datos!$B$5:$B$3656,$B6,Datos!$C$5:$C$3656,F$32)/F38</f>
        <v>130.27519895821379</v>
      </c>
      <c r="G6" s="61">
        <f>+SUMIFS(BHOA!$R$14:$R$3665,Datos!$B$5:$B$3656,$B6,Datos!$C$5:$C$3656,G$32)/G38</f>
        <v>142.93210444319894</v>
      </c>
      <c r="H6" s="61">
        <f>+SUMIFS(BHOA!$R$14:$R$3665,Datos!$B$5:$B$3656,$B6,Datos!$C$5:$C$3656,H$32)/H38</f>
        <v>128.40762698103345</v>
      </c>
      <c r="I6" s="61">
        <f>+SUMIFS(BHOA!$R$14:$R$3665,Datos!$B$5:$B$3656,$B6,Datos!$C$5:$C$3656,I$32)/I38</f>
        <v>135.45366414214581</v>
      </c>
      <c r="J6" s="61">
        <f>+SUMIFS(BHOA!$R$14:$R$3665,Datos!$B$5:$B$3656,$B6,Datos!$C$5:$C$3656,J$32)/J38</f>
        <v>186.31515237285259</v>
      </c>
      <c r="K6" s="61">
        <f>+SUMIFS(BHOA!$R$14:$R$3665,Datos!$B$5:$B$3656,$B6,Datos!$C$5:$C$3656,K$32)/K38</f>
        <v>191.10469454086382</v>
      </c>
      <c r="L6" s="61">
        <f>+SUMIFS(BHOA!$R$14:$R$3665,Datos!$B$5:$B$3656,$B6,Datos!$C$5:$C$3656,L$32)/L38</f>
        <v>191.73349397500596</v>
      </c>
      <c r="M6" s="61">
        <f>+SUMIFS(BHOA!$R$14:$R$3665,Datos!$B$5:$B$3656,$B6,Datos!$C$5:$C$3656,M$32)/M38</f>
        <v>164.07567367760549</v>
      </c>
      <c r="N6" s="62">
        <f>+SUMIFS(BHOA!$R$14:$R$3665,Datos!$B$5:$B$3656,$B6,Datos!$C$5:$C$3656,N$32)/N38</f>
        <v>179.80708759098547</v>
      </c>
      <c r="O6" s="63">
        <f t="shared" si="0"/>
        <v>144.36346545872962</v>
      </c>
      <c r="P6" s="13"/>
    </row>
    <row r="7" spans="1:16">
      <c r="A7" s="13"/>
      <c r="B7" s="55">
        <f t="shared" si="1"/>
        <v>2005</v>
      </c>
      <c r="C7" s="60">
        <f>+SUMIFS(BHOA!$R$14:$R$3665,Datos!$B$5:$B$3656,$B7,Datos!$C$5:$C$3656,C$32)/C39</f>
        <v>129.44912962830338</v>
      </c>
      <c r="D7" s="61">
        <f>+SUMIFS(BHOA!$R$14:$R$3665,Datos!$B$5:$B$3656,$B7,Datos!$C$5:$C$3656,D$32)/D39</f>
        <v>178.2770619722146</v>
      </c>
      <c r="E7" s="61">
        <f>+SUMIFS(BHOA!$R$14:$R$3665,Datos!$B$5:$B$3656,$B7,Datos!$C$5:$C$3656,E$32)/E39</f>
        <v>158.43440833681996</v>
      </c>
      <c r="F7" s="61">
        <f>+SUMIFS(BHOA!$R$14:$R$3665,Datos!$B$5:$B$3656,$B7,Datos!$C$5:$C$3656,F$32)/F39</f>
        <v>117.98252920731996</v>
      </c>
      <c r="G7" s="61">
        <f>+SUMIFS(BHOA!$R$14:$R$3665,Datos!$B$5:$B$3656,$B7,Datos!$C$5:$C$3656,G$32)/G39</f>
        <v>91.862157796561689</v>
      </c>
      <c r="H7" s="61">
        <f>+SUMIFS(BHOA!$R$14:$R$3665,Datos!$B$5:$B$3656,$B7,Datos!$C$5:$C$3656,H$32)/H39</f>
        <v>84.629609713294769</v>
      </c>
      <c r="I7" s="61">
        <f>+SUMIFS(BHOA!$R$14:$R$3665,Datos!$B$5:$B$3656,$B7,Datos!$C$5:$C$3656,I$32)/I39</f>
        <v>90.210418655138824</v>
      </c>
      <c r="J7" s="61">
        <f>+SUMIFS(BHOA!$R$14:$R$3665,Datos!$B$5:$B$3656,$B7,Datos!$C$5:$C$3656,J$32)/J39</f>
        <v>102.74859333491192</v>
      </c>
      <c r="K7" s="61">
        <f>+SUMIFS(BHOA!$R$14:$R$3665,Datos!$B$5:$B$3656,$B7,Datos!$C$5:$C$3656,K$32)/K39</f>
        <v>102.09126190432984</v>
      </c>
      <c r="L7" s="61">
        <f>+SUMIFS(BHOA!$R$14:$R$3665,Datos!$B$5:$B$3656,$B7,Datos!$C$5:$C$3656,L$32)/L39</f>
        <v>135.05596197068212</v>
      </c>
      <c r="M7" s="61">
        <f>+SUMIFS(BHOA!$R$14:$R$3665,Datos!$B$5:$B$3656,$B7,Datos!$C$5:$C$3656,M$32)/M39</f>
        <v>125.88817516327946</v>
      </c>
      <c r="N7" s="62">
        <f>+SUMIFS(BHOA!$R$14:$R$3665,Datos!$B$5:$B$3656,$B7,Datos!$C$5:$C$3656,N$32)/N39</f>
        <v>122.48226011316207</v>
      </c>
      <c r="O7" s="63">
        <f t="shared" si="0"/>
        <v>119.92596398300152</v>
      </c>
      <c r="P7" s="13"/>
    </row>
    <row r="8" spans="1:16">
      <c r="A8" s="13"/>
      <c r="B8" s="55">
        <f t="shared" si="1"/>
        <v>2006</v>
      </c>
      <c r="C8" s="60">
        <f>+SUMIFS(BHOA!$R$14:$R$3665,Datos!$B$5:$B$3656,$B8,Datos!$C$5:$C$3656,C$32)/C40</f>
        <v>115.66213481050104</v>
      </c>
      <c r="D8" s="61">
        <f>+SUMIFS(BHOA!$R$14:$R$3665,Datos!$B$5:$B$3656,$B8,Datos!$C$5:$C$3656,D$32)/D40</f>
        <v>122.70943336831829</v>
      </c>
      <c r="E8" s="61">
        <f>+SUMIFS(BHOA!$R$14:$R$3665,Datos!$B$5:$B$3656,$B8,Datos!$C$5:$C$3656,E$32)/E40</f>
        <v>128.4498318404581</v>
      </c>
      <c r="F8" s="61">
        <f>+SUMIFS(BHOA!$R$14:$R$3665,Datos!$B$5:$B$3656,$B8,Datos!$C$5:$C$3656,F$32)/F40</f>
        <v>103.44301642996872</v>
      </c>
      <c r="G8" s="61">
        <f>+SUMIFS(BHOA!$R$14:$R$3665,Datos!$B$5:$B$3656,$B8,Datos!$C$5:$C$3656,G$32)/G40</f>
        <v>96.223417247114284</v>
      </c>
      <c r="H8" s="61">
        <f>+SUMIFS(BHOA!$R$14:$R$3665,Datos!$B$5:$B$3656,$B8,Datos!$C$5:$C$3656,H$32)/H40</f>
        <v>92.210850997113752</v>
      </c>
      <c r="I8" s="61">
        <f>+SUMIFS(BHOA!$R$14:$R$3665,Datos!$B$5:$B$3656,$B8,Datos!$C$5:$C$3656,I$32)/I40</f>
        <v>93.796279495849134</v>
      </c>
      <c r="J8" s="61">
        <f>+SUMIFS(BHOA!$R$14:$R$3665,Datos!$B$5:$B$3656,$B8,Datos!$C$5:$C$3656,J$32)/J40</f>
        <v>109.69764380523715</v>
      </c>
      <c r="K8" s="61">
        <f>+SUMIFS(BHOA!$R$14:$R$3665,Datos!$B$5:$B$3656,$B8,Datos!$C$5:$C$3656,K$32)/K40</f>
        <v>101.17239422944722</v>
      </c>
      <c r="L8" s="61">
        <f>+SUMIFS(BHOA!$R$14:$R$3665,Datos!$B$5:$B$3656,$B8,Datos!$C$5:$C$3656,L$32)/L40</f>
        <v>162.10929212714231</v>
      </c>
      <c r="M8" s="61">
        <f>+SUMIFS(BHOA!$R$14:$R$3665,Datos!$B$5:$B$3656,$B8,Datos!$C$5:$C$3656,M$32)/M40</f>
        <v>137.87808162173954</v>
      </c>
      <c r="N8" s="62">
        <f>+SUMIFS(BHOA!$R$14:$R$3665,Datos!$B$5:$B$3656,$B8,Datos!$C$5:$C$3656,N$32)/N40</f>
        <v>120.89220957433891</v>
      </c>
      <c r="O8" s="63">
        <f t="shared" si="0"/>
        <v>115.35371546226905</v>
      </c>
      <c r="P8" s="13"/>
    </row>
    <row r="9" spans="1:16">
      <c r="A9" s="13"/>
      <c r="B9" s="55">
        <f t="shared" si="1"/>
        <v>2007</v>
      </c>
      <c r="C9" s="60">
        <f>+SUMIFS(BHOA!$R$14:$R$3665,Datos!$B$5:$B$3656,$B9,Datos!$C$5:$C$3656,C$32)/C41</f>
        <v>81.523059097055977</v>
      </c>
      <c r="D9" s="61">
        <f>+SUMIFS(BHOA!$R$14:$R$3665,Datos!$B$5:$B$3656,$B9,Datos!$C$5:$C$3656,D$32)/D41</f>
        <v>95.22301915561134</v>
      </c>
      <c r="E9" s="61">
        <f>+SUMIFS(BHOA!$R$14:$R$3665,Datos!$B$5:$B$3656,$B9,Datos!$C$5:$C$3656,E$32)/E41</f>
        <v>151.90064245958968</v>
      </c>
      <c r="F9" s="61">
        <f>+SUMIFS(BHOA!$R$14:$R$3665,Datos!$B$5:$B$3656,$B9,Datos!$C$5:$C$3656,F$32)/F41</f>
        <v>154.11044398754171</v>
      </c>
      <c r="G9" s="61">
        <f>+SUMIFS(BHOA!$R$14:$R$3665,Datos!$B$5:$B$3656,$B9,Datos!$C$5:$C$3656,G$32)/G41</f>
        <v>166.17317593316753</v>
      </c>
      <c r="H9" s="61">
        <f>+SUMIFS(BHOA!$R$14:$R$3665,Datos!$B$5:$B$3656,$B9,Datos!$C$5:$C$3656,H$32)/H41</f>
        <v>154.07364674693648</v>
      </c>
      <c r="I9" s="61">
        <f>+SUMIFS(BHOA!$R$14:$R$3665,Datos!$B$5:$B$3656,$B9,Datos!$C$5:$C$3656,I$32)/I41</f>
        <v>127.50941191072528</v>
      </c>
      <c r="J9" s="61">
        <f>+SUMIFS(BHOA!$R$14:$R$3665,Datos!$B$5:$B$3656,$B9,Datos!$C$5:$C$3656,J$32)/J41</f>
        <v>105.03138150842625</v>
      </c>
      <c r="K9" s="61">
        <f>+SUMIFS(BHOA!$R$14:$R$3665,Datos!$B$5:$B$3656,$B9,Datos!$C$5:$C$3656,K$32)/K41</f>
        <v>166.47851744660204</v>
      </c>
      <c r="L9" s="61">
        <f>+SUMIFS(BHOA!$R$14:$R$3665,Datos!$B$5:$B$3656,$B9,Datos!$C$5:$C$3656,L$32)/L41</f>
        <v>197.73238653440737</v>
      </c>
      <c r="M9" s="61">
        <f>+SUMIFS(BHOA!$R$14:$R$3665,Datos!$B$5:$B$3656,$B9,Datos!$C$5:$C$3656,M$32)/M41</f>
        <v>138.65617342097903</v>
      </c>
      <c r="N9" s="62">
        <f>+SUMIFS(BHOA!$R$14:$R$3665,Datos!$B$5:$B$3656,$B9,Datos!$C$5:$C$3656,N$32)/N41</f>
        <v>79.170853370275921</v>
      </c>
      <c r="O9" s="63">
        <f t="shared" si="0"/>
        <v>134.7985592976099</v>
      </c>
      <c r="P9" s="13"/>
    </row>
    <row r="10" spans="1:16">
      <c r="A10" s="13"/>
      <c r="B10" s="55">
        <f t="shared" si="1"/>
        <v>2008</v>
      </c>
      <c r="C10" s="60">
        <f>+SUMIFS(BHOA!$R$14:$R$3665,Datos!$B$5:$B$3656,$B10,Datos!$C$5:$C$3656,C$32)/C42</f>
        <v>52.397398656679215</v>
      </c>
      <c r="D10" s="61">
        <f>+SUMIFS(BHOA!$R$14:$R$3665,Datos!$B$5:$B$3656,$B10,Datos!$C$5:$C$3656,D$32)/D42</f>
        <v>86.653656923563574</v>
      </c>
      <c r="E10" s="61">
        <f>+SUMIFS(BHOA!$R$14:$R$3665,Datos!$B$5:$B$3656,$B10,Datos!$C$5:$C$3656,E$32)/E42</f>
        <v>185.49864221006888</v>
      </c>
      <c r="F10" s="61">
        <f>+SUMIFS(BHOA!$R$14:$R$3665,Datos!$B$5:$B$3656,$B10,Datos!$C$5:$C$3656,F$32)/F42</f>
        <v>151.72261291256979</v>
      </c>
      <c r="G10" s="61">
        <f>+SUMIFS(BHOA!$R$14:$R$3665,Datos!$B$5:$B$3656,$B10,Datos!$C$5:$C$3656,G$32)/G42</f>
        <v>124.10125193401771</v>
      </c>
      <c r="H10" s="61">
        <f>+SUMIFS(BHOA!$R$14:$R$3665,Datos!$B$5:$B$3656,$B10,Datos!$C$5:$C$3656,H$32)/H42</f>
        <v>134.43409584725757</v>
      </c>
      <c r="I10" s="61">
        <f>+SUMIFS(BHOA!$R$14:$R$3665,Datos!$B$5:$B$3656,$B10,Datos!$C$5:$C$3656,I$32)/I42</f>
        <v>140.67931593518088</v>
      </c>
      <c r="J10" s="61">
        <f>+SUMIFS(BHOA!$R$14:$R$3665,Datos!$B$5:$B$3656,$B10,Datos!$C$5:$C$3656,J$32)/J42</f>
        <v>136.74302457818337</v>
      </c>
      <c r="K10" s="61">
        <f>+SUMIFS(BHOA!$R$14:$R$3665,Datos!$B$5:$B$3656,$B10,Datos!$C$5:$C$3656,K$32)/K42</f>
        <v>113.84399477111727</v>
      </c>
      <c r="L10" s="61">
        <f>+SUMIFS(BHOA!$R$14:$R$3665,Datos!$B$5:$B$3656,$B10,Datos!$C$5:$C$3656,L$32)/L42</f>
        <v>106.18087053867805</v>
      </c>
      <c r="M10" s="61">
        <f>+SUMIFS(BHOA!$R$14:$R$3665,Datos!$B$5:$B$3656,$B10,Datos!$C$5:$C$3656,M$32)/M42</f>
        <v>70.869296863794091</v>
      </c>
      <c r="N10" s="62">
        <f>+SUMIFS(BHOA!$R$14:$R$3665,Datos!$B$5:$B$3656,$B10,Datos!$C$5:$C$3656,N$32)/N42</f>
        <v>53.831580805768375</v>
      </c>
      <c r="O10" s="63">
        <f t="shared" si="0"/>
        <v>113.07964516473992</v>
      </c>
      <c r="P10" s="13"/>
    </row>
    <row r="11" spans="1:16">
      <c r="A11" s="13"/>
      <c r="B11" s="55">
        <f t="shared" si="1"/>
        <v>2009</v>
      </c>
      <c r="C11" s="60">
        <f>+SUMIFS(BHOA!$R$14:$R$3665,Datos!$B$5:$B$3656,$B11,Datos!$C$5:$C$3656,C$32)/C43</f>
        <v>53.338754236397321</v>
      </c>
      <c r="D11" s="61">
        <f>+SUMIFS(BHOA!$R$14:$R$3665,Datos!$B$5:$B$3656,$B11,Datos!$C$5:$C$3656,D$32)/D43</f>
        <v>61.122588071575748</v>
      </c>
      <c r="E11" s="61">
        <f>+SUMIFS(BHOA!$R$14:$R$3665,Datos!$B$5:$B$3656,$B11,Datos!$C$5:$C$3656,E$32)/E43</f>
        <v>118.04394021148879</v>
      </c>
      <c r="F11" s="61">
        <f>+SUMIFS(BHOA!$R$14:$R$3665,Datos!$B$5:$B$3656,$B11,Datos!$C$5:$C$3656,F$32)/F43</f>
        <v>105.34292097379078</v>
      </c>
      <c r="G11" s="61">
        <f>+SUMIFS(BHOA!$R$14:$R$3665,Datos!$B$5:$B$3656,$B11,Datos!$C$5:$C$3656,G$32)/G43</f>
        <v>97.527344914073737</v>
      </c>
      <c r="H11" s="61">
        <f>+SUMIFS(BHOA!$R$14:$R$3665,Datos!$B$5:$B$3656,$B11,Datos!$C$5:$C$3656,H$32)/H43</f>
        <v>115.93722154302571</v>
      </c>
      <c r="I11" s="61">
        <f>+SUMIFS(BHOA!$R$14:$R$3665,Datos!$B$5:$B$3656,$B11,Datos!$C$5:$C$3656,I$32)/I43</f>
        <v>145.50745801545176</v>
      </c>
      <c r="J11" s="61">
        <f>+SUMIFS(BHOA!$R$14:$R$3665,Datos!$B$5:$B$3656,$B11,Datos!$C$5:$C$3656,J$32)/J43</f>
        <v>133.46847368415226</v>
      </c>
      <c r="K11" s="61">
        <f>+SUMIFS(BHOA!$R$14:$R$3665,Datos!$B$5:$B$3656,$B11,Datos!$C$5:$C$3656,K$32)/K43</f>
        <v>112.48947781249511</v>
      </c>
      <c r="L11" s="61">
        <f>+SUMIFS(BHOA!$R$14:$R$3665,Datos!$B$5:$B$3656,$B11,Datos!$C$5:$C$3656,L$32)/L43</f>
        <v>119.57400761124021</v>
      </c>
      <c r="M11" s="61">
        <f>+SUMIFS(BHOA!$R$14:$R$3665,Datos!$B$5:$B$3656,$B11,Datos!$C$5:$C$3656,M$32)/M43</f>
        <v>98.81871701145117</v>
      </c>
      <c r="N11" s="62">
        <f>+SUMIFS(BHOA!$R$14:$R$3665,Datos!$B$5:$B$3656,$B11,Datos!$C$5:$C$3656,N$32)/N43</f>
        <v>92.87142723780461</v>
      </c>
      <c r="O11" s="63">
        <f t="shared" si="0"/>
        <v>104.50352761024561</v>
      </c>
      <c r="P11" s="13"/>
    </row>
    <row r="12" spans="1:16">
      <c r="A12" s="13"/>
      <c r="B12" s="55">
        <f t="shared" si="1"/>
        <v>2010</v>
      </c>
      <c r="C12" s="64">
        <f>+SUMIFS(BHOA!$R$14:$R$3665,Datos!$B$5:$B$3656,$B12,Datos!$C$5:$C$3656,C$32)/C44</f>
        <v>77.482180041477832</v>
      </c>
      <c r="D12" s="65">
        <f>+SUMIFS(BHOA!$R$14:$R$3665,Datos!$B$5:$B$3656,$B12,Datos!$C$5:$C$3656,D$32)/D44</f>
        <v>172.51466927925571</v>
      </c>
      <c r="E12" s="65">
        <f>+SUMIFS(BHOA!$R$14:$R$3665,Datos!$B$5:$B$3656,$B12,Datos!$C$5:$C$3656,E$32)/E44</f>
        <v>180.86365782976824</v>
      </c>
      <c r="F12" s="65">
        <f>+SUMIFS(BHOA!$R$14:$R$3665,Datos!$B$5:$B$3656,$B12,Datos!$C$5:$C$3656,F$32)/F44</f>
        <v>174.73323143093174</v>
      </c>
      <c r="G12" s="65">
        <f>+SUMIFS(BHOA!$R$14:$R$3665,Datos!$B$5:$B$3656,$B12,Datos!$C$5:$C$3656,G$32)/G44</f>
        <v>153.35739336677614</v>
      </c>
      <c r="H12" s="65">
        <f>+SUMIFS(BHOA!$R$14:$R$3665,Datos!$B$5:$B$3656,$B12,Datos!$C$5:$C$3656,H$32)/H44</f>
        <v>177.73117596791701</v>
      </c>
      <c r="I12" s="65">
        <f>+SUMIFS(BHOA!$R$14:$R$3665,Datos!$B$5:$B$3656,$B12,Datos!$C$5:$C$3656,I$32)/I44</f>
        <v>211.58625808388925</v>
      </c>
      <c r="J12" s="65">
        <f>+SUMIFS(BHOA!$R$14:$R$3665,Datos!$B$5:$B$3656,$B12,Datos!$C$5:$C$3656,J$32)/J44</f>
        <v>180.24970018331257</v>
      </c>
      <c r="K12" s="65">
        <f>+SUMIFS(BHOA!$R$14:$R$3665,Datos!$B$5:$B$3656,$B12,Datos!$C$5:$C$3656,K$32)/K44</f>
        <v>163.08981631432715</v>
      </c>
      <c r="L12" s="65">
        <f>+SUMIFS(BHOA!$R$14:$R$3665,Datos!$B$5:$B$3656,$B12,Datos!$C$5:$C$3656,L$32)/L44</f>
        <v>139.16278396388086</v>
      </c>
      <c r="M12" s="65">
        <f>+SUMIFS(BHOA!$R$14:$R$3665,Datos!$B$5:$B$3656,$B12,Datos!$C$5:$C$3656,M$32)/M44</f>
        <v>204.14534776491962</v>
      </c>
      <c r="N12" s="66">
        <f>+SUMIFS(BHOA!$R$14:$R$3665,Datos!$B$5:$B$3656,$B12,Datos!$C$5:$C$3656,N$32)/N44</f>
        <v>124.26263018804455</v>
      </c>
      <c r="O12" s="67">
        <f t="shared" si="0"/>
        <v>163.2649037012084</v>
      </c>
      <c r="P12" s="13"/>
    </row>
    <row r="13" spans="1:16">
      <c r="A13" s="13"/>
      <c r="B13" s="54" t="s">
        <v>4</v>
      </c>
      <c r="C13" s="68">
        <f>+AVERAGE(C3:C12)</f>
        <v>91.691452857676467</v>
      </c>
      <c r="D13" s="69">
        <f t="shared" ref="D13:O13" si="2">+AVERAGE(D3:D12)</f>
        <v>110.99253394733196</v>
      </c>
      <c r="E13" s="69">
        <f t="shared" si="2"/>
        <v>139.39180266360674</v>
      </c>
      <c r="F13" s="69">
        <f t="shared" si="2"/>
        <v>138.35272207130541</v>
      </c>
      <c r="G13" s="69">
        <f t="shared" si="2"/>
        <v>137.09616547309557</v>
      </c>
      <c r="H13" s="69">
        <f t="shared" si="2"/>
        <v>138.54126246770556</v>
      </c>
      <c r="I13" s="69">
        <f t="shared" si="2"/>
        <v>144.33230007872754</v>
      </c>
      <c r="J13" s="69">
        <f t="shared" si="2"/>
        <v>150.13558779223825</v>
      </c>
      <c r="K13" s="69">
        <f t="shared" si="2"/>
        <v>147.75532796650967</v>
      </c>
      <c r="L13" s="69">
        <f t="shared" si="2"/>
        <v>162.98022677108378</v>
      </c>
      <c r="M13" s="69">
        <f t="shared" si="2"/>
        <v>149.8230789412365</v>
      </c>
      <c r="N13" s="70">
        <f t="shared" si="2"/>
        <v>116.18783145711932</v>
      </c>
      <c r="O13" s="71">
        <f t="shared" si="2"/>
        <v>135.60669104063641</v>
      </c>
      <c r="P13" s="13"/>
    </row>
    <row r="14" spans="1:16" ht="6" customHeight="1">
      <c r="A14" s="13"/>
      <c r="B14" s="14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4"/>
      <c r="P14" s="13"/>
    </row>
    <row r="15" spans="1:16" ht="15.75">
      <c r="A15" s="13"/>
      <c r="B15" s="235" t="s">
        <v>63</v>
      </c>
      <c r="C15" s="236"/>
      <c r="D15" s="236"/>
      <c r="E15" s="236"/>
      <c r="F15" s="237"/>
      <c r="G15" s="72">
        <f>MAX(BHOA!R14:R3665)</f>
        <v>299.30846047609168</v>
      </c>
      <c r="H15" s="61"/>
      <c r="I15" s="61"/>
      <c r="J15" s="61"/>
      <c r="K15" s="61"/>
      <c r="L15" s="61"/>
      <c r="M15" s="61"/>
      <c r="N15" s="61"/>
      <c r="O15" s="73"/>
      <c r="P15" s="13"/>
    </row>
    <row r="16" spans="1:16" ht="9" customHeight="1">
      <c r="A16" s="13"/>
      <c r="B16" s="14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4"/>
      <c r="P16" s="13"/>
    </row>
    <row r="17" spans="1:16" ht="15.75">
      <c r="A17" s="13"/>
      <c r="B17" s="74" t="s">
        <v>62</v>
      </c>
      <c r="C17" s="52" t="s">
        <v>45</v>
      </c>
      <c r="D17" s="53" t="s">
        <v>46</v>
      </c>
      <c r="E17" s="53" t="s">
        <v>47</v>
      </c>
      <c r="F17" s="53" t="s">
        <v>51</v>
      </c>
      <c r="G17" s="53" t="s">
        <v>48</v>
      </c>
      <c r="H17" s="53" t="s">
        <v>49</v>
      </c>
      <c r="I17" s="53" t="s">
        <v>50</v>
      </c>
      <c r="J17" s="53" t="s">
        <v>52</v>
      </c>
      <c r="K17" s="53" t="s">
        <v>53</v>
      </c>
      <c r="L17" s="53" t="s">
        <v>54</v>
      </c>
      <c r="M17" s="53" t="s">
        <v>55</v>
      </c>
      <c r="N17" s="53" t="s">
        <v>56</v>
      </c>
      <c r="O17" s="54" t="s">
        <v>57</v>
      </c>
      <c r="P17" s="13"/>
    </row>
    <row r="18" spans="1:16">
      <c r="A18" s="13"/>
      <c r="B18" s="55">
        <f>+Datos!B18</f>
        <v>2001</v>
      </c>
      <c r="C18" s="75">
        <f>+SUMIFS(BHOA!$M$14:$M$3665,Datos!$B$5:$B$3656,$B3,Datos!$C$5:$C$3656,C$32)/'Estadística de datos'!C18</f>
        <v>0.53142004293204215</v>
      </c>
      <c r="D18" s="76">
        <f>+SUMIFS(BHOA!$M$14:$M$3665,Datos!$B$5:$B$3656,$B3,Datos!$C$5:$C$3656,D$32)/'Estadística de datos'!D18</f>
        <v>0.40756547752882066</v>
      </c>
      <c r="E18" s="76">
        <f>+SUMIFS(BHOA!$M$14:$M$3665,Datos!$B$5:$B$3656,$B3,Datos!$C$5:$C$3656,E$32)/'Estadística de datos'!E18</f>
        <v>0.7400850358344625</v>
      </c>
      <c r="F18" s="76">
        <f>+SUMIFS(BHOA!$M$14:$M$3665,Datos!$B$5:$B$3656,$B3,Datos!$C$5:$C$3656,F$32)/'Estadística de datos'!F18</f>
        <v>0.77646123145491019</v>
      </c>
      <c r="G18" s="76">
        <f>+SUMIFS(BHOA!$M$14:$M$3665,Datos!$B$5:$B$3656,$B3,Datos!$C$5:$C$3656,G$32)/'Estadística de datos'!G18</f>
        <v>0.97955745471727762</v>
      </c>
      <c r="H18" s="76">
        <f>+SUMIFS(BHOA!$M$14:$M$3665,Datos!$B$5:$B$3656,$B3,Datos!$C$5:$C$3656,H$32)/'Estadística de datos'!H18</f>
        <v>0.93645781252992999</v>
      </c>
      <c r="I18" s="76">
        <f>+SUMIFS(BHOA!$M$14:$M$3665,Datos!$B$5:$B$3656,$B3,Datos!$C$5:$C$3656,I$32)/'Estadística de datos'!I18</f>
        <v>0.93515842774344116</v>
      </c>
      <c r="J18" s="76">
        <f>+SUMIFS(BHOA!$M$14:$M$3665,Datos!$B$5:$B$3656,$B3,Datos!$C$5:$C$3656,J$32)/'Estadística de datos'!J18</f>
        <v>0.97132201652586214</v>
      </c>
      <c r="K18" s="76">
        <f>+SUMIFS(BHOA!$M$14:$M$3665,Datos!$B$5:$B$3656,$B3,Datos!$C$5:$C$3656,K$32)/'Estadística de datos'!K18</f>
        <v>0.95084938734149449</v>
      </c>
      <c r="L18" s="76">
        <f>+SUMIFS(BHOA!$M$14:$M$3665,Datos!$B$5:$B$3656,$B3,Datos!$C$5:$C$3656,L$32)/'Estadística de datos'!L18</f>
        <v>0.97487854018707931</v>
      </c>
      <c r="M18" s="76">
        <f>+SUMIFS(BHOA!$M$14:$M$3665,Datos!$B$5:$B$3656,$B3,Datos!$C$5:$C$3656,M$32)/'Estadística de datos'!M18</f>
        <v>0.9246390335045731</v>
      </c>
      <c r="N18" s="77">
        <f>+SUMIFS(BHOA!$M$14:$M$3665,Datos!$B$5:$B$3656,$B3,Datos!$C$5:$C$3656,N$32)/'Estadística de datos'!N18</f>
        <v>0.60595660198061208</v>
      </c>
      <c r="O18" s="78">
        <f>+AVERAGE(C18:N18)</f>
        <v>0.81119592185670875</v>
      </c>
      <c r="P18" s="13"/>
    </row>
    <row r="19" spans="1:16">
      <c r="A19" s="13"/>
      <c r="B19" s="55">
        <f>+B18+1</f>
        <v>2002</v>
      </c>
      <c r="C19" s="79">
        <f>+SUMIFS(BHOA!$M$14:$M$3665,Datos!$B$5:$B$3656,$B4,Datos!$C$5:$C$3656,C$32)/'Estadística de datos'!C19</f>
        <v>0.61791781838148063</v>
      </c>
      <c r="D19" s="80">
        <f>+SUMIFS(BHOA!$M$14:$M$3665,Datos!$B$5:$B$3656,$B4,Datos!$C$5:$C$3656,D$32)/'Estadística de datos'!D19</f>
        <v>0.4896678678725091</v>
      </c>
      <c r="E19" s="80">
        <f>+SUMIFS(BHOA!$M$14:$M$3665,Datos!$B$5:$B$3656,$B4,Datos!$C$5:$C$3656,E$32)/'Estadística de datos'!E19</f>
        <v>0.71140497533186564</v>
      </c>
      <c r="F19" s="80">
        <f>+SUMIFS(BHOA!$M$14:$M$3665,Datos!$B$5:$B$3656,$B4,Datos!$C$5:$C$3656,F$32)/'Estadística de datos'!F19</f>
        <v>0.87662761616368012</v>
      </c>
      <c r="G19" s="80">
        <f>+SUMIFS(BHOA!$M$14:$M$3665,Datos!$B$5:$B$3656,$B4,Datos!$C$5:$C$3656,G$32)/'Estadística de datos'!G19</f>
        <v>0.88630669129024331</v>
      </c>
      <c r="H19" s="80">
        <f>+SUMIFS(BHOA!$M$14:$M$3665,Datos!$B$5:$B$3656,$B4,Datos!$C$5:$C$3656,H$32)/'Estadística de datos'!H19</f>
        <v>0.93470412474355424</v>
      </c>
      <c r="I19" s="80">
        <f>+SUMIFS(BHOA!$M$14:$M$3665,Datos!$B$5:$B$3656,$B4,Datos!$C$5:$C$3656,I$32)/'Estadística de datos'!I19</f>
        <v>0.95421566216546605</v>
      </c>
      <c r="J19" s="80">
        <f>+SUMIFS(BHOA!$M$14:$M$3665,Datos!$B$5:$B$3656,$B4,Datos!$C$5:$C$3656,J$32)/'Estadística de datos'!J19</f>
        <v>0.92497958905259425</v>
      </c>
      <c r="K19" s="80">
        <f>+SUMIFS(BHOA!$M$14:$M$3665,Datos!$B$5:$B$3656,$B4,Datos!$C$5:$C$3656,K$32)/'Estadística de datos'!K19</f>
        <v>0.94937741972632761</v>
      </c>
      <c r="L19" s="80">
        <f>+SUMIFS(BHOA!$M$14:$M$3665,Datos!$B$5:$B$3656,$B4,Datos!$C$5:$C$3656,L$32)/'Estadística de datos'!L19</f>
        <v>0.91561602316173196</v>
      </c>
      <c r="M19" s="80">
        <f>+SUMIFS(BHOA!$M$14:$M$3665,Datos!$B$5:$B$3656,$B4,Datos!$C$5:$C$3656,M$32)/'Estadística de datos'!M19</f>
        <v>0.88394950048906806</v>
      </c>
      <c r="N19" s="81">
        <f>+SUMIFS(BHOA!$M$14:$M$3665,Datos!$B$5:$B$3656,$B4,Datos!$C$5:$C$3656,N$32)/'Estadística de datos'!N19</f>
        <v>0.55945857513383945</v>
      </c>
      <c r="O19" s="82">
        <f t="shared" ref="O19:O27" si="3">+AVERAGE(C19:N19)</f>
        <v>0.80868548862602996</v>
      </c>
      <c r="P19" s="13"/>
    </row>
    <row r="20" spans="1:16">
      <c r="A20" s="13"/>
      <c r="B20" s="55">
        <f t="shared" ref="B20:B27" si="4">+B19+1</f>
        <v>2003</v>
      </c>
      <c r="C20" s="79">
        <f>+SUMIFS(BHOA!$M$14:$M$3665,Datos!$B$5:$B$3656,$B5,Datos!$C$5:$C$3656,C$32)/'Estadística de datos'!C20</f>
        <v>0.33026506160101299</v>
      </c>
      <c r="D20" s="80">
        <f>+SUMIFS(BHOA!$M$14:$M$3665,Datos!$B$5:$B$3656,$B5,Datos!$C$5:$C$3656,D$32)/'Estadística de datos'!D20</f>
        <v>0.3547977956946593</v>
      </c>
      <c r="E20" s="80">
        <f>+SUMIFS(BHOA!$M$14:$M$3665,Datos!$B$5:$B$3656,$B5,Datos!$C$5:$C$3656,E$32)/'Estadística de datos'!E20</f>
        <v>0.31892095339725862</v>
      </c>
      <c r="F20" s="80">
        <f>+SUMIFS(BHOA!$M$14:$M$3665,Datos!$B$5:$B$3656,$B5,Datos!$C$5:$C$3656,F$32)/'Estadística de datos'!F20</f>
        <v>0.38235807814516348</v>
      </c>
      <c r="G20" s="80">
        <f>+SUMIFS(BHOA!$M$14:$M$3665,Datos!$B$5:$B$3656,$B5,Datos!$C$5:$C$3656,G$32)/'Estadística de datos'!G20</f>
        <v>0.31300280904172256</v>
      </c>
      <c r="H20" s="80">
        <f>+SUMIFS(BHOA!$M$14:$M$3665,Datos!$B$5:$B$3656,$B5,Datos!$C$5:$C$3656,H$32)/'Estadística de datos'!H20</f>
        <v>0.33083256614320666</v>
      </c>
      <c r="I20" s="80">
        <f>+SUMIFS(BHOA!$M$14:$M$3665,Datos!$B$5:$B$3656,$B5,Datos!$C$5:$C$3656,I$32)/'Estadística de datos'!I20</f>
        <v>0.36202553283340538</v>
      </c>
      <c r="J20" s="80">
        <f>+SUMIFS(BHOA!$M$14:$M$3665,Datos!$B$5:$B$3656,$B5,Datos!$C$5:$C$3656,J$32)/'Estadística de datos'!J20</f>
        <v>0.55327609971176028</v>
      </c>
      <c r="K20" s="80">
        <f>+SUMIFS(BHOA!$M$14:$M$3665,Datos!$B$5:$B$3656,$B5,Datos!$C$5:$C$3656,K$32)/'Estadística de datos'!K20</f>
        <v>0.49118800793273515</v>
      </c>
      <c r="L20" s="80">
        <f>+SUMIFS(BHOA!$M$14:$M$3665,Datos!$B$5:$B$3656,$B5,Datos!$C$5:$C$3656,L$32)/'Estadística de datos'!L20</f>
        <v>0.74594461972280302</v>
      </c>
      <c r="M20" s="80">
        <f>+SUMIFS(BHOA!$M$14:$M$3665,Datos!$B$5:$B$3656,$B5,Datos!$C$5:$C$3656,M$32)/'Estadística de datos'!M20</f>
        <v>0.64479718928139373</v>
      </c>
      <c r="N20" s="81">
        <f>+SUMIFS(BHOA!$M$14:$M$3665,Datos!$B$5:$B$3656,$B5,Datos!$C$5:$C$3656,N$32)/'Estadística de datos'!N20</f>
        <v>0.59711222890769844</v>
      </c>
      <c r="O20" s="82">
        <f t="shared" si="3"/>
        <v>0.45204341186773495</v>
      </c>
      <c r="P20" s="13"/>
    </row>
    <row r="21" spans="1:16">
      <c r="A21" s="13"/>
      <c r="B21" s="55">
        <f t="shared" si="4"/>
        <v>2004</v>
      </c>
      <c r="C21" s="79">
        <f>+SUMIFS(BHOA!$M$14:$M$3665,Datos!$B$5:$B$3656,$B6,Datos!$C$5:$C$3656,C$32)/'Estadística de datos'!C21</f>
        <v>0.38772520561584267</v>
      </c>
      <c r="D21" s="80">
        <f>+SUMIFS(BHOA!$M$14:$M$3665,Datos!$B$5:$B$3656,$B6,Datos!$C$5:$C$3656,D$32)/'Estadística de datos'!D21</f>
        <v>0.48832238845157683</v>
      </c>
      <c r="E21" s="80">
        <f>+SUMIFS(BHOA!$M$14:$M$3665,Datos!$B$5:$B$3656,$B6,Datos!$C$5:$C$3656,E$32)/'Estadística de datos'!E21</f>
        <v>0.3946272901542075</v>
      </c>
      <c r="F21" s="80">
        <f>+SUMIFS(BHOA!$M$14:$M$3665,Datos!$B$5:$B$3656,$B6,Datos!$C$5:$C$3656,F$32)/'Estadística de datos'!F21</f>
        <v>0.61855875495698687</v>
      </c>
      <c r="G21" s="80">
        <f>+SUMIFS(BHOA!$M$14:$M$3665,Datos!$B$5:$B$3656,$B6,Datos!$C$5:$C$3656,G$32)/'Estadística de datos'!G21</f>
        <v>0.62501885636960652</v>
      </c>
      <c r="H21" s="80">
        <f>+SUMIFS(BHOA!$M$14:$M$3665,Datos!$B$5:$B$3656,$B6,Datos!$C$5:$C$3656,H$32)/'Estadística de datos'!H21</f>
        <v>0.55739967253104605</v>
      </c>
      <c r="I21" s="80">
        <f>+SUMIFS(BHOA!$M$14:$M$3665,Datos!$B$5:$B$3656,$B6,Datos!$C$5:$C$3656,I$32)/'Estadística de datos'!I21</f>
        <v>0.63755717086747188</v>
      </c>
      <c r="J21" s="80">
        <f>+SUMIFS(BHOA!$M$14:$M$3665,Datos!$B$5:$B$3656,$B6,Datos!$C$5:$C$3656,J$32)/'Estadística de datos'!J21</f>
        <v>0.87543612293591089</v>
      </c>
      <c r="K21" s="80">
        <f>+SUMIFS(BHOA!$M$14:$M$3665,Datos!$B$5:$B$3656,$B6,Datos!$C$5:$C$3656,K$32)/'Estadística de datos'!K21</f>
        <v>0.8476915551277846</v>
      </c>
      <c r="L21" s="80">
        <f>+SUMIFS(BHOA!$M$14:$M$3665,Datos!$B$5:$B$3656,$B6,Datos!$C$5:$C$3656,L$32)/'Estadística de datos'!L21</f>
        <v>0.87416214803137005</v>
      </c>
      <c r="M21" s="80">
        <f>+SUMIFS(BHOA!$M$14:$M$3665,Datos!$B$5:$B$3656,$B6,Datos!$C$5:$C$3656,M$32)/'Estadística de datos'!M21</f>
        <v>0.75936030483936412</v>
      </c>
      <c r="N21" s="81">
        <f>+SUMIFS(BHOA!$M$14:$M$3665,Datos!$B$5:$B$3656,$B6,Datos!$C$5:$C$3656,N$32)/'Estadística de datos'!N21</f>
        <v>0.80194555692658265</v>
      </c>
      <c r="O21" s="82">
        <f t="shared" si="3"/>
        <v>0.65565041890064601</v>
      </c>
      <c r="P21" s="13"/>
    </row>
    <row r="22" spans="1:16">
      <c r="A22" s="13"/>
      <c r="B22" s="55">
        <f t="shared" si="4"/>
        <v>2005</v>
      </c>
      <c r="C22" s="79">
        <f>+SUMIFS(BHOA!$M$14:$M$3665,Datos!$B$5:$B$3656,$B7,Datos!$C$5:$C$3656,C$32)/'Estadística de datos'!C22</f>
        <v>0.6201149520602095</v>
      </c>
      <c r="D22" s="80">
        <f>+SUMIFS(BHOA!$M$14:$M$3665,Datos!$B$5:$B$3656,$B7,Datos!$C$5:$C$3656,D$32)/'Estadística de datos'!D22</f>
        <v>0.81335626651031612</v>
      </c>
      <c r="E22" s="80">
        <f>+SUMIFS(BHOA!$M$14:$M$3665,Datos!$B$5:$B$3656,$B7,Datos!$C$5:$C$3656,E$32)/'Estadística de datos'!E22</f>
        <v>0.73708473575026567</v>
      </c>
      <c r="F22" s="80">
        <f>+SUMIFS(BHOA!$M$14:$M$3665,Datos!$B$5:$B$3656,$B7,Datos!$C$5:$C$3656,F$32)/'Estadística de datos'!F22</f>
        <v>0.51279868586310351</v>
      </c>
      <c r="G22" s="80">
        <f>+SUMIFS(BHOA!$M$14:$M$3665,Datos!$B$5:$B$3656,$B7,Datos!$C$5:$C$3656,G$32)/'Estadística de datos'!G22</f>
        <v>0.39681022142957822</v>
      </c>
      <c r="H22" s="80">
        <f>+SUMIFS(BHOA!$M$14:$M$3665,Datos!$B$5:$B$3656,$B7,Datos!$C$5:$C$3656,H$32)/'Estadística de datos'!H22</f>
        <v>0.43155791181327713</v>
      </c>
      <c r="I22" s="80">
        <f>+SUMIFS(BHOA!$M$14:$M$3665,Datos!$B$5:$B$3656,$B7,Datos!$C$5:$C$3656,I$32)/'Estadística de datos'!I22</f>
        <v>0.46186160457401637</v>
      </c>
      <c r="J22" s="80">
        <f>+SUMIFS(BHOA!$M$14:$M$3665,Datos!$B$5:$B$3656,$B7,Datos!$C$5:$C$3656,J$32)/'Estadística de datos'!J22</f>
        <v>0.50505585362462257</v>
      </c>
      <c r="K22" s="80">
        <f>+SUMIFS(BHOA!$M$14:$M$3665,Datos!$B$5:$B$3656,$B7,Datos!$C$5:$C$3656,K$32)/'Estadística de datos'!K22</f>
        <v>0.47935785716984741</v>
      </c>
      <c r="L22" s="80">
        <f>+SUMIFS(BHOA!$M$14:$M$3665,Datos!$B$5:$B$3656,$B7,Datos!$C$5:$C$3656,L$32)/'Estadística de datos'!L22</f>
        <v>0.58889049461696896</v>
      </c>
      <c r="M22" s="80">
        <f>+SUMIFS(BHOA!$M$14:$M$3665,Datos!$B$5:$B$3656,$B7,Datos!$C$5:$C$3656,M$32)/'Estadística de datos'!M22</f>
        <v>0.58442246466327752</v>
      </c>
      <c r="N22" s="81">
        <f>+SUMIFS(BHOA!$M$14:$M$3665,Datos!$B$5:$B$3656,$B7,Datos!$C$5:$C$3656,N$32)/'Estadística de datos'!N22</f>
        <v>0.58132546744762437</v>
      </c>
      <c r="O22" s="82">
        <f t="shared" si="3"/>
        <v>0.55938637629359234</v>
      </c>
      <c r="P22" s="13"/>
    </row>
    <row r="23" spans="1:16">
      <c r="A23" s="13"/>
      <c r="B23" s="55">
        <f t="shared" si="4"/>
        <v>2006</v>
      </c>
      <c r="C23" s="79">
        <f>+SUMIFS(BHOA!$M$14:$M$3665,Datos!$B$5:$B$3656,$B8,Datos!$C$5:$C$3656,C$32)/'Estadística de datos'!C23</f>
        <v>0.49646773088944851</v>
      </c>
      <c r="D23" s="80">
        <f>+SUMIFS(BHOA!$M$14:$M$3665,Datos!$B$5:$B$3656,$B8,Datos!$C$5:$C$3656,D$32)/'Estadística de datos'!D23</f>
        <v>0.54799916908698232</v>
      </c>
      <c r="E23" s="80">
        <f>+SUMIFS(BHOA!$M$14:$M$3665,Datos!$B$5:$B$3656,$B8,Datos!$C$5:$C$3656,E$32)/'Estadística de datos'!E23</f>
        <v>0.57228358496055065</v>
      </c>
      <c r="F23" s="80">
        <f>+SUMIFS(BHOA!$M$14:$M$3665,Datos!$B$5:$B$3656,$B8,Datos!$C$5:$C$3656,F$32)/'Estadística de datos'!F23</f>
        <v>0.45121117039855857</v>
      </c>
      <c r="G23" s="80">
        <f>+SUMIFS(BHOA!$M$14:$M$3665,Datos!$B$5:$B$3656,$B8,Datos!$C$5:$C$3656,G$32)/'Estadística de datos'!G23</f>
        <v>0.34911553512486398</v>
      </c>
      <c r="H23" s="80">
        <f>+SUMIFS(BHOA!$M$14:$M$3665,Datos!$B$5:$B$3656,$B8,Datos!$C$5:$C$3656,H$32)/'Estadística de datos'!H23</f>
        <v>0.43045335802220863</v>
      </c>
      <c r="I23" s="80">
        <f>+SUMIFS(BHOA!$M$14:$M$3665,Datos!$B$5:$B$3656,$B8,Datos!$C$5:$C$3656,I$32)/'Estadística de datos'!I23</f>
        <v>0.38187981047444297</v>
      </c>
      <c r="J23" s="80">
        <f>+SUMIFS(BHOA!$M$14:$M$3665,Datos!$B$5:$B$3656,$B8,Datos!$C$5:$C$3656,J$32)/'Estadística de datos'!J23</f>
        <v>0.44763625875180729</v>
      </c>
      <c r="K23" s="80">
        <f>+SUMIFS(BHOA!$M$14:$M$3665,Datos!$B$5:$B$3656,$B8,Datos!$C$5:$C$3656,K$32)/'Estadística de datos'!K23</f>
        <v>0.42396378229499138</v>
      </c>
      <c r="L23" s="80">
        <f>+SUMIFS(BHOA!$M$14:$M$3665,Datos!$B$5:$B$3656,$B8,Datos!$C$5:$C$3656,L$32)/'Estadística de datos'!L23</f>
        <v>0.76140239949144706</v>
      </c>
      <c r="M23" s="80">
        <f>+SUMIFS(BHOA!$M$14:$M$3665,Datos!$B$5:$B$3656,$B8,Datos!$C$5:$C$3656,M$32)/'Estadística de datos'!M23</f>
        <v>0.59196981452560349</v>
      </c>
      <c r="N23" s="81">
        <f>+SUMIFS(BHOA!$M$14:$M$3665,Datos!$B$5:$B$3656,$B8,Datos!$C$5:$C$3656,N$32)/'Estadística de datos'!N23</f>
        <v>0.57755993432103703</v>
      </c>
      <c r="O23" s="82">
        <f t="shared" si="3"/>
        <v>0.50266187902849524</v>
      </c>
      <c r="P23" s="13"/>
    </row>
    <row r="24" spans="1:16">
      <c r="A24" s="13"/>
      <c r="B24" s="55">
        <f t="shared" si="4"/>
        <v>2007</v>
      </c>
      <c r="C24" s="79">
        <f>+SUMIFS(BHOA!$M$14:$M$3665,Datos!$B$5:$B$3656,$B9,Datos!$C$5:$C$3656,C$32)/'Estadística de datos'!C24</f>
        <v>0.33163607922682031</v>
      </c>
      <c r="D24" s="80">
        <f>+SUMIFS(BHOA!$M$14:$M$3665,Datos!$B$5:$B$3656,$B9,Datos!$C$5:$C$3656,D$32)/'Estadística de datos'!D24</f>
        <v>0.38414731683921843</v>
      </c>
      <c r="E24" s="80">
        <f>+SUMIFS(BHOA!$M$14:$M$3665,Datos!$B$5:$B$3656,$B9,Datos!$C$5:$C$3656,E$32)/'Estadística de datos'!E24</f>
        <v>0.67499551455247631</v>
      </c>
      <c r="F24" s="80">
        <f>+SUMIFS(BHOA!$M$14:$M$3665,Datos!$B$5:$B$3656,$B9,Datos!$C$5:$C$3656,F$32)/'Estadística de datos'!F24</f>
        <v>0.70498095954918738</v>
      </c>
      <c r="G24" s="80">
        <f>+SUMIFS(BHOA!$M$14:$M$3665,Datos!$B$5:$B$3656,$B9,Datos!$C$5:$C$3656,G$32)/'Estadística de datos'!G24</f>
        <v>0.77038364047275343</v>
      </c>
      <c r="H24" s="80">
        <f>+SUMIFS(BHOA!$M$14:$M$3665,Datos!$B$5:$B$3656,$B9,Datos!$C$5:$C$3656,H$32)/'Estadística de datos'!H24</f>
        <v>0.66001685032961621</v>
      </c>
      <c r="I24" s="80">
        <f>+SUMIFS(BHOA!$M$14:$M$3665,Datos!$B$5:$B$3656,$B9,Datos!$C$5:$C$3656,I$32)/'Estadística de datos'!I24</f>
        <v>0.51328976367829471</v>
      </c>
      <c r="J24" s="80">
        <f>+SUMIFS(BHOA!$M$14:$M$3665,Datos!$B$5:$B$3656,$B9,Datos!$C$5:$C$3656,J$32)/'Estadística de datos'!J24</f>
        <v>0.39290299206161994</v>
      </c>
      <c r="K24" s="80">
        <f>+SUMIFS(BHOA!$M$14:$M$3665,Datos!$B$5:$B$3656,$B9,Datos!$C$5:$C$3656,K$32)/'Estadística de datos'!K24</f>
        <v>0.72590091668976997</v>
      </c>
      <c r="L24" s="80">
        <f>+SUMIFS(BHOA!$M$14:$M$3665,Datos!$B$5:$B$3656,$B9,Datos!$C$5:$C$3656,L$32)/'Estadística de datos'!L24</f>
        <v>0.87173442149789371</v>
      </c>
      <c r="M24" s="80">
        <f>+SUMIFS(BHOA!$M$14:$M$3665,Datos!$B$5:$B$3656,$B9,Datos!$C$5:$C$3656,M$32)/'Estadística de datos'!M24</f>
        <v>0.61683619943206269</v>
      </c>
      <c r="N24" s="81">
        <f>+SUMIFS(BHOA!$M$14:$M$3665,Datos!$B$5:$B$3656,$B9,Datos!$C$5:$C$3656,N$32)/'Estadística de datos'!N24</f>
        <v>0.28850143323906025</v>
      </c>
      <c r="O24" s="82">
        <f t="shared" si="3"/>
        <v>0.57794384063073101</v>
      </c>
      <c r="P24" s="13"/>
    </row>
    <row r="25" spans="1:16">
      <c r="A25" s="13"/>
      <c r="B25" s="55">
        <f t="shared" si="4"/>
        <v>2008</v>
      </c>
      <c r="C25" s="79">
        <f>+SUMIFS(BHOA!$M$14:$M$3665,Datos!$B$5:$B$3656,$B10,Datos!$C$5:$C$3656,C$32)/'Estadística de datos'!C25</f>
        <v>0.22726585950341405</v>
      </c>
      <c r="D25" s="80">
        <f>+SUMIFS(BHOA!$M$14:$M$3665,Datos!$B$5:$B$3656,$B10,Datos!$C$5:$C$3656,D$32)/'Estadística de datos'!D25</f>
        <v>0.46574757501275177</v>
      </c>
      <c r="E25" s="80">
        <f>+SUMIFS(BHOA!$M$14:$M$3665,Datos!$B$5:$B$3656,$B10,Datos!$C$5:$C$3656,E$32)/'Estadística de datos'!E25</f>
        <v>0.88178108409365075</v>
      </c>
      <c r="F25" s="80">
        <f>+SUMIFS(BHOA!$M$14:$M$3665,Datos!$B$5:$B$3656,$B10,Datos!$C$5:$C$3656,F$32)/'Estadística de datos'!F25</f>
        <v>0.68117798844007471</v>
      </c>
      <c r="G25" s="80">
        <f>+SUMIFS(BHOA!$M$14:$M$3665,Datos!$B$5:$B$3656,$B10,Datos!$C$5:$C$3656,G$32)/'Estadística de datos'!G25</f>
        <v>0.54842703063130682</v>
      </c>
      <c r="H25" s="80">
        <f>+SUMIFS(BHOA!$M$14:$M$3665,Datos!$B$5:$B$3656,$B10,Datos!$C$5:$C$3656,H$32)/'Estadística de datos'!H25</f>
        <v>0.6163410085257619</v>
      </c>
      <c r="I25" s="80">
        <f>+SUMIFS(BHOA!$M$14:$M$3665,Datos!$B$5:$B$3656,$B10,Datos!$C$5:$C$3656,I$32)/'Estadística de datos'!I25</f>
        <v>0.64477055183529564</v>
      </c>
      <c r="J25" s="80">
        <f>+SUMIFS(BHOA!$M$14:$M$3665,Datos!$B$5:$B$3656,$B10,Datos!$C$5:$C$3656,J$32)/'Estadística de datos'!J25</f>
        <v>0.60071256627931768</v>
      </c>
      <c r="K25" s="80">
        <f>+SUMIFS(BHOA!$M$14:$M$3665,Datos!$B$5:$B$3656,$B10,Datos!$C$5:$C$3656,K$32)/'Estadística de datos'!K25</f>
        <v>0.47400644363168548</v>
      </c>
      <c r="L25" s="80">
        <f>+SUMIFS(BHOA!$M$14:$M$3665,Datos!$B$5:$B$3656,$B10,Datos!$C$5:$C$3656,L$32)/'Estadística de datos'!L25</f>
        <v>0.46080118224511379</v>
      </c>
      <c r="M25" s="80">
        <f>+SUMIFS(BHOA!$M$14:$M$3665,Datos!$B$5:$B$3656,$B10,Datos!$C$5:$C$3656,M$32)/'Estadística de datos'!M25</f>
        <v>0.26732176570058924</v>
      </c>
      <c r="N25" s="81">
        <f>+SUMIFS(BHOA!$M$14:$M$3665,Datos!$B$5:$B$3656,$B10,Datos!$C$5:$C$3656,N$32)/'Estadística de datos'!N25</f>
        <v>0.20342474692997345</v>
      </c>
      <c r="O25" s="82">
        <f t="shared" si="3"/>
        <v>0.50598148356907791</v>
      </c>
      <c r="P25" s="13"/>
    </row>
    <row r="26" spans="1:16">
      <c r="A26" s="13"/>
      <c r="B26" s="55">
        <f t="shared" si="4"/>
        <v>2009</v>
      </c>
      <c r="C26" s="79">
        <f>+SUMIFS(BHOA!$M$14:$M$3665,Datos!$B$5:$B$3656,$B11,Datos!$C$5:$C$3656,C$32)/'Estadística de datos'!C26</f>
        <v>0.21812275144398888</v>
      </c>
      <c r="D26" s="80">
        <f>+SUMIFS(BHOA!$M$14:$M$3665,Datos!$B$5:$B$3656,$B11,Datos!$C$5:$C$3656,D$32)/'Estadística de datos'!D26</f>
        <v>0.25323408955195215</v>
      </c>
      <c r="E26" s="80">
        <f>+SUMIFS(BHOA!$M$14:$M$3665,Datos!$B$5:$B$3656,$B11,Datos!$C$5:$C$3656,E$32)/'Estadística de datos'!E26</f>
        <v>0.57572678576865932</v>
      </c>
      <c r="F26" s="80">
        <f>+SUMIFS(BHOA!$M$14:$M$3665,Datos!$B$5:$B$3656,$B11,Datos!$C$5:$C$3656,F$32)/'Estadística de datos'!F26</f>
        <v>0.44015330258540986</v>
      </c>
      <c r="G26" s="80">
        <f>+SUMIFS(BHOA!$M$14:$M$3665,Datos!$B$5:$B$3656,$B11,Datos!$C$5:$C$3656,G$32)/'Estadística de datos'!G26</f>
        <v>0.42128155735190276</v>
      </c>
      <c r="H26" s="80">
        <f>+SUMIFS(BHOA!$M$14:$M$3665,Datos!$B$5:$B$3656,$B11,Datos!$C$5:$C$3656,H$32)/'Estadística de datos'!H26</f>
        <v>0.47485455880470279</v>
      </c>
      <c r="I26" s="80">
        <f>+SUMIFS(BHOA!$M$14:$M$3665,Datos!$B$5:$B$3656,$B11,Datos!$C$5:$C$3656,I$32)/'Estadística de datos'!I26</f>
        <v>0.65641288431123712</v>
      </c>
      <c r="J26" s="80">
        <f>+SUMIFS(BHOA!$M$14:$M$3665,Datos!$B$5:$B$3656,$B11,Datos!$C$5:$C$3656,J$32)/'Estadística de datos'!J26</f>
        <v>0.54796782133671451</v>
      </c>
      <c r="K26" s="80">
        <f>+SUMIFS(BHOA!$M$14:$M$3665,Datos!$B$5:$B$3656,$B11,Datos!$C$5:$C$3656,K$32)/'Estadística de datos'!K26</f>
        <v>0.54073380721110698</v>
      </c>
      <c r="L26" s="80">
        <f>+SUMIFS(BHOA!$M$14:$M$3665,Datos!$B$5:$B$3656,$B11,Datos!$C$5:$C$3656,L$32)/'Estadística de datos'!L26</f>
        <v>0.51738980841859705</v>
      </c>
      <c r="M26" s="80">
        <f>+SUMIFS(BHOA!$M$14:$M$3665,Datos!$B$5:$B$3656,$B11,Datos!$C$5:$C$3656,M$32)/'Estadística de datos'!M26</f>
        <v>0.44088113322727573</v>
      </c>
      <c r="N26" s="81">
        <f>+SUMIFS(BHOA!$M$14:$M$3665,Datos!$B$5:$B$3656,$B11,Datos!$C$5:$C$3656,N$32)/'Estadística de datos'!N26</f>
        <v>0.41698198787733926</v>
      </c>
      <c r="O26" s="82">
        <f t="shared" si="3"/>
        <v>0.45864504065740713</v>
      </c>
      <c r="P26" s="13"/>
    </row>
    <row r="27" spans="1:16">
      <c r="A27" s="13"/>
      <c r="B27" s="55">
        <f t="shared" si="4"/>
        <v>2010</v>
      </c>
      <c r="C27" s="83">
        <f>+SUMIFS(BHOA!$M$14:$M$3665,Datos!$B$5:$B$3656,$B12,Datos!$C$5:$C$3656,C$32)/'Estadística de datos'!C27</f>
        <v>0.31628188356376441</v>
      </c>
      <c r="D27" s="84">
        <f>+SUMIFS(BHOA!$M$14:$M$3665,Datos!$B$5:$B$3656,$B12,Datos!$C$5:$C$3656,D$32)/'Estadística de datos'!D27</f>
        <v>0.8105905174287148</v>
      </c>
      <c r="E27" s="84">
        <f>+SUMIFS(BHOA!$M$14:$M$3665,Datos!$B$5:$B$3656,$B12,Datos!$C$5:$C$3656,E$32)/'Estadística de datos'!E27</f>
        <v>0.83424523769435088</v>
      </c>
      <c r="F27" s="84">
        <f>+SUMIFS(BHOA!$M$14:$M$3665,Datos!$B$5:$B$3656,$B12,Datos!$C$5:$C$3656,F$32)/'Estadística de datos'!F27</f>
        <v>0.77283539295369108</v>
      </c>
      <c r="G27" s="84">
        <f>+SUMIFS(BHOA!$M$14:$M$3665,Datos!$B$5:$B$3656,$B12,Datos!$C$5:$C$3656,G$32)/'Estadística de datos'!G27</f>
        <v>0.69270410174643715</v>
      </c>
      <c r="H27" s="84">
        <f>+SUMIFS(BHOA!$M$14:$M$3665,Datos!$B$5:$B$3656,$B12,Datos!$C$5:$C$3656,H$32)/'Estadística de datos'!H27</f>
        <v>0.78717684415477229</v>
      </c>
      <c r="I27" s="84">
        <f>+SUMIFS(BHOA!$M$14:$M$3665,Datos!$B$5:$B$3656,$B12,Datos!$C$5:$C$3656,I$32)/'Estadística de datos'!I27</f>
        <v>0.9584249002110129</v>
      </c>
      <c r="J27" s="84">
        <f>+SUMIFS(BHOA!$M$14:$M$3665,Datos!$B$5:$B$3656,$B12,Datos!$C$5:$C$3656,J$32)/'Estadística de datos'!J27</f>
        <v>0.78382076580541316</v>
      </c>
      <c r="K27" s="84">
        <f>+SUMIFS(BHOA!$M$14:$M$3665,Datos!$B$5:$B$3656,$B12,Datos!$C$5:$C$3656,K$32)/'Estadística de datos'!K27</f>
        <v>0.74598252571938006</v>
      </c>
      <c r="L27" s="84">
        <f>+SUMIFS(BHOA!$M$14:$M$3665,Datos!$B$5:$B$3656,$B12,Datos!$C$5:$C$3656,L$32)/'Estadística de datos'!L27</f>
        <v>0.63456609107913065</v>
      </c>
      <c r="M27" s="84">
        <f>+SUMIFS(BHOA!$M$14:$M$3665,Datos!$B$5:$B$3656,$B12,Datos!$C$5:$C$3656,M$32)/'Estadística de datos'!M27</f>
        <v>0.92955401111694125</v>
      </c>
      <c r="N27" s="85">
        <f>+SUMIFS(BHOA!$M$14:$M$3665,Datos!$B$5:$B$3656,$B12,Datos!$C$5:$C$3656,N$32)/'Estadística de datos'!N27</f>
        <v>0.55359232051839169</v>
      </c>
      <c r="O27" s="86">
        <f t="shared" si="3"/>
        <v>0.73498121599933341</v>
      </c>
      <c r="P27" s="13"/>
    </row>
    <row r="28" spans="1:16">
      <c r="A28" s="13"/>
      <c r="B28" s="54" t="s">
        <v>4</v>
      </c>
      <c r="C28" s="87">
        <f>+AVERAGE(C18:C27)</f>
        <v>0.40772173852180238</v>
      </c>
      <c r="D28" s="88">
        <f t="shared" ref="D28:O28" si="5">+AVERAGE(D18:D27)</f>
        <v>0.50154284639775004</v>
      </c>
      <c r="E28" s="88">
        <f t="shared" si="5"/>
        <v>0.64411551975377468</v>
      </c>
      <c r="F28" s="88">
        <f t="shared" si="5"/>
        <v>0.62171631805107652</v>
      </c>
      <c r="G28" s="88">
        <f t="shared" si="5"/>
        <v>0.59826078981756914</v>
      </c>
      <c r="H28" s="88">
        <f t="shared" si="5"/>
        <v>0.61597947075980763</v>
      </c>
      <c r="I28" s="88">
        <f t="shared" si="5"/>
        <v>0.65055963086940838</v>
      </c>
      <c r="J28" s="88">
        <f t="shared" si="5"/>
        <v>0.66031100860856218</v>
      </c>
      <c r="K28" s="88">
        <f t="shared" si="5"/>
        <v>0.66290517028451224</v>
      </c>
      <c r="L28" s="88">
        <f t="shared" si="5"/>
        <v>0.73453857284521351</v>
      </c>
      <c r="M28" s="88">
        <f t="shared" si="5"/>
        <v>0.66437314167801487</v>
      </c>
      <c r="N28" s="89">
        <f t="shared" si="5"/>
        <v>0.5185858853282157</v>
      </c>
      <c r="O28" s="90">
        <f t="shared" si="5"/>
        <v>0.60671750774297561</v>
      </c>
      <c r="P28" s="13"/>
    </row>
    <row r="29" spans="1:16" ht="6" customHeight="1">
      <c r="A29" s="13"/>
      <c r="B29" s="14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4"/>
      <c r="P29" s="13"/>
    </row>
    <row r="30" spans="1:16">
      <c r="A30" s="13"/>
      <c r="B30" s="14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4"/>
      <c r="P30" s="13"/>
    </row>
    <row r="31" spans="1:16">
      <c r="A31" s="13"/>
      <c r="B31" s="14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4"/>
      <c r="P31" s="13"/>
    </row>
    <row r="32" spans="1:16">
      <c r="A32" s="13"/>
      <c r="B32" s="14"/>
      <c r="C32" s="52">
        <v>1</v>
      </c>
      <c r="D32" s="53">
        <v>2</v>
      </c>
      <c r="E32" s="53">
        <v>3</v>
      </c>
      <c r="F32" s="53">
        <v>4</v>
      </c>
      <c r="G32" s="53">
        <v>5</v>
      </c>
      <c r="H32" s="53">
        <v>6</v>
      </c>
      <c r="I32" s="53">
        <v>7</v>
      </c>
      <c r="J32" s="53">
        <v>8</v>
      </c>
      <c r="K32" s="53">
        <v>9</v>
      </c>
      <c r="L32" s="53">
        <v>10</v>
      </c>
      <c r="M32" s="53">
        <v>11</v>
      </c>
      <c r="N32" s="91">
        <v>12</v>
      </c>
      <c r="O32" s="14"/>
      <c r="P32" s="13"/>
    </row>
    <row r="33" spans="1:16">
      <c r="A33" s="13"/>
      <c r="B33" s="14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4"/>
      <c r="P33" s="13"/>
    </row>
    <row r="34" spans="1:16">
      <c r="A34" s="13"/>
      <c r="B34" s="14"/>
      <c r="C34" s="52" t="s">
        <v>45</v>
      </c>
      <c r="D34" s="53" t="s">
        <v>46</v>
      </c>
      <c r="E34" s="53" t="s">
        <v>47</v>
      </c>
      <c r="F34" s="53" t="s">
        <v>51</v>
      </c>
      <c r="G34" s="53" t="s">
        <v>48</v>
      </c>
      <c r="H34" s="53" t="s">
        <v>49</v>
      </c>
      <c r="I34" s="53" t="s">
        <v>50</v>
      </c>
      <c r="J34" s="53" t="s">
        <v>52</v>
      </c>
      <c r="K34" s="53" t="s">
        <v>53</v>
      </c>
      <c r="L34" s="53" t="s">
        <v>54</v>
      </c>
      <c r="M34" s="53" t="s">
        <v>55</v>
      </c>
      <c r="N34" s="91" t="s">
        <v>56</v>
      </c>
      <c r="O34" s="14"/>
      <c r="P34" s="13"/>
    </row>
    <row r="35" spans="1:16">
      <c r="A35" s="13"/>
      <c r="B35" s="14"/>
      <c r="C35" s="92">
        <f>COUNTIFS(Datos!$B$5:$B$3656,'Estadística del BHOA'!$B3,Datos!$C$5:$C$3656,'Estadística del BHOA'!C$32)</f>
        <v>31</v>
      </c>
      <c r="D35" s="93">
        <f>COUNTIFS(Datos!$B$5:$B$3656,'Estadística del BHOA'!$B3,Datos!$C$5:$C$3656,'Estadística del BHOA'!D$32)</f>
        <v>28</v>
      </c>
      <c r="E35" s="93">
        <f>COUNTIFS(Datos!$B$5:$B$3656,'Estadística del BHOA'!$B3,Datos!$C$5:$C$3656,'Estadística del BHOA'!E$32)</f>
        <v>31</v>
      </c>
      <c r="F35" s="93">
        <f>COUNTIFS(Datos!$B$5:$B$3656,'Estadística del BHOA'!$B3,Datos!$C$5:$C$3656,'Estadística del BHOA'!F$32)</f>
        <v>30</v>
      </c>
      <c r="G35" s="93">
        <f>COUNTIFS(Datos!$B$5:$B$3656,'Estadística del BHOA'!$B3,Datos!$C$5:$C$3656,'Estadística del BHOA'!G$32)</f>
        <v>31</v>
      </c>
      <c r="H35" s="93">
        <f>COUNTIFS(Datos!$B$5:$B$3656,'Estadística del BHOA'!$B3,Datos!$C$5:$C$3656,'Estadística del BHOA'!H$32)</f>
        <v>30</v>
      </c>
      <c r="I35" s="93">
        <f>COUNTIFS(Datos!$B$5:$B$3656,'Estadística del BHOA'!$B3,Datos!$C$5:$C$3656,'Estadística del BHOA'!I$32)</f>
        <v>31</v>
      </c>
      <c r="J35" s="93">
        <f>COUNTIFS(Datos!$B$5:$B$3656,'Estadística del BHOA'!$B3,Datos!$C$5:$C$3656,'Estadística del BHOA'!J$32)</f>
        <v>31</v>
      </c>
      <c r="K35" s="93">
        <f>COUNTIFS(Datos!$B$5:$B$3656,'Estadística del BHOA'!$B3,Datos!$C$5:$C$3656,'Estadística del BHOA'!K$32)</f>
        <v>30</v>
      </c>
      <c r="L35" s="93">
        <f>COUNTIFS(Datos!$B$5:$B$3656,'Estadística del BHOA'!$B3,Datos!$C$5:$C$3656,'Estadística del BHOA'!L$32)</f>
        <v>31</v>
      </c>
      <c r="M35" s="93">
        <f>COUNTIFS(Datos!$B$5:$B$3656,'Estadística del BHOA'!$B3,Datos!$C$5:$C$3656,'Estadística del BHOA'!M$32)</f>
        <v>30</v>
      </c>
      <c r="N35" s="94">
        <f>COUNTIFS(Datos!$B$5:$B$3656,'Estadística del BHOA'!$B3,Datos!$C$5:$C$3656,'Estadística del BHOA'!N$32)</f>
        <v>31</v>
      </c>
      <c r="O35" s="14"/>
      <c r="P35" s="13"/>
    </row>
    <row r="36" spans="1:16">
      <c r="A36" s="13"/>
      <c r="B36" s="14"/>
      <c r="C36" s="95">
        <f>COUNTIFS(Datos!$B$5:$B$3656,'Estadística del BHOA'!$B4,Datos!$C$5:$C$3656,'Estadística del BHOA'!C$32)</f>
        <v>31</v>
      </c>
      <c r="D36" s="96">
        <f>COUNTIFS(Datos!$B$5:$B$3656,'Estadística del BHOA'!$B4,Datos!$C$5:$C$3656,'Estadística del BHOA'!D$32)</f>
        <v>28</v>
      </c>
      <c r="E36" s="96">
        <f>COUNTIFS(Datos!$B$5:$B$3656,'Estadística del BHOA'!$B4,Datos!$C$5:$C$3656,'Estadística del BHOA'!E$32)</f>
        <v>31</v>
      </c>
      <c r="F36" s="96">
        <f>COUNTIFS(Datos!$B$5:$B$3656,'Estadística del BHOA'!$B4,Datos!$C$5:$C$3656,'Estadística del BHOA'!F$32)</f>
        <v>30</v>
      </c>
      <c r="G36" s="96">
        <f>COUNTIFS(Datos!$B$5:$B$3656,'Estadística del BHOA'!$B4,Datos!$C$5:$C$3656,'Estadística del BHOA'!G$32)</f>
        <v>31</v>
      </c>
      <c r="H36" s="96">
        <f>COUNTIFS(Datos!$B$5:$B$3656,'Estadística del BHOA'!$B4,Datos!$C$5:$C$3656,'Estadística del BHOA'!H$32)</f>
        <v>30</v>
      </c>
      <c r="I36" s="96">
        <f>COUNTIFS(Datos!$B$5:$B$3656,'Estadística del BHOA'!$B4,Datos!$C$5:$C$3656,'Estadística del BHOA'!I$32)</f>
        <v>31</v>
      </c>
      <c r="J36" s="96">
        <f>COUNTIFS(Datos!$B$5:$B$3656,'Estadística del BHOA'!$B4,Datos!$C$5:$C$3656,'Estadística del BHOA'!J$32)</f>
        <v>31</v>
      </c>
      <c r="K36" s="96">
        <f>COUNTIFS(Datos!$B$5:$B$3656,'Estadística del BHOA'!$B4,Datos!$C$5:$C$3656,'Estadística del BHOA'!K$32)</f>
        <v>30</v>
      </c>
      <c r="L36" s="96">
        <f>COUNTIFS(Datos!$B$5:$B$3656,'Estadística del BHOA'!$B4,Datos!$C$5:$C$3656,'Estadística del BHOA'!L$32)</f>
        <v>31</v>
      </c>
      <c r="M36" s="96">
        <f>COUNTIFS(Datos!$B$5:$B$3656,'Estadística del BHOA'!$B4,Datos!$C$5:$C$3656,'Estadística del BHOA'!M$32)</f>
        <v>30</v>
      </c>
      <c r="N36" s="97">
        <f>COUNTIFS(Datos!$B$5:$B$3656,'Estadística del BHOA'!$B4,Datos!$C$5:$C$3656,'Estadística del BHOA'!N$32)</f>
        <v>31</v>
      </c>
      <c r="O36" s="14"/>
      <c r="P36" s="13"/>
    </row>
    <row r="37" spans="1:16">
      <c r="A37" s="13"/>
      <c r="B37" s="14"/>
      <c r="C37" s="95">
        <f>COUNTIFS(Datos!$B$5:$B$3656,'Estadística del BHOA'!$B5,Datos!$C$5:$C$3656,'Estadística del BHOA'!C$32)</f>
        <v>31</v>
      </c>
      <c r="D37" s="96">
        <f>COUNTIFS(Datos!$B$5:$B$3656,'Estadística del BHOA'!$B5,Datos!$C$5:$C$3656,'Estadística del BHOA'!D$32)</f>
        <v>28</v>
      </c>
      <c r="E37" s="96">
        <f>COUNTIFS(Datos!$B$5:$B$3656,'Estadística del BHOA'!$B5,Datos!$C$5:$C$3656,'Estadística del BHOA'!E$32)</f>
        <v>31</v>
      </c>
      <c r="F37" s="96">
        <f>COUNTIFS(Datos!$B$5:$B$3656,'Estadística del BHOA'!$B5,Datos!$C$5:$C$3656,'Estadística del BHOA'!F$32)</f>
        <v>30</v>
      </c>
      <c r="G37" s="96">
        <f>COUNTIFS(Datos!$B$5:$B$3656,'Estadística del BHOA'!$B5,Datos!$C$5:$C$3656,'Estadística del BHOA'!G$32)</f>
        <v>31</v>
      </c>
      <c r="H37" s="96">
        <f>COUNTIFS(Datos!$B$5:$B$3656,'Estadística del BHOA'!$B5,Datos!$C$5:$C$3656,'Estadística del BHOA'!H$32)</f>
        <v>30</v>
      </c>
      <c r="I37" s="96">
        <f>COUNTIFS(Datos!$B$5:$B$3656,'Estadística del BHOA'!$B5,Datos!$C$5:$C$3656,'Estadística del BHOA'!I$32)</f>
        <v>31</v>
      </c>
      <c r="J37" s="96">
        <f>COUNTIFS(Datos!$B$5:$B$3656,'Estadística del BHOA'!$B5,Datos!$C$5:$C$3656,'Estadística del BHOA'!J$32)</f>
        <v>31</v>
      </c>
      <c r="K37" s="96">
        <f>COUNTIFS(Datos!$B$5:$B$3656,'Estadística del BHOA'!$B5,Datos!$C$5:$C$3656,'Estadística del BHOA'!K$32)</f>
        <v>30</v>
      </c>
      <c r="L37" s="96">
        <f>COUNTIFS(Datos!$B$5:$B$3656,'Estadística del BHOA'!$B5,Datos!$C$5:$C$3656,'Estadística del BHOA'!L$32)</f>
        <v>31</v>
      </c>
      <c r="M37" s="96">
        <f>COUNTIFS(Datos!$B$5:$B$3656,'Estadística del BHOA'!$B5,Datos!$C$5:$C$3656,'Estadística del BHOA'!M$32)</f>
        <v>30</v>
      </c>
      <c r="N37" s="97">
        <f>COUNTIFS(Datos!$B$5:$B$3656,'Estadística del BHOA'!$B5,Datos!$C$5:$C$3656,'Estadística del BHOA'!N$32)</f>
        <v>31</v>
      </c>
      <c r="O37" s="14"/>
      <c r="P37" s="13"/>
    </row>
    <row r="38" spans="1:16">
      <c r="A38" s="13"/>
      <c r="B38" s="14"/>
      <c r="C38" s="95">
        <f>COUNTIFS(Datos!$B$5:$B$3656,'Estadística del BHOA'!$B6,Datos!$C$5:$C$3656,'Estadística del BHOA'!C$32)</f>
        <v>31</v>
      </c>
      <c r="D38" s="96">
        <f>COUNTIFS(Datos!$B$5:$B$3656,'Estadística del BHOA'!$B6,Datos!$C$5:$C$3656,'Estadística del BHOA'!D$32)</f>
        <v>29</v>
      </c>
      <c r="E38" s="96">
        <f>COUNTIFS(Datos!$B$5:$B$3656,'Estadística del BHOA'!$B6,Datos!$C$5:$C$3656,'Estadística del BHOA'!E$32)</f>
        <v>31</v>
      </c>
      <c r="F38" s="96">
        <f>COUNTIFS(Datos!$B$5:$B$3656,'Estadística del BHOA'!$B6,Datos!$C$5:$C$3656,'Estadística del BHOA'!F$32)</f>
        <v>30</v>
      </c>
      <c r="G38" s="96">
        <f>COUNTIFS(Datos!$B$5:$B$3656,'Estadística del BHOA'!$B6,Datos!$C$5:$C$3656,'Estadística del BHOA'!G$32)</f>
        <v>31</v>
      </c>
      <c r="H38" s="96">
        <f>COUNTIFS(Datos!$B$5:$B$3656,'Estadística del BHOA'!$B6,Datos!$C$5:$C$3656,'Estadística del BHOA'!H$32)</f>
        <v>30</v>
      </c>
      <c r="I38" s="96">
        <f>COUNTIFS(Datos!$B$5:$B$3656,'Estadística del BHOA'!$B6,Datos!$C$5:$C$3656,'Estadística del BHOA'!I$32)</f>
        <v>31</v>
      </c>
      <c r="J38" s="96">
        <f>COUNTIFS(Datos!$B$5:$B$3656,'Estadística del BHOA'!$B6,Datos!$C$5:$C$3656,'Estadística del BHOA'!J$32)</f>
        <v>31</v>
      </c>
      <c r="K38" s="96">
        <f>COUNTIFS(Datos!$B$5:$B$3656,'Estadística del BHOA'!$B6,Datos!$C$5:$C$3656,'Estadística del BHOA'!K$32)</f>
        <v>30</v>
      </c>
      <c r="L38" s="96">
        <f>COUNTIFS(Datos!$B$5:$B$3656,'Estadística del BHOA'!$B6,Datos!$C$5:$C$3656,'Estadística del BHOA'!L$32)</f>
        <v>31</v>
      </c>
      <c r="M38" s="96">
        <f>COUNTIFS(Datos!$B$5:$B$3656,'Estadística del BHOA'!$B6,Datos!$C$5:$C$3656,'Estadística del BHOA'!M$32)</f>
        <v>30</v>
      </c>
      <c r="N38" s="97">
        <f>COUNTIFS(Datos!$B$5:$B$3656,'Estadística del BHOA'!$B6,Datos!$C$5:$C$3656,'Estadística del BHOA'!N$32)</f>
        <v>31</v>
      </c>
      <c r="O38" s="14"/>
      <c r="P38" s="13"/>
    </row>
    <row r="39" spans="1:16">
      <c r="A39" s="13"/>
      <c r="B39" s="14"/>
      <c r="C39" s="95">
        <f>COUNTIFS(Datos!$B$5:$B$3656,'Estadística del BHOA'!$B7,Datos!$C$5:$C$3656,'Estadística del BHOA'!C$32)</f>
        <v>31</v>
      </c>
      <c r="D39" s="96">
        <f>COUNTIFS(Datos!$B$5:$B$3656,'Estadística del BHOA'!$B7,Datos!$C$5:$C$3656,'Estadística del BHOA'!D$32)</f>
        <v>28</v>
      </c>
      <c r="E39" s="96">
        <f>COUNTIFS(Datos!$B$5:$B$3656,'Estadística del BHOA'!$B7,Datos!$C$5:$C$3656,'Estadística del BHOA'!E$32)</f>
        <v>31</v>
      </c>
      <c r="F39" s="96">
        <f>COUNTIFS(Datos!$B$5:$B$3656,'Estadística del BHOA'!$B7,Datos!$C$5:$C$3656,'Estadística del BHOA'!F$32)</f>
        <v>30</v>
      </c>
      <c r="G39" s="96">
        <f>COUNTIFS(Datos!$B$5:$B$3656,'Estadística del BHOA'!$B7,Datos!$C$5:$C$3656,'Estadística del BHOA'!G$32)</f>
        <v>31</v>
      </c>
      <c r="H39" s="96">
        <f>COUNTIFS(Datos!$B$5:$B$3656,'Estadística del BHOA'!$B7,Datos!$C$5:$C$3656,'Estadística del BHOA'!H$32)</f>
        <v>30</v>
      </c>
      <c r="I39" s="96">
        <f>COUNTIFS(Datos!$B$5:$B$3656,'Estadística del BHOA'!$B7,Datos!$C$5:$C$3656,'Estadística del BHOA'!I$32)</f>
        <v>31</v>
      </c>
      <c r="J39" s="96">
        <f>COUNTIFS(Datos!$B$5:$B$3656,'Estadística del BHOA'!$B7,Datos!$C$5:$C$3656,'Estadística del BHOA'!J$32)</f>
        <v>31</v>
      </c>
      <c r="K39" s="96">
        <f>COUNTIFS(Datos!$B$5:$B$3656,'Estadística del BHOA'!$B7,Datos!$C$5:$C$3656,'Estadística del BHOA'!K$32)</f>
        <v>30</v>
      </c>
      <c r="L39" s="96">
        <f>COUNTIFS(Datos!$B$5:$B$3656,'Estadística del BHOA'!$B7,Datos!$C$5:$C$3656,'Estadística del BHOA'!L$32)</f>
        <v>31</v>
      </c>
      <c r="M39" s="96">
        <f>COUNTIFS(Datos!$B$5:$B$3656,'Estadística del BHOA'!$B7,Datos!$C$5:$C$3656,'Estadística del BHOA'!M$32)</f>
        <v>30</v>
      </c>
      <c r="N39" s="97">
        <f>COUNTIFS(Datos!$B$5:$B$3656,'Estadística del BHOA'!$B7,Datos!$C$5:$C$3656,'Estadística del BHOA'!N$32)</f>
        <v>31</v>
      </c>
      <c r="O39" s="14"/>
      <c r="P39" s="13"/>
    </row>
    <row r="40" spans="1:16">
      <c r="A40" s="13"/>
      <c r="B40" s="14"/>
      <c r="C40" s="95">
        <f>COUNTIFS(Datos!$B$5:$B$3656,'Estadística del BHOA'!$B8,Datos!$C$5:$C$3656,'Estadística del BHOA'!C$32)</f>
        <v>31</v>
      </c>
      <c r="D40" s="96">
        <f>COUNTIFS(Datos!$B$5:$B$3656,'Estadística del BHOA'!$B8,Datos!$C$5:$C$3656,'Estadística del BHOA'!D$32)</f>
        <v>28</v>
      </c>
      <c r="E40" s="96">
        <f>COUNTIFS(Datos!$B$5:$B$3656,'Estadística del BHOA'!$B8,Datos!$C$5:$C$3656,'Estadística del BHOA'!E$32)</f>
        <v>31</v>
      </c>
      <c r="F40" s="96">
        <f>COUNTIFS(Datos!$B$5:$B$3656,'Estadística del BHOA'!$B8,Datos!$C$5:$C$3656,'Estadística del BHOA'!F$32)</f>
        <v>30</v>
      </c>
      <c r="G40" s="96">
        <f>COUNTIFS(Datos!$B$5:$B$3656,'Estadística del BHOA'!$B8,Datos!$C$5:$C$3656,'Estadística del BHOA'!G$32)</f>
        <v>31</v>
      </c>
      <c r="H40" s="96">
        <f>COUNTIFS(Datos!$B$5:$B$3656,'Estadística del BHOA'!$B8,Datos!$C$5:$C$3656,'Estadística del BHOA'!H$32)</f>
        <v>30</v>
      </c>
      <c r="I40" s="96">
        <f>COUNTIFS(Datos!$B$5:$B$3656,'Estadística del BHOA'!$B8,Datos!$C$5:$C$3656,'Estadística del BHOA'!I$32)</f>
        <v>31</v>
      </c>
      <c r="J40" s="96">
        <f>COUNTIFS(Datos!$B$5:$B$3656,'Estadística del BHOA'!$B8,Datos!$C$5:$C$3656,'Estadística del BHOA'!J$32)</f>
        <v>31</v>
      </c>
      <c r="K40" s="96">
        <f>COUNTIFS(Datos!$B$5:$B$3656,'Estadística del BHOA'!$B8,Datos!$C$5:$C$3656,'Estadística del BHOA'!K$32)</f>
        <v>30</v>
      </c>
      <c r="L40" s="96">
        <f>COUNTIFS(Datos!$B$5:$B$3656,'Estadística del BHOA'!$B8,Datos!$C$5:$C$3656,'Estadística del BHOA'!L$32)</f>
        <v>31</v>
      </c>
      <c r="M40" s="96">
        <f>COUNTIFS(Datos!$B$5:$B$3656,'Estadística del BHOA'!$B8,Datos!$C$5:$C$3656,'Estadística del BHOA'!M$32)</f>
        <v>30</v>
      </c>
      <c r="N40" s="97">
        <f>COUNTIFS(Datos!$B$5:$B$3656,'Estadística del BHOA'!$B8,Datos!$C$5:$C$3656,'Estadística del BHOA'!N$32)</f>
        <v>31</v>
      </c>
      <c r="O40" s="14"/>
      <c r="P40" s="13"/>
    </row>
    <row r="41" spans="1:16">
      <c r="A41" s="13"/>
      <c r="B41" s="14"/>
      <c r="C41" s="95">
        <f>COUNTIFS(Datos!$B$5:$B$3656,'Estadística del BHOA'!$B9,Datos!$C$5:$C$3656,'Estadística del BHOA'!C$32)</f>
        <v>31</v>
      </c>
      <c r="D41" s="96">
        <f>COUNTIFS(Datos!$B$5:$B$3656,'Estadística del BHOA'!$B9,Datos!$C$5:$C$3656,'Estadística del BHOA'!D$32)</f>
        <v>28</v>
      </c>
      <c r="E41" s="96">
        <f>COUNTIFS(Datos!$B$5:$B$3656,'Estadística del BHOA'!$B9,Datos!$C$5:$C$3656,'Estadística del BHOA'!E$32)</f>
        <v>31</v>
      </c>
      <c r="F41" s="96">
        <f>COUNTIFS(Datos!$B$5:$B$3656,'Estadística del BHOA'!$B9,Datos!$C$5:$C$3656,'Estadística del BHOA'!F$32)</f>
        <v>30</v>
      </c>
      <c r="G41" s="96">
        <f>COUNTIFS(Datos!$B$5:$B$3656,'Estadística del BHOA'!$B9,Datos!$C$5:$C$3656,'Estadística del BHOA'!G$32)</f>
        <v>31</v>
      </c>
      <c r="H41" s="96">
        <f>COUNTIFS(Datos!$B$5:$B$3656,'Estadística del BHOA'!$B9,Datos!$C$5:$C$3656,'Estadística del BHOA'!H$32)</f>
        <v>30</v>
      </c>
      <c r="I41" s="96">
        <f>COUNTIFS(Datos!$B$5:$B$3656,'Estadística del BHOA'!$B9,Datos!$C$5:$C$3656,'Estadística del BHOA'!I$32)</f>
        <v>31</v>
      </c>
      <c r="J41" s="96">
        <f>COUNTIFS(Datos!$B$5:$B$3656,'Estadística del BHOA'!$B9,Datos!$C$5:$C$3656,'Estadística del BHOA'!J$32)</f>
        <v>31</v>
      </c>
      <c r="K41" s="96">
        <f>COUNTIFS(Datos!$B$5:$B$3656,'Estadística del BHOA'!$B9,Datos!$C$5:$C$3656,'Estadística del BHOA'!K$32)</f>
        <v>30</v>
      </c>
      <c r="L41" s="96">
        <f>COUNTIFS(Datos!$B$5:$B$3656,'Estadística del BHOA'!$B9,Datos!$C$5:$C$3656,'Estadística del BHOA'!L$32)</f>
        <v>31</v>
      </c>
      <c r="M41" s="96">
        <f>COUNTIFS(Datos!$B$5:$B$3656,'Estadística del BHOA'!$B9,Datos!$C$5:$C$3656,'Estadística del BHOA'!M$32)</f>
        <v>30</v>
      </c>
      <c r="N41" s="97">
        <f>COUNTIFS(Datos!$B$5:$B$3656,'Estadística del BHOA'!$B9,Datos!$C$5:$C$3656,'Estadística del BHOA'!N$32)</f>
        <v>31</v>
      </c>
      <c r="O41" s="14"/>
      <c r="P41" s="13"/>
    </row>
    <row r="42" spans="1:16">
      <c r="A42" s="13"/>
      <c r="B42" s="14"/>
      <c r="C42" s="95">
        <f>COUNTIFS(Datos!$B$5:$B$3656,'Estadística del BHOA'!$B10,Datos!$C$5:$C$3656,'Estadística del BHOA'!C$32)</f>
        <v>31</v>
      </c>
      <c r="D42" s="96">
        <f>COUNTIFS(Datos!$B$5:$B$3656,'Estadística del BHOA'!$B10,Datos!$C$5:$C$3656,'Estadística del BHOA'!D$32)</f>
        <v>29</v>
      </c>
      <c r="E42" s="96">
        <f>COUNTIFS(Datos!$B$5:$B$3656,'Estadística del BHOA'!$B10,Datos!$C$5:$C$3656,'Estadística del BHOA'!E$32)</f>
        <v>31</v>
      </c>
      <c r="F42" s="96">
        <f>COUNTIFS(Datos!$B$5:$B$3656,'Estadística del BHOA'!$B10,Datos!$C$5:$C$3656,'Estadística del BHOA'!F$32)</f>
        <v>30</v>
      </c>
      <c r="G42" s="96">
        <f>COUNTIFS(Datos!$B$5:$B$3656,'Estadística del BHOA'!$B10,Datos!$C$5:$C$3656,'Estadística del BHOA'!G$32)</f>
        <v>31</v>
      </c>
      <c r="H42" s="96">
        <f>COUNTIFS(Datos!$B$5:$B$3656,'Estadística del BHOA'!$B10,Datos!$C$5:$C$3656,'Estadística del BHOA'!H$32)</f>
        <v>30</v>
      </c>
      <c r="I42" s="96">
        <f>COUNTIFS(Datos!$B$5:$B$3656,'Estadística del BHOA'!$B10,Datos!$C$5:$C$3656,'Estadística del BHOA'!I$32)</f>
        <v>31</v>
      </c>
      <c r="J42" s="96">
        <f>COUNTIFS(Datos!$B$5:$B$3656,'Estadística del BHOA'!$B10,Datos!$C$5:$C$3656,'Estadística del BHOA'!J$32)</f>
        <v>31</v>
      </c>
      <c r="K42" s="96">
        <f>COUNTIFS(Datos!$B$5:$B$3656,'Estadística del BHOA'!$B10,Datos!$C$5:$C$3656,'Estadística del BHOA'!K$32)</f>
        <v>30</v>
      </c>
      <c r="L42" s="96">
        <f>COUNTIFS(Datos!$B$5:$B$3656,'Estadística del BHOA'!$B10,Datos!$C$5:$C$3656,'Estadística del BHOA'!L$32)</f>
        <v>31</v>
      </c>
      <c r="M42" s="96">
        <f>COUNTIFS(Datos!$B$5:$B$3656,'Estadística del BHOA'!$B10,Datos!$C$5:$C$3656,'Estadística del BHOA'!M$32)</f>
        <v>30</v>
      </c>
      <c r="N42" s="97">
        <f>COUNTIFS(Datos!$B$5:$B$3656,'Estadística del BHOA'!$B10,Datos!$C$5:$C$3656,'Estadística del BHOA'!N$32)</f>
        <v>31</v>
      </c>
      <c r="O42" s="14"/>
      <c r="P42" s="13"/>
    </row>
    <row r="43" spans="1:16">
      <c r="A43" s="13"/>
      <c r="B43" s="14"/>
      <c r="C43" s="95">
        <f>COUNTIFS(Datos!$B$5:$B$3656,'Estadística del BHOA'!$B11,Datos!$C$5:$C$3656,'Estadística del BHOA'!C$32)</f>
        <v>31</v>
      </c>
      <c r="D43" s="96">
        <f>COUNTIFS(Datos!$B$5:$B$3656,'Estadística del BHOA'!$B11,Datos!$C$5:$C$3656,'Estadística del BHOA'!D$32)</f>
        <v>28</v>
      </c>
      <c r="E43" s="96">
        <f>COUNTIFS(Datos!$B$5:$B$3656,'Estadística del BHOA'!$B11,Datos!$C$5:$C$3656,'Estadística del BHOA'!E$32)</f>
        <v>31</v>
      </c>
      <c r="F43" s="96">
        <f>COUNTIFS(Datos!$B$5:$B$3656,'Estadística del BHOA'!$B11,Datos!$C$5:$C$3656,'Estadística del BHOA'!F$32)</f>
        <v>30</v>
      </c>
      <c r="G43" s="96">
        <f>COUNTIFS(Datos!$B$5:$B$3656,'Estadística del BHOA'!$B11,Datos!$C$5:$C$3656,'Estadística del BHOA'!G$32)</f>
        <v>31</v>
      </c>
      <c r="H43" s="96">
        <f>COUNTIFS(Datos!$B$5:$B$3656,'Estadística del BHOA'!$B11,Datos!$C$5:$C$3656,'Estadística del BHOA'!H$32)</f>
        <v>30</v>
      </c>
      <c r="I43" s="96">
        <f>COUNTIFS(Datos!$B$5:$B$3656,'Estadística del BHOA'!$B11,Datos!$C$5:$C$3656,'Estadística del BHOA'!I$32)</f>
        <v>31</v>
      </c>
      <c r="J43" s="96">
        <f>COUNTIFS(Datos!$B$5:$B$3656,'Estadística del BHOA'!$B11,Datos!$C$5:$C$3656,'Estadística del BHOA'!J$32)</f>
        <v>31</v>
      </c>
      <c r="K43" s="96">
        <f>COUNTIFS(Datos!$B$5:$B$3656,'Estadística del BHOA'!$B11,Datos!$C$5:$C$3656,'Estadística del BHOA'!K$32)</f>
        <v>30</v>
      </c>
      <c r="L43" s="96">
        <f>COUNTIFS(Datos!$B$5:$B$3656,'Estadística del BHOA'!$B11,Datos!$C$5:$C$3656,'Estadística del BHOA'!L$32)</f>
        <v>31</v>
      </c>
      <c r="M43" s="96">
        <f>COUNTIFS(Datos!$B$5:$B$3656,'Estadística del BHOA'!$B11,Datos!$C$5:$C$3656,'Estadística del BHOA'!M$32)</f>
        <v>30</v>
      </c>
      <c r="N43" s="97">
        <f>COUNTIFS(Datos!$B$5:$B$3656,'Estadística del BHOA'!$B11,Datos!$C$5:$C$3656,'Estadística del BHOA'!N$32)</f>
        <v>31</v>
      </c>
      <c r="O43" s="14"/>
      <c r="P43" s="13"/>
    </row>
    <row r="44" spans="1:16">
      <c r="A44" s="13"/>
      <c r="B44" s="14"/>
      <c r="C44" s="98">
        <f>COUNTIFS(Datos!$B$5:$B$3656,'Estadística del BHOA'!$B12,Datos!$C$5:$C$3656,'Estadística del BHOA'!C$32)</f>
        <v>31</v>
      </c>
      <c r="D44" s="99">
        <f>COUNTIFS(Datos!$B$5:$B$3656,'Estadística del BHOA'!$B12,Datos!$C$5:$C$3656,'Estadística del BHOA'!D$32)</f>
        <v>28</v>
      </c>
      <c r="E44" s="99">
        <f>COUNTIFS(Datos!$B$5:$B$3656,'Estadística del BHOA'!$B12,Datos!$C$5:$C$3656,'Estadística del BHOA'!E$32)</f>
        <v>31</v>
      </c>
      <c r="F44" s="99">
        <f>COUNTIFS(Datos!$B$5:$B$3656,'Estadística del BHOA'!$B12,Datos!$C$5:$C$3656,'Estadística del BHOA'!F$32)</f>
        <v>30</v>
      </c>
      <c r="G44" s="99">
        <f>COUNTIFS(Datos!$B$5:$B$3656,'Estadística del BHOA'!$B12,Datos!$C$5:$C$3656,'Estadística del BHOA'!G$32)</f>
        <v>31</v>
      </c>
      <c r="H44" s="99">
        <f>COUNTIFS(Datos!$B$5:$B$3656,'Estadística del BHOA'!$B12,Datos!$C$5:$C$3656,'Estadística del BHOA'!H$32)</f>
        <v>30</v>
      </c>
      <c r="I44" s="99">
        <f>COUNTIFS(Datos!$B$5:$B$3656,'Estadística del BHOA'!$B12,Datos!$C$5:$C$3656,'Estadística del BHOA'!I$32)</f>
        <v>31</v>
      </c>
      <c r="J44" s="99">
        <f>COUNTIFS(Datos!$B$5:$B$3656,'Estadística del BHOA'!$B12,Datos!$C$5:$C$3656,'Estadística del BHOA'!J$32)</f>
        <v>31</v>
      </c>
      <c r="K44" s="99">
        <f>COUNTIFS(Datos!$B$5:$B$3656,'Estadística del BHOA'!$B12,Datos!$C$5:$C$3656,'Estadística del BHOA'!K$32)</f>
        <v>30</v>
      </c>
      <c r="L44" s="99">
        <f>COUNTIFS(Datos!$B$5:$B$3656,'Estadística del BHOA'!$B12,Datos!$C$5:$C$3656,'Estadística del BHOA'!L$32)</f>
        <v>31</v>
      </c>
      <c r="M44" s="99">
        <f>COUNTIFS(Datos!$B$5:$B$3656,'Estadística del BHOA'!$B12,Datos!$C$5:$C$3656,'Estadística del BHOA'!M$32)</f>
        <v>30</v>
      </c>
      <c r="N44" s="100">
        <f>COUNTIFS(Datos!$B$5:$B$3656,'Estadística del BHOA'!$B12,Datos!$C$5:$C$3656,'Estadística del BHOA'!N$32)</f>
        <v>31</v>
      </c>
      <c r="O44" s="14"/>
      <c r="P44" s="13"/>
    </row>
    <row r="45" spans="1:16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3"/>
    </row>
    <row r="46" spans="1:16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3"/>
    </row>
    <row r="47" spans="1:16">
      <c r="A47" s="13"/>
      <c r="B47" s="14" t="s">
        <v>28</v>
      </c>
      <c r="C47" s="14">
        <f>+Datos!J8</f>
        <v>220</v>
      </c>
      <c r="D47" s="14">
        <f>+C47</f>
        <v>220</v>
      </c>
      <c r="E47" s="14">
        <f t="shared" ref="E47:N47" si="6">+D47</f>
        <v>220</v>
      </c>
      <c r="F47" s="14">
        <f t="shared" si="6"/>
        <v>220</v>
      </c>
      <c r="G47" s="14">
        <f t="shared" si="6"/>
        <v>220</v>
      </c>
      <c r="H47" s="14">
        <f t="shared" si="6"/>
        <v>220</v>
      </c>
      <c r="I47" s="14">
        <f t="shared" si="6"/>
        <v>220</v>
      </c>
      <c r="J47" s="14">
        <f t="shared" si="6"/>
        <v>220</v>
      </c>
      <c r="K47" s="14">
        <f t="shared" si="6"/>
        <v>220</v>
      </c>
      <c r="L47" s="14">
        <f t="shared" si="6"/>
        <v>220</v>
      </c>
      <c r="M47" s="14">
        <f t="shared" si="6"/>
        <v>220</v>
      </c>
      <c r="N47" s="14">
        <f t="shared" si="6"/>
        <v>220</v>
      </c>
      <c r="O47" s="14"/>
      <c r="P47" s="13"/>
    </row>
    <row r="48" spans="1:16" s="1" customFormat="1">
      <c r="A48" s="13"/>
      <c r="B48" s="14" t="s">
        <v>29</v>
      </c>
      <c r="C48" s="14">
        <f>+Datos!J9</f>
        <v>114</v>
      </c>
      <c r="D48" s="14">
        <f>+C48</f>
        <v>114</v>
      </c>
      <c r="E48" s="14">
        <f t="shared" ref="E48:N48" si="7">+D48</f>
        <v>114</v>
      </c>
      <c r="F48" s="14">
        <f t="shared" si="7"/>
        <v>114</v>
      </c>
      <c r="G48" s="14">
        <f t="shared" si="7"/>
        <v>114</v>
      </c>
      <c r="H48" s="14">
        <f t="shared" si="7"/>
        <v>114</v>
      </c>
      <c r="I48" s="14">
        <f t="shared" si="7"/>
        <v>114</v>
      </c>
      <c r="J48" s="14">
        <f t="shared" si="7"/>
        <v>114</v>
      </c>
      <c r="K48" s="14">
        <f t="shared" si="7"/>
        <v>114</v>
      </c>
      <c r="L48" s="14">
        <f t="shared" si="7"/>
        <v>114</v>
      </c>
      <c r="M48" s="14">
        <f t="shared" si="7"/>
        <v>114</v>
      </c>
      <c r="N48" s="14">
        <f t="shared" si="7"/>
        <v>114</v>
      </c>
      <c r="O48" s="14"/>
      <c r="P48" s="13"/>
    </row>
    <row r="49" spans="1:16" s="1" customFormat="1" hidden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s="1" customFormat="1" hidden="1">
      <c r="A50" s="13"/>
      <c r="B50" s="10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1"/>
      <c r="P50" s="102"/>
    </row>
    <row r="51" spans="1:16" s="1" customFormat="1" hidden="1">
      <c r="A51" s="13"/>
      <c r="B51" s="10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1"/>
      <c r="P51" s="102"/>
    </row>
    <row r="52" spans="1:16" s="1" customFormat="1" hidden="1">
      <c r="A52" s="13"/>
      <c r="B52" s="10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1"/>
      <c r="P52" s="102"/>
    </row>
    <row r="53" spans="1:16" s="1" customFormat="1" hidden="1">
      <c r="A53" s="13"/>
      <c r="B53" s="10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1"/>
      <c r="P53" s="102"/>
    </row>
    <row r="54" spans="1:16" s="1" customFormat="1" hidden="1">
      <c r="A54" s="13"/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1"/>
      <c r="P54" s="102"/>
    </row>
    <row r="55" spans="1:16" s="1" customFormat="1" hidden="1">
      <c r="A55" s="13"/>
      <c r="B55" s="101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1"/>
      <c r="P55" s="102"/>
    </row>
    <row r="56" spans="1:16" s="1" customFormat="1" hidden="1">
      <c r="A56" s="13"/>
      <c r="B56" s="10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1"/>
      <c r="P56" s="102"/>
    </row>
    <row r="57" spans="1:16" s="1" customFormat="1" hidden="1">
      <c r="A57" s="13"/>
      <c r="B57" s="10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1"/>
      <c r="P57" s="102"/>
    </row>
    <row r="58" spans="1:16" s="1" customFormat="1" hidden="1">
      <c r="A58" s="13"/>
      <c r="B58" s="10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1"/>
      <c r="P58" s="102"/>
    </row>
    <row r="59" spans="1:16" s="1" customFormat="1" hidden="1">
      <c r="A59" s="13"/>
      <c r="B59" s="10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1"/>
      <c r="P59" s="102"/>
    </row>
    <row r="60" spans="1:16" s="1" customFormat="1" hidden="1">
      <c r="A60" s="13"/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1"/>
      <c r="P60" s="102"/>
    </row>
    <row r="61" spans="1:16" s="1" customFormat="1" hidden="1">
      <c r="A61" s="13"/>
      <c r="B61" s="10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1"/>
      <c r="P61" s="102"/>
    </row>
    <row r="62" spans="1:16" s="1" customFormat="1" hidden="1">
      <c r="A62" s="13"/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1"/>
      <c r="P62" s="102"/>
    </row>
    <row r="63" spans="1:16" s="1" customFormat="1" hidden="1">
      <c r="A63" s="13"/>
      <c r="B63" s="10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1"/>
      <c r="P63" s="102"/>
    </row>
    <row r="64" spans="1:16" s="1" customFormat="1" hidden="1">
      <c r="A64" s="13"/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1"/>
      <c r="P64" s="102"/>
    </row>
    <row r="65" spans="1:16" s="1" customFormat="1" hidden="1">
      <c r="A65" s="13"/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1"/>
      <c r="P65" s="102"/>
    </row>
    <row r="66" spans="1:16" s="1" customFormat="1" hidden="1">
      <c r="A66" s="13"/>
      <c r="B66" s="10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1"/>
      <c r="P66" s="102"/>
    </row>
    <row r="67" spans="1:16" s="1" customFormat="1" hidden="1">
      <c r="A67" s="13"/>
      <c r="B67" s="10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1"/>
      <c r="P67" s="102"/>
    </row>
    <row r="68" spans="1:16" s="1" customFormat="1" hidden="1">
      <c r="A68" s="13"/>
      <c r="B68" s="101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1"/>
      <c r="P68" s="102"/>
    </row>
    <row r="69" spans="1:16" s="1" customFormat="1" hidden="1">
      <c r="A69" s="13"/>
      <c r="B69" s="10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1"/>
      <c r="P69" s="102"/>
    </row>
    <row r="70" spans="1:16" s="1" customFormat="1" hidden="1">
      <c r="A70" s="13"/>
      <c r="B70" s="10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1"/>
      <c r="P70" s="102"/>
    </row>
    <row r="71" spans="1:16" s="1" customFormat="1" hidden="1">
      <c r="A71" s="13"/>
      <c r="B71" s="10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1"/>
      <c r="P71" s="102"/>
    </row>
    <row r="72" spans="1:16" s="1" customFormat="1" hidden="1">
      <c r="A72" s="13"/>
      <c r="B72" s="10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1"/>
      <c r="P72" s="102"/>
    </row>
    <row r="73" spans="1:16" s="1" customFormat="1" hidden="1">
      <c r="A73" s="13"/>
      <c r="B73" s="10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1"/>
      <c r="P73" s="102"/>
    </row>
    <row r="74" spans="1:16" s="1" customFormat="1" hidden="1">
      <c r="A74" s="13"/>
      <c r="B74" s="10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1"/>
      <c r="P74" s="102"/>
    </row>
    <row r="75" spans="1:16" s="1" customFormat="1" hidden="1">
      <c r="A75" s="13"/>
      <c r="B75" s="10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1"/>
      <c r="P75" s="102"/>
    </row>
    <row r="76" spans="1:16" s="1" customFormat="1" hidden="1">
      <c r="A76" s="13"/>
      <c r="B76" s="10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1"/>
      <c r="P76" s="102"/>
    </row>
    <row r="77" spans="1:16" s="1" customFormat="1" hidden="1">
      <c r="A77" s="13"/>
      <c r="B77" s="10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1"/>
      <c r="P77" s="102"/>
    </row>
    <row r="78" spans="1:16" s="1" customFormat="1" hidden="1">
      <c r="A78" s="13"/>
      <c r="B78" s="10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1"/>
      <c r="P78" s="102"/>
    </row>
    <row r="79" spans="1:16" s="1" customFormat="1" hidden="1">
      <c r="A79" s="13"/>
      <c r="B79" s="10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1"/>
      <c r="P79" s="102"/>
    </row>
    <row r="80" spans="1:16" s="1" customFormat="1" hidden="1">
      <c r="A80" s="13"/>
      <c r="B80" s="10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1"/>
      <c r="P80" s="102"/>
    </row>
    <row r="81" spans="1:16" s="1" customFormat="1" hidden="1">
      <c r="A81" s="13"/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1"/>
      <c r="P81" s="102"/>
    </row>
    <row r="82" spans="1:16" s="1" customFormat="1" hidden="1">
      <c r="A82" s="1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1"/>
      <c r="P82" s="102"/>
    </row>
    <row r="83" spans="1:16" s="1" customFormat="1" hidden="1">
      <c r="A83" s="13"/>
      <c r="B83" s="10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1"/>
      <c r="P83" s="102"/>
    </row>
    <row r="84" spans="1:16" s="1" customFormat="1" hidden="1">
      <c r="A84" s="13"/>
      <c r="B84" s="10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1"/>
      <c r="P84" s="102"/>
    </row>
    <row r="85" spans="1:16" s="1" customFormat="1" hidden="1">
      <c r="A85" s="13"/>
      <c r="B85" s="10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1"/>
      <c r="P85" s="102"/>
    </row>
    <row r="86" spans="1:16" s="1" customFormat="1" hidden="1">
      <c r="A86" s="13"/>
      <c r="B86" s="10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1"/>
      <c r="P86" s="102"/>
    </row>
    <row r="87" spans="1:16" s="1" customFormat="1" hidden="1">
      <c r="A87" s="13"/>
      <c r="B87" s="10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1"/>
      <c r="P87" s="102"/>
    </row>
    <row r="88" spans="1:16" s="1" customFormat="1" hidden="1">
      <c r="A88" s="13"/>
      <c r="B88" s="10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1"/>
      <c r="P88" s="102"/>
    </row>
    <row r="89" spans="1:16" s="1" customFormat="1" hidden="1">
      <c r="A89" s="13"/>
      <c r="B89" s="10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1"/>
      <c r="P89" s="102"/>
    </row>
    <row r="90" spans="1:16" s="1" customFormat="1" hidden="1">
      <c r="A90" s="13"/>
      <c r="B90" s="10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1"/>
      <c r="P90" s="102"/>
    </row>
    <row r="91" spans="1:16" s="1" customFormat="1" hidden="1">
      <c r="A91" s="13"/>
      <c r="B91" s="10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1"/>
      <c r="P91" s="102"/>
    </row>
    <row r="92" spans="1:16" s="1" customFormat="1" hidden="1">
      <c r="A92" s="13"/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1"/>
      <c r="P92" s="102"/>
    </row>
    <row r="93" spans="1:16" s="1" customFormat="1" hidden="1">
      <c r="A93" s="13"/>
      <c r="B93" s="10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1"/>
      <c r="P93" s="102"/>
    </row>
    <row r="94" spans="1:16" s="1" customFormat="1" hidden="1">
      <c r="A94" s="13"/>
      <c r="B94" s="101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1"/>
      <c r="P94" s="102"/>
    </row>
    <row r="95" spans="1:16" s="1" customFormat="1" hidden="1">
      <c r="A95" s="13"/>
      <c r="B95" s="10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1"/>
      <c r="P95" s="102"/>
    </row>
    <row r="96" spans="1:16" s="1" customFormat="1" hidden="1">
      <c r="A96" s="13"/>
      <c r="B96" s="10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1"/>
      <c r="P96" s="102"/>
    </row>
    <row r="97" spans="1:16" s="1" customFormat="1" hidden="1">
      <c r="A97" s="13"/>
      <c r="B97" s="10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1"/>
      <c r="P97" s="102"/>
    </row>
    <row r="98" spans="1:16" s="1" customFormat="1" hidden="1">
      <c r="A98" s="13"/>
      <c r="B98" s="10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1"/>
      <c r="P98" s="102"/>
    </row>
    <row r="99" spans="1:16" s="1" customFormat="1" hidden="1">
      <c r="A99" s="13"/>
      <c r="B99" s="10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1"/>
      <c r="P99" s="102"/>
    </row>
    <row r="100" spans="1:16" s="1" customFormat="1" hidden="1">
      <c r="A100" s="13"/>
      <c r="B100" s="10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1"/>
      <c r="P100" s="102"/>
    </row>
    <row r="101" spans="1:16" s="1" customFormat="1" hidden="1">
      <c r="A101" s="13"/>
      <c r="B101" s="10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1"/>
      <c r="P101" s="102"/>
    </row>
    <row r="102" spans="1:16" s="1" customFormat="1" hidden="1">
      <c r="A102" s="13"/>
      <c r="B102" s="10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1"/>
      <c r="P102" s="102"/>
    </row>
    <row r="103" spans="1:16" s="1" customFormat="1" hidden="1">
      <c r="A103" s="13"/>
      <c r="B103" s="10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1"/>
      <c r="P103" s="102"/>
    </row>
    <row r="104" spans="1:16" s="1" customFormat="1" hidden="1">
      <c r="A104" s="13"/>
      <c r="B104" s="10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1"/>
      <c r="P104" s="102"/>
    </row>
    <row r="105" spans="1:16" s="1" customFormat="1" hidden="1">
      <c r="A105" s="13"/>
      <c r="B105" s="10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1"/>
      <c r="P105" s="102"/>
    </row>
    <row r="106" spans="1:16" s="1" customFormat="1" hidden="1">
      <c r="A106" s="13"/>
      <c r="B106" s="10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1"/>
      <c r="P106" s="102"/>
    </row>
    <row r="107" spans="1:16" s="1" customFormat="1" hidden="1">
      <c r="A107" s="13"/>
      <c r="B107" s="101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1"/>
      <c r="P107" s="102"/>
    </row>
    <row r="108" spans="1:16" s="1" customFormat="1" hidden="1">
      <c r="A108" s="13"/>
      <c r="B108" s="10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1"/>
      <c r="P108" s="102"/>
    </row>
    <row r="109" spans="1:16" s="1" customFormat="1" hidden="1">
      <c r="A109" s="13"/>
      <c r="B109" s="10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1"/>
      <c r="P109" s="102"/>
    </row>
    <row r="110" spans="1:16" s="1" customFormat="1" hidden="1">
      <c r="A110" s="13"/>
      <c r="B110" s="10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1"/>
      <c r="P110" s="102"/>
    </row>
    <row r="111" spans="1:16" s="1" customFormat="1" hidden="1">
      <c r="A111" s="13"/>
      <c r="B111" s="10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1"/>
      <c r="P111" s="102"/>
    </row>
    <row r="112" spans="1:16" s="1" customFormat="1" hidden="1">
      <c r="A112" s="13"/>
      <c r="B112" s="10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1"/>
      <c r="P112" s="102"/>
    </row>
    <row r="113" spans="1:16" s="1" customFormat="1" hidden="1">
      <c r="A113" s="13"/>
      <c r="B113" s="10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1"/>
      <c r="P113" s="102"/>
    </row>
    <row r="114" spans="1:16" s="1" customFormat="1" hidden="1">
      <c r="A114" s="13"/>
      <c r="B114" s="10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1"/>
      <c r="P114" s="102"/>
    </row>
    <row r="115" spans="1:16" s="1" customFormat="1" hidden="1">
      <c r="A115" s="13"/>
      <c r="B115" s="10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1"/>
      <c r="P115" s="102"/>
    </row>
    <row r="116" spans="1:16" s="1" customFormat="1" hidden="1">
      <c r="A116" s="13"/>
      <c r="B116" s="10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1"/>
      <c r="P116" s="102"/>
    </row>
    <row r="117" spans="1:16" s="1" customFormat="1" hidden="1">
      <c r="A117" s="13"/>
      <c r="B117" s="10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1"/>
      <c r="P117" s="102"/>
    </row>
    <row r="118" spans="1:16" s="1" customFormat="1" hidden="1">
      <c r="A118" s="13"/>
      <c r="B118" s="10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1"/>
      <c r="P118" s="102"/>
    </row>
    <row r="119" spans="1:16" s="1" customFormat="1" hidden="1">
      <c r="A119" s="13"/>
      <c r="B119" s="10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1"/>
      <c r="P119" s="102"/>
    </row>
    <row r="120" spans="1:16" s="1" customFormat="1" hidden="1">
      <c r="A120" s="13"/>
      <c r="B120" s="101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1"/>
      <c r="P120" s="102"/>
    </row>
    <row r="121" spans="1:16" s="1" customFormat="1" hidden="1">
      <c r="A121" s="13"/>
      <c r="B121" s="101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1"/>
      <c r="P121" s="102"/>
    </row>
    <row r="122" spans="1:16" s="1" customFormat="1" hidden="1">
      <c r="A122" s="13"/>
      <c r="B122" s="101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1"/>
      <c r="P122" s="102"/>
    </row>
    <row r="123" spans="1:16" s="1" customFormat="1" hidden="1">
      <c r="A123" s="13"/>
      <c r="B123" s="101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1"/>
      <c r="P123" s="102"/>
    </row>
    <row r="124" spans="1:16" s="1" customFormat="1" hidden="1">
      <c r="A124" s="13"/>
      <c r="B124" s="101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1"/>
      <c r="P124" s="102"/>
    </row>
    <row r="125" spans="1:16" s="1" customFormat="1" hidden="1">
      <c r="A125" s="13"/>
      <c r="B125" s="101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1"/>
      <c r="P125" s="102"/>
    </row>
    <row r="126" spans="1:16" s="1" customFormat="1" hidden="1">
      <c r="A126" s="13"/>
      <c r="B126" s="101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1"/>
      <c r="P126" s="102"/>
    </row>
    <row r="127" spans="1:16" s="1" customFormat="1" hidden="1">
      <c r="A127" s="13"/>
      <c r="B127" s="101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1"/>
      <c r="P127" s="102"/>
    </row>
    <row r="128" spans="1:16" s="1" customFormat="1" hidden="1">
      <c r="A128" s="13"/>
      <c r="B128" s="101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1"/>
      <c r="P128" s="102"/>
    </row>
    <row r="129" spans="1:16" s="1" customFormat="1" hidden="1">
      <c r="A129" s="13"/>
      <c r="B129" s="101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1"/>
      <c r="P129" s="102"/>
    </row>
    <row r="130" spans="1:16" s="1" customFormat="1" hidden="1">
      <c r="A130" s="13"/>
      <c r="B130" s="101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1"/>
      <c r="P130" s="102"/>
    </row>
    <row r="131" spans="1:16" s="1" customFormat="1" hidden="1">
      <c r="A131" s="13"/>
      <c r="B131" s="101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1"/>
      <c r="P131" s="102"/>
    </row>
    <row r="132" spans="1:16" s="1" customFormat="1" hidden="1">
      <c r="A132" s="13"/>
      <c r="B132" s="101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1"/>
      <c r="P132" s="102"/>
    </row>
    <row r="133" spans="1:16" s="1" customFormat="1" hidden="1">
      <c r="A133" s="13"/>
      <c r="B133" s="101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1"/>
      <c r="P133" s="102"/>
    </row>
    <row r="134" spans="1:16" s="1" customFormat="1" hidden="1">
      <c r="A134" s="13"/>
      <c r="B134" s="101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1"/>
      <c r="P134" s="102"/>
    </row>
  </sheetData>
  <sheetProtection password="C4A2" sheet="1" formatCells="0" formatColumns="0" formatRows="0" insertColumns="0" insertRows="0" insertHyperlinks="0" deleteColumns="0" deleteRows="0" pivotTables="0"/>
  <mergeCells count="1">
    <mergeCell ref="B15:F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selection activeCell="B2" sqref="B2:C2"/>
    </sheetView>
  </sheetViews>
  <sheetFormatPr baseColWidth="10" defaultColWidth="0" defaultRowHeight="15" zeroHeight="1"/>
  <cols>
    <col min="1" max="1" width="3" style="17" customWidth="1"/>
    <col min="2" max="2" width="16.42578125" style="17" customWidth="1"/>
    <col min="3" max="3" width="43.7109375" style="17" customWidth="1"/>
    <col min="4" max="4" width="11.85546875" style="17" customWidth="1"/>
    <col min="5" max="16384" width="11.42578125" hidden="1"/>
  </cols>
  <sheetData>
    <row r="1" spans="2:3"/>
    <row r="2" spans="2:3" ht="18.75">
      <c r="B2" s="238" t="s">
        <v>68</v>
      </c>
      <c r="C2" s="239"/>
    </row>
    <row r="3" spans="2:3" ht="18.75">
      <c r="B3" s="37"/>
      <c r="C3" s="37"/>
    </row>
    <row r="4" spans="2:3" ht="18.75">
      <c r="B4" s="37" t="s">
        <v>3</v>
      </c>
      <c r="C4" s="37" t="s">
        <v>69</v>
      </c>
    </row>
    <row r="5" spans="2:3" ht="18.75">
      <c r="B5" s="37" t="s">
        <v>27</v>
      </c>
      <c r="C5" s="37" t="s">
        <v>70</v>
      </c>
    </row>
    <row r="6" spans="2:3" ht="18.75">
      <c r="B6" s="37" t="s">
        <v>28</v>
      </c>
      <c r="C6" s="37" t="s">
        <v>73</v>
      </c>
    </row>
    <row r="7" spans="2:3" ht="18.75">
      <c r="B7" s="37" t="s">
        <v>29</v>
      </c>
      <c r="C7" s="37" t="s">
        <v>78</v>
      </c>
    </row>
    <row r="8" spans="2:3" ht="18.75">
      <c r="B8" s="37" t="s">
        <v>17</v>
      </c>
      <c r="C8" s="37" t="s">
        <v>75</v>
      </c>
    </row>
    <row r="9" spans="2:3" ht="18.75">
      <c r="B9" s="37" t="s">
        <v>60</v>
      </c>
      <c r="C9" s="37" t="s">
        <v>76</v>
      </c>
    </row>
    <row r="10" spans="2:3" ht="18.75">
      <c r="B10" s="37" t="s">
        <v>18</v>
      </c>
      <c r="C10" s="37" t="s">
        <v>77</v>
      </c>
    </row>
    <row r="11" spans="2:3" ht="18.75">
      <c r="B11" s="37" t="s">
        <v>20</v>
      </c>
      <c r="C11" s="37" t="s">
        <v>74</v>
      </c>
    </row>
    <row r="12" spans="2:3" ht="18.75">
      <c r="B12" s="37" t="s">
        <v>71</v>
      </c>
      <c r="C12" s="37" t="s">
        <v>72</v>
      </c>
    </row>
    <row r="13" spans="2:3" ht="18.75">
      <c r="B13" s="37" t="s">
        <v>22</v>
      </c>
      <c r="C13" s="37" t="s">
        <v>79</v>
      </c>
    </row>
    <row r="14" spans="2:3" ht="18.75">
      <c r="B14" s="37" t="s">
        <v>23</v>
      </c>
      <c r="C14" s="37" t="s">
        <v>80</v>
      </c>
    </row>
    <row r="15" spans="2:3" ht="18.75">
      <c r="B15" s="37" t="s">
        <v>24</v>
      </c>
      <c r="C15" s="37" t="s">
        <v>81</v>
      </c>
    </row>
    <row r="16" spans="2:3" ht="18.75">
      <c r="B16" s="37" t="s">
        <v>25</v>
      </c>
      <c r="C16" s="37" t="s">
        <v>82</v>
      </c>
    </row>
    <row r="17" spans="2:3" ht="18.75">
      <c r="B17" s="37" t="s">
        <v>26</v>
      </c>
      <c r="C17" s="37" t="s">
        <v>83</v>
      </c>
    </row>
    <row r="18" spans="2:3"/>
    <row r="19" spans="2:3"/>
  </sheetData>
  <sheetProtection password="C4A2" sheet="1" formatCells="0" formatColumns="0" formatRows="0" insertColumns="0" insertRows="0" insertHyperlinks="0" deleteColumns="0" deleteRows="0" pivotTables="0"/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Gráficos</vt:lpstr>
      </vt:variant>
      <vt:variant>
        <vt:i4>2</vt:i4>
      </vt:variant>
    </vt:vector>
  </HeadingPairs>
  <TitlesOfParts>
    <vt:vector size="9" baseType="lpstr">
      <vt:lpstr>Título</vt:lpstr>
      <vt:lpstr>Datos</vt:lpstr>
      <vt:lpstr>BHOA</vt:lpstr>
      <vt:lpstr>Gráficos </vt:lpstr>
      <vt:lpstr>Estadística de datos</vt:lpstr>
      <vt:lpstr>Estadística del BHOA</vt:lpstr>
      <vt:lpstr>Acrónimos</vt:lpstr>
      <vt:lpstr>Graf PP y ETP</vt:lpstr>
      <vt:lpstr>Gráf Alm+Exc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Elena Fernández Long</dc:creator>
  <cp:lastModifiedBy>0wner</cp:lastModifiedBy>
  <dcterms:created xsi:type="dcterms:W3CDTF">2013-07-04T19:48:27Z</dcterms:created>
  <dcterms:modified xsi:type="dcterms:W3CDTF">2016-09-01T16:16:46Z</dcterms:modified>
</cp:coreProperties>
</file>